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648"/>
  </bookViews>
  <sheets>
    <sheet name="11" sheetId="26" r:id="rId1"/>
  </sheets>
  <definedNames>
    <definedName name="_xlnm.Print_Titles" localSheetId="0">'11'!$A:$B</definedName>
  </definedNames>
  <calcPr calcId="152511"/>
</workbook>
</file>

<file path=xl/calcChain.xml><?xml version="1.0" encoding="utf-8"?>
<calcChain xmlns="http://schemas.openxmlformats.org/spreadsheetml/2006/main">
  <c r="V17" i="26" l="1"/>
  <c r="V21" i="26" l="1"/>
  <c r="U10" i="26" l="1"/>
  <c r="V10" i="26"/>
  <c r="Z10" i="26"/>
  <c r="AA10" i="26"/>
  <c r="U11" i="26"/>
  <c r="V11" i="26"/>
  <c r="Z11" i="26"/>
  <c r="AA11" i="26"/>
  <c r="U12" i="26"/>
  <c r="V12" i="26"/>
  <c r="Z12" i="26"/>
  <c r="AA12" i="26"/>
  <c r="U13" i="26"/>
  <c r="V13" i="26"/>
  <c r="Z13" i="26"/>
  <c r="AA13" i="26"/>
  <c r="U14" i="26"/>
  <c r="V14" i="26"/>
  <c r="Z14" i="26"/>
  <c r="AA14" i="26"/>
  <c r="U15" i="26"/>
  <c r="V15" i="26"/>
  <c r="AA15" i="26"/>
  <c r="V16" i="26"/>
  <c r="Z16" i="26"/>
  <c r="AA16" i="26"/>
  <c r="U17" i="26"/>
  <c r="Z17" i="26"/>
  <c r="AA17" i="26"/>
  <c r="U18" i="26"/>
  <c r="V18" i="26"/>
  <c r="AA19" i="26"/>
  <c r="AA20" i="26"/>
  <c r="U21" i="26"/>
  <c r="AA21" i="26"/>
  <c r="U22" i="26"/>
  <c r="V22" i="26"/>
  <c r="Z22" i="26"/>
  <c r="AA22" i="26"/>
  <c r="Z23" i="26"/>
  <c r="AA23" i="26"/>
  <c r="U24" i="26"/>
  <c r="V24" i="26"/>
  <c r="Z24" i="26"/>
  <c r="AA24" i="26"/>
  <c r="Z25" i="26"/>
  <c r="AA25" i="26"/>
  <c r="Z26" i="26"/>
  <c r="AA26" i="26"/>
  <c r="U27" i="26"/>
  <c r="V27" i="26"/>
  <c r="Z27" i="26"/>
  <c r="AA27" i="26"/>
  <c r="U28" i="26"/>
  <c r="V28" i="26"/>
  <c r="Z28" i="26"/>
  <c r="AA28" i="26"/>
  <c r="U29" i="26"/>
  <c r="V29" i="26"/>
  <c r="Z29" i="26"/>
  <c r="AA29" i="26"/>
  <c r="Z30" i="26"/>
  <c r="AA30" i="26"/>
  <c r="U31" i="26"/>
  <c r="V31" i="26"/>
  <c r="Z31" i="26"/>
  <c r="AA31" i="26"/>
  <c r="U32" i="26"/>
  <c r="V32" i="26"/>
  <c r="AA32" i="26"/>
  <c r="U33" i="26"/>
  <c r="V33" i="26"/>
  <c r="Z33" i="26"/>
  <c r="AA33" i="26"/>
  <c r="DZ34" i="26"/>
  <c r="DY34" i="26"/>
  <c r="DX34" i="26"/>
  <c r="DW34" i="26"/>
  <c r="DV34" i="26"/>
  <c r="DU34" i="26"/>
  <c r="DT34" i="26"/>
  <c r="DS34" i="26"/>
  <c r="DR34" i="26"/>
  <c r="DQ34" i="26"/>
  <c r="DP34" i="26"/>
  <c r="DO34" i="26"/>
  <c r="DN34" i="26"/>
  <c r="DM34" i="26"/>
  <c r="DL34" i="26"/>
  <c r="DK34" i="26"/>
  <c r="DJ34" i="26"/>
  <c r="DI34" i="26"/>
  <c r="DH34" i="26"/>
  <c r="DD34" i="26"/>
  <c r="DC34" i="26"/>
  <c r="DB34" i="26"/>
  <c r="DA34" i="26"/>
  <c r="CZ34" i="26"/>
  <c r="CY34" i="26"/>
  <c r="CX34" i="26"/>
  <c r="CW34" i="26"/>
  <c r="CV34" i="26"/>
  <c r="CU34" i="26"/>
  <c r="CT34" i="26"/>
  <c r="CS34" i="26"/>
  <c r="CR34" i="26"/>
  <c r="CQ34" i="26"/>
  <c r="CP34" i="26"/>
  <c r="CO34" i="26"/>
  <c r="CN34" i="26"/>
  <c r="CM34" i="26"/>
  <c r="CL34" i="26"/>
  <c r="CK34" i="26"/>
  <c r="CJ34" i="26"/>
  <c r="CI34" i="26"/>
  <c r="CH34" i="26"/>
  <c r="CG34" i="26"/>
  <c r="CF34" i="26"/>
  <c r="CE34" i="26"/>
  <c r="CD34" i="26"/>
  <c r="CC34" i="26"/>
  <c r="CB34" i="26"/>
  <c r="CA34" i="26"/>
  <c r="BZ34" i="26"/>
  <c r="BY34" i="26"/>
  <c r="BX34" i="26"/>
  <c r="BW34" i="26"/>
  <c r="BV34" i="26"/>
  <c r="BU34" i="26"/>
  <c r="BT34" i="26"/>
  <c r="BS34" i="26"/>
  <c r="BR34" i="26"/>
  <c r="BQ34" i="26"/>
  <c r="BK34" i="26"/>
  <c r="BJ34" i="26"/>
  <c r="BI34" i="26"/>
  <c r="BH34" i="26"/>
  <c r="BG34" i="26"/>
  <c r="BF34" i="26"/>
  <c r="BE34" i="26"/>
  <c r="BD34" i="26"/>
  <c r="BC34" i="26"/>
  <c r="BB34" i="26"/>
  <c r="BA34" i="26"/>
  <c r="AZ34" i="26"/>
  <c r="AY34" i="26"/>
  <c r="AX34" i="26"/>
  <c r="AW34" i="26"/>
  <c r="AV34" i="26"/>
  <c r="AU34" i="26"/>
  <c r="AT34" i="26"/>
  <c r="AS34" i="26"/>
  <c r="AR34" i="26"/>
  <c r="AQ34" i="26"/>
  <c r="AN34" i="26"/>
  <c r="AM34" i="26"/>
  <c r="AL34" i="26"/>
  <c r="AI34" i="26"/>
  <c r="AH34" i="26"/>
  <c r="AG34" i="26"/>
  <c r="AD34" i="26"/>
  <c r="AC34" i="26"/>
  <c r="AB34" i="26"/>
  <c r="Y34" i="26"/>
  <c r="X34" i="26"/>
  <c r="W34" i="26"/>
  <c r="T34" i="26"/>
  <c r="S34" i="26"/>
  <c r="R34" i="26"/>
  <c r="D34" i="26"/>
  <c r="C34" i="26"/>
  <c r="EC33" i="26"/>
  <c r="EB33" i="26"/>
  <c r="EA33" i="26"/>
  <c r="DG33" i="26"/>
  <c r="DF33" i="26"/>
  <c r="DE33" i="26"/>
  <c r="BN33" i="26"/>
  <c r="BM33" i="26"/>
  <c r="BL33" i="26"/>
  <c r="AK33" i="26"/>
  <c r="AJ33" i="26"/>
  <c r="AF33" i="26"/>
  <c r="AE33" i="26"/>
  <c r="O33" i="26"/>
  <c r="N33" i="26"/>
  <c r="M33" i="26"/>
  <c r="J33" i="26"/>
  <c r="I33" i="26"/>
  <c r="EC32" i="26"/>
  <c r="EB32" i="26"/>
  <c r="EA32" i="26"/>
  <c r="DG32" i="26"/>
  <c r="DF32" i="26"/>
  <c r="DE32" i="26"/>
  <c r="BN32" i="26"/>
  <c r="BM32" i="26"/>
  <c r="BL32" i="26"/>
  <c r="AK32" i="26"/>
  <c r="AJ32" i="26"/>
  <c r="AF32" i="26"/>
  <c r="AE32" i="26"/>
  <c r="O32" i="26"/>
  <c r="N32" i="26"/>
  <c r="M32" i="26"/>
  <c r="J32" i="26"/>
  <c r="I32" i="26"/>
  <c r="EC31" i="26"/>
  <c r="EB31" i="26"/>
  <c r="EA31" i="26"/>
  <c r="DG31" i="26"/>
  <c r="DF31" i="26"/>
  <c r="DE31" i="26"/>
  <c r="BN31" i="26"/>
  <c r="BM31" i="26"/>
  <c r="BL31" i="26"/>
  <c r="AK31" i="26"/>
  <c r="AJ31" i="26"/>
  <c r="AF31" i="26"/>
  <c r="AE31" i="26"/>
  <c r="O31" i="26"/>
  <c r="N31" i="26"/>
  <c r="M31" i="26"/>
  <c r="J31" i="26"/>
  <c r="I31" i="26"/>
  <c r="EC30" i="26"/>
  <c r="EB30" i="26"/>
  <c r="EA30" i="26"/>
  <c r="DG30" i="26"/>
  <c r="DF30" i="26"/>
  <c r="DE30" i="26"/>
  <c r="BO30" i="26"/>
  <c r="BN30" i="26"/>
  <c r="BM30" i="26"/>
  <c r="BL30" i="26"/>
  <c r="AK30" i="26"/>
  <c r="AJ30" i="26"/>
  <c r="AF30" i="26"/>
  <c r="AE30" i="26"/>
  <c r="O30" i="26"/>
  <c r="N30" i="26"/>
  <c r="M30" i="26"/>
  <c r="J30" i="26"/>
  <c r="I30" i="26"/>
  <c r="EC29" i="26"/>
  <c r="EB29" i="26"/>
  <c r="EA29" i="26"/>
  <c r="DG29" i="26"/>
  <c r="DF29" i="26"/>
  <c r="DE29" i="26"/>
  <c r="BN29" i="26"/>
  <c r="BM29" i="26"/>
  <c r="BL29" i="26"/>
  <c r="AK29" i="26"/>
  <c r="AJ29" i="26"/>
  <c r="AF29" i="26"/>
  <c r="AE29" i="26"/>
  <c r="O29" i="26"/>
  <c r="N29" i="26"/>
  <c r="M29" i="26"/>
  <c r="J29" i="26"/>
  <c r="I29" i="26"/>
  <c r="EC28" i="26"/>
  <c r="EB28" i="26"/>
  <c r="EA28" i="26"/>
  <c r="DG28" i="26"/>
  <c r="DF28" i="26"/>
  <c r="DE28" i="26"/>
  <c r="BN28" i="26"/>
  <c r="BM28" i="26"/>
  <c r="BL28" i="26"/>
  <c r="AK28" i="26"/>
  <c r="AJ28" i="26"/>
  <c r="AF28" i="26"/>
  <c r="AE28" i="26"/>
  <c r="O28" i="26"/>
  <c r="N28" i="26"/>
  <c r="M28" i="26"/>
  <c r="J28" i="26"/>
  <c r="I28" i="26"/>
  <c r="EC27" i="26"/>
  <c r="EB27" i="26"/>
  <c r="EA27" i="26"/>
  <c r="DG27" i="26"/>
  <c r="DF27" i="26"/>
  <c r="DE27" i="26"/>
  <c r="BN27" i="26"/>
  <c r="BM27" i="26"/>
  <c r="BL27" i="26"/>
  <c r="AK27" i="26"/>
  <c r="AJ27" i="26"/>
  <c r="AF27" i="26"/>
  <c r="AE27" i="26"/>
  <c r="O27" i="26"/>
  <c r="N27" i="26"/>
  <c r="M27" i="26"/>
  <c r="J27" i="26"/>
  <c r="I27" i="26"/>
  <c r="EC26" i="26"/>
  <c r="EB26" i="26"/>
  <c r="EA26" i="26"/>
  <c r="DG26" i="26"/>
  <c r="DF26" i="26"/>
  <c r="DE26" i="26"/>
  <c r="BN26" i="26"/>
  <c r="BM26" i="26"/>
  <c r="BL26" i="26"/>
  <c r="AF26" i="26"/>
  <c r="AE26" i="26"/>
  <c r="O26" i="26"/>
  <c r="N26" i="26"/>
  <c r="M26" i="26"/>
  <c r="J26" i="26"/>
  <c r="I26" i="26"/>
  <c r="EC25" i="26"/>
  <c r="EB25" i="26"/>
  <c r="EA25" i="26"/>
  <c r="DG25" i="26"/>
  <c r="DF25" i="26"/>
  <c r="DE25" i="26"/>
  <c r="BN25" i="26"/>
  <c r="BP25" i="26" s="1"/>
  <c r="BM25" i="26"/>
  <c r="BL25" i="26"/>
  <c r="AK25" i="26"/>
  <c r="AJ25" i="26"/>
  <c r="AF25" i="26"/>
  <c r="AE25" i="26"/>
  <c r="O25" i="26"/>
  <c r="N25" i="26"/>
  <c r="M25" i="26"/>
  <c r="J25" i="26"/>
  <c r="I25" i="26"/>
  <c r="EC24" i="26"/>
  <c r="EB24" i="26"/>
  <c r="EA24" i="26"/>
  <c r="DG24" i="26"/>
  <c r="DF24" i="26"/>
  <c r="DE24" i="26"/>
  <c r="BN24" i="26"/>
  <c r="BM24" i="26"/>
  <c r="BL24" i="26"/>
  <c r="AK24" i="26"/>
  <c r="AJ24" i="26"/>
  <c r="AF24" i="26"/>
  <c r="AE24" i="26"/>
  <c r="O24" i="26"/>
  <c r="N24" i="26"/>
  <c r="M24" i="26"/>
  <c r="J24" i="26"/>
  <c r="I24" i="26"/>
  <c r="EC23" i="26"/>
  <c r="EB23" i="26"/>
  <c r="EA23" i="26"/>
  <c r="DG23" i="26"/>
  <c r="DF23" i="26"/>
  <c r="DE23" i="26"/>
  <c r="BN23" i="26"/>
  <c r="BM23" i="26"/>
  <c r="BL23" i="26"/>
  <c r="AK23" i="26"/>
  <c r="AJ23" i="26"/>
  <c r="AF23" i="26"/>
  <c r="AE23" i="26"/>
  <c r="O23" i="26"/>
  <c r="N23" i="26"/>
  <c r="M23" i="26"/>
  <c r="J23" i="26"/>
  <c r="I23" i="26"/>
  <c r="EC22" i="26"/>
  <c r="EB22" i="26"/>
  <c r="EA22" i="26"/>
  <c r="DG22" i="26"/>
  <c r="DF22" i="26"/>
  <c r="DE22" i="26"/>
  <c r="BN22" i="26"/>
  <c r="BM22" i="26"/>
  <c r="BL22" i="26"/>
  <c r="AK22" i="26"/>
  <c r="AJ22" i="26"/>
  <c r="AF22" i="26"/>
  <c r="AE22" i="26"/>
  <c r="O22" i="26"/>
  <c r="N22" i="26"/>
  <c r="M22" i="26"/>
  <c r="J22" i="26"/>
  <c r="I22" i="26"/>
  <c r="EC21" i="26"/>
  <c r="EB21" i="26"/>
  <c r="EA21" i="26"/>
  <c r="DG21" i="26"/>
  <c r="DF21" i="26"/>
  <c r="DE21" i="26"/>
  <c r="BN21" i="26"/>
  <c r="BP21" i="26" s="1"/>
  <c r="BM21" i="26"/>
  <c r="BL21" i="26"/>
  <c r="AF21" i="26"/>
  <c r="AE21" i="26"/>
  <c r="O21" i="26"/>
  <c r="N21" i="26"/>
  <c r="M21" i="26"/>
  <c r="J21" i="26"/>
  <c r="I21" i="26"/>
  <c r="EC20" i="26"/>
  <c r="EB20" i="26"/>
  <c r="EA20" i="26"/>
  <c r="DG20" i="26"/>
  <c r="DF20" i="26"/>
  <c r="DE20" i="26"/>
  <c r="BN20" i="26"/>
  <c r="BM20" i="26"/>
  <c r="BL20" i="26"/>
  <c r="AK20" i="26"/>
  <c r="AJ20" i="26"/>
  <c r="AF20" i="26"/>
  <c r="AE20" i="26"/>
  <c r="O20" i="26"/>
  <c r="N20" i="26"/>
  <c r="M20" i="26"/>
  <c r="J20" i="26"/>
  <c r="I20" i="26"/>
  <c r="EC19" i="26"/>
  <c r="EB19" i="26"/>
  <c r="EA19" i="26"/>
  <c r="DG19" i="26"/>
  <c r="DF19" i="26"/>
  <c r="DE19" i="26"/>
  <c r="BN19" i="26"/>
  <c r="BM19" i="26"/>
  <c r="BL19" i="26"/>
  <c r="AK19" i="26"/>
  <c r="AF19" i="26"/>
  <c r="AE19" i="26"/>
  <c r="O19" i="26"/>
  <c r="N19" i="26"/>
  <c r="M19" i="26"/>
  <c r="J19" i="26"/>
  <c r="I19" i="26"/>
  <c r="EC18" i="26"/>
  <c r="EB18" i="26"/>
  <c r="EA18" i="26"/>
  <c r="DG18" i="26"/>
  <c r="DF18" i="26"/>
  <c r="DE18" i="26"/>
  <c r="BN18" i="26"/>
  <c r="BM18" i="26"/>
  <c r="BL18" i="26"/>
  <c r="AK18" i="26"/>
  <c r="AF18" i="26"/>
  <c r="AE18" i="26"/>
  <c r="O18" i="26"/>
  <c r="N18" i="26"/>
  <c r="M18" i="26"/>
  <c r="J18" i="26"/>
  <c r="I18" i="26"/>
  <c r="EC17" i="26"/>
  <c r="EB17" i="26"/>
  <c r="EA17" i="26"/>
  <c r="DG17" i="26"/>
  <c r="DF17" i="26"/>
  <c r="DE17" i="26"/>
  <c r="BN17" i="26"/>
  <c r="BM17" i="26"/>
  <c r="BL17" i="26"/>
  <c r="AK17" i="26"/>
  <c r="AJ17" i="26"/>
  <c r="AF17" i="26"/>
  <c r="AE17" i="26"/>
  <c r="O17" i="26"/>
  <c r="N17" i="26"/>
  <c r="M17" i="26"/>
  <c r="J17" i="26"/>
  <c r="I17" i="26"/>
  <c r="EC16" i="26"/>
  <c r="EB16" i="26"/>
  <c r="EA16" i="26"/>
  <c r="DG16" i="26"/>
  <c r="DF16" i="26"/>
  <c r="DE16" i="26"/>
  <c r="BN16" i="26"/>
  <c r="BM16" i="26"/>
  <c r="AK16" i="26"/>
  <c r="AJ16" i="26"/>
  <c r="AF16" i="26"/>
  <c r="AE16" i="26"/>
  <c r="O16" i="26"/>
  <c r="N16" i="26"/>
  <c r="M16" i="26"/>
  <c r="J16" i="26"/>
  <c r="I16" i="26"/>
  <c r="EC15" i="26"/>
  <c r="EB15" i="26"/>
  <c r="EA15" i="26"/>
  <c r="DG15" i="26"/>
  <c r="DF15" i="26"/>
  <c r="DE15" i="26"/>
  <c r="BN15" i="26"/>
  <c r="BM15" i="26"/>
  <c r="BL15" i="26"/>
  <c r="AP15" i="26"/>
  <c r="AO15" i="26"/>
  <c r="AK15" i="26"/>
  <c r="AJ15" i="26"/>
  <c r="AF15" i="26"/>
  <c r="AE15" i="26"/>
  <c r="O15" i="26"/>
  <c r="N15" i="26"/>
  <c r="M15" i="26"/>
  <c r="J15" i="26"/>
  <c r="I15" i="26"/>
  <c r="EC14" i="26"/>
  <c r="EB14" i="26"/>
  <c r="EA14" i="26"/>
  <c r="DG14" i="26"/>
  <c r="DF14" i="26"/>
  <c r="DE14" i="26"/>
  <c r="BN14" i="26"/>
  <c r="BM14" i="26"/>
  <c r="BL14" i="26"/>
  <c r="AK14" i="26"/>
  <c r="AJ14" i="26"/>
  <c r="AF14" i="26"/>
  <c r="AE14" i="26"/>
  <c r="O14" i="26"/>
  <c r="N14" i="26"/>
  <c r="M14" i="26"/>
  <c r="J14" i="26"/>
  <c r="I14" i="26"/>
  <c r="EC13" i="26"/>
  <c r="EB13" i="26"/>
  <c r="EA13" i="26"/>
  <c r="DG13" i="26"/>
  <c r="DF13" i="26"/>
  <c r="DE13" i="26"/>
  <c r="BN13" i="26"/>
  <c r="BM13" i="26"/>
  <c r="BL13" i="26"/>
  <c r="AK13" i="26"/>
  <c r="AJ13" i="26"/>
  <c r="AF13" i="26"/>
  <c r="AE13" i="26"/>
  <c r="O13" i="26"/>
  <c r="N13" i="26"/>
  <c r="M13" i="26"/>
  <c r="J13" i="26"/>
  <c r="I13" i="26"/>
  <c r="EC12" i="26"/>
  <c r="EB12" i="26"/>
  <c r="EA12" i="26"/>
  <c r="DG12" i="26"/>
  <c r="DF12" i="26"/>
  <c r="DE12" i="26"/>
  <c r="BN12" i="26"/>
  <c r="BM12" i="26"/>
  <c r="BL12" i="26"/>
  <c r="AP12" i="26"/>
  <c r="AO12" i="26"/>
  <c r="AK12" i="26"/>
  <c r="AJ12" i="26"/>
  <c r="AF12" i="26"/>
  <c r="AE12" i="26"/>
  <c r="O12" i="26"/>
  <c r="N12" i="26"/>
  <c r="M12" i="26"/>
  <c r="J12" i="26"/>
  <c r="I12" i="26"/>
  <c r="EC11" i="26"/>
  <c r="EB11" i="26"/>
  <c r="EA11" i="26"/>
  <c r="DG11" i="26"/>
  <c r="DF11" i="26"/>
  <c r="DE11" i="26"/>
  <c r="BN11" i="26"/>
  <c r="BM11" i="26"/>
  <c r="BL11" i="26"/>
  <c r="AP11" i="26"/>
  <c r="AO11" i="26"/>
  <c r="AK11" i="26"/>
  <c r="AJ11" i="26"/>
  <c r="AF11" i="26"/>
  <c r="AE11" i="26"/>
  <c r="O11" i="26"/>
  <c r="N11" i="26"/>
  <c r="M11" i="26"/>
  <c r="J11" i="26"/>
  <c r="I11" i="26"/>
  <c r="EC10" i="26"/>
  <c r="EB10" i="26"/>
  <c r="EA10" i="26"/>
  <c r="DG10" i="26"/>
  <c r="DF10" i="26"/>
  <c r="DE10" i="26"/>
  <c r="BN10" i="26"/>
  <c r="BM10" i="26"/>
  <c r="BL10" i="26"/>
  <c r="AP10" i="26"/>
  <c r="AO10" i="26"/>
  <c r="AK10" i="26"/>
  <c r="AJ10" i="26"/>
  <c r="AF10" i="26"/>
  <c r="AE10" i="26"/>
  <c r="O10" i="26"/>
  <c r="N10" i="26"/>
  <c r="M10" i="26"/>
  <c r="J10" i="26"/>
  <c r="I10" i="26"/>
  <c r="BP22" i="26" l="1"/>
  <c r="AP34" i="26"/>
  <c r="BO31" i="26"/>
  <c r="BP32" i="26"/>
  <c r="BP33" i="26"/>
  <c r="BO19" i="26"/>
  <c r="BP26" i="26"/>
  <c r="BP27" i="26"/>
  <c r="BP28" i="26"/>
  <c r="E28" i="26"/>
  <c r="BP29" i="26"/>
  <c r="BM34" i="26"/>
  <c r="BL34" i="26"/>
  <c r="BO11" i="26"/>
  <c r="BO15" i="26"/>
  <c r="E21" i="26"/>
  <c r="F26" i="26"/>
  <c r="F28" i="26"/>
  <c r="H28" i="26" s="1"/>
  <c r="K33" i="26"/>
  <c r="AJ34" i="26"/>
  <c r="BP17" i="26"/>
  <c r="BP20" i="26"/>
  <c r="BO12" i="26"/>
  <c r="BO13" i="26"/>
  <c r="BO14" i="26"/>
  <c r="BO18" i="26"/>
  <c r="F22" i="26"/>
  <c r="P29" i="26"/>
  <c r="P31" i="26"/>
  <c r="E33" i="26"/>
  <c r="AK34" i="26"/>
  <c r="U34" i="26"/>
  <c r="L24" i="26"/>
  <c r="Q18" i="26"/>
  <c r="Q26" i="26"/>
  <c r="E16" i="26"/>
  <c r="P19" i="26"/>
  <c r="P22" i="26"/>
  <c r="Q32" i="26"/>
  <c r="Q10" i="26"/>
  <c r="Q14" i="26"/>
  <c r="P15" i="26"/>
  <c r="P17" i="26"/>
  <c r="E18" i="26"/>
  <c r="E19" i="26"/>
  <c r="L18" i="26"/>
  <c r="L25" i="26"/>
  <c r="P12" i="26"/>
  <c r="Q13" i="26"/>
  <c r="P14" i="26"/>
  <c r="P23" i="26"/>
  <c r="E24" i="26"/>
  <c r="K27" i="26"/>
  <c r="P28" i="26"/>
  <c r="AF34" i="26"/>
  <c r="P10" i="26"/>
  <c r="E12" i="26"/>
  <c r="P25" i="26"/>
  <c r="V34" i="26"/>
  <c r="M34" i="26"/>
  <c r="E14" i="26"/>
  <c r="P21" i="26"/>
  <c r="Q22" i="26"/>
  <c r="P26" i="26"/>
  <c r="P27" i="26"/>
  <c r="F29" i="26"/>
  <c r="P30" i="26"/>
  <c r="E30" i="26"/>
  <c r="K32" i="26"/>
  <c r="P33" i="26"/>
  <c r="Z34" i="26"/>
  <c r="Q11" i="26"/>
  <c r="Q20" i="26"/>
  <c r="L30" i="26"/>
  <c r="E11" i="26"/>
  <c r="E13" i="26"/>
  <c r="Q15" i="26"/>
  <c r="L16" i="26"/>
  <c r="L17" i="26"/>
  <c r="P18" i="26"/>
  <c r="K23" i="26"/>
  <c r="P24" i="26"/>
  <c r="E26" i="26"/>
  <c r="Q28" i="26"/>
  <c r="Q31" i="26"/>
  <c r="P11" i="26"/>
  <c r="P20" i="26"/>
  <c r="P32" i="26"/>
  <c r="Q19" i="26"/>
  <c r="Q12" i="26"/>
  <c r="P13" i="26"/>
  <c r="Q24" i="26"/>
  <c r="Q30" i="26"/>
  <c r="AE34" i="26"/>
  <c r="F16" i="26"/>
  <c r="F24" i="26"/>
  <c r="G24" i="26" s="1"/>
  <c r="E10" i="26"/>
  <c r="EB34" i="26"/>
  <c r="F21" i="26"/>
  <c r="E22" i="26"/>
  <c r="F11" i="26"/>
  <c r="E17" i="26"/>
  <c r="E20" i="26"/>
  <c r="F23" i="26"/>
  <c r="E25" i="26"/>
  <c r="E27" i="26"/>
  <c r="F32" i="26"/>
  <c r="F17" i="26"/>
  <c r="F18" i="26"/>
  <c r="F20" i="26"/>
  <c r="E23" i="26"/>
  <c r="F25" i="26"/>
  <c r="F27" i="26"/>
  <c r="E29" i="26"/>
  <c r="E32" i="26"/>
  <c r="F33" i="26"/>
  <c r="I34" i="26"/>
  <c r="K11" i="26"/>
  <c r="K15" i="26"/>
  <c r="K20" i="26"/>
  <c r="K14" i="26"/>
  <c r="K19" i="26"/>
  <c r="K28" i="26"/>
  <c r="K12" i="26"/>
  <c r="K13" i="26"/>
  <c r="K31" i="26"/>
  <c r="L22" i="26"/>
  <c r="BO17" i="26"/>
  <c r="K18" i="26"/>
  <c r="BO20" i="26"/>
  <c r="K22" i="26"/>
  <c r="BO25" i="26"/>
  <c r="K16" i="26"/>
  <c r="K17" i="26"/>
  <c r="BO23" i="26"/>
  <c r="BO28" i="26"/>
  <c r="L31" i="26"/>
  <c r="F30" i="26"/>
  <c r="BO21" i="26"/>
  <c r="BP31" i="26"/>
  <c r="BO32" i="26"/>
  <c r="BO26" i="26"/>
  <c r="BO33" i="26"/>
  <c r="BP15" i="26"/>
  <c r="BP24" i="26"/>
  <c r="L28" i="26"/>
  <c r="L29" i="26"/>
  <c r="L23" i="26"/>
  <c r="BP23" i="26"/>
  <c r="BO24" i="26"/>
  <c r="BO27" i="26"/>
  <c r="K29" i="26"/>
  <c r="BO22" i="26"/>
  <c r="K25" i="26"/>
  <c r="K26" i="26"/>
  <c r="BO29" i="26"/>
  <c r="K30" i="26"/>
  <c r="E31" i="26"/>
  <c r="F13" i="26"/>
  <c r="F31" i="26"/>
  <c r="AO34" i="26"/>
  <c r="F12" i="26"/>
  <c r="F19" i="26"/>
  <c r="L21" i="26"/>
  <c r="L27" i="26"/>
  <c r="L32" i="26"/>
  <c r="F14" i="26"/>
  <c r="K21" i="26"/>
  <c r="K24" i="26"/>
  <c r="L26" i="26"/>
  <c r="L33" i="26"/>
  <c r="J34" i="26"/>
  <c r="K10" i="26"/>
  <c r="P16" i="26"/>
  <c r="O34" i="26"/>
  <c r="L10" i="26"/>
  <c r="DF34" i="26"/>
  <c r="F10" i="26"/>
  <c r="EC34" i="26"/>
  <c r="L11" i="26"/>
  <c r="L12" i="26"/>
  <c r="L13" i="26"/>
  <c r="BP13" i="26"/>
  <c r="L15" i="26"/>
  <c r="F15" i="26"/>
  <c r="DG34" i="26"/>
  <c r="Q16" i="26"/>
  <c r="Q17" i="26"/>
  <c r="BP18" i="26"/>
  <c r="L20" i="26"/>
  <c r="Q21" i="26"/>
  <c r="Q29" i="26"/>
  <c r="BN34" i="26"/>
  <c r="BO10" i="26"/>
  <c r="N34" i="26"/>
  <c r="BP10" i="26"/>
  <c r="EA34" i="26"/>
  <c r="BP11" i="26"/>
  <c r="BP12" i="26"/>
  <c r="L14" i="26"/>
  <c r="BP14" i="26"/>
  <c r="E15" i="26"/>
  <c r="DE34" i="26"/>
  <c r="L19" i="26"/>
  <c r="BP19" i="26"/>
  <c r="Q23" i="26"/>
  <c r="Q25" i="26"/>
  <c r="Q27" i="26"/>
  <c r="Q33" i="26"/>
  <c r="AA34" i="26"/>
  <c r="G28" i="26" l="1"/>
  <c r="H19" i="26"/>
  <c r="H18" i="26"/>
  <c r="H21" i="26"/>
  <c r="H20" i="26"/>
  <c r="H27" i="26"/>
  <c r="H26" i="26"/>
  <c r="G26" i="26"/>
  <c r="H33" i="26"/>
  <c r="H22" i="26"/>
  <c r="G22" i="26"/>
  <c r="H11" i="26"/>
  <c r="H16" i="26"/>
  <c r="G14" i="26"/>
  <c r="H17" i="26"/>
  <c r="H30" i="26"/>
  <c r="H29" i="26"/>
  <c r="H31" i="26"/>
  <c r="H23" i="26"/>
  <c r="H13" i="26"/>
  <c r="G29" i="26"/>
  <c r="H24" i="26"/>
  <c r="G32" i="26"/>
  <c r="G23" i="26"/>
  <c r="G18" i="26"/>
  <c r="H32" i="26"/>
  <c r="G25" i="26"/>
  <c r="G16" i="26"/>
  <c r="G11" i="26"/>
  <c r="G30" i="26"/>
  <c r="G20" i="26"/>
  <c r="G33" i="26"/>
  <c r="E34" i="26"/>
  <c r="H25" i="26"/>
  <c r="G27" i="26"/>
  <c r="G12" i="26"/>
  <c r="G21" i="26"/>
  <c r="G17" i="26"/>
  <c r="G31" i="26"/>
  <c r="G13" i="26"/>
  <c r="H14" i="26"/>
  <c r="H12" i="26"/>
  <c r="G19" i="26"/>
  <c r="BP34" i="26"/>
  <c r="BO34" i="26"/>
  <c r="H15" i="26"/>
  <c r="G15" i="26"/>
  <c r="F34" i="26"/>
  <c r="H10" i="26"/>
  <c r="G10" i="26"/>
  <c r="Q34" i="26"/>
  <c r="P34" i="26"/>
  <c r="L34" i="26"/>
  <c r="K34" i="26"/>
  <c r="G34" i="26" l="1"/>
  <c r="H34" i="26"/>
</calcChain>
</file>

<file path=xl/sharedStrings.xml><?xml version="1.0" encoding="utf-8"?>
<sst xmlns="http://schemas.openxmlformats.org/spreadsheetml/2006/main" count="242" uniqueCount="94">
  <si>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</si>
  <si>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</si>
  <si>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</si>
  <si>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</si>
  <si>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</si>
  <si>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</si>
  <si>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</si>
  <si>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</si>
  <si>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</si>
  <si>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</si>
  <si>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</si>
  <si>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</si>
  <si>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</si>
  <si>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</si>
  <si>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</si>
  <si>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</si>
  <si>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</si>
  <si>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</si>
  <si>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</si>
  <si>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</si>
  <si>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</si>
  <si>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</si>
  <si>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</si>
  <si>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</si>
  <si>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</si>
  <si>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</si>
  <si>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</si>
  <si>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</si>
  <si>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</si>
  <si>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</si>
  <si>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</si>
  <si>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</si>
  <si>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</si>
  <si>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</si>
  <si>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</si>
  <si>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</si>
  <si>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</si>
  <si>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</si>
  <si>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</si>
  <si>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</si>
  <si>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</si>
  <si>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</si>
  <si>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</si>
  <si>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>Հաշվետու ժամանակաշրջան</t>
  </si>
  <si>
    <t xml:space="preserve"> ծրագիր տարեկան </t>
  </si>
  <si>
    <t xml:space="preserve">ծրագիր    տարեկան </t>
  </si>
  <si>
    <t xml:space="preserve">փաստ.                                                                            </t>
  </si>
  <si>
    <t>կատ. % տարեկան ծրագրի նկատմամբ</t>
  </si>
  <si>
    <t xml:space="preserve">ծրագիր (3ամիս )         </t>
  </si>
  <si>
    <t xml:space="preserve">փաստ    (1ամիս )                                                                     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</si>
  <si>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</si>
  <si>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</si>
  <si>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</si>
  <si>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</si>
  <si>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</si>
  <si>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</si>
  <si>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</si>
  <si>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</si>
  <si>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</si>
  <si>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</si>
  <si>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</si>
  <si>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</si>
  <si>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</si>
  <si>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</si>
  <si>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</si>
  <si>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</si>
  <si>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</si>
  <si>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</si>
  <si>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</si>
  <si>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</si>
  <si>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</si>
  <si>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</si>
  <si>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</si>
  <si>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</si>
  <si>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</si>
  <si>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կատ%-ը 9 ամսվա նկատմամբ</t>
  </si>
  <si>
    <t xml:space="preserve">       ծրագիր      (12ամիս )         </t>
  </si>
  <si>
    <t xml:space="preserve">     փաստ    (10ամիս )                                                                     </t>
  </si>
  <si>
    <t xml:space="preserve"> ծրագիր      (12ամիս )         </t>
  </si>
  <si>
    <t xml:space="preserve">փաստ    (10ամիս )                                                                     </t>
  </si>
  <si>
    <t xml:space="preserve">ծրագիր (12ամիս )         </t>
  </si>
  <si>
    <t xml:space="preserve">փաստ (10ամիս )                                                                     </t>
  </si>
  <si>
    <r>
      <t>որից` Սեփական եկամուտներ</t>
    </r>
    <r>
      <rPr>
        <sz val="9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</si>
  <si>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</si>
  <si>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</si>
  <si>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</si>
  <si>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 xml:space="preserve">տող 1220+1240     </t>
    </r>
    <r>
      <rPr>
        <sz val="9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</si>
  <si>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   </t>
    </r>
    <r>
      <rPr>
        <sz val="9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</si>
  <si>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</si>
  <si>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 xml:space="preserve">տող 1391+1393   </t>
    </r>
    <r>
      <rPr>
        <sz val="9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</si>
  <si>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</si>
  <si>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>տող 1120    1.2 Գույքային հարկեր այլ գույքից, 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</si>
  <si>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կատ. % </t>
  </si>
  <si>
    <t xml:space="preserve"> ՀՀ ՏԱՎՈւՇԻ ՄԱՐԶԻ ՀԱՄԱՅՆՔՆԵՐԻ ԲՅՈՒՋԵՏԱՅԻՆ ԵԿԱՄՈՒՏՆԵՐԻ ՎԵՐԱԲԵՐՅԱԼ (աճողական) 2021թ. Նոյեմբերի 30-ի դրությամբ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</si>
</sst>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9"/>
      <color rgb="FFFF0000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b/>
      <sz val="9"/>
      <color rgb="FFFF0000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164" fontId="3" fillId="0" borderId="10" xfId="0" applyNumberFormat="1" applyFont="1" applyFill="1" applyBorder="1" applyAlignment="1">
      <alignment horizontal="center" vertical="center"/>
    </xf>
    <xf numFmtId="164" fontId="3" fillId="6" borderId="10" xfId="0" applyNumberFormat="1" applyFont="1" applyFill="1" applyBorder="1" applyAlignment="1" applyProtection="1">
      <alignment horizontal="center" vertical="center" wrapText="1"/>
    </xf>
    <xf numFmtId="164" fontId="3" fillId="8" borderId="1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Protection="1"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>
      <alignment horizontal="left" vertical="center"/>
    </xf>
    <xf numFmtId="164" fontId="4" fillId="6" borderId="10" xfId="0" applyNumberFormat="1" applyFont="1" applyFill="1" applyBorder="1" applyAlignment="1" applyProtection="1">
      <alignment horizontal="center" vertical="center" wrapText="1"/>
    </xf>
    <xf numFmtId="164" fontId="4" fillId="7" borderId="10" xfId="0" applyNumberFormat="1" applyFont="1" applyFill="1" applyBorder="1" applyAlignment="1" applyProtection="1">
      <alignment horizontal="center" vertical="center" wrapText="1"/>
    </xf>
    <xf numFmtId="164" fontId="4" fillId="0" borderId="10" xfId="0" applyNumberFormat="1" applyFont="1" applyFill="1" applyBorder="1" applyAlignment="1" applyProtection="1">
      <alignment horizontal="center" vertical="center" wrapText="1"/>
    </xf>
    <xf numFmtId="164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left" vertical="center"/>
    </xf>
    <xf numFmtId="165" fontId="4" fillId="0" borderId="0" xfId="0" applyNumberFormat="1" applyFont="1" applyFill="1" applyAlignment="1" applyProtection="1">
      <alignment horizontal="center" vertical="center" wrapText="1"/>
      <protection locked="0"/>
    </xf>
    <xf numFmtId="164" fontId="4" fillId="8" borderId="10" xfId="0" applyNumberFormat="1" applyFont="1" applyFill="1" applyBorder="1" applyAlignment="1" applyProtection="1">
      <alignment horizontal="center" vertical="center" wrapText="1"/>
    </xf>
    <xf numFmtId="164" fontId="4" fillId="8" borderId="10" xfId="0" applyNumberFormat="1" applyFont="1" applyFill="1" applyBorder="1" applyAlignment="1" applyProtection="1">
      <alignment horizontal="center" vertical="center" wrapText="1"/>
      <protection locked="0"/>
    </xf>
    <xf numFmtId="3" fontId="4" fillId="8" borderId="10" xfId="0" applyNumberFormat="1" applyFont="1" applyFill="1" applyBorder="1" applyAlignment="1" applyProtection="1">
      <alignment horizontal="center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4" fillId="0" borderId="0" xfId="0" applyFont="1" applyFill="1" applyBorder="1" applyProtection="1"/>
    <xf numFmtId="0" fontId="4" fillId="0" borderId="0" xfId="0" applyFont="1" applyFill="1" applyAlignment="1" applyProtection="1">
      <alignment vertical="top"/>
    </xf>
    <xf numFmtId="4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Protection="1"/>
    <xf numFmtId="0" fontId="8" fillId="0" borderId="10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 wrapText="1"/>
    </xf>
    <xf numFmtId="164" fontId="4" fillId="5" borderId="10" xfId="0" applyNumberFormat="1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/>
    </xf>
    <xf numFmtId="164" fontId="7" fillId="6" borderId="1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  <protection locked="0"/>
    </xf>
    <xf numFmtId="164" fontId="4" fillId="6" borderId="10" xfId="0" applyNumberFormat="1" applyFont="1" applyFill="1" applyBorder="1" applyAlignment="1" applyProtection="1">
      <alignment horizontal="right" vertical="center" wrapText="1"/>
    </xf>
    <xf numFmtId="164" fontId="7" fillId="6" borderId="10" xfId="0" applyNumberFormat="1" applyFont="1" applyFill="1" applyBorder="1" applyAlignment="1" applyProtection="1">
      <alignment horizontal="right" vertical="center" wrapText="1"/>
    </xf>
    <xf numFmtId="165" fontId="10" fillId="0" borderId="0" xfId="0" applyNumberFormat="1" applyFont="1" applyFill="1" applyAlignment="1" applyProtection="1">
      <alignment horizontal="center" vertical="center" wrapText="1"/>
      <protection locked="0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center" vertical="top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4" fontId="4" fillId="5" borderId="2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top" wrapText="1"/>
    </xf>
    <xf numFmtId="4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6" fillId="0" borderId="11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top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4" fontId="6" fillId="0" borderId="8" xfId="0" applyNumberFormat="1" applyFont="1" applyFill="1" applyBorder="1" applyAlignment="1" applyProtection="1">
      <alignment horizontal="center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4" fontId="6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4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0" xfId="0" applyNumberFormat="1" applyFont="1" applyFill="1" applyBorder="1" applyAlignment="1" applyProtection="1">
      <alignment horizontal="center" vertical="center" wrapText="1"/>
    </xf>
    <xf numFmtId="4" fontId="4" fillId="2" borderId="9" xfId="0" applyNumberFormat="1" applyFont="1" applyFill="1" applyBorder="1" applyAlignment="1" applyProtection="1">
      <alignment horizontal="center" vertical="center" wrapText="1"/>
    </xf>
    <xf numFmtId="4" fontId="4" fillId="2" borderId="13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4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textRotation="90" wrapText="1"/>
    </xf>
    <xf numFmtId="0" fontId="3" fillId="0" borderId="7" xfId="0" applyFont="1" applyFill="1" applyBorder="1" applyAlignment="1" applyProtection="1">
      <alignment horizontal="center" vertical="center" textRotation="90" wrapText="1"/>
    </xf>
    <xf numFmtId="0" fontId="3" fillId="0" borderId="15" xfId="0" applyFont="1" applyFill="1" applyBorder="1" applyAlignment="1" applyProtection="1">
      <alignment horizontal="center" vertical="center" textRotation="90" wrapText="1"/>
    </xf>
    <xf numFmtId="4" fontId="6" fillId="2" borderId="3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4" fontId="6" fillId="2" borderId="5" xfId="0" applyNumberFormat="1" applyFont="1" applyFill="1" applyBorder="1" applyAlignment="1" applyProtection="1">
      <alignment horizontal="center" vertical="center" wrapText="1"/>
    </xf>
    <xf numFmtId="4" fontId="6" fillId="2" borderId="8" xfId="0" applyNumberFormat="1" applyFont="1" applyFill="1" applyBorder="1" applyAlignment="1" applyProtection="1">
      <alignment horizontal="center" vertical="center" wrapText="1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4" fontId="6" fillId="2" borderId="9" xfId="0" applyNumberFormat="1" applyFont="1" applyFill="1" applyBorder="1" applyAlignment="1" applyProtection="1">
      <alignment horizontal="center" vertical="center" wrapText="1"/>
    </xf>
    <xf numFmtId="4" fontId="6" fillId="2" borderId="13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4" fontId="6" fillId="2" borderId="14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0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44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2" sqref="A2:V2"/>
    </sheetView>
  </sheetViews>
  <sheetFormatPr defaultColWidth="9" defaultRowHeight="13.5" x14ac:dyDescent="0.25"/>
  <cols>
    <col min="1" max="1" width="3.85546875" style="21" customWidth="1"/>
    <col min="2" max="2" width="11.28515625" style="21" customWidth="1"/>
    <col min="3" max="3" width="7.28515625" style="1" customWidth="1"/>
    <col min="4" max="4" width="7.140625" style="1" customWidth="1"/>
    <col min="5" max="6" width="10.7109375" style="21" customWidth="1"/>
    <col min="7" max="7" width="6.5703125" style="21" hidden="1" customWidth="1"/>
    <col min="8" max="8" width="6.5703125" style="21" customWidth="1"/>
    <col min="9" max="9" width="11.5703125" style="21" customWidth="1"/>
    <col min="10" max="10" width="10.85546875" style="21" customWidth="1"/>
    <col min="11" max="11" width="6.85546875" style="21" hidden="1" customWidth="1"/>
    <col min="12" max="12" width="6.85546875" style="21" customWidth="1"/>
    <col min="13" max="13" width="10.7109375" style="21" customWidth="1"/>
    <col min="14" max="14" width="8.140625" style="21" hidden="1" customWidth="1"/>
    <col min="15" max="15" width="9.5703125" style="21" customWidth="1"/>
    <col min="16" max="16" width="5.85546875" style="21" hidden="1" customWidth="1"/>
    <col min="17" max="17" width="7.42578125" style="21" customWidth="1"/>
    <col min="18" max="18" width="9" style="21" customWidth="1"/>
    <col min="19" max="19" width="9.28515625" style="21" hidden="1" customWidth="1"/>
    <col min="20" max="20" width="9.28515625" style="21" customWidth="1"/>
    <col min="21" max="21" width="5.7109375" style="21" hidden="1" customWidth="1"/>
    <col min="22" max="22" width="8.5703125" style="21" customWidth="1"/>
    <col min="23" max="23" width="10.28515625" style="21" customWidth="1"/>
    <col min="24" max="24" width="0.140625" style="21" hidden="1" customWidth="1"/>
    <col min="25" max="25" width="8.7109375" style="21" customWidth="1"/>
    <col min="26" max="26" width="6" style="21" hidden="1" customWidth="1"/>
    <col min="27" max="27" width="8.140625" style="21" customWidth="1"/>
    <col min="28" max="28" width="10" style="21" customWidth="1"/>
    <col min="29" max="29" width="12.85546875" style="21" hidden="1" customWidth="1"/>
    <col min="30" max="30" width="9.5703125" style="21" customWidth="1"/>
    <col min="31" max="31" width="6.42578125" style="21" hidden="1" customWidth="1"/>
    <col min="32" max="32" width="6.42578125" style="21" customWidth="1"/>
    <col min="33" max="33" width="9.5703125" style="21" customWidth="1"/>
    <col min="34" max="34" width="0.140625" style="21" hidden="1" customWidth="1"/>
    <col min="35" max="35" width="9.28515625" style="21" customWidth="1"/>
    <col min="36" max="36" width="7" style="21" hidden="1" customWidth="1"/>
    <col min="37" max="37" width="7" style="21" customWidth="1"/>
    <col min="38" max="38" width="8.7109375" style="21" customWidth="1"/>
    <col min="39" max="39" width="8.85546875" style="21" hidden="1" customWidth="1"/>
    <col min="40" max="40" width="10.140625" style="21" customWidth="1"/>
    <col min="41" max="41" width="5.42578125" style="21" hidden="1" customWidth="1"/>
    <col min="42" max="42" width="5.5703125" style="21" customWidth="1"/>
    <col min="43" max="48" width="14.28515625" style="21" hidden="1" customWidth="1"/>
    <col min="49" max="49" width="11.140625" style="21" customWidth="1"/>
    <col min="50" max="50" width="0.140625" style="21" hidden="1" customWidth="1"/>
    <col min="51" max="51" width="10.85546875" style="21" customWidth="1"/>
    <col min="52" max="54" width="14.28515625" style="21" hidden="1" customWidth="1"/>
    <col min="55" max="55" width="8.42578125" style="21" customWidth="1"/>
    <col min="56" max="56" width="10.28515625" style="21" hidden="1" customWidth="1"/>
    <col min="57" max="57" width="8.85546875" style="21" customWidth="1"/>
    <col min="58" max="62" width="14.28515625" style="21" hidden="1" customWidth="1"/>
    <col min="63" max="63" width="2.140625" style="21" hidden="1" customWidth="1"/>
    <col min="64" max="64" width="9.5703125" style="21" customWidth="1"/>
    <col min="65" max="65" width="5.85546875" style="21" hidden="1" customWidth="1"/>
    <col min="66" max="66" width="8.5703125" style="21" customWidth="1"/>
    <col min="67" max="67" width="8.28515625" style="21" hidden="1" customWidth="1"/>
    <col min="68" max="68" width="8.28515625" style="21" customWidth="1"/>
    <col min="69" max="69" width="9.28515625" style="21" customWidth="1"/>
    <col min="70" max="70" width="13.140625" style="21" hidden="1" customWidth="1"/>
    <col min="71" max="71" width="10.85546875" style="21" customWidth="1"/>
    <col min="72" max="72" width="8.42578125" style="21" customWidth="1"/>
    <col min="73" max="73" width="10" style="21" hidden="1" customWidth="1"/>
    <col min="74" max="74" width="8.42578125" style="21" customWidth="1"/>
    <col min="75" max="75" width="7.85546875" style="21" customWidth="1"/>
    <col min="76" max="76" width="10.140625" style="21" hidden="1" customWidth="1"/>
    <col min="77" max="77" width="7.5703125" style="21" customWidth="1"/>
    <col min="78" max="78" width="7.7109375" style="21" customWidth="1"/>
    <col min="79" max="79" width="10.140625" style="21" hidden="1" customWidth="1"/>
    <col min="80" max="80" width="7.42578125" style="21" customWidth="1"/>
    <col min="81" max="83" width="14.28515625" style="21" hidden="1" customWidth="1"/>
    <col min="84" max="84" width="8" style="21" customWidth="1"/>
    <col min="85" max="85" width="8.5703125" style="21" hidden="1" customWidth="1"/>
    <col min="86" max="86" width="7.85546875" style="21" customWidth="1"/>
    <col min="87" max="87" width="7.5703125" style="21" customWidth="1"/>
    <col min="88" max="88" width="0.42578125" style="21" hidden="1" customWidth="1"/>
    <col min="89" max="89" width="6.7109375" style="21" customWidth="1"/>
    <col min="90" max="90" width="9.28515625" style="21" customWidth="1"/>
    <col min="91" max="91" width="10.85546875" style="21" hidden="1" customWidth="1"/>
    <col min="92" max="93" width="10" style="21" customWidth="1"/>
    <col min="94" max="94" width="1" style="21" hidden="1" customWidth="1"/>
    <col min="95" max="96" width="9.28515625" style="21" customWidth="1"/>
    <col min="97" max="97" width="0.140625" style="21" hidden="1" customWidth="1"/>
    <col min="98" max="98" width="8.7109375" style="21" customWidth="1"/>
    <col min="99" max="99" width="8.85546875" style="21" customWidth="1"/>
    <col min="100" max="100" width="10.7109375" style="21" hidden="1" customWidth="1"/>
    <col min="101" max="101" width="8.85546875" style="21" customWidth="1"/>
    <col min="102" max="102" width="8.28515625" style="21" customWidth="1"/>
    <col min="103" max="103" width="7" style="21" hidden="1" customWidth="1"/>
    <col min="104" max="104" width="9.140625" style="21" customWidth="1"/>
    <col min="105" max="105" width="8.85546875" style="21" customWidth="1"/>
    <col min="106" max="106" width="10.28515625" style="21" hidden="1" customWidth="1"/>
    <col min="107" max="107" width="9.42578125" style="21" customWidth="1"/>
    <col min="108" max="108" width="3.7109375" style="21" hidden="1" customWidth="1"/>
    <col min="109" max="109" width="11.28515625" style="21" customWidth="1"/>
    <col min="110" max="110" width="12.28515625" style="21" hidden="1" customWidth="1"/>
    <col min="111" max="111" width="12.42578125" style="21" customWidth="1"/>
    <col min="112" max="112" width="8.85546875" style="21" customWidth="1"/>
    <col min="113" max="113" width="7.28515625" style="21" hidden="1" customWidth="1"/>
    <col min="114" max="114" width="8.85546875" style="21" customWidth="1"/>
    <col min="115" max="115" width="10.140625" style="21" customWidth="1"/>
    <col min="116" max="116" width="5.42578125" style="21" hidden="1" customWidth="1"/>
    <col min="117" max="117" width="10.5703125" style="21" customWidth="1"/>
    <col min="118" max="120" width="16.28515625" style="21" hidden="1" customWidth="1"/>
    <col min="121" max="121" width="9.7109375" style="21" customWidth="1"/>
    <col min="122" max="122" width="8.5703125" style="21" hidden="1" customWidth="1"/>
    <col min="123" max="123" width="8.85546875" style="21" customWidth="1"/>
    <col min="124" max="125" width="16.28515625" style="21" hidden="1" customWidth="1"/>
    <col min="126" max="126" width="0.5703125" style="21" hidden="1" customWidth="1"/>
    <col min="127" max="127" width="9.140625" style="21" customWidth="1"/>
    <col min="128" max="128" width="8.85546875" style="21" hidden="1" customWidth="1"/>
    <col min="129" max="129" width="9.42578125" style="21" customWidth="1"/>
    <col min="130" max="130" width="19.7109375" style="21" hidden="1" customWidth="1"/>
    <col min="131" max="131" width="10.85546875" style="21" customWidth="1"/>
    <col min="132" max="132" width="0.140625" style="21" hidden="1" customWidth="1"/>
    <col min="133" max="133" width="10.85546875" style="21" customWidth="1"/>
    <col min="134" max="16384" width="9" style="21"/>
  </cols>
  <sheetData>
    <row r="1" spans="1:133" ht="12" customHeight="1" x14ac:dyDescent="0.25">
      <c r="D1" s="120" t="s">
        <v>0</v>
      </c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22"/>
      <c r="Q1" s="22"/>
      <c r="R1" s="22"/>
      <c r="S1" s="22"/>
      <c r="T1" s="22"/>
      <c r="U1" s="22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</row>
    <row r="2" spans="1:133" s="25" customFormat="1" ht="12" customHeight="1" x14ac:dyDescent="0.25">
      <c r="A2" s="121" t="s">
        <v>93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</row>
    <row r="3" spans="1:133" ht="11.25" customHeight="1" x14ac:dyDescent="0.25">
      <c r="D3" s="2"/>
      <c r="E3" s="26"/>
      <c r="F3" s="26"/>
      <c r="G3" s="27"/>
      <c r="H3" s="26"/>
      <c r="I3" s="26"/>
      <c r="J3" s="122"/>
      <c r="K3" s="122"/>
      <c r="L3" s="122"/>
      <c r="M3" s="27"/>
      <c r="R3" s="122" t="s">
        <v>1</v>
      </c>
      <c r="S3" s="122"/>
      <c r="T3" s="122"/>
      <c r="U3" s="24"/>
      <c r="V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</row>
    <row r="4" spans="1:133" s="28" customFormat="1" ht="12" customHeight="1" x14ac:dyDescent="0.25">
      <c r="A4" s="123" t="s">
        <v>2</v>
      </c>
      <c r="B4" s="123" t="s">
        <v>3</v>
      </c>
      <c r="C4" s="126" t="s">
        <v>4</v>
      </c>
      <c r="D4" s="126" t="s">
        <v>5</v>
      </c>
      <c r="E4" s="129" t="s">
        <v>6</v>
      </c>
      <c r="F4" s="130"/>
      <c r="G4" s="130"/>
      <c r="H4" s="131"/>
      <c r="I4" s="138" t="s">
        <v>82</v>
      </c>
      <c r="J4" s="139"/>
      <c r="K4" s="139"/>
      <c r="L4" s="140"/>
      <c r="M4" s="95" t="s">
        <v>7</v>
      </c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7"/>
      <c r="DD4" s="52" t="s">
        <v>8</v>
      </c>
      <c r="DE4" s="99" t="s">
        <v>9</v>
      </c>
      <c r="DF4" s="100"/>
      <c r="DG4" s="101"/>
      <c r="DH4" s="108" t="s">
        <v>10</v>
      </c>
      <c r="DI4" s="108"/>
      <c r="DJ4" s="108"/>
      <c r="DK4" s="108"/>
      <c r="DL4" s="108"/>
      <c r="DM4" s="108"/>
      <c r="DN4" s="108"/>
      <c r="DO4" s="108"/>
      <c r="DP4" s="108"/>
      <c r="DQ4" s="108"/>
      <c r="DR4" s="108"/>
      <c r="DS4" s="108"/>
      <c r="DT4" s="108"/>
      <c r="DU4" s="108"/>
      <c r="DV4" s="108"/>
      <c r="DW4" s="108"/>
      <c r="DX4" s="108"/>
      <c r="DY4" s="108"/>
      <c r="DZ4" s="49" t="s">
        <v>11</v>
      </c>
      <c r="EA4" s="109" t="s">
        <v>12</v>
      </c>
      <c r="EB4" s="110"/>
      <c r="EC4" s="111"/>
    </row>
    <row r="5" spans="1:133" s="28" customFormat="1" ht="37.5" customHeight="1" x14ac:dyDescent="0.25">
      <c r="A5" s="124"/>
      <c r="B5" s="124"/>
      <c r="C5" s="127"/>
      <c r="D5" s="127"/>
      <c r="E5" s="132"/>
      <c r="F5" s="133"/>
      <c r="G5" s="133"/>
      <c r="H5" s="134"/>
      <c r="I5" s="141"/>
      <c r="J5" s="142"/>
      <c r="K5" s="142"/>
      <c r="L5" s="143"/>
      <c r="M5" s="88" t="s">
        <v>13</v>
      </c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90"/>
      <c r="AT5" s="49" t="s">
        <v>14</v>
      </c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58" t="s">
        <v>15</v>
      </c>
      <c r="BJ5" s="59"/>
      <c r="BK5" s="59"/>
      <c r="BL5" s="91" t="s">
        <v>16</v>
      </c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3"/>
      <c r="CC5" s="81" t="s">
        <v>17</v>
      </c>
      <c r="CD5" s="80"/>
      <c r="CE5" s="80"/>
      <c r="CF5" s="80"/>
      <c r="CG5" s="80"/>
      <c r="CH5" s="80"/>
      <c r="CI5" s="80"/>
      <c r="CJ5" s="80"/>
      <c r="CK5" s="94"/>
      <c r="CL5" s="91" t="s">
        <v>18</v>
      </c>
      <c r="CM5" s="92"/>
      <c r="CN5" s="92"/>
      <c r="CO5" s="92"/>
      <c r="CP5" s="92"/>
      <c r="CQ5" s="92"/>
      <c r="CR5" s="92"/>
      <c r="CS5" s="92"/>
      <c r="CT5" s="92"/>
      <c r="CU5" s="49" t="s">
        <v>19</v>
      </c>
      <c r="CV5" s="49"/>
      <c r="CW5" s="49"/>
      <c r="CX5" s="58" t="s">
        <v>20</v>
      </c>
      <c r="CY5" s="59"/>
      <c r="CZ5" s="60"/>
      <c r="DA5" s="58" t="s">
        <v>21</v>
      </c>
      <c r="DB5" s="59"/>
      <c r="DC5" s="60"/>
      <c r="DD5" s="98"/>
      <c r="DE5" s="102"/>
      <c r="DF5" s="103"/>
      <c r="DG5" s="104"/>
      <c r="DH5" s="118"/>
      <c r="DI5" s="118"/>
      <c r="DJ5" s="119"/>
      <c r="DK5" s="119"/>
      <c r="DL5" s="119"/>
      <c r="DM5" s="119"/>
      <c r="DN5" s="58" t="s">
        <v>22</v>
      </c>
      <c r="DO5" s="59"/>
      <c r="DP5" s="60"/>
      <c r="DQ5" s="66"/>
      <c r="DR5" s="67"/>
      <c r="DS5" s="67"/>
      <c r="DT5" s="67"/>
      <c r="DU5" s="67"/>
      <c r="DV5" s="67"/>
      <c r="DW5" s="67"/>
      <c r="DX5" s="67"/>
      <c r="DY5" s="67"/>
      <c r="DZ5" s="49"/>
      <c r="EA5" s="112"/>
      <c r="EB5" s="113"/>
      <c r="EC5" s="114"/>
    </row>
    <row r="6" spans="1:133" s="28" customFormat="1" ht="76.5" customHeight="1" x14ac:dyDescent="0.25">
      <c r="A6" s="124"/>
      <c r="B6" s="124"/>
      <c r="C6" s="127"/>
      <c r="D6" s="127"/>
      <c r="E6" s="135"/>
      <c r="F6" s="136"/>
      <c r="G6" s="136"/>
      <c r="H6" s="137"/>
      <c r="I6" s="144"/>
      <c r="J6" s="145"/>
      <c r="K6" s="145"/>
      <c r="L6" s="146"/>
      <c r="M6" s="147" t="s">
        <v>23</v>
      </c>
      <c r="N6" s="148"/>
      <c r="O6" s="148"/>
      <c r="P6" s="148"/>
      <c r="Q6" s="149"/>
      <c r="R6" s="85" t="s">
        <v>24</v>
      </c>
      <c r="S6" s="86"/>
      <c r="T6" s="86"/>
      <c r="U6" s="86"/>
      <c r="V6" s="87"/>
      <c r="W6" s="85" t="s">
        <v>25</v>
      </c>
      <c r="X6" s="86"/>
      <c r="Y6" s="86"/>
      <c r="Z6" s="86"/>
      <c r="AA6" s="87"/>
      <c r="AB6" s="85" t="s">
        <v>91</v>
      </c>
      <c r="AC6" s="86"/>
      <c r="AD6" s="86"/>
      <c r="AE6" s="86"/>
      <c r="AF6" s="87"/>
      <c r="AG6" s="85" t="s">
        <v>26</v>
      </c>
      <c r="AH6" s="86"/>
      <c r="AI6" s="86"/>
      <c r="AJ6" s="86"/>
      <c r="AK6" s="87"/>
      <c r="AL6" s="85" t="s">
        <v>27</v>
      </c>
      <c r="AM6" s="86"/>
      <c r="AN6" s="86"/>
      <c r="AO6" s="86"/>
      <c r="AP6" s="87"/>
      <c r="AQ6" s="69" t="s">
        <v>28</v>
      </c>
      <c r="AR6" s="69"/>
      <c r="AS6" s="69"/>
      <c r="AT6" s="70" t="s">
        <v>29</v>
      </c>
      <c r="AU6" s="71"/>
      <c r="AV6" s="71"/>
      <c r="AW6" s="70" t="s">
        <v>30</v>
      </c>
      <c r="AX6" s="71"/>
      <c r="AY6" s="72"/>
      <c r="AZ6" s="73" t="s">
        <v>31</v>
      </c>
      <c r="BA6" s="74"/>
      <c r="BB6" s="75"/>
      <c r="BC6" s="73" t="s">
        <v>32</v>
      </c>
      <c r="BD6" s="74"/>
      <c r="BE6" s="74"/>
      <c r="BF6" s="61" t="s">
        <v>33</v>
      </c>
      <c r="BG6" s="62"/>
      <c r="BH6" s="62"/>
      <c r="BI6" s="63"/>
      <c r="BJ6" s="64"/>
      <c r="BK6" s="64"/>
      <c r="BL6" s="82" t="s">
        <v>34</v>
      </c>
      <c r="BM6" s="83"/>
      <c r="BN6" s="83"/>
      <c r="BO6" s="83"/>
      <c r="BP6" s="84"/>
      <c r="BQ6" s="77" t="s">
        <v>35</v>
      </c>
      <c r="BR6" s="77"/>
      <c r="BS6" s="77"/>
      <c r="BT6" s="77" t="s">
        <v>36</v>
      </c>
      <c r="BU6" s="77"/>
      <c r="BV6" s="77"/>
      <c r="BW6" s="77" t="s">
        <v>37</v>
      </c>
      <c r="BX6" s="77"/>
      <c r="BY6" s="77"/>
      <c r="BZ6" s="77" t="s">
        <v>38</v>
      </c>
      <c r="CA6" s="77"/>
      <c r="CB6" s="77"/>
      <c r="CC6" s="77" t="s">
        <v>83</v>
      </c>
      <c r="CD6" s="77"/>
      <c r="CE6" s="77"/>
      <c r="CF6" s="81" t="s">
        <v>84</v>
      </c>
      <c r="CG6" s="80"/>
      <c r="CH6" s="80"/>
      <c r="CI6" s="77" t="s">
        <v>39</v>
      </c>
      <c r="CJ6" s="77"/>
      <c r="CK6" s="77"/>
      <c r="CL6" s="78" t="s">
        <v>40</v>
      </c>
      <c r="CM6" s="79"/>
      <c r="CN6" s="80"/>
      <c r="CO6" s="77" t="s">
        <v>41</v>
      </c>
      <c r="CP6" s="77"/>
      <c r="CQ6" s="77"/>
      <c r="CR6" s="81" t="s">
        <v>85</v>
      </c>
      <c r="CS6" s="80"/>
      <c r="CT6" s="80"/>
      <c r="CU6" s="49"/>
      <c r="CV6" s="49"/>
      <c r="CW6" s="49"/>
      <c r="CX6" s="63"/>
      <c r="CY6" s="64"/>
      <c r="CZ6" s="65"/>
      <c r="DA6" s="63"/>
      <c r="DB6" s="64"/>
      <c r="DC6" s="65"/>
      <c r="DD6" s="53"/>
      <c r="DE6" s="105"/>
      <c r="DF6" s="106"/>
      <c r="DG6" s="107"/>
      <c r="DH6" s="58" t="s">
        <v>86</v>
      </c>
      <c r="DI6" s="59"/>
      <c r="DJ6" s="60"/>
      <c r="DK6" s="58" t="s">
        <v>87</v>
      </c>
      <c r="DL6" s="59"/>
      <c r="DM6" s="60"/>
      <c r="DN6" s="63"/>
      <c r="DO6" s="64"/>
      <c r="DP6" s="65"/>
      <c r="DQ6" s="58" t="s">
        <v>88</v>
      </c>
      <c r="DR6" s="59"/>
      <c r="DS6" s="60"/>
      <c r="DT6" s="58" t="s">
        <v>89</v>
      </c>
      <c r="DU6" s="59"/>
      <c r="DV6" s="60"/>
      <c r="DW6" s="61" t="s">
        <v>90</v>
      </c>
      <c r="DX6" s="62"/>
      <c r="DY6" s="62"/>
      <c r="DZ6" s="49"/>
      <c r="EA6" s="115"/>
      <c r="EB6" s="116"/>
      <c r="EC6" s="117"/>
    </row>
    <row r="7" spans="1:133" s="29" customFormat="1" ht="15" customHeight="1" x14ac:dyDescent="0.25">
      <c r="A7" s="124"/>
      <c r="B7" s="124"/>
      <c r="C7" s="127"/>
      <c r="D7" s="127"/>
      <c r="E7" s="50" t="s">
        <v>42</v>
      </c>
      <c r="F7" s="76"/>
      <c r="G7" s="76"/>
      <c r="H7" s="57"/>
      <c r="I7" s="50" t="s">
        <v>42</v>
      </c>
      <c r="J7" s="76"/>
      <c r="K7" s="76"/>
      <c r="L7" s="57"/>
      <c r="M7" s="50" t="s">
        <v>44</v>
      </c>
      <c r="N7" s="56" t="s">
        <v>43</v>
      </c>
      <c r="O7" s="76"/>
      <c r="P7" s="76"/>
      <c r="Q7" s="57"/>
      <c r="R7" s="52" t="s">
        <v>42</v>
      </c>
      <c r="S7" s="56" t="s">
        <v>43</v>
      </c>
      <c r="T7" s="76"/>
      <c r="U7" s="76"/>
      <c r="V7" s="57"/>
      <c r="W7" s="52" t="s">
        <v>42</v>
      </c>
      <c r="X7" s="56" t="s">
        <v>43</v>
      </c>
      <c r="Y7" s="76"/>
      <c r="Z7" s="76"/>
      <c r="AA7" s="57"/>
      <c r="AB7" s="52" t="s">
        <v>42</v>
      </c>
      <c r="AC7" s="56" t="s">
        <v>43</v>
      </c>
      <c r="AD7" s="76"/>
      <c r="AE7" s="76"/>
      <c r="AF7" s="57"/>
      <c r="AG7" s="52" t="s">
        <v>42</v>
      </c>
      <c r="AH7" s="56" t="s">
        <v>43</v>
      </c>
      <c r="AI7" s="76"/>
      <c r="AJ7" s="76"/>
      <c r="AK7" s="57"/>
      <c r="AL7" s="52" t="s">
        <v>44</v>
      </c>
      <c r="AM7" s="56" t="s">
        <v>43</v>
      </c>
      <c r="AN7" s="76"/>
      <c r="AO7" s="76"/>
      <c r="AP7" s="57"/>
      <c r="AQ7" s="52" t="s">
        <v>45</v>
      </c>
      <c r="AR7" s="47" t="s">
        <v>43</v>
      </c>
      <c r="AS7" s="48"/>
      <c r="AT7" s="52" t="s">
        <v>45</v>
      </c>
      <c r="AU7" s="47" t="s">
        <v>43</v>
      </c>
      <c r="AV7" s="48"/>
      <c r="AW7" s="52" t="s">
        <v>42</v>
      </c>
      <c r="AX7" s="56" t="s">
        <v>43</v>
      </c>
      <c r="AY7" s="57"/>
      <c r="AZ7" s="52" t="s">
        <v>45</v>
      </c>
      <c r="BA7" s="47" t="s">
        <v>43</v>
      </c>
      <c r="BB7" s="48"/>
      <c r="BC7" s="52" t="s">
        <v>42</v>
      </c>
      <c r="BD7" s="56" t="s">
        <v>43</v>
      </c>
      <c r="BE7" s="57"/>
      <c r="BF7" s="52" t="s">
        <v>45</v>
      </c>
      <c r="BG7" s="47" t="s">
        <v>43</v>
      </c>
      <c r="BH7" s="48"/>
      <c r="BI7" s="52" t="s">
        <v>45</v>
      </c>
      <c r="BJ7" s="47" t="s">
        <v>43</v>
      </c>
      <c r="BK7" s="48"/>
      <c r="BL7" s="50" t="s">
        <v>42</v>
      </c>
      <c r="BM7" s="47" t="s">
        <v>43</v>
      </c>
      <c r="BN7" s="68"/>
      <c r="BO7" s="68"/>
      <c r="BP7" s="48"/>
      <c r="BQ7" s="52" t="s">
        <v>42</v>
      </c>
      <c r="BR7" s="56" t="s">
        <v>43</v>
      </c>
      <c r="BS7" s="57"/>
      <c r="BT7" s="52" t="s">
        <v>42</v>
      </c>
      <c r="BU7" s="56" t="s">
        <v>43</v>
      </c>
      <c r="BV7" s="57"/>
      <c r="BW7" s="52" t="s">
        <v>42</v>
      </c>
      <c r="BX7" s="56" t="s">
        <v>43</v>
      </c>
      <c r="BY7" s="57"/>
      <c r="BZ7" s="52" t="s">
        <v>42</v>
      </c>
      <c r="CA7" s="56" t="s">
        <v>43</v>
      </c>
      <c r="CB7" s="57"/>
      <c r="CC7" s="52" t="s">
        <v>45</v>
      </c>
      <c r="CD7" s="47" t="s">
        <v>43</v>
      </c>
      <c r="CE7" s="48"/>
      <c r="CF7" s="52" t="s">
        <v>42</v>
      </c>
      <c r="CG7" s="56" t="s">
        <v>43</v>
      </c>
      <c r="CH7" s="57"/>
      <c r="CI7" s="52" t="s">
        <v>42</v>
      </c>
      <c r="CJ7" s="56" t="s">
        <v>43</v>
      </c>
      <c r="CK7" s="57"/>
      <c r="CL7" s="52" t="s">
        <v>42</v>
      </c>
      <c r="CM7" s="47" t="s">
        <v>43</v>
      </c>
      <c r="CN7" s="48"/>
      <c r="CO7" s="52" t="s">
        <v>42</v>
      </c>
      <c r="CP7" s="47" t="s">
        <v>43</v>
      </c>
      <c r="CQ7" s="48"/>
      <c r="CR7" s="52" t="s">
        <v>42</v>
      </c>
      <c r="CS7" s="47" t="s">
        <v>43</v>
      </c>
      <c r="CT7" s="48"/>
      <c r="CU7" s="52" t="s">
        <v>42</v>
      </c>
      <c r="CV7" s="47" t="s">
        <v>43</v>
      </c>
      <c r="CW7" s="48"/>
      <c r="CX7" s="52" t="s">
        <v>42</v>
      </c>
      <c r="CY7" s="47" t="s">
        <v>43</v>
      </c>
      <c r="CZ7" s="48"/>
      <c r="DA7" s="52" t="s">
        <v>42</v>
      </c>
      <c r="DB7" s="47" t="s">
        <v>43</v>
      </c>
      <c r="DC7" s="48"/>
      <c r="DD7" s="54" t="s">
        <v>46</v>
      </c>
      <c r="DE7" s="50" t="s">
        <v>42</v>
      </c>
      <c r="DF7" s="47" t="s">
        <v>43</v>
      </c>
      <c r="DG7" s="48"/>
      <c r="DH7" s="52" t="s">
        <v>45</v>
      </c>
      <c r="DI7" s="47" t="s">
        <v>43</v>
      </c>
      <c r="DJ7" s="48"/>
      <c r="DK7" s="52" t="s">
        <v>42</v>
      </c>
      <c r="DL7" s="47" t="s">
        <v>43</v>
      </c>
      <c r="DM7" s="48"/>
      <c r="DN7" s="52" t="s">
        <v>45</v>
      </c>
      <c r="DO7" s="47" t="s">
        <v>43</v>
      </c>
      <c r="DP7" s="48"/>
      <c r="DQ7" s="52" t="s">
        <v>42</v>
      </c>
      <c r="DR7" s="47" t="s">
        <v>43</v>
      </c>
      <c r="DS7" s="48"/>
      <c r="DT7" s="52" t="s">
        <v>45</v>
      </c>
      <c r="DU7" s="47" t="s">
        <v>43</v>
      </c>
      <c r="DV7" s="48"/>
      <c r="DW7" s="52" t="s">
        <v>42</v>
      </c>
      <c r="DX7" s="47" t="s">
        <v>43</v>
      </c>
      <c r="DY7" s="48"/>
      <c r="DZ7" s="49" t="s">
        <v>46</v>
      </c>
      <c r="EA7" s="50" t="s">
        <v>42</v>
      </c>
      <c r="EB7" s="47" t="s">
        <v>43</v>
      </c>
      <c r="EC7" s="48"/>
    </row>
    <row r="8" spans="1:133" s="32" customFormat="1" ht="20.25" customHeight="1" x14ac:dyDescent="0.15">
      <c r="A8" s="125"/>
      <c r="B8" s="125"/>
      <c r="C8" s="128"/>
      <c r="D8" s="128"/>
      <c r="E8" s="51"/>
      <c r="F8" s="31" t="s">
        <v>77</v>
      </c>
      <c r="G8" s="31" t="s">
        <v>75</v>
      </c>
      <c r="H8" s="31" t="s">
        <v>47</v>
      </c>
      <c r="I8" s="51"/>
      <c r="J8" s="31" t="s">
        <v>77</v>
      </c>
      <c r="K8" s="31" t="s">
        <v>75</v>
      </c>
      <c r="L8" s="31" t="s">
        <v>92</v>
      </c>
      <c r="M8" s="51"/>
      <c r="N8" s="30" t="s">
        <v>76</v>
      </c>
      <c r="O8" s="31" t="s">
        <v>77</v>
      </c>
      <c r="P8" s="31" t="s">
        <v>75</v>
      </c>
      <c r="Q8" s="31" t="s">
        <v>92</v>
      </c>
      <c r="R8" s="53"/>
      <c r="S8" s="30" t="s">
        <v>78</v>
      </c>
      <c r="T8" s="31" t="s">
        <v>77</v>
      </c>
      <c r="U8" s="31" t="s">
        <v>75</v>
      </c>
      <c r="V8" s="31" t="s">
        <v>92</v>
      </c>
      <c r="W8" s="53"/>
      <c r="X8" s="30" t="s">
        <v>76</v>
      </c>
      <c r="Y8" s="31" t="s">
        <v>77</v>
      </c>
      <c r="Z8" s="31" t="s">
        <v>75</v>
      </c>
      <c r="AA8" s="31" t="s">
        <v>92</v>
      </c>
      <c r="AB8" s="53"/>
      <c r="AC8" s="30" t="s">
        <v>78</v>
      </c>
      <c r="AD8" s="31" t="s">
        <v>77</v>
      </c>
      <c r="AE8" s="31" t="s">
        <v>75</v>
      </c>
      <c r="AF8" s="31" t="s">
        <v>92</v>
      </c>
      <c r="AG8" s="53"/>
      <c r="AH8" s="30" t="s">
        <v>78</v>
      </c>
      <c r="AI8" s="31" t="s">
        <v>77</v>
      </c>
      <c r="AJ8" s="31" t="s">
        <v>75</v>
      </c>
      <c r="AK8" s="31" t="s">
        <v>92</v>
      </c>
      <c r="AL8" s="53"/>
      <c r="AM8" s="30" t="s">
        <v>78</v>
      </c>
      <c r="AN8" s="31" t="s">
        <v>77</v>
      </c>
      <c r="AO8" s="31" t="s">
        <v>75</v>
      </c>
      <c r="AP8" s="31" t="s">
        <v>92</v>
      </c>
      <c r="AQ8" s="53"/>
      <c r="AR8" s="30" t="s">
        <v>48</v>
      </c>
      <c r="AS8" s="31" t="s">
        <v>49</v>
      </c>
      <c r="AT8" s="53"/>
      <c r="AU8" s="30" t="s">
        <v>48</v>
      </c>
      <c r="AV8" s="31" t="s">
        <v>49</v>
      </c>
      <c r="AW8" s="53"/>
      <c r="AX8" s="30" t="s">
        <v>78</v>
      </c>
      <c r="AY8" s="31" t="s">
        <v>77</v>
      </c>
      <c r="AZ8" s="53"/>
      <c r="BA8" s="30" t="s">
        <v>48</v>
      </c>
      <c r="BB8" s="31" t="s">
        <v>49</v>
      </c>
      <c r="BC8" s="53"/>
      <c r="BD8" s="30" t="s">
        <v>78</v>
      </c>
      <c r="BE8" s="31" t="s">
        <v>77</v>
      </c>
      <c r="BF8" s="53"/>
      <c r="BG8" s="30" t="s">
        <v>48</v>
      </c>
      <c r="BH8" s="31" t="s">
        <v>49</v>
      </c>
      <c r="BI8" s="53"/>
      <c r="BJ8" s="30" t="s">
        <v>48</v>
      </c>
      <c r="BK8" s="31" t="s">
        <v>49</v>
      </c>
      <c r="BL8" s="51"/>
      <c r="BM8" s="30" t="s">
        <v>78</v>
      </c>
      <c r="BN8" s="31" t="s">
        <v>77</v>
      </c>
      <c r="BO8" s="31" t="s">
        <v>75</v>
      </c>
      <c r="BP8" s="31" t="s">
        <v>47</v>
      </c>
      <c r="BQ8" s="53"/>
      <c r="BR8" s="30" t="s">
        <v>78</v>
      </c>
      <c r="BS8" s="31" t="s">
        <v>77</v>
      </c>
      <c r="BT8" s="53"/>
      <c r="BU8" s="30" t="s">
        <v>78</v>
      </c>
      <c r="BV8" s="31" t="s">
        <v>79</v>
      </c>
      <c r="BW8" s="53"/>
      <c r="BX8" s="30" t="s">
        <v>78</v>
      </c>
      <c r="BY8" s="31" t="s">
        <v>79</v>
      </c>
      <c r="BZ8" s="53"/>
      <c r="CA8" s="30" t="s">
        <v>78</v>
      </c>
      <c r="CB8" s="31" t="s">
        <v>79</v>
      </c>
      <c r="CC8" s="53"/>
      <c r="CD8" s="30" t="s">
        <v>48</v>
      </c>
      <c r="CE8" s="31" t="s">
        <v>49</v>
      </c>
      <c r="CF8" s="53"/>
      <c r="CG8" s="30" t="s">
        <v>78</v>
      </c>
      <c r="CH8" s="31" t="s">
        <v>79</v>
      </c>
      <c r="CI8" s="53"/>
      <c r="CJ8" s="30" t="s">
        <v>80</v>
      </c>
      <c r="CK8" s="31" t="s">
        <v>81</v>
      </c>
      <c r="CL8" s="53"/>
      <c r="CM8" s="30" t="s">
        <v>80</v>
      </c>
      <c r="CN8" s="31" t="s">
        <v>81</v>
      </c>
      <c r="CO8" s="53"/>
      <c r="CP8" s="30" t="s">
        <v>80</v>
      </c>
      <c r="CQ8" s="31" t="s">
        <v>81</v>
      </c>
      <c r="CR8" s="53"/>
      <c r="CS8" s="30" t="s">
        <v>80</v>
      </c>
      <c r="CT8" s="31" t="s">
        <v>81</v>
      </c>
      <c r="CU8" s="53"/>
      <c r="CV8" s="30" t="s">
        <v>80</v>
      </c>
      <c r="CW8" s="31" t="s">
        <v>81</v>
      </c>
      <c r="CX8" s="53"/>
      <c r="CY8" s="30" t="s">
        <v>80</v>
      </c>
      <c r="CZ8" s="31" t="s">
        <v>81</v>
      </c>
      <c r="DA8" s="53"/>
      <c r="DB8" s="30" t="s">
        <v>80</v>
      </c>
      <c r="DC8" s="31" t="s">
        <v>81</v>
      </c>
      <c r="DD8" s="55"/>
      <c r="DE8" s="51"/>
      <c r="DF8" s="30" t="s">
        <v>80</v>
      </c>
      <c r="DG8" s="31" t="s">
        <v>81</v>
      </c>
      <c r="DH8" s="53"/>
      <c r="DI8" s="30" t="s">
        <v>80</v>
      </c>
      <c r="DJ8" s="31" t="s">
        <v>81</v>
      </c>
      <c r="DK8" s="53"/>
      <c r="DL8" s="30" t="s">
        <v>80</v>
      </c>
      <c r="DM8" s="31" t="s">
        <v>81</v>
      </c>
      <c r="DN8" s="53"/>
      <c r="DO8" s="30" t="s">
        <v>48</v>
      </c>
      <c r="DP8" s="31" t="s">
        <v>49</v>
      </c>
      <c r="DQ8" s="53"/>
      <c r="DR8" s="30" t="s">
        <v>80</v>
      </c>
      <c r="DS8" s="31" t="s">
        <v>81</v>
      </c>
      <c r="DT8" s="53"/>
      <c r="DU8" s="30" t="s">
        <v>48</v>
      </c>
      <c r="DV8" s="31" t="s">
        <v>49</v>
      </c>
      <c r="DW8" s="53"/>
      <c r="DX8" s="30" t="s">
        <v>80</v>
      </c>
      <c r="DY8" s="31" t="s">
        <v>81</v>
      </c>
      <c r="DZ8" s="49"/>
      <c r="EA8" s="51"/>
      <c r="EB8" s="30" t="s">
        <v>80</v>
      </c>
      <c r="EC8" s="31" t="s">
        <v>81</v>
      </c>
    </row>
    <row r="9" spans="1:133" s="36" customFormat="1" ht="11.25" customHeight="1" x14ac:dyDescent="0.25">
      <c r="A9" s="33"/>
      <c r="B9" s="33">
        <v>1</v>
      </c>
      <c r="C9" s="34">
        <v>2</v>
      </c>
      <c r="D9" s="35">
        <v>3</v>
      </c>
      <c r="E9" s="33">
        <v>4</v>
      </c>
      <c r="F9" s="33">
        <v>5</v>
      </c>
      <c r="G9" s="35">
        <v>6</v>
      </c>
      <c r="H9" s="33">
        <v>6</v>
      </c>
      <c r="I9" s="35">
        <v>7</v>
      </c>
      <c r="J9" s="35">
        <v>8</v>
      </c>
      <c r="K9" s="33">
        <v>11</v>
      </c>
      <c r="L9" s="35">
        <v>9</v>
      </c>
      <c r="M9" s="33">
        <v>10</v>
      </c>
      <c r="N9" s="35">
        <v>14</v>
      </c>
      <c r="O9" s="33">
        <v>11</v>
      </c>
      <c r="P9" s="35">
        <v>16</v>
      </c>
      <c r="Q9" s="33">
        <v>12</v>
      </c>
      <c r="R9" s="35">
        <v>13</v>
      </c>
      <c r="S9" s="33">
        <v>19</v>
      </c>
      <c r="T9" s="35">
        <v>14</v>
      </c>
      <c r="U9" s="33">
        <v>21</v>
      </c>
      <c r="V9" s="35">
        <v>15</v>
      </c>
      <c r="W9" s="33">
        <v>16</v>
      </c>
      <c r="X9" s="35">
        <v>24</v>
      </c>
      <c r="Y9" s="33">
        <v>17</v>
      </c>
      <c r="Z9" s="35">
        <v>26</v>
      </c>
      <c r="AA9" s="33">
        <v>18</v>
      </c>
      <c r="AB9" s="35">
        <v>19</v>
      </c>
      <c r="AC9" s="33">
        <v>29</v>
      </c>
      <c r="AD9" s="35">
        <v>20</v>
      </c>
      <c r="AE9" s="33">
        <v>31</v>
      </c>
      <c r="AF9" s="35">
        <v>21</v>
      </c>
      <c r="AG9" s="33">
        <v>22</v>
      </c>
      <c r="AH9" s="35">
        <v>34</v>
      </c>
      <c r="AI9" s="33">
        <v>23</v>
      </c>
      <c r="AJ9" s="35">
        <v>36</v>
      </c>
      <c r="AK9" s="33">
        <v>24</v>
      </c>
      <c r="AL9" s="35">
        <v>25</v>
      </c>
      <c r="AM9" s="33">
        <v>39</v>
      </c>
      <c r="AN9" s="35">
        <v>26</v>
      </c>
      <c r="AO9" s="33">
        <v>41</v>
      </c>
      <c r="AP9" s="35">
        <v>27</v>
      </c>
      <c r="AQ9" s="33">
        <v>43</v>
      </c>
      <c r="AR9" s="35">
        <v>44</v>
      </c>
      <c r="AS9" s="33">
        <v>45</v>
      </c>
      <c r="AT9" s="35">
        <v>46</v>
      </c>
      <c r="AU9" s="33">
        <v>47</v>
      </c>
      <c r="AV9" s="35">
        <v>48</v>
      </c>
      <c r="AW9" s="33">
        <v>28</v>
      </c>
      <c r="AX9" s="35">
        <v>50</v>
      </c>
      <c r="AY9" s="33">
        <v>29</v>
      </c>
      <c r="AZ9" s="35">
        <v>52</v>
      </c>
      <c r="BA9" s="33">
        <v>53</v>
      </c>
      <c r="BB9" s="35">
        <v>54</v>
      </c>
      <c r="BC9" s="33">
        <v>30</v>
      </c>
      <c r="BD9" s="35">
        <v>56</v>
      </c>
      <c r="BE9" s="33">
        <v>31</v>
      </c>
      <c r="BF9" s="35">
        <v>58</v>
      </c>
      <c r="BG9" s="33">
        <v>59</v>
      </c>
      <c r="BH9" s="35">
        <v>60</v>
      </c>
      <c r="BI9" s="33">
        <v>61</v>
      </c>
      <c r="BJ9" s="35">
        <v>62</v>
      </c>
      <c r="BK9" s="33">
        <v>63</v>
      </c>
      <c r="BL9" s="37">
        <v>32</v>
      </c>
      <c r="BM9" s="33">
        <v>65</v>
      </c>
      <c r="BN9" s="35">
        <v>33</v>
      </c>
      <c r="BO9" s="33">
        <v>67</v>
      </c>
      <c r="BP9" s="35">
        <v>34</v>
      </c>
      <c r="BQ9" s="33">
        <v>35</v>
      </c>
      <c r="BR9" s="35">
        <v>70</v>
      </c>
      <c r="BS9" s="33">
        <v>36</v>
      </c>
      <c r="BT9" s="35">
        <v>37</v>
      </c>
      <c r="BU9" s="33">
        <v>73</v>
      </c>
      <c r="BV9" s="35">
        <v>38</v>
      </c>
      <c r="BW9" s="33">
        <v>39</v>
      </c>
      <c r="BX9" s="35">
        <v>76</v>
      </c>
      <c r="BY9" s="33">
        <v>40</v>
      </c>
      <c r="BZ9" s="35">
        <v>41</v>
      </c>
      <c r="CA9" s="33">
        <v>79</v>
      </c>
      <c r="CB9" s="35">
        <v>42</v>
      </c>
      <c r="CC9" s="33">
        <v>81</v>
      </c>
      <c r="CD9" s="35">
        <v>82</v>
      </c>
      <c r="CE9" s="33">
        <v>83</v>
      </c>
      <c r="CF9" s="35">
        <v>43</v>
      </c>
      <c r="CG9" s="33">
        <v>85</v>
      </c>
      <c r="CH9" s="35">
        <v>44</v>
      </c>
      <c r="CI9" s="33">
        <v>45</v>
      </c>
      <c r="CJ9" s="35">
        <v>88</v>
      </c>
      <c r="CK9" s="33">
        <v>46</v>
      </c>
      <c r="CL9" s="35">
        <v>47</v>
      </c>
      <c r="CM9" s="33">
        <v>91</v>
      </c>
      <c r="CN9" s="35">
        <v>48</v>
      </c>
      <c r="CO9" s="33">
        <v>49</v>
      </c>
      <c r="CP9" s="35">
        <v>94</v>
      </c>
      <c r="CQ9" s="33">
        <v>50</v>
      </c>
      <c r="CR9" s="35">
        <v>51</v>
      </c>
      <c r="CS9" s="33">
        <v>97</v>
      </c>
      <c r="CT9" s="35">
        <v>52</v>
      </c>
      <c r="CU9" s="33">
        <v>53</v>
      </c>
      <c r="CV9" s="35">
        <v>100</v>
      </c>
      <c r="CW9" s="33">
        <v>54</v>
      </c>
      <c r="CX9" s="35">
        <v>55</v>
      </c>
      <c r="CY9" s="33">
        <v>103</v>
      </c>
      <c r="CZ9" s="35">
        <v>56</v>
      </c>
      <c r="DA9" s="33">
        <v>57</v>
      </c>
      <c r="DB9" s="35">
        <v>106</v>
      </c>
      <c r="DC9" s="33">
        <v>58</v>
      </c>
      <c r="DD9" s="35">
        <v>108</v>
      </c>
      <c r="DE9" s="39">
        <v>59</v>
      </c>
      <c r="DF9" s="35">
        <v>110</v>
      </c>
      <c r="DG9" s="33">
        <v>60</v>
      </c>
      <c r="DH9" s="35">
        <v>61</v>
      </c>
      <c r="DI9" s="33">
        <v>113</v>
      </c>
      <c r="DJ9" s="35">
        <v>62</v>
      </c>
      <c r="DK9" s="33">
        <v>63</v>
      </c>
      <c r="DL9" s="35">
        <v>116</v>
      </c>
      <c r="DM9" s="33">
        <v>64</v>
      </c>
      <c r="DN9" s="35">
        <v>118</v>
      </c>
      <c r="DO9" s="33">
        <v>119</v>
      </c>
      <c r="DP9" s="35">
        <v>120</v>
      </c>
      <c r="DQ9" s="33">
        <v>65</v>
      </c>
      <c r="DR9" s="35">
        <v>122</v>
      </c>
      <c r="DS9" s="33">
        <v>66</v>
      </c>
      <c r="DT9" s="35">
        <v>124</v>
      </c>
      <c r="DU9" s="33">
        <v>125</v>
      </c>
      <c r="DV9" s="35">
        <v>126</v>
      </c>
      <c r="DW9" s="33">
        <v>67</v>
      </c>
      <c r="DX9" s="35">
        <v>128</v>
      </c>
      <c r="DY9" s="33">
        <v>68</v>
      </c>
      <c r="DZ9" s="35">
        <v>130</v>
      </c>
      <c r="EA9" s="39">
        <v>69</v>
      </c>
      <c r="EB9" s="35">
        <v>132</v>
      </c>
      <c r="EC9" s="33">
        <v>70</v>
      </c>
    </row>
    <row r="10" spans="1:133" s="13" customFormat="1" ht="15" customHeight="1" x14ac:dyDescent="0.25">
      <c r="A10" s="7">
        <v>1</v>
      </c>
      <c r="B10" s="8" t="s">
        <v>50</v>
      </c>
      <c r="C10" s="3">
        <v>0</v>
      </c>
      <c r="D10" s="4">
        <v>100245.2</v>
      </c>
      <c r="E10" s="10">
        <f>DE10+EA10-DW10</f>
        <v>1286401.4280000001</v>
      </c>
      <c r="F10" s="11">
        <f t="shared" ref="F10:F33" si="0">DG10+EC10-DY10</f>
        <v>1025626.4743000001</v>
      </c>
      <c r="G10" s="11" t="e">
        <f>F10/#REF!*100</f>
        <v>#REF!</v>
      </c>
      <c r="H10" s="11">
        <f t="shared" ref="H10:H34" si="1">F10/E10*100</f>
        <v>79.728337669413733</v>
      </c>
      <c r="I10" s="10">
        <f t="shared" ref="I10:I33" si="2">R10+W10+AB10+AG10+AL10+AQ10+BI10+BQ10+BT10+BW10+BZ10+CC10+CI10+CL10+CR10+CU10+DA10</f>
        <v>336542.6</v>
      </c>
      <c r="J10" s="11">
        <f t="shared" ref="J10:J33" si="3">T10+Y10+AD10+AI10+AN10+AS10+BK10+BS10+BV10+BY10+CB10+CE10+CK10+CN10+CT10+CW10+DC10</f>
        <v>282587.67230000003</v>
      </c>
      <c r="K10" s="11" t="e">
        <f>J10/#REF!*100</f>
        <v>#REF!</v>
      </c>
      <c r="L10" s="11">
        <f t="shared" ref="L10:L34" si="4">J10/I10*100</f>
        <v>83.967875775607624</v>
      </c>
      <c r="M10" s="10">
        <f t="shared" ref="M10:O33" si="5">R10+AB10</f>
        <v>94092.3</v>
      </c>
      <c r="N10" s="11">
        <f t="shared" si="5"/>
        <v>0</v>
      </c>
      <c r="O10" s="9">
        <f t="shared" si="5"/>
        <v>81309.987599999993</v>
      </c>
      <c r="P10" s="11" t="e">
        <f t="shared" ref="P10:P34" si="6">O10/N10*100</f>
        <v>#DIV/0!</v>
      </c>
      <c r="Q10" s="12">
        <f t="shared" ref="Q10:Q34" si="7">O10/M10*100</f>
        <v>86.415134500910256</v>
      </c>
      <c r="R10" s="9">
        <v>23102.7</v>
      </c>
      <c r="S10" s="9">
        <v>0</v>
      </c>
      <c r="T10" s="9">
        <v>10438.8318</v>
      </c>
      <c r="U10" s="9" t="e">
        <f t="shared" ref="U10:U33" si="8">T10/S10*100</f>
        <v>#DIV/0!</v>
      </c>
      <c r="V10" s="9">
        <f t="shared" ref="V10:V33" si="9">T10/R10*100</f>
        <v>45.184466750639537</v>
      </c>
      <c r="W10" s="9">
        <v>41217.599999999999</v>
      </c>
      <c r="X10" s="9">
        <v>41217.599999999999</v>
      </c>
      <c r="Y10" s="9">
        <v>56392.4</v>
      </c>
      <c r="Z10" s="9">
        <f t="shared" ref="Z10:Z34" si="10">Y10/X10*100</f>
        <v>136.81631147859167</v>
      </c>
      <c r="AA10" s="9">
        <f t="shared" ref="AA10:AA34" si="11">Y10/W10*100</f>
        <v>136.81631147859167</v>
      </c>
      <c r="AB10" s="9">
        <v>70989.600000000006</v>
      </c>
      <c r="AC10" s="9">
        <v>0</v>
      </c>
      <c r="AD10" s="9">
        <v>70871.155799999993</v>
      </c>
      <c r="AE10" s="9" t="e">
        <f t="shared" ref="AE10:AE34" si="12">AD10/AC10*100</f>
        <v>#DIV/0!</v>
      </c>
      <c r="AF10" s="9">
        <f t="shared" ref="AF10:AF34" si="13">AD10/AB10*100</f>
        <v>99.833152743500449</v>
      </c>
      <c r="AG10" s="9">
        <v>13494.4</v>
      </c>
      <c r="AH10" s="9">
        <v>13494.4</v>
      </c>
      <c r="AI10" s="42">
        <v>13999.087</v>
      </c>
      <c r="AJ10" s="9">
        <f t="shared" ref="AJ10:AJ17" si="14">AI10/AH10*100</f>
        <v>103.73997361868628</v>
      </c>
      <c r="AK10" s="9">
        <f t="shared" ref="AK10:AK34" si="15">AI10/AG10*100</f>
        <v>103.73997361868628</v>
      </c>
      <c r="AL10" s="9">
        <v>5100</v>
      </c>
      <c r="AM10" s="9">
        <v>5100</v>
      </c>
      <c r="AN10" s="9">
        <v>4749</v>
      </c>
      <c r="AO10" s="9">
        <f>AN10/AM10*100</f>
        <v>93.117647058823522</v>
      </c>
      <c r="AP10" s="9">
        <f>AN10/AL10*100</f>
        <v>93.117647058823522</v>
      </c>
      <c r="AQ10" s="9">
        <v>0</v>
      </c>
      <c r="AR10" s="9">
        <v>0</v>
      </c>
      <c r="AS10" s="9">
        <v>0</v>
      </c>
      <c r="AT10" s="9">
        <v>0</v>
      </c>
      <c r="AU10" s="9">
        <v>0</v>
      </c>
      <c r="AV10" s="9">
        <v>0</v>
      </c>
      <c r="AW10" s="9">
        <v>676480.3</v>
      </c>
      <c r="AX10" s="9">
        <v>676480.3</v>
      </c>
      <c r="AY10" s="9">
        <v>620107</v>
      </c>
      <c r="AZ10" s="9">
        <v>0</v>
      </c>
      <c r="BA10" s="9">
        <v>0</v>
      </c>
      <c r="BB10" s="9">
        <v>0</v>
      </c>
      <c r="BC10" s="9">
        <v>11808.6</v>
      </c>
      <c r="BD10" s="9">
        <v>11808.6</v>
      </c>
      <c r="BE10" s="9">
        <v>6512.3</v>
      </c>
      <c r="BF10" s="9">
        <v>0</v>
      </c>
      <c r="BG10" s="9">
        <v>0</v>
      </c>
      <c r="BH10" s="9">
        <v>0</v>
      </c>
      <c r="BI10" s="9">
        <v>0</v>
      </c>
      <c r="BJ10" s="9">
        <v>0</v>
      </c>
      <c r="BK10" s="9">
        <v>0</v>
      </c>
      <c r="BL10" s="38">
        <f t="shared" ref="BL10:BN25" si="16">BQ10+BT10+BW10+BZ10</f>
        <v>51752.3</v>
      </c>
      <c r="BM10" s="9">
        <f t="shared" si="16"/>
        <v>51752.3</v>
      </c>
      <c r="BN10" s="9">
        <f t="shared" si="16"/>
        <v>40015.360000000001</v>
      </c>
      <c r="BO10" s="9">
        <f t="shared" ref="BO10:BO29" si="17">BN10/BM10*100</f>
        <v>77.32093066395116</v>
      </c>
      <c r="BP10" s="9">
        <f t="shared" ref="BP10:BP29" si="18">BN10/BL10*100</f>
        <v>77.32093066395116</v>
      </c>
      <c r="BQ10" s="9">
        <v>18793</v>
      </c>
      <c r="BR10" s="9">
        <v>18793</v>
      </c>
      <c r="BS10" s="9">
        <v>13045.98</v>
      </c>
      <c r="BT10" s="9">
        <v>0</v>
      </c>
      <c r="BU10" s="9">
        <v>0</v>
      </c>
      <c r="BV10" s="9">
        <v>0</v>
      </c>
      <c r="BW10" s="9">
        <v>17787.3</v>
      </c>
      <c r="BX10" s="9">
        <v>17787.3</v>
      </c>
      <c r="BY10" s="9">
        <v>12397.183000000001</v>
      </c>
      <c r="BZ10" s="9">
        <v>15172</v>
      </c>
      <c r="CA10" s="9">
        <v>15172</v>
      </c>
      <c r="CB10" s="42">
        <v>14572.197</v>
      </c>
      <c r="CC10" s="9">
        <v>0</v>
      </c>
      <c r="CD10" s="9">
        <v>0</v>
      </c>
      <c r="CE10" s="9">
        <v>0</v>
      </c>
      <c r="CF10" s="9">
        <v>3475.3</v>
      </c>
      <c r="CG10" s="9">
        <v>3475.3</v>
      </c>
      <c r="CH10" s="9">
        <v>2698.15</v>
      </c>
      <c r="CI10" s="9"/>
      <c r="CJ10" s="9"/>
      <c r="CK10" s="9"/>
      <c r="CL10" s="9">
        <v>116886</v>
      </c>
      <c r="CM10" s="42"/>
      <c r="CN10" s="9">
        <v>75447.347099999999</v>
      </c>
      <c r="CO10" s="9">
        <v>37207</v>
      </c>
      <c r="CP10" s="9">
        <v>37207</v>
      </c>
      <c r="CQ10" s="9">
        <v>23274.9794</v>
      </c>
      <c r="CR10" s="9">
        <v>10000</v>
      </c>
      <c r="CS10" s="9">
        <v>10000</v>
      </c>
      <c r="CT10" s="9">
        <v>6634.4906000000001</v>
      </c>
      <c r="CU10" s="9">
        <v>4000</v>
      </c>
      <c r="CV10" s="9">
        <v>4000</v>
      </c>
      <c r="CW10" s="9">
        <v>4040</v>
      </c>
      <c r="CX10" s="9"/>
      <c r="CY10" s="9"/>
      <c r="CZ10" s="9"/>
      <c r="DA10" s="9"/>
      <c r="DB10" s="42">
        <v>0</v>
      </c>
      <c r="DC10" s="42"/>
      <c r="DD10" s="9">
        <v>0</v>
      </c>
      <c r="DE10" s="38">
        <f>R10+W10+AB10+AG10+AL10+AQ10+AT10+AW10+AZ10+BC10+BF10+BI10+BQ10+BT10+BW10+BZ10+CC10+CF10+CI10+CL10+CR10+CU10+CX10+DA10</f>
        <v>1028306.8000000002</v>
      </c>
      <c r="DF10" s="9">
        <f>S10+X10+AC10+AH10+AM10+AR10+AU10+AX10+BA10+BD10+BG10+BJ10+BR10+BU10+BX10+CA10+CD10+CG10+CJ10+CM10+CS10+CV10+CY10+DB10</f>
        <v>817328.50000000012</v>
      </c>
      <c r="DG10" s="9">
        <f>T10+Y10+AD10+AI10+AN10+AS10+AV10+AY10+BB10+BE10+BH10+BK10+BS10+BV10+BY10+CB10+CE10+CH10+CK10+CN10+CT10+CW10+CZ10+DC10+DD10</f>
        <v>911905.12230000016</v>
      </c>
      <c r="DH10" s="9"/>
      <c r="DI10" s="9"/>
      <c r="DJ10" s="9"/>
      <c r="DK10" s="9">
        <v>258094.628</v>
      </c>
      <c r="DL10" s="9"/>
      <c r="DM10" s="9">
        <v>113721.352</v>
      </c>
      <c r="DN10" s="9">
        <v>0</v>
      </c>
      <c r="DO10" s="9">
        <v>0</v>
      </c>
      <c r="DP10" s="9">
        <v>0</v>
      </c>
      <c r="DQ10" s="9"/>
      <c r="DR10" s="42"/>
      <c r="DS10" s="9"/>
      <c r="DT10" s="9">
        <v>0</v>
      </c>
      <c r="DU10" s="9">
        <v>0</v>
      </c>
      <c r="DV10" s="9">
        <v>0</v>
      </c>
      <c r="DW10" s="9"/>
      <c r="DX10" s="42"/>
      <c r="DY10" s="9"/>
      <c r="DZ10" s="9">
        <v>0</v>
      </c>
      <c r="EA10" s="38">
        <f t="shared" ref="EA10:EB25" si="19">DH10+DK10+DN10+DQ10+DT10+DW10</f>
        <v>258094.628</v>
      </c>
      <c r="EB10" s="9">
        <f t="shared" si="19"/>
        <v>0</v>
      </c>
      <c r="EC10" s="9">
        <f t="shared" ref="EC10:EC33" si="20">DJ10+DM10+DP10+DS10+DV10+DY10+DZ10</f>
        <v>113721.352</v>
      </c>
    </row>
    <row r="11" spans="1:133" s="13" customFormat="1" ht="14.25" customHeight="1" x14ac:dyDescent="0.25">
      <c r="A11" s="14">
        <v>2</v>
      </c>
      <c r="B11" s="15" t="s">
        <v>51</v>
      </c>
      <c r="C11" s="3">
        <v>0</v>
      </c>
      <c r="D11" s="4">
        <v>194690.2</v>
      </c>
      <c r="E11" s="10">
        <f t="shared" ref="E11:E33" si="21">DE11+EA11-DW11</f>
        <v>1399759.5000000002</v>
      </c>
      <c r="F11" s="11">
        <f t="shared" si="0"/>
        <v>1164343.8533999999</v>
      </c>
      <c r="G11" s="11" t="e">
        <f>F11/#REF!*100</f>
        <v>#REF!</v>
      </c>
      <c r="H11" s="11">
        <f t="shared" si="1"/>
        <v>83.181707529043365</v>
      </c>
      <c r="I11" s="10">
        <f t="shared" si="2"/>
        <v>218910.5</v>
      </c>
      <c r="J11" s="11">
        <f t="shared" si="3"/>
        <v>222919.89840000001</v>
      </c>
      <c r="K11" s="11" t="e">
        <f>J11/#REF!*100</f>
        <v>#REF!</v>
      </c>
      <c r="L11" s="11">
        <f t="shared" si="4"/>
        <v>101.83152402465848</v>
      </c>
      <c r="M11" s="10">
        <f t="shared" si="5"/>
        <v>91000</v>
      </c>
      <c r="N11" s="11">
        <f t="shared" si="5"/>
        <v>0</v>
      </c>
      <c r="O11" s="9">
        <f t="shared" si="5"/>
        <v>88733.782200000001</v>
      </c>
      <c r="P11" s="11" t="e">
        <f t="shared" si="6"/>
        <v>#DIV/0!</v>
      </c>
      <c r="Q11" s="12">
        <f t="shared" si="7"/>
        <v>97.509650769230774</v>
      </c>
      <c r="R11" s="9">
        <v>6000</v>
      </c>
      <c r="S11" s="9">
        <v>0</v>
      </c>
      <c r="T11" s="9">
        <v>3806.7091999999998</v>
      </c>
      <c r="U11" s="9" t="e">
        <f t="shared" si="8"/>
        <v>#DIV/0!</v>
      </c>
      <c r="V11" s="9">
        <f t="shared" si="9"/>
        <v>63.445153333333323</v>
      </c>
      <c r="W11" s="9">
        <v>51000</v>
      </c>
      <c r="X11" s="9">
        <v>51000</v>
      </c>
      <c r="Y11" s="9">
        <v>43024.6</v>
      </c>
      <c r="Z11" s="9">
        <f t="shared" si="10"/>
        <v>84.361960784313723</v>
      </c>
      <c r="AA11" s="9">
        <f t="shared" si="11"/>
        <v>84.361960784313723</v>
      </c>
      <c r="AB11" s="9">
        <v>85000</v>
      </c>
      <c r="AC11" s="9">
        <v>0</v>
      </c>
      <c r="AD11" s="9">
        <v>84927.073000000004</v>
      </c>
      <c r="AE11" s="9" t="e">
        <f t="shared" si="12"/>
        <v>#DIV/0!</v>
      </c>
      <c r="AF11" s="9">
        <f t="shared" si="13"/>
        <v>99.914203529411765</v>
      </c>
      <c r="AG11" s="9">
        <v>4500</v>
      </c>
      <c r="AH11" s="9">
        <v>4500</v>
      </c>
      <c r="AI11" s="42">
        <v>4632.59</v>
      </c>
      <c r="AJ11" s="9">
        <f t="shared" si="14"/>
        <v>102.94644444444445</v>
      </c>
      <c r="AK11" s="9">
        <f t="shared" si="15"/>
        <v>102.94644444444445</v>
      </c>
      <c r="AL11" s="9">
        <v>3500</v>
      </c>
      <c r="AM11" s="9">
        <v>3500</v>
      </c>
      <c r="AN11" s="9">
        <v>4395</v>
      </c>
      <c r="AO11" s="9">
        <f>AN11/AM11*100</f>
        <v>125.57142857142858</v>
      </c>
      <c r="AP11" s="9">
        <f>AN11/AL11*100</f>
        <v>125.57142857142858</v>
      </c>
      <c r="AQ11" s="9">
        <v>0</v>
      </c>
      <c r="AR11" s="9">
        <v>0</v>
      </c>
      <c r="AS11" s="9">
        <v>0</v>
      </c>
      <c r="AT11" s="9">
        <v>0</v>
      </c>
      <c r="AU11" s="9">
        <v>0</v>
      </c>
      <c r="AV11" s="9">
        <v>0</v>
      </c>
      <c r="AW11" s="9">
        <v>998404.6</v>
      </c>
      <c r="AX11" s="9">
        <v>998404.6</v>
      </c>
      <c r="AY11" s="9">
        <v>915204.2</v>
      </c>
      <c r="AZ11" s="9">
        <v>0</v>
      </c>
      <c r="BA11" s="9">
        <v>0</v>
      </c>
      <c r="BB11" s="9">
        <v>0</v>
      </c>
      <c r="BC11" s="9">
        <v>1634.8</v>
      </c>
      <c r="BD11" s="9">
        <v>1634.8</v>
      </c>
      <c r="BE11" s="9">
        <v>1634.8</v>
      </c>
      <c r="BF11" s="9">
        <v>0</v>
      </c>
      <c r="BG11" s="9">
        <v>0</v>
      </c>
      <c r="BH11" s="9">
        <v>0</v>
      </c>
      <c r="BI11" s="9">
        <v>0</v>
      </c>
      <c r="BJ11" s="9">
        <v>0</v>
      </c>
      <c r="BK11" s="9">
        <v>0</v>
      </c>
      <c r="BL11" s="38">
        <f t="shared" si="16"/>
        <v>16000</v>
      </c>
      <c r="BM11" s="9">
        <f t="shared" si="16"/>
        <v>16000</v>
      </c>
      <c r="BN11" s="9">
        <f t="shared" si="16"/>
        <v>12718.606</v>
      </c>
      <c r="BO11" s="9">
        <f t="shared" si="17"/>
        <v>79.491287499999999</v>
      </c>
      <c r="BP11" s="9">
        <f t="shared" si="18"/>
        <v>79.491287499999999</v>
      </c>
      <c r="BQ11" s="9">
        <v>8500</v>
      </c>
      <c r="BR11" s="9">
        <v>8500</v>
      </c>
      <c r="BS11" s="9">
        <v>7862.6180000000004</v>
      </c>
      <c r="BT11" s="9">
        <v>0</v>
      </c>
      <c r="BU11" s="9">
        <v>0</v>
      </c>
      <c r="BV11" s="9">
        <v>0</v>
      </c>
      <c r="BW11" s="9"/>
      <c r="BX11" s="9"/>
      <c r="BY11" s="9"/>
      <c r="BZ11" s="9">
        <v>7500</v>
      </c>
      <c r="CA11" s="9">
        <v>7500</v>
      </c>
      <c r="CB11" s="42">
        <v>4855.9880000000003</v>
      </c>
      <c r="CC11" s="9">
        <v>0</v>
      </c>
      <c r="CD11" s="9">
        <v>0</v>
      </c>
      <c r="CE11" s="9">
        <v>0</v>
      </c>
      <c r="CF11" s="9">
        <v>5474.3</v>
      </c>
      <c r="CG11" s="9">
        <v>5474.3</v>
      </c>
      <c r="CH11" s="9">
        <v>4186.2299999999996</v>
      </c>
      <c r="CI11" s="9"/>
      <c r="CJ11" s="9"/>
      <c r="CK11" s="9"/>
      <c r="CL11" s="9">
        <v>38700</v>
      </c>
      <c r="CM11" s="42"/>
      <c r="CN11" s="9">
        <v>51880.964999999997</v>
      </c>
      <c r="CO11" s="9">
        <v>18000</v>
      </c>
      <c r="CP11" s="9">
        <v>18000</v>
      </c>
      <c r="CQ11" s="9">
        <v>16822.005000000001</v>
      </c>
      <c r="CR11" s="9">
        <v>0</v>
      </c>
      <c r="CS11" s="9">
        <v>0</v>
      </c>
      <c r="CT11" s="9">
        <v>2533.2950000000001</v>
      </c>
      <c r="CU11" s="9">
        <v>600.5</v>
      </c>
      <c r="CV11" s="9">
        <v>600.5</v>
      </c>
      <c r="CW11" s="9">
        <v>700</v>
      </c>
      <c r="CX11" s="9">
        <v>10152.799999999999</v>
      </c>
      <c r="CY11" s="9">
        <v>1530.1590000000001</v>
      </c>
      <c r="CZ11" s="9">
        <v>10152.759</v>
      </c>
      <c r="DA11" s="9">
        <v>13610</v>
      </c>
      <c r="DB11" s="42"/>
      <c r="DC11" s="9">
        <v>14301.0602</v>
      </c>
      <c r="DD11" s="9">
        <v>0</v>
      </c>
      <c r="DE11" s="38">
        <f>R11+W11+AB11+AG11+AL11+AQ11+AT11+AW11+AZ11+BC11+BF11+BI12+BQ11+BT11+BW11+BZ11+CC11+CF11+CI11+CL11+CR11+CU11+CX11+DA11</f>
        <v>1234577.0000000002</v>
      </c>
      <c r="DF11" s="9">
        <f t="shared" ref="DF11:DF33" si="22">S11+X11+AC11+AH11+AM11+AR11+AU11+AX11+BA11+BD11+BG11+BJ11+BR11+BU11+BX11+CA11+CD11+CG11+CJ11+CM11+CS11+CV11+CY11+DB11</f>
        <v>1082644.3590000002</v>
      </c>
      <c r="DG11" s="9">
        <f>T11+Y11+AD11+AI11+AN11+AS11+AV11+AY11+BB11+BE11+BH11+BK12+BS11+BV11+BY11+CB11+CE11+CH11+CK11+CN11+CT11+CW11+CZ11+DC11+DD11</f>
        <v>1154097.8873999999</v>
      </c>
      <c r="DH11" s="9"/>
      <c r="DI11" s="9"/>
      <c r="DJ11" s="9"/>
      <c r="DK11" s="9">
        <v>161591.20000000001</v>
      </c>
      <c r="DL11" s="9"/>
      <c r="DM11" s="9">
        <v>8191.0950000000003</v>
      </c>
      <c r="DN11" s="9">
        <v>0</v>
      </c>
      <c r="DO11" s="9">
        <v>0</v>
      </c>
      <c r="DP11" s="9">
        <v>0</v>
      </c>
      <c r="DQ11" s="9">
        <v>3591.3</v>
      </c>
      <c r="DR11" s="42"/>
      <c r="DS11" s="9">
        <v>2054.8710000000001</v>
      </c>
      <c r="DT11" s="9">
        <v>0</v>
      </c>
      <c r="DU11" s="9">
        <v>0</v>
      </c>
      <c r="DV11" s="9">
        <v>0</v>
      </c>
      <c r="DW11" s="9">
        <v>122468</v>
      </c>
      <c r="DX11" s="42"/>
      <c r="DY11" s="9">
        <v>122468</v>
      </c>
      <c r="DZ11" s="9">
        <v>0</v>
      </c>
      <c r="EA11" s="38">
        <f t="shared" si="19"/>
        <v>287650.5</v>
      </c>
      <c r="EB11" s="9">
        <f t="shared" si="19"/>
        <v>0</v>
      </c>
      <c r="EC11" s="9">
        <f t="shared" si="20"/>
        <v>132713.96600000001</v>
      </c>
    </row>
    <row r="12" spans="1:133" s="13" customFormat="1" ht="15" customHeight="1" x14ac:dyDescent="0.25">
      <c r="A12" s="7">
        <v>3</v>
      </c>
      <c r="B12" s="8" t="s">
        <v>52</v>
      </c>
      <c r="C12" s="3">
        <v>0</v>
      </c>
      <c r="D12" s="4">
        <v>61787.7</v>
      </c>
      <c r="E12" s="10">
        <f t="shared" si="21"/>
        <v>633837.16800000006</v>
      </c>
      <c r="F12" s="11">
        <f t="shared" si="0"/>
        <v>569994.45520000008</v>
      </c>
      <c r="G12" s="11" t="e">
        <f>F12/#REF!*100</f>
        <v>#REF!</v>
      </c>
      <c r="H12" s="11">
        <f t="shared" si="1"/>
        <v>89.927584555912318</v>
      </c>
      <c r="I12" s="10">
        <f t="shared" si="2"/>
        <v>158511.26799999998</v>
      </c>
      <c r="J12" s="11">
        <f t="shared" si="3"/>
        <v>135337.78520000001</v>
      </c>
      <c r="K12" s="11" t="e">
        <f>J12/#REF!*100</f>
        <v>#REF!</v>
      </c>
      <c r="L12" s="11">
        <f t="shared" si="4"/>
        <v>85.380545438574146</v>
      </c>
      <c r="M12" s="10">
        <f t="shared" si="5"/>
        <v>76509.861999999994</v>
      </c>
      <c r="N12" s="11">
        <f t="shared" si="5"/>
        <v>0</v>
      </c>
      <c r="O12" s="9">
        <f t="shared" si="5"/>
        <v>69863.907800000001</v>
      </c>
      <c r="P12" s="11" t="e">
        <f t="shared" si="6"/>
        <v>#DIV/0!</v>
      </c>
      <c r="Q12" s="12">
        <f t="shared" si="7"/>
        <v>91.313597977735213</v>
      </c>
      <c r="R12" s="9">
        <v>1320</v>
      </c>
      <c r="S12" s="9">
        <v>0</v>
      </c>
      <c r="T12" s="9">
        <v>939.80780000000004</v>
      </c>
      <c r="U12" s="9" t="e">
        <f t="shared" si="8"/>
        <v>#DIV/0!</v>
      </c>
      <c r="V12" s="9">
        <f t="shared" si="9"/>
        <v>71.197560606060605</v>
      </c>
      <c r="W12" s="9">
        <v>18289.606</v>
      </c>
      <c r="X12" s="9">
        <v>18289.606</v>
      </c>
      <c r="Y12" s="9">
        <v>17005.7</v>
      </c>
      <c r="Z12" s="9">
        <f t="shared" si="10"/>
        <v>92.980133087612714</v>
      </c>
      <c r="AA12" s="9">
        <f t="shared" si="11"/>
        <v>92.980133087612714</v>
      </c>
      <c r="AB12" s="9">
        <v>75189.861999999994</v>
      </c>
      <c r="AC12" s="9">
        <v>0</v>
      </c>
      <c r="AD12" s="9">
        <v>68924.100000000006</v>
      </c>
      <c r="AE12" s="9" t="e">
        <f t="shared" si="12"/>
        <v>#DIV/0!</v>
      </c>
      <c r="AF12" s="9">
        <f t="shared" si="13"/>
        <v>91.666746242997505</v>
      </c>
      <c r="AG12" s="9">
        <v>4653.2</v>
      </c>
      <c r="AH12" s="9">
        <v>4653.2</v>
      </c>
      <c r="AI12" s="42">
        <v>4105.4979999999996</v>
      </c>
      <c r="AJ12" s="9">
        <f t="shared" si="14"/>
        <v>88.229562451646174</v>
      </c>
      <c r="AK12" s="9">
        <f t="shared" si="15"/>
        <v>88.229562451646174</v>
      </c>
      <c r="AL12" s="9">
        <v>5500</v>
      </c>
      <c r="AM12" s="9">
        <v>5500</v>
      </c>
      <c r="AN12" s="9">
        <v>4797.1000000000004</v>
      </c>
      <c r="AO12" s="9">
        <f>AN12/AM12*100</f>
        <v>87.220000000000013</v>
      </c>
      <c r="AP12" s="9">
        <f>AN12/AL12*100</f>
        <v>87.220000000000013</v>
      </c>
      <c r="AQ12" s="9">
        <v>0</v>
      </c>
      <c r="AR12" s="9">
        <v>0</v>
      </c>
      <c r="AS12" s="9">
        <v>0</v>
      </c>
      <c r="AT12" s="9">
        <v>0</v>
      </c>
      <c r="AU12" s="9">
        <v>0</v>
      </c>
      <c r="AV12" s="9">
        <v>0</v>
      </c>
      <c r="AW12" s="9">
        <v>454975.3</v>
      </c>
      <c r="AX12" s="9">
        <v>454975.3</v>
      </c>
      <c r="AY12" s="9">
        <v>417060.7</v>
      </c>
      <c r="AZ12" s="9">
        <v>0</v>
      </c>
      <c r="BA12" s="9">
        <v>0</v>
      </c>
      <c r="BB12" s="9">
        <v>0</v>
      </c>
      <c r="BC12" s="9">
        <v>3487</v>
      </c>
      <c r="BD12" s="9">
        <v>3487</v>
      </c>
      <c r="BE12" s="9">
        <v>3487</v>
      </c>
      <c r="BF12" s="9">
        <v>0</v>
      </c>
      <c r="BG12" s="9">
        <v>0</v>
      </c>
      <c r="BH12" s="9">
        <v>0</v>
      </c>
      <c r="BI12" s="9">
        <v>0</v>
      </c>
      <c r="BJ12" s="9">
        <v>0</v>
      </c>
      <c r="BK12" s="9">
        <v>0</v>
      </c>
      <c r="BL12" s="38">
        <f t="shared" si="16"/>
        <v>11922.8</v>
      </c>
      <c r="BM12" s="9">
        <f t="shared" si="16"/>
        <v>11922.8</v>
      </c>
      <c r="BN12" s="9">
        <f t="shared" si="16"/>
        <v>11639.534199999998</v>
      </c>
      <c r="BO12" s="9">
        <f t="shared" si="17"/>
        <v>97.624167141946515</v>
      </c>
      <c r="BP12" s="9">
        <f t="shared" si="18"/>
        <v>97.624167141946515</v>
      </c>
      <c r="BQ12" s="9">
        <v>3960.6</v>
      </c>
      <c r="BR12" s="9">
        <v>3960.6</v>
      </c>
      <c r="BS12" s="9">
        <v>1209.2282</v>
      </c>
      <c r="BT12" s="9">
        <v>2800</v>
      </c>
      <c r="BU12" s="9">
        <v>2800</v>
      </c>
      <c r="BV12" s="9">
        <v>4140.4179999999997</v>
      </c>
      <c r="BW12" s="9"/>
      <c r="BX12" s="9"/>
      <c r="BY12" s="9"/>
      <c r="BZ12" s="9">
        <v>5162.2</v>
      </c>
      <c r="CA12" s="9">
        <v>5162.2</v>
      </c>
      <c r="CB12" s="42">
        <v>6289.8879999999999</v>
      </c>
      <c r="CC12" s="9">
        <v>0</v>
      </c>
      <c r="CD12" s="9">
        <v>0</v>
      </c>
      <c r="CE12" s="9">
        <v>0</v>
      </c>
      <c r="CF12" s="9">
        <v>5474.3</v>
      </c>
      <c r="CG12" s="9">
        <v>5474.3</v>
      </c>
      <c r="CH12" s="9">
        <v>4107.53</v>
      </c>
      <c r="CI12" s="9"/>
      <c r="CJ12" s="9"/>
      <c r="CK12" s="9"/>
      <c r="CL12" s="9">
        <v>32977.4</v>
      </c>
      <c r="CM12" s="42"/>
      <c r="CN12" s="9">
        <v>22935.831600000001</v>
      </c>
      <c r="CO12" s="9">
        <v>6500</v>
      </c>
      <c r="CP12" s="9">
        <v>6500</v>
      </c>
      <c r="CQ12" s="9">
        <v>5194.7323999999999</v>
      </c>
      <c r="CR12" s="9">
        <v>2500</v>
      </c>
      <c r="CS12" s="9">
        <v>2500</v>
      </c>
      <c r="CT12" s="9">
        <v>2380.25</v>
      </c>
      <c r="CU12" s="9">
        <v>200</v>
      </c>
      <c r="CV12" s="9">
        <v>200</v>
      </c>
      <c r="CW12" s="9">
        <v>250</v>
      </c>
      <c r="CX12" s="9"/>
      <c r="CY12" s="9">
        <v>0</v>
      </c>
      <c r="CZ12" s="9">
        <v>1.44</v>
      </c>
      <c r="DA12" s="9">
        <v>5958.4</v>
      </c>
      <c r="DB12" s="42"/>
      <c r="DC12" s="9">
        <v>2359.9636</v>
      </c>
      <c r="DD12" s="9">
        <v>0</v>
      </c>
      <c r="DE12" s="38">
        <f>R12+W12+AB12+AG12+AL12+AQ12+AT12+AW12+AZ12+BC12+BF12+BI13+BQ12+BT12+BW12+BZ12+CC12+CF12+CI12+CL12+CR12+CU12+CX12+DA12</f>
        <v>622447.86800000002</v>
      </c>
      <c r="DF12" s="9">
        <f t="shared" si="22"/>
        <v>507002.20599999995</v>
      </c>
      <c r="DG12" s="9">
        <f>T12+Y12+AD12+AI12+AN12+AS12+AV12+AY12+BB12+BE12+BH12+BK13+BS12+BV12+BY12+CB12+CE12+CH12+CK12+CN12+CT12+CW12+CZ12+DC12+DD12</f>
        <v>559994.45520000008</v>
      </c>
      <c r="DH12" s="9">
        <v>1389.3</v>
      </c>
      <c r="DI12" s="9">
        <v>1389.3</v>
      </c>
      <c r="DJ12" s="9">
        <v>0</v>
      </c>
      <c r="DK12" s="9">
        <v>10000</v>
      </c>
      <c r="DL12" s="9"/>
      <c r="DM12" s="9">
        <v>10000</v>
      </c>
      <c r="DN12" s="9">
        <v>0</v>
      </c>
      <c r="DO12" s="9">
        <v>0</v>
      </c>
      <c r="DP12" s="9">
        <v>0</v>
      </c>
      <c r="DQ12" s="9"/>
      <c r="DR12" s="42"/>
      <c r="DS12" s="9"/>
      <c r="DT12" s="9">
        <v>0</v>
      </c>
      <c r="DU12" s="9">
        <v>0</v>
      </c>
      <c r="DV12" s="9">
        <v>0</v>
      </c>
      <c r="DW12" s="9">
        <v>25165</v>
      </c>
      <c r="DX12" s="42"/>
      <c r="DY12" s="9">
        <v>14175</v>
      </c>
      <c r="DZ12" s="9">
        <v>0</v>
      </c>
      <c r="EA12" s="38">
        <f t="shared" si="19"/>
        <v>36554.300000000003</v>
      </c>
      <c r="EB12" s="9">
        <f t="shared" si="19"/>
        <v>1389.3</v>
      </c>
      <c r="EC12" s="9">
        <f t="shared" si="20"/>
        <v>24175</v>
      </c>
    </row>
    <row r="13" spans="1:133" s="13" customFormat="1" ht="15" customHeight="1" x14ac:dyDescent="0.25">
      <c r="A13" s="7">
        <v>4</v>
      </c>
      <c r="B13" s="8" t="s">
        <v>53</v>
      </c>
      <c r="C13" s="3">
        <v>0</v>
      </c>
      <c r="D13" s="4">
        <v>120094.1</v>
      </c>
      <c r="E13" s="10">
        <f t="shared" si="21"/>
        <v>429177.5</v>
      </c>
      <c r="F13" s="11">
        <f t="shared" si="0"/>
        <v>379552.94770000002</v>
      </c>
      <c r="G13" s="11" t="e">
        <f>F13/#REF!*100</f>
        <v>#REF!</v>
      </c>
      <c r="H13" s="11">
        <f t="shared" si="1"/>
        <v>88.43728939657835</v>
      </c>
      <c r="I13" s="10">
        <f t="shared" si="2"/>
        <v>126489.4</v>
      </c>
      <c r="J13" s="11">
        <f t="shared" si="3"/>
        <v>100575.9777</v>
      </c>
      <c r="K13" s="11" t="e">
        <f>J13/#REF!*100</f>
        <v>#REF!</v>
      </c>
      <c r="L13" s="11">
        <f t="shared" si="4"/>
        <v>79.513364519082245</v>
      </c>
      <c r="M13" s="10">
        <f t="shared" si="5"/>
        <v>48524.5</v>
      </c>
      <c r="N13" s="11">
        <f t="shared" si="5"/>
        <v>0</v>
      </c>
      <c r="O13" s="9">
        <f t="shared" si="5"/>
        <v>38911.739200000004</v>
      </c>
      <c r="P13" s="11" t="e">
        <f t="shared" si="6"/>
        <v>#DIV/0!</v>
      </c>
      <c r="Q13" s="12">
        <f t="shared" si="7"/>
        <v>80.189881812280404</v>
      </c>
      <c r="R13" s="9">
        <v>1285.5</v>
      </c>
      <c r="S13" s="9">
        <v>0</v>
      </c>
      <c r="T13" s="9">
        <v>1257.0762</v>
      </c>
      <c r="U13" s="9" t="e">
        <f t="shared" si="8"/>
        <v>#DIV/0!</v>
      </c>
      <c r="V13" s="9">
        <f t="shared" si="9"/>
        <v>97.788891481913652</v>
      </c>
      <c r="W13" s="9">
        <v>33333</v>
      </c>
      <c r="X13" s="9">
        <v>33333</v>
      </c>
      <c r="Y13" s="9">
        <v>28404.5</v>
      </c>
      <c r="Z13" s="9">
        <f t="shared" si="10"/>
        <v>85.214352143521438</v>
      </c>
      <c r="AA13" s="9">
        <f t="shared" si="11"/>
        <v>85.214352143521438</v>
      </c>
      <c r="AB13" s="9">
        <v>47239</v>
      </c>
      <c r="AC13" s="9">
        <v>0</v>
      </c>
      <c r="AD13" s="9">
        <v>37654.663</v>
      </c>
      <c r="AE13" s="9" t="e">
        <f t="shared" si="12"/>
        <v>#DIV/0!</v>
      </c>
      <c r="AF13" s="9">
        <f t="shared" si="13"/>
        <v>79.710965515781453</v>
      </c>
      <c r="AG13" s="9">
        <v>4512.2</v>
      </c>
      <c r="AH13" s="9">
        <v>4512.2</v>
      </c>
      <c r="AI13" s="42">
        <v>1419.24</v>
      </c>
      <c r="AJ13" s="9">
        <f t="shared" si="14"/>
        <v>31.453393023358895</v>
      </c>
      <c r="AK13" s="9">
        <f t="shared" si="15"/>
        <v>31.453393023358895</v>
      </c>
      <c r="AL13" s="9"/>
      <c r="AM13" s="9"/>
      <c r="AN13" s="9"/>
      <c r="AO13" s="9"/>
      <c r="AP13" s="9"/>
      <c r="AQ13" s="9">
        <v>0</v>
      </c>
      <c r="AR13" s="9">
        <v>0</v>
      </c>
      <c r="AS13" s="9">
        <v>0</v>
      </c>
      <c r="AT13" s="9">
        <v>0</v>
      </c>
      <c r="AU13" s="9">
        <v>0</v>
      </c>
      <c r="AV13" s="9">
        <v>0</v>
      </c>
      <c r="AW13" s="9">
        <v>257649.3</v>
      </c>
      <c r="AX13" s="9">
        <v>257649.3</v>
      </c>
      <c r="AY13" s="9">
        <v>236178.6</v>
      </c>
      <c r="AZ13" s="9">
        <v>0</v>
      </c>
      <c r="BA13" s="9">
        <v>0</v>
      </c>
      <c r="BB13" s="9">
        <v>0</v>
      </c>
      <c r="BC13" s="9">
        <v>4904.5</v>
      </c>
      <c r="BD13" s="9">
        <v>4904.5</v>
      </c>
      <c r="BE13" s="9">
        <v>3635</v>
      </c>
      <c r="BF13" s="9">
        <v>0</v>
      </c>
      <c r="BG13" s="9">
        <v>0</v>
      </c>
      <c r="BH13" s="9">
        <v>0</v>
      </c>
      <c r="BI13" s="9">
        <v>0</v>
      </c>
      <c r="BJ13" s="9">
        <v>0</v>
      </c>
      <c r="BK13" s="9">
        <v>0</v>
      </c>
      <c r="BL13" s="38">
        <f t="shared" si="16"/>
        <v>13414.7</v>
      </c>
      <c r="BM13" s="9">
        <f t="shared" si="16"/>
        <v>13414.7</v>
      </c>
      <c r="BN13" s="9">
        <f t="shared" si="16"/>
        <v>9836.3973999999998</v>
      </c>
      <c r="BO13" s="9">
        <f t="shared" si="17"/>
        <v>73.325511565670482</v>
      </c>
      <c r="BP13" s="9">
        <f t="shared" si="18"/>
        <v>73.325511565670482</v>
      </c>
      <c r="BQ13" s="9">
        <v>1131</v>
      </c>
      <c r="BR13" s="9">
        <v>1131</v>
      </c>
      <c r="BS13" s="9">
        <v>1547.1744000000001</v>
      </c>
      <c r="BT13" s="9">
        <v>10031.700000000001</v>
      </c>
      <c r="BU13" s="9">
        <v>10031.700000000001</v>
      </c>
      <c r="BV13" s="9">
        <v>4572.9269999999997</v>
      </c>
      <c r="BW13" s="9"/>
      <c r="BX13" s="9"/>
      <c r="BY13" s="9"/>
      <c r="BZ13" s="9">
        <v>2252</v>
      </c>
      <c r="CA13" s="9">
        <v>2252</v>
      </c>
      <c r="CB13" s="42">
        <v>3716.2959999999998</v>
      </c>
      <c r="CC13" s="9">
        <v>0</v>
      </c>
      <c r="CD13" s="9">
        <v>0</v>
      </c>
      <c r="CE13" s="9">
        <v>0</v>
      </c>
      <c r="CF13" s="9"/>
      <c r="CG13" s="9"/>
      <c r="CH13" s="9"/>
      <c r="CI13" s="9"/>
      <c r="CJ13" s="9"/>
      <c r="CK13" s="9"/>
      <c r="CL13" s="9">
        <v>12985</v>
      </c>
      <c r="CM13" s="42"/>
      <c r="CN13" s="9">
        <v>9297.0349999999999</v>
      </c>
      <c r="CO13" s="9">
        <v>3327</v>
      </c>
      <c r="CP13" s="9">
        <v>3327</v>
      </c>
      <c r="CQ13" s="9">
        <v>2309.4749999999999</v>
      </c>
      <c r="CR13" s="9"/>
      <c r="CS13" s="9"/>
      <c r="CT13" s="9"/>
      <c r="CU13" s="9">
        <v>10</v>
      </c>
      <c r="CV13" s="9">
        <v>10</v>
      </c>
      <c r="CW13" s="9">
        <v>848.06610000000001</v>
      </c>
      <c r="CX13" s="9"/>
      <c r="CY13" s="9"/>
      <c r="CZ13" s="9"/>
      <c r="DA13" s="9">
        <v>13710</v>
      </c>
      <c r="DB13" s="42"/>
      <c r="DC13" s="9">
        <v>11859</v>
      </c>
      <c r="DD13" s="9">
        <v>0</v>
      </c>
      <c r="DE13" s="38">
        <f t="shared" ref="DE13:DE33" si="23">R13+W13+AB13+AG13+AL13+AQ13+AT13+AW13+AZ13+BC13+BF13+BI13+BQ13+BT13+BW13+BZ13+CC13+CF13+CI13+CL13+CR13+CU13+CX13+DA13</f>
        <v>389043.20000000001</v>
      </c>
      <c r="DF13" s="9">
        <f t="shared" si="22"/>
        <v>313823.7</v>
      </c>
      <c r="DG13" s="9">
        <f t="shared" ref="DG13:DG33" si="24">T13+Y13+AD13+AI13+AN13+AS13+AV13+AY13+BB13+BE13+BH13+BK13+BS13+BV13+BY13+CB13+CE13+CH13+CK13+CN13+CT13+CW13+CZ13+DC13+DD13</f>
        <v>340389.57770000002</v>
      </c>
      <c r="DH13" s="9">
        <v>7170.8</v>
      </c>
      <c r="DI13" s="9">
        <v>7170.8</v>
      </c>
      <c r="DJ13" s="9">
        <v>7399.87</v>
      </c>
      <c r="DK13" s="9">
        <v>32963.5</v>
      </c>
      <c r="DL13" s="9"/>
      <c r="DM13" s="9">
        <v>31763.5</v>
      </c>
      <c r="DN13" s="9">
        <v>0</v>
      </c>
      <c r="DO13" s="9">
        <v>0</v>
      </c>
      <c r="DP13" s="9">
        <v>0</v>
      </c>
      <c r="DQ13" s="9"/>
      <c r="DR13" s="42"/>
      <c r="DS13" s="9"/>
      <c r="DT13" s="9">
        <v>0</v>
      </c>
      <c r="DU13" s="9">
        <v>0</v>
      </c>
      <c r="DV13" s="9">
        <v>0</v>
      </c>
      <c r="DW13" s="9"/>
      <c r="DX13" s="42"/>
      <c r="DY13" s="9"/>
      <c r="DZ13" s="9">
        <v>0</v>
      </c>
      <c r="EA13" s="38">
        <f t="shared" si="19"/>
        <v>40134.300000000003</v>
      </c>
      <c r="EB13" s="9">
        <f t="shared" si="19"/>
        <v>7170.8</v>
      </c>
      <c r="EC13" s="9">
        <f t="shared" si="20"/>
        <v>39163.370000000003</v>
      </c>
    </row>
    <row r="14" spans="1:133" s="13" customFormat="1" ht="15" customHeight="1" x14ac:dyDescent="0.25">
      <c r="A14" s="7">
        <v>5</v>
      </c>
      <c r="B14" s="8" t="s">
        <v>54</v>
      </c>
      <c r="C14" s="3">
        <v>0</v>
      </c>
      <c r="D14" s="4">
        <v>4952.8999999999996</v>
      </c>
      <c r="E14" s="10">
        <f t="shared" si="21"/>
        <v>213836</v>
      </c>
      <c r="F14" s="11">
        <f t="shared" si="0"/>
        <v>196103.59700000001</v>
      </c>
      <c r="G14" s="11" t="e">
        <f>F14/#REF!*100</f>
        <v>#REF!</v>
      </c>
      <c r="H14" s="11">
        <f t="shared" si="1"/>
        <v>91.707475354944918</v>
      </c>
      <c r="I14" s="10">
        <f t="shared" si="2"/>
        <v>53666.6</v>
      </c>
      <c r="J14" s="11">
        <f t="shared" si="3"/>
        <v>49756.797000000006</v>
      </c>
      <c r="K14" s="11" t="e">
        <f>J14/#REF!*100</f>
        <v>#REF!</v>
      </c>
      <c r="L14" s="11">
        <f t="shared" si="4"/>
        <v>92.714643744899078</v>
      </c>
      <c r="M14" s="10">
        <f t="shared" si="5"/>
        <v>28126.3</v>
      </c>
      <c r="N14" s="11">
        <f t="shared" si="5"/>
        <v>0</v>
      </c>
      <c r="O14" s="9">
        <f t="shared" si="5"/>
        <v>27788.901000000002</v>
      </c>
      <c r="P14" s="11" t="e">
        <f t="shared" si="6"/>
        <v>#DIV/0!</v>
      </c>
      <c r="Q14" s="12">
        <f t="shared" si="7"/>
        <v>98.800414558615969</v>
      </c>
      <c r="R14" s="9">
        <v>225</v>
      </c>
      <c r="S14" s="9">
        <v>0</v>
      </c>
      <c r="T14" s="9">
        <v>220.20099999999999</v>
      </c>
      <c r="U14" s="9" t="e">
        <f t="shared" si="8"/>
        <v>#DIV/0!</v>
      </c>
      <c r="V14" s="9">
        <f t="shared" si="9"/>
        <v>97.8671111111111</v>
      </c>
      <c r="W14" s="9">
        <v>8110.3</v>
      </c>
      <c r="X14" s="9">
        <v>8110.3</v>
      </c>
      <c r="Y14" s="9">
        <v>5585.6</v>
      </c>
      <c r="Z14" s="9">
        <f t="shared" si="10"/>
        <v>68.870448688704485</v>
      </c>
      <c r="AA14" s="9">
        <f t="shared" si="11"/>
        <v>68.870448688704485</v>
      </c>
      <c r="AB14" s="9">
        <v>27901.3</v>
      </c>
      <c r="AC14" s="9">
        <v>0</v>
      </c>
      <c r="AD14" s="9">
        <v>27568.7</v>
      </c>
      <c r="AE14" s="9" t="e">
        <f t="shared" si="12"/>
        <v>#DIV/0!</v>
      </c>
      <c r="AF14" s="9">
        <f t="shared" si="13"/>
        <v>98.807940848634303</v>
      </c>
      <c r="AG14" s="9">
        <v>480</v>
      </c>
      <c r="AH14" s="9">
        <v>480</v>
      </c>
      <c r="AI14" s="42">
        <v>401.54</v>
      </c>
      <c r="AJ14" s="9">
        <f t="shared" si="14"/>
        <v>83.654166666666669</v>
      </c>
      <c r="AK14" s="9">
        <f t="shared" si="15"/>
        <v>83.654166666666669</v>
      </c>
      <c r="AL14" s="9"/>
      <c r="AM14" s="9"/>
      <c r="AN14" s="9"/>
      <c r="AO14" s="9"/>
      <c r="AP14" s="9"/>
      <c r="AQ14" s="9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9">
        <v>151989.6</v>
      </c>
      <c r="AX14" s="9">
        <v>151989.6</v>
      </c>
      <c r="AY14" s="9">
        <v>138590</v>
      </c>
      <c r="AZ14" s="9">
        <v>0</v>
      </c>
      <c r="BA14" s="9">
        <v>0</v>
      </c>
      <c r="BB14" s="9">
        <v>0</v>
      </c>
      <c r="BC14" s="9">
        <v>2179.8000000000002</v>
      </c>
      <c r="BD14" s="9">
        <v>2179.8000000000002</v>
      </c>
      <c r="BE14" s="9">
        <v>1756.8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38">
        <f t="shared" si="16"/>
        <v>3900</v>
      </c>
      <c r="BM14" s="9">
        <f t="shared" si="16"/>
        <v>3900</v>
      </c>
      <c r="BN14" s="9">
        <f t="shared" si="16"/>
        <v>1770.2670000000001</v>
      </c>
      <c r="BO14" s="9">
        <f t="shared" si="17"/>
        <v>45.391461538461542</v>
      </c>
      <c r="BP14" s="9">
        <f t="shared" si="18"/>
        <v>45.391461538461542</v>
      </c>
      <c r="BQ14" s="9">
        <v>3200</v>
      </c>
      <c r="BR14" s="9">
        <v>3200</v>
      </c>
      <c r="BS14" s="9">
        <v>1127.325</v>
      </c>
      <c r="BT14" s="9">
        <v>400</v>
      </c>
      <c r="BU14" s="9">
        <v>400</v>
      </c>
      <c r="BV14" s="9">
        <v>192.94200000000001</v>
      </c>
      <c r="BW14" s="9"/>
      <c r="BX14" s="9"/>
      <c r="BY14" s="9"/>
      <c r="BZ14" s="9">
        <v>300</v>
      </c>
      <c r="CA14" s="9">
        <v>300</v>
      </c>
      <c r="CB14" s="42">
        <v>450</v>
      </c>
      <c r="CC14" s="9">
        <v>0</v>
      </c>
      <c r="CD14" s="9">
        <v>0</v>
      </c>
      <c r="CE14" s="9">
        <v>0</v>
      </c>
      <c r="CF14" s="9"/>
      <c r="CG14" s="9"/>
      <c r="CH14" s="9"/>
      <c r="CI14" s="9"/>
      <c r="CJ14" s="9"/>
      <c r="CK14" s="9"/>
      <c r="CL14" s="9">
        <v>13020</v>
      </c>
      <c r="CM14" s="42"/>
      <c r="CN14" s="9">
        <v>12053.489</v>
      </c>
      <c r="CO14" s="9">
        <v>2000</v>
      </c>
      <c r="CP14" s="9">
        <v>2000</v>
      </c>
      <c r="CQ14" s="9">
        <v>602.08500000000004</v>
      </c>
      <c r="CR14" s="9"/>
      <c r="CS14" s="9"/>
      <c r="CT14" s="9"/>
      <c r="CU14" s="9">
        <v>30</v>
      </c>
      <c r="CV14" s="9">
        <v>30</v>
      </c>
      <c r="CW14" s="9">
        <v>0</v>
      </c>
      <c r="CX14" s="9"/>
      <c r="CY14" s="9"/>
      <c r="CZ14" s="9"/>
      <c r="DA14" s="9"/>
      <c r="DB14" s="42"/>
      <c r="DC14" s="9">
        <v>2157</v>
      </c>
      <c r="DD14" s="9">
        <v>0</v>
      </c>
      <c r="DE14" s="38">
        <f t="shared" si="23"/>
        <v>207836</v>
      </c>
      <c r="DF14" s="9">
        <f t="shared" si="22"/>
        <v>166689.69999999998</v>
      </c>
      <c r="DG14" s="9">
        <f t="shared" si="24"/>
        <v>190103.59700000001</v>
      </c>
      <c r="DH14" s="9"/>
      <c r="DI14" s="9"/>
      <c r="DJ14" s="9"/>
      <c r="DK14" s="9">
        <v>6000</v>
      </c>
      <c r="DL14" s="9"/>
      <c r="DM14" s="9">
        <v>6000</v>
      </c>
      <c r="DN14" s="9">
        <v>0</v>
      </c>
      <c r="DO14" s="9">
        <v>0</v>
      </c>
      <c r="DP14" s="9">
        <v>0</v>
      </c>
      <c r="DQ14" s="9"/>
      <c r="DR14" s="42"/>
      <c r="DS14" s="9"/>
      <c r="DT14" s="9">
        <v>0</v>
      </c>
      <c r="DU14" s="9">
        <v>0</v>
      </c>
      <c r="DV14" s="9">
        <v>0</v>
      </c>
      <c r="DW14" s="9"/>
      <c r="DX14" s="42"/>
      <c r="DY14" s="9"/>
      <c r="DZ14" s="9">
        <v>0</v>
      </c>
      <c r="EA14" s="38">
        <f t="shared" si="19"/>
        <v>6000</v>
      </c>
      <c r="EB14" s="9">
        <f t="shared" si="19"/>
        <v>0</v>
      </c>
      <c r="EC14" s="9">
        <f t="shared" si="20"/>
        <v>6000</v>
      </c>
    </row>
    <row r="15" spans="1:133" s="44" customFormat="1" ht="15" customHeight="1" x14ac:dyDescent="0.25">
      <c r="A15" s="7">
        <v>6</v>
      </c>
      <c r="B15" s="8" t="s">
        <v>55</v>
      </c>
      <c r="C15" s="3">
        <v>4710.3999999999996</v>
      </c>
      <c r="D15" s="4">
        <v>87628.6</v>
      </c>
      <c r="E15" s="10">
        <f t="shared" si="21"/>
        <v>846927.81599999999</v>
      </c>
      <c r="F15" s="11">
        <f t="shared" si="0"/>
        <v>737060.0662</v>
      </c>
      <c r="G15" s="11" t="e">
        <f>F15/#REF!*100</f>
        <v>#REF!</v>
      </c>
      <c r="H15" s="11">
        <f t="shared" si="1"/>
        <v>87.027495410541576</v>
      </c>
      <c r="I15" s="10">
        <f t="shared" si="2"/>
        <v>236874</v>
      </c>
      <c r="J15" s="11">
        <f t="shared" si="3"/>
        <v>173245.9002</v>
      </c>
      <c r="K15" s="11" t="e">
        <f>J15/#REF!*100</f>
        <v>#REF!</v>
      </c>
      <c r="L15" s="11">
        <f t="shared" si="4"/>
        <v>73.13841966615162</v>
      </c>
      <c r="M15" s="10">
        <f t="shared" si="5"/>
        <v>106791</v>
      </c>
      <c r="N15" s="11">
        <f t="shared" si="5"/>
        <v>0</v>
      </c>
      <c r="O15" s="9">
        <f t="shared" si="5"/>
        <v>73345.800799999997</v>
      </c>
      <c r="P15" s="11" t="e">
        <f t="shared" si="6"/>
        <v>#DIV/0!</v>
      </c>
      <c r="Q15" s="12">
        <f t="shared" si="7"/>
        <v>68.681631223604981</v>
      </c>
      <c r="R15" s="9">
        <v>2500</v>
      </c>
      <c r="S15" s="9">
        <v>0</v>
      </c>
      <c r="T15" s="9">
        <v>6209.2107999999998</v>
      </c>
      <c r="U15" s="9" t="e">
        <f t="shared" si="8"/>
        <v>#DIV/0!</v>
      </c>
      <c r="V15" s="9">
        <f t="shared" si="9"/>
        <v>248.36843200000001</v>
      </c>
      <c r="W15" s="9">
        <v>14797</v>
      </c>
      <c r="X15" s="9">
        <v>0</v>
      </c>
      <c r="Y15" s="9">
        <v>7085.7</v>
      </c>
      <c r="Z15" s="9">
        <v>0</v>
      </c>
      <c r="AA15" s="9">
        <f t="shared" si="11"/>
        <v>47.886057984726634</v>
      </c>
      <c r="AB15" s="9">
        <v>104291</v>
      </c>
      <c r="AC15" s="9">
        <v>0</v>
      </c>
      <c r="AD15" s="9">
        <v>67136.59</v>
      </c>
      <c r="AE15" s="9" t="e">
        <f t="shared" si="12"/>
        <v>#DIV/0!</v>
      </c>
      <c r="AF15" s="9">
        <f t="shared" si="13"/>
        <v>64.374289248353165</v>
      </c>
      <c r="AG15" s="9">
        <v>9944</v>
      </c>
      <c r="AH15" s="9">
        <v>9944</v>
      </c>
      <c r="AI15" s="42">
        <v>11952.19</v>
      </c>
      <c r="AJ15" s="9">
        <f t="shared" si="14"/>
        <v>120.19499195494771</v>
      </c>
      <c r="AK15" s="9">
        <f t="shared" si="15"/>
        <v>120.19499195494771</v>
      </c>
      <c r="AL15" s="9">
        <v>10500</v>
      </c>
      <c r="AM15" s="9">
        <v>10500</v>
      </c>
      <c r="AN15" s="9">
        <v>8736.7999999999993</v>
      </c>
      <c r="AO15" s="9">
        <f>AN15/AM15*100</f>
        <v>83.207619047619048</v>
      </c>
      <c r="AP15" s="9">
        <f>AN15/AL15*100</f>
        <v>83.207619047619048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9">
        <v>510713.9</v>
      </c>
      <c r="AX15" s="9">
        <v>510713.9</v>
      </c>
      <c r="AY15" s="9">
        <v>468154.4</v>
      </c>
      <c r="AZ15" s="40">
        <v>0</v>
      </c>
      <c r="BA15" s="40">
        <v>0</v>
      </c>
      <c r="BB15" s="40">
        <v>0</v>
      </c>
      <c r="BC15" s="9">
        <v>6430.2</v>
      </c>
      <c r="BD15" s="9">
        <v>7510.2</v>
      </c>
      <c r="BE15" s="9">
        <v>6430.2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38">
        <f t="shared" si="16"/>
        <v>5000</v>
      </c>
      <c r="BM15" s="9">
        <f t="shared" si="16"/>
        <v>5000</v>
      </c>
      <c r="BN15" s="9">
        <f t="shared" si="16"/>
        <v>3993.4389999999999</v>
      </c>
      <c r="BO15" s="9">
        <f t="shared" si="17"/>
        <v>79.868780000000001</v>
      </c>
      <c r="BP15" s="9">
        <f t="shared" si="18"/>
        <v>79.868780000000001</v>
      </c>
      <c r="BQ15" s="9">
        <v>5000</v>
      </c>
      <c r="BR15" s="9">
        <v>5000</v>
      </c>
      <c r="BS15" s="9">
        <v>3943.4389999999999</v>
      </c>
      <c r="BT15" s="9"/>
      <c r="BU15" s="9"/>
      <c r="BV15" s="9"/>
      <c r="BW15" s="9"/>
      <c r="BX15" s="9">
        <v>0</v>
      </c>
      <c r="BY15" s="9">
        <v>50</v>
      </c>
      <c r="BZ15" s="9"/>
      <c r="CA15" s="9"/>
      <c r="CB15" s="42"/>
      <c r="CC15" s="40">
        <v>0</v>
      </c>
      <c r="CD15" s="40">
        <v>0</v>
      </c>
      <c r="CE15" s="40">
        <v>0</v>
      </c>
      <c r="CF15" s="9">
        <v>7473.3</v>
      </c>
      <c r="CG15" s="9">
        <v>7473.3</v>
      </c>
      <c r="CH15" s="9">
        <v>5563.36</v>
      </c>
      <c r="CI15" s="40"/>
      <c r="CJ15" s="40"/>
      <c r="CK15" s="40"/>
      <c r="CL15" s="9">
        <v>89242</v>
      </c>
      <c r="CM15" s="42"/>
      <c r="CN15" s="9">
        <v>66531.970400000006</v>
      </c>
      <c r="CO15" s="9">
        <v>33000</v>
      </c>
      <c r="CP15" s="9">
        <v>33000</v>
      </c>
      <c r="CQ15" s="9">
        <v>24445.754400000002</v>
      </c>
      <c r="CR15" s="40"/>
      <c r="CS15" s="40"/>
      <c r="CT15" s="40"/>
      <c r="CU15" s="9">
        <v>600</v>
      </c>
      <c r="CV15" s="9">
        <v>600</v>
      </c>
      <c r="CW15" s="9">
        <v>600</v>
      </c>
      <c r="CX15" s="40"/>
      <c r="CY15" s="40"/>
      <c r="CZ15" s="40"/>
      <c r="DA15" s="9"/>
      <c r="DB15" s="42"/>
      <c r="DC15" s="9">
        <v>1000</v>
      </c>
      <c r="DD15" s="9">
        <v>0</v>
      </c>
      <c r="DE15" s="38">
        <f t="shared" si="23"/>
        <v>761491.4</v>
      </c>
      <c r="DF15" s="9">
        <f t="shared" si="22"/>
        <v>551741.4</v>
      </c>
      <c r="DG15" s="9">
        <f t="shared" si="24"/>
        <v>653393.8602</v>
      </c>
      <c r="DH15" s="40"/>
      <c r="DI15" s="40"/>
      <c r="DJ15" s="40"/>
      <c r="DK15" s="9">
        <v>59271.584000000003</v>
      </c>
      <c r="DL15" s="9"/>
      <c r="DM15" s="9">
        <v>57501.374000000003</v>
      </c>
      <c r="DN15" s="40">
        <v>0</v>
      </c>
      <c r="DO15" s="40">
        <v>0</v>
      </c>
      <c r="DP15" s="40">
        <v>0</v>
      </c>
      <c r="DQ15" s="9">
        <v>26164.831999999999</v>
      </c>
      <c r="DR15" s="42"/>
      <c r="DS15" s="9">
        <v>26164.831999999999</v>
      </c>
      <c r="DT15" s="40">
        <v>0</v>
      </c>
      <c r="DU15" s="40">
        <v>0</v>
      </c>
      <c r="DV15" s="40">
        <v>0</v>
      </c>
      <c r="DW15" s="40"/>
      <c r="DX15" s="43"/>
      <c r="DY15" s="40"/>
      <c r="DZ15" s="40">
        <v>0</v>
      </c>
      <c r="EA15" s="38">
        <f t="shared" si="19"/>
        <v>85436.415999999997</v>
      </c>
      <c r="EB15" s="9">
        <f t="shared" si="19"/>
        <v>0</v>
      </c>
      <c r="EC15" s="9">
        <f t="shared" si="20"/>
        <v>83666.206000000006</v>
      </c>
    </row>
    <row r="16" spans="1:133" s="13" customFormat="1" ht="15" customHeight="1" x14ac:dyDescent="0.25">
      <c r="A16" s="7">
        <v>7</v>
      </c>
      <c r="B16" s="8" t="s">
        <v>56</v>
      </c>
      <c r="C16" s="3">
        <v>1158</v>
      </c>
      <c r="D16" s="4">
        <v>277.39999999999998</v>
      </c>
      <c r="E16" s="10">
        <f t="shared" si="21"/>
        <v>156286.29999999999</v>
      </c>
      <c r="F16" s="11">
        <f t="shared" si="0"/>
        <v>106561.32399999999</v>
      </c>
      <c r="G16" s="11" t="e">
        <f>F16/#REF!*100</f>
        <v>#REF!</v>
      </c>
      <c r="H16" s="11">
        <f t="shared" si="1"/>
        <v>68.183406990887875</v>
      </c>
      <c r="I16" s="10">
        <f t="shared" si="2"/>
        <v>37545.5</v>
      </c>
      <c r="J16" s="11">
        <f t="shared" si="3"/>
        <v>31829.633999999998</v>
      </c>
      <c r="K16" s="11" t="e">
        <f>J16/#REF!*100</f>
        <v>#REF!</v>
      </c>
      <c r="L16" s="11">
        <f t="shared" si="4"/>
        <v>84.776162256462158</v>
      </c>
      <c r="M16" s="10">
        <f t="shared" si="5"/>
        <v>6549.5</v>
      </c>
      <c r="N16" s="11">
        <f t="shared" si="5"/>
        <v>0</v>
      </c>
      <c r="O16" s="9">
        <f t="shared" si="5"/>
        <v>6757.9000000000005</v>
      </c>
      <c r="P16" s="11" t="e">
        <f t="shared" si="6"/>
        <v>#DIV/0!</v>
      </c>
      <c r="Q16" s="12">
        <f t="shared" si="7"/>
        <v>103.18192228414385</v>
      </c>
      <c r="R16" s="9">
        <v>297</v>
      </c>
      <c r="S16" s="9">
        <v>0</v>
      </c>
      <c r="T16" s="9">
        <v>234.3</v>
      </c>
      <c r="U16" s="9"/>
      <c r="V16" s="9">
        <f t="shared" si="9"/>
        <v>78.8888888888889</v>
      </c>
      <c r="W16" s="9">
        <v>16</v>
      </c>
      <c r="X16" s="9">
        <v>16</v>
      </c>
      <c r="Y16" s="9">
        <v>9.9</v>
      </c>
      <c r="Z16" s="9">
        <f t="shared" si="10"/>
        <v>61.875</v>
      </c>
      <c r="AA16" s="9">
        <f t="shared" si="11"/>
        <v>61.875</v>
      </c>
      <c r="AB16" s="9">
        <v>6252.5</v>
      </c>
      <c r="AC16" s="9">
        <v>0</v>
      </c>
      <c r="AD16" s="9">
        <v>6523.6</v>
      </c>
      <c r="AE16" s="9" t="e">
        <f t="shared" si="12"/>
        <v>#DIV/0!</v>
      </c>
      <c r="AF16" s="9">
        <f t="shared" si="13"/>
        <v>104.33586565373851</v>
      </c>
      <c r="AG16" s="9">
        <v>541</v>
      </c>
      <c r="AH16" s="9">
        <v>541</v>
      </c>
      <c r="AI16" s="42">
        <v>316.89999999999998</v>
      </c>
      <c r="AJ16" s="9">
        <f t="shared" si="14"/>
        <v>58.576709796672823</v>
      </c>
      <c r="AK16" s="9">
        <f t="shared" si="15"/>
        <v>58.576709796672823</v>
      </c>
      <c r="AL16" s="9"/>
      <c r="AM16" s="9"/>
      <c r="AN16" s="9"/>
      <c r="AO16" s="9"/>
      <c r="AP16" s="9"/>
      <c r="AQ16" s="9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9">
        <v>77431.8</v>
      </c>
      <c r="AX16" s="9">
        <v>77431.8</v>
      </c>
      <c r="AY16" s="9">
        <v>70979.3</v>
      </c>
      <c r="AZ16" s="9">
        <v>0</v>
      </c>
      <c r="BA16" s="9">
        <v>0</v>
      </c>
      <c r="BB16" s="9">
        <v>0</v>
      </c>
      <c r="BC16" s="9">
        <v>1198.7</v>
      </c>
      <c r="BD16" s="9">
        <v>1198.7</v>
      </c>
      <c r="BE16" s="9">
        <v>1198.7</v>
      </c>
      <c r="BF16" s="9">
        <v>0</v>
      </c>
      <c r="BG16" s="9">
        <v>0</v>
      </c>
      <c r="BH16" s="9">
        <v>0</v>
      </c>
      <c r="BI16" s="9">
        <v>0</v>
      </c>
      <c r="BJ16" s="9">
        <v>0</v>
      </c>
      <c r="BK16" s="9">
        <v>0</v>
      </c>
      <c r="BL16" s="38"/>
      <c r="BM16" s="9">
        <f t="shared" si="16"/>
        <v>0</v>
      </c>
      <c r="BN16" s="9">
        <f t="shared" si="16"/>
        <v>4.2</v>
      </c>
      <c r="BO16" s="9">
        <v>0</v>
      </c>
      <c r="BP16" s="9"/>
      <c r="BQ16" s="9"/>
      <c r="BR16" s="9">
        <v>0</v>
      </c>
      <c r="BS16" s="9">
        <v>4.2</v>
      </c>
      <c r="BT16" s="9"/>
      <c r="BU16" s="9"/>
      <c r="BV16" s="9"/>
      <c r="BW16" s="9"/>
      <c r="BX16" s="9"/>
      <c r="BY16" s="9"/>
      <c r="BZ16" s="9"/>
      <c r="CA16" s="9"/>
      <c r="CB16" s="42"/>
      <c r="CC16" s="9">
        <v>0</v>
      </c>
      <c r="CD16" s="9">
        <v>0</v>
      </c>
      <c r="CE16" s="9">
        <v>0</v>
      </c>
      <c r="CF16" s="9"/>
      <c r="CG16" s="9"/>
      <c r="CH16" s="9"/>
      <c r="CI16" s="9">
        <v>385</v>
      </c>
      <c r="CJ16" s="9">
        <v>385</v>
      </c>
      <c r="CK16" s="9">
        <v>98</v>
      </c>
      <c r="CL16" s="9">
        <v>9628</v>
      </c>
      <c r="CM16" s="42"/>
      <c r="CN16" s="9">
        <v>7608.7340000000004</v>
      </c>
      <c r="CO16" s="9">
        <v>2400</v>
      </c>
      <c r="CP16" s="9">
        <v>2400</v>
      </c>
      <c r="CQ16" s="9">
        <v>2216.0340000000001</v>
      </c>
      <c r="CR16" s="9"/>
      <c r="CS16" s="9"/>
      <c r="CT16" s="9"/>
      <c r="CU16" s="9"/>
      <c r="CV16" s="9"/>
      <c r="CW16" s="9"/>
      <c r="CX16" s="9"/>
      <c r="CY16" s="9"/>
      <c r="CZ16" s="9"/>
      <c r="DA16" s="9">
        <v>20426</v>
      </c>
      <c r="DB16" s="42"/>
      <c r="DC16" s="9">
        <v>17034</v>
      </c>
      <c r="DD16" s="9">
        <v>0</v>
      </c>
      <c r="DE16" s="38">
        <f t="shared" si="23"/>
        <v>116176</v>
      </c>
      <c r="DF16" s="9">
        <f t="shared" si="22"/>
        <v>79572.5</v>
      </c>
      <c r="DG16" s="9">
        <f t="shared" si="24"/>
        <v>104007.63399999999</v>
      </c>
      <c r="DH16" s="9"/>
      <c r="DI16" s="9"/>
      <c r="DJ16" s="9"/>
      <c r="DK16" s="9">
        <v>40110.300000000003</v>
      </c>
      <c r="DL16" s="9"/>
      <c r="DM16" s="9">
        <v>2553.69</v>
      </c>
      <c r="DN16" s="9">
        <v>0</v>
      </c>
      <c r="DO16" s="9">
        <v>0</v>
      </c>
      <c r="DP16" s="9">
        <v>0</v>
      </c>
      <c r="DQ16" s="9"/>
      <c r="DR16" s="42"/>
      <c r="DS16" s="9"/>
      <c r="DT16" s="9">
        <v>0</v>
      </c>
      <c r="DU16" s="9">
        <v>0</v>
      </c>
      <c r="DV16" s="9">
        <v>0</v>
      </c>
      <c r="DW16" s="9">
        <v>24980.2</v>
      </c>
      <c r="DX16" s="42"/>
      <c r="DY16" s="9">
        <v>20882</v>
      </c>
      <c r="DZ16" s="9">
        <v>0</v>
      </c>
      <c r="EA16" s="38">
        <f t="shared" si="19"/>
        <v>65090.5</v>
      </c>
      <c r="EB16" s="9">
        <f t="shared" si="19"/>
        <v>0</v>
      </c>
      <c r="EC16" s="9">
        <f t="shared" si="20"/>
        <v>23435.69</v>
      </c>
    </row>
    <row r="17" spans="1:133" s="13" customFormat="1" ht="15" customHeight="1" x14ac:dyDescent="0.25">
      <c r="A17" s="7">
        <v>8</v>
      </c>
      <c r="B17" s="8" t="s">
        <v>57</v>
      </c>
      <c r="C17" s="3">
        <v>0</v>
      </c>
      <c r="D17" s="4">
        <v>70.3</v>
      </c>
      <c r="E17" s="10">
        <f t="shared" si="21"/>
        <v>41991.78</v>
      </c>
      <c r="F17" s="11">
        <f t="shared" si="0"/>
        <v>23309.778000000002</v>
      </c>
      <c r="G17" s="11" t="e">
        <f>F17/#REF!*100</f>
        <v>#REF!</v>
      </c>
      <c r="H17" s="11">
        <f t="shared" si="1"/>
        <v>55.510335594252027</v>
      </c>
      <c r="I17" s="10">
        <f t="shared" si="2"/>
        <v>4634.6000000000004</v>
      </c>
      <c r="J17" s="11">
        <f t="shared" si="3"/>
        <v>5024.4740000000002</v>
      </c>
      <c r="K17" s="11" t="e">
        <f>J17/#REF!*100</f>
        <v>#REF!</v>
      </c>
      <c r="L17" s="11">
        <f t="shared" si="4"/>
        <v>108.41224701160834</v>
      </c>
      <c r="M17" s="10">
        <f t="shared" si="5"/>
        <v>1864.5</v>
      </c>
      <c r="N17" s="11">
        <f t="shared" si="5"/>
        <v>1861.5</v>
      </c>
      <c r="O17" s="9">
        <f t="shared" si="5"/>
        <v>1972.635</v>
      </c>
      <c r="P17" s="11">
        <f t="shared" si="6"/>
        <v>105.97018533440774</v>
      </c>
      <c r="Q17" s="12">
        <f t="shared" si="7"/>
        <v>105.79967819790828</v>
      </c>
      <c r="R17" s="9">
        <v>3</v>
      </c>
      <c r="S17" s="9">
        <v>0</v>
      </c>
      <c r="T17" s="9">
        <v>0.13500000000000001</v>
      </c>
      <c r="U17" s="9" t="e">
        <f t="shared" si="8"/>
        <v>#DIV/0!</v>
      </c>
      <c r="V17" s="9">
        <f t="shared" si="9"/>
        <v>4.5000000000000009</v>
      </c>
      <c r="W17" s="9">
        <v>2352.6</v>
      </c>
      <c r="X17" s="9">
        <v>0</v>
      </c>
      <c r="Y17" s="9">
        <v>2379.5</v>
      </c>
      <c r="Z17" s="9" t="e">
        <f t="shared" si="10"/>
        <v>#DIV/0!</v>
      </c>
      <c r="AA17" s="9">
        <f t="shared" si="11"/>
        <v>101.14341579529031</v>
      </c>
      <c r="AB17" s="9">
        <v>1861.5</v>
      </c>
      <c r="AC17" s="9">
        <v>1861.5</v>
      </c>
      <c r="AD17" s="9">
        <v>1972.5</v>
      </c>
      <c r="AE17" s="9">
        <f t="shared" si="12"/>
        <v>105.96293311845287</v>
      </c>
      <c r="AF17" s="9">
        <f t="shared" si="13"/>
        <v>105.96293311845287</v>
      </c>
      <c r="AG17" s="9">
        <v>8</v>
      </c>
      <c r="AH17" s="9">
        <v>8</v>
      </c>
      <c r="AI17" s="42">
        <v>8</v>
      </c>
      <c r="AJ17" s="9">
        <f t="shared" si="14"/>
        <v>100</v>
      </c>
      <c r="AK17" s="9">
        <f t="shared" si="15"/>
        <v>100</v>
      </c>
      <c r="AL17" s="9"/>
      <c r="AM17" s="9"/>
      <c r="AN17" s="9"/>
      <c r="AO17" s="9"/>
      <c r="AP17" s="9"/>
      <c r="AQ17" s="9">
        <v>0</v>
      </c>
      <c r="AR17" s="9">
        <v>0</v>
      </c>
      <c r="AS17" s="9">
        <v>0</v>
      </c>
      <c r="AT17" s="9">
        <v>0</v>
      </c>
      <c r="AU17" s="9">
        <v>0</v>
      </c>
      <c r="AV17" s="9">
        <v>0</v>
      </c>
      <c r="AW17" s="9">
        <v>10683.5</v>
      </c>
      <c r="AX17" s="9">
        <v>10683.5</v>
      </c>
      <c r="AY17" s="9">
        <v>9793.2000000000007</v>
      </c>
      <c r="AZ17" s="9">
        <v>0</v>
      </c>
      <c r="BA17" s="9">
        <v>0</v>
      </c>
      <c r="BB17" s="9">
        <v>0</v>
      </c>
      <c r="BC17" s="9">
        <v>700</v>
      </c>
      <c r="BD17" s="9">
        <v>700</v>
      </c>
      <c r="BE17" s="9">
        <v>700</v>
      </c>
      <c r="BF17" s="9">
        <v>0</v>
      </c>
      <c r="BG17" s="9">
        <v>0</v>
      </c>
      <c r="BH17" s="9">
        <v>0</v>
      </c>
      <c r="BI17" s="9">
        <v>0</v>
      </c>
      <c r="BJ17" s="9">
        <v>0</v>
      </c>
      <c r="BK17" s="9">
        <v>0</v>
      </c>
      <c r="BL17" s="38">
        <f t="shared" si="16"/>
        <v>409.5</v>
      </c>
      <c r="BM17" s="9">
        <f t="shared" si="16"/>
        <v>409.5</v>
      </c>
      <c r="BN17" s="9">
        <f t="shared" si="16"/>
        <v>415.1</v>
      </c>
      <c r="BO17" s="9">
        <f t="shared" si="17"/>
        <v>101.36752136752136</v>
      </c>
      <c r="BP17" s="9">
        <f t="shared" si="18"/>
        <v>101.36752136752136</v>
      </c>
      <c r="BQ17" s="9">
        <v>409.5</v>
      </c>
      <c r="BR17" s="9">
        <v>409.5</v>
      </c>
      <c r="BS17" s="9">
        <v>415.1</v>
      </c>
      <c r="BT17" s="9"/>
      <c r="BU17" s="9"/>
      <c r="BV17" s="9"/>
      <c r="BW17" s="9"/>
      <c r="BX17" s="9"/>
      <c r="BY17" s="9"/>
      <c r="BZ17" s="9"/>
      <c r="CA17" s="9"/>
      <c r="CB17" s="42"/>
      <c r="CC17" s="9">
        <v>0</v>
      </c>
      <c r="CD17" s="9">
        <v>0</v>
      </c>
      <c r="CE17" s="9">
        <v>0</v>
      </c>
      <c r="CF17" s="9"/>
      <c r="CG17" s="9"/>
      <c r="CH17" s="9"/>
      <c r="CI17" s="9"/>
      <c r="CJ17" s="9"/>
      <c r="CK17" s="9"/>
      <c r="CL17" s="9"/>
      <c r="CM17" s="42"/>
      <c r="CN17" s="9">
        <v>5</v>
      </c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42"/>
      <c r="DC17" s="9">
        <v>244.239</v>
      </c>
      <c r="DD17" s="9">
        <v>0</v>
      </c>
      <c r="DE17" s="38">
        <f t="shared" si="23"/>
        <v>16018.1</v>
      </c>
      <c r="DF17" s="9">
        <f t="shared" si="22"/>
        <v>13662.5</v>
      </c>
      <c r="DG17" s="9">
        <f t="shared" si="24"/>
        <v>15517.674000000001</v>
      </c>
      <c r="DH17" s="9"/>
      <c r="DI17" s="9"/>
      <c r="DJ17" s="9"/>
      <c r="DK17" s="9">
        <v>18181.576000000001</v>
      </c>
      <c r="DL17" s="9"/>
      <c r="DM17" s="9">
        <v>0</v>
      </c>
      <c r="DN17" s="9">
        <v>0</v>
      </c>
      <c r="DO17" s="9">
        <v>0</v>
      </c>
      <c r="DP17" s="9">
        <v>0</v>
      </c>
      <c r="DQ17" s="9">
        <v>7792.1040000000003</v>
      </c>
      <c r="DR17" s="42"/>
      <c r="DS17" s="9">
        <v>7792.1040000000003</v>
      </c>
      <c r="DT17" s="9">
        <v>0</v>
      </c>
      <c r="DU17" s="9">
        <v>0</v>
      </c>
      <c r="DV17" s="9">
        <v>0</v>
      </c>
      <c r="DW17" s="9"/>
      <c r="DX17" s="42"/>
      <c r="DY17" s="9"/>
      <c r="DZ17" s="9">
        <v>0</v>
      </c>
      <c r="EA17" s="38">
        <f t="shared" si="19"/>
        <v>25973.68</v>
      </c>
      <c r="EB17" s="9">
        <f t="shared" si="19"/>
        <v>0</v>
      </c>
      <c r="EC17" s="9">
        <f t="shared" si="20"/>
        <v>7792.1040000000003</v>
      </c>
    </row>
    <row r="18" spans="1:133" s="13" customFormat="1" ht="15" customHeight="1" x14ac:dyDescent="0.25">
      <c r="A18" s="7">
        <v>9</v>
      </c>
      <c r="B18" s="8" t="s">
        <v>58</v>
      </c>
      <c r="C18" s="3">
        <v>0</v>
      </c>
      <c r="D18" s="4">
        <v>406.5</v>
      </c>
      <c r="E18" s="10">
        <f t="shared" si="21"/>
        <v>6302.8</v>
      </c>
      <c r="F18" s="11">
        <f t="shared" si="0"/>
        <v>5740.1559999999999</v>
      </c>
      <c r="G18" s="11" t="e">
        <f>F18/#REF!*100</f>
        <v>#REF!</v>
      </c>
      <c r="H18" s="11">
        <f t="shared" si="1"/>
        <v>91.073110363647899</v>
      </c>
      <c r="I18" s="10">
        <f t="shared" si="2"/>
        <v>1032.5999999999999</v>
      </c>
      <c r="J18" s="11">
        <f t="shared" si="3"/>
        <v>867.45600000000002</v>
      </c>
      <c r="K18" s="11" t="e">
        <f>J18/#REF!*100</f>
        <v>#REF!</v>
      </c>
      <c r="L18" s="11">
        <f t="shared" si="4"/>
        <v>84.006972690296351</v>
      </c>
      <c r="M18" s="10">
        <f t="shared" si="5"/>
        <v>822.6</v>
      </c>
      <c r="N18" s="11">
        <f t="shared" si="5"/>
        <v>0</v>
      </c>
      <c r="O18" s="9">
        <f t="shared" si="5"/>
        <v>522.45600000000002</v>
      </c>
      <c r="P18" s="11" t="e">
        <f t="shared" si="6"/>
        <v>#DIV/0!</v>
      </c>
      <c r="Q18" s="12">
        <f t="shared" si="7"/>
        <v>63.5127644055434</v>
      </c>
      <c r="R18" s="9">
        <v>38.1</v>
      </c>
      <c r="S18" s="9">
        <v>0</v>
      </c>
      <c r="T18" s="9">
        <v>19.085000000000001</v>
      </c>
      <c r="U18" s="9" t="e">
        <f t="shared" si="8"/>
        <v>#DIV/0!</v>
      </c>
      <c r="V18" s="9">
        <f t="shared" si="9"/>
        <v>50.091863517060361</v>
      </c>
      <c r="W18" s="11"/>
      <c r="X18" s="11">
        <v>0</v>
      </c>
      <c r="Y18" s="11">
        <v>18</v>
      </c>
      <c r="Z18" s="11">
        <v>0</v>
      </c>
      <c r="AA18" s="11"/>
      <c r="AB18" s="9">
        <v>784.5</v>
      </c>
      <c r="AC18" s="9">
        <v>0</v>
      </c>
      <c r="AD18" s="9">
        <v>503.37099999999998</v>
      </c>
      <c r="AE18" s="9" t="e">
        <f t="shared" si="12"/>
        <v>#DIV/0!</v>
      </c>
      <c r="AF18" s="9">
        <f t="shared" si="13"/>
        <v>64.164563416188656</v>
      </c>
      <c r="AG18" s="9">
        <v>20</v>
      </c>
      <c r="AH18" s="9">
        <v>20</v>
      </c>
      <c r="AI18" s="42">
        <v>7</v>
      </c>
      <c r="AJ18" s="9">
        <v>0</v>
      </c>
      <c r="AK18" s="9">
        <f t="shared" si="15"/>
        <v>35</v>
      </c>
      <c r="AL18" s="9"/>
      <c r="AM18" s="9"/>
      <c r="AN18" s="9"/>
      <c r="AO18" s="9"/>
      <c r="AP18" s="9"/>
      <c r="AQ18" s="9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9">
        <v>4770.2</v>
      </c>
      <c r="AX18" s="9">
        <v>4770.2</v>
      </c>
      <c r="AY18" s="9">
        <v>4372.7</v>
      </c>
      <c r="AZ18" s="9">
        <v>0</v>
      </c>
      <c r="BA18" s="9">
        <v>0</v>
      </c>
      <c r="BB18" s="9">
        <v>0</v>
      </c>
      <c r="BC18" s="9">
        <v>500</v>
      </c>
      <c r="BD18" s="9">
        <v>500</v>
      </c>
      <c r="BE18" s="9">
        <v>500</v>
      </c>
      <c r="BF18" s="9">
        <v>0</v>
      </c>
      <c r="BG18" s="9">
        <v>0</v>
      </c>
      <c r="BH18" s="9">
        <v>0</v>
      </c>
      <c r="BI18" s="9">
        <v>0</v>
      </c>
      <c r="BJ18" s="9">
        <v>0</v>
      </c>
      <c r="BK18" s="9">
        <v>0</v>
      </c>
      <c r="BL18" s="38">
        <f t="shared" si="16"/>
        <v>190</v>
      </c>
      <c r="BM18" s="9">
        <f t="shared" si="16"/>
        <v>190</v>
      </c>
      <c r="BN18" s="9">
        <f t="shared" si="16"/>
        <v>120</v>
      </c>
      <c r="BO18" s="9">
        <f t="shared" si="17"/>
        <v>63.157894736842103</v>
      </c>
      <c r="BP18" s="9">
        <f t="shared" si="18"/>
        <v>63.157894736842103</v>
      </c>
      <c r="BQ18" s="9">
        <v>90</v>
      </c>
      <c r="BR18" s="9">
        <v>90</v>
      </c>
      <c r="BS18" s="9">
        <v>90</v>
      </c>
      <c r="BT18" s="9">
        <v>100</v>
      </c>
      <c r="BU18" s="9">
        <v>100</v>
      </c>
      <c r="BV18" s="9">
        <v>30</v>
      </c>
      <c r="BW18" s="9"/>
      <c r="BX18" s="9"/>
      <c r="BY18" s="9"/>
      <c r="BZ18" s="9"/>
      <c r="CA18" s="9"/>
      <c r="CB18" s="42"/>
      <c r="CC18" s="9">
        <v>0</v>
      </c>
      <c r="CD18" s="9">
        <v>0</v>
      </c>
      <c r="CE18" s="9">
        <v>0</v>
      </c>
      <c r="CF18" s="9"/>
      <c r="CG18" s="9"/>
      <c r="CH18" s="9"/>
      <c r="CI18" s="9"/>
      <c r="CJ18" s="9"/>
      <c r="CK18" s="9"/>
      <c r="CL18" s="9"/>
      <c r="CM18" s="42"/>
      <c r="CN18" s="9"/>
      <c r="CO18" s="9"/>
      <c r="CP18" s="9"/>
      <c r="CQ18" s="9"/>
      <c r="CR18" s="9"/>
      <c r="CS18" s="9"/>
      <c r="CT18" s="9"/>
      <c r="CU18" s="9"/>
      <c r="CV18" s="9">
        <v>0</v>
      </c>
      <c r="CW18" s="9">
        <v>200</v>
      </c>
      <c r="CX18" s="9"/>
      <c r="CY18" s="9"/>
      <c r="CZ18" s="9"/>
      <c r="DA18" s="9"/>
      <c r="DB18" s="42"/>
      <c r="DC18" s="9"/>
      <c r="DD18" s="9">
        <v>0</v>
      </c>
      <c r="DE18" s="38">
        <f t="shared" si="23"/>
        <v>6302.8</v>
      </c>
      <c r="DF18" s="9">
        <f t="shared" si="22"/>
        <v>5480.2</v>
      </c>
      <c r="DG18" s="9">
        <f t="shared" si="24"/>
        <v>5740.1559999999999</v>
      </c>
      <c r="DH18" s="9"/>
      <c r="DI18" s="9"/>
      <c r="DJ18" s="9"/>
      <c r="DK18" s="9"/>
      <c r="DL18" s="9"/>
      <c r="DM18" s="9"/>
      <c r="DN18" s="9">
        <v>0</v>
      </c>
      <c r="DO18" s="9">
        <v>0</v>
      </c>
      <c r="DP18" s="9">
        <v>0</v>
      </c>
      <c r="DQ18" s="9"/>
      <c r="DR18" s="42"/>
      <c r="DS18" s="9"/>
      <c r="DT18" s="9">
        <v>0</v>
      </c>
      <c r="DU18" s="9">
        <v>0</v>
      </c>
      <c r="DV18" s="9">
        <v>0</v>
      </c>
      <c r="DW18" s="9"/>
      <c r="DX18" s="42"/>
      <c r="DY18" s="9"/>
      <c r="DZ18" s="9">
        <v>0</v>
      </c>
      <c r="EA18" s="38">
        <f t="shared" si="19"/>
        <v>0</v>
      </c>
      <c r="EB18" s="9">
        <f t="shared" si="19"/>
        <v>0</v>
      </c>
      <c r="EC18" s="9">
        <f t="shared" si="20"/>
        <v>0</v>
      </c>
    </row>
    <row r="19" spans="1:133" s="13" customFormat="1" ht="15" customHeight="1" x14ac:dyDescent="0.25">
      <c r="A19" s="7">
        <v>10</v>
      </c>
      <c r="B19" s="8" t="s">
        <v>59</v>
      </c>
      <c r="C19" s="3">
        <v>0</v>
      </c>
      <c r="D19" s="4">
        <v>11800</v>
      </c>
      <c r="E19" s="10">
        <f t="shared" si="21"/>
        <v>153931.39600000001</v>
      </c>
      <c r="F19" s="11">
        <f t="shared" si="0"/>
        <v>116172.69500000001</v>
      </c>
      <c r="G19" s="11" t="e">
        <f>F19/#REF!*100</f>
        <v>#REF!</v>
      </c>
      <c r="H19" s="11">
        <f t="shared" si="1"/>
        <v>75.470435543896457</v>
      </c>
      <c r="I19" s="10">
        <f t="shared" si="2"/>
        <v>12945</v>
      </c>
      <c r="J19" s="11">
        <f t="shared" si="3"/>
        <v>11252.323</v>
      </c>
      <c r="K19" s="11" t="e">
        <f>J19/#REF!*100</f>
        <v>#REF!</v>
      </c>
      <c r="L19" s="11">
        <f t="shared" si="4"/>
        <v>86.924086519891858</v>
      </c>
      <c r="M19" s="10">
        <f t="shared" si="5"/>
        <v>6991</v>
      </c>
      <c r="N19" s="11">
        <f t="shared" si="5"/>
        <v>0</v>
      </c>
      <c r="O19" s="9">
        <f t="shared" si="5"/>
        <v>6100.3029999999999</v>
      </c>
      <c r="P19" s="11" t="e">
        <f t="shared" si="6"/>
        <v>#DIV/0!</v>
      </c>
      <c r="Q19" s="12">
        <f t="shared" si="7"/>
        <v>87.259376341009869</v>
      </c>
      <c r="R19" s="40"/>
      <c r="S19" s="40">
        <v>0</v>
      </c>
      <c r="T19" s="9">
        <v>0.245</v>
      </c>
      <c r="U19" s="9"/>
      <c r="V19" s="9"/>
      <c r="W19" s="9">
        <v>4404</v>
      </c>
      <c r="X19" s="9">
        <v>0</v>
      </c>
      <c r="Y19" s="9">
        <v>4424.7</v>
      </c>
      <c r="Z19" s="9">
        <v>0</v>
      </c>
      <c r="AA19" s="9">
        <f t="shared" si="11"/>
        <v>100.47002724795639</v>
      </c>
      <c r="AB19" s="9">
        <v>6991</v>
      </c>
      <c r="AC19" s="9">
        <v>0</v>
      </c>
      <c r="AD19" s="9">
        <v>6100.058</v>
      </c>
      <c r="AE19" s="9" t="e">
        <f t="shared" si="12"/>
        <v>#DIV/0!</v>
      </c>
      <c r="AF19" s="9">
        <f t="shared" si="13"/>
        <v>87.255871835216709</v>
      </c>
      <c r="AG19" s="9">
        <v>100</v>
      </c>
      <c r="AH19" s="9">
        <v>100</v>
      </c>
      <c r="AI19" s="42">
        <v>50</v>
      </c>
      <c r="AJ19" s="9">
        <v>0</v>
      </c>
      <c r="AK19" s="9">
        <f t="shared" si="15"/>
        <v>50</v>
      </c>
      <c r="AL19" s="9"/>
      <c r="AM19" s="9"/>
      <c r="AN19" s="9"/>
      <c r="AO19" s="9"/>
      <c r="AP19" s="9"/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9">
        <v>111662.9</v>
      </c>
      <c r="AX19" s="9">
        <v>111662.9</v>
      </c>
      <c r="AY19" s="9">
        <v>102357.8</v>
      </c>
      <c r="AZ19" s="9">
        <v>0</v>
      </c>
      <c r="BA19" s="9">
        <v>0</v>
      </c>
      <c r="BB19" s="9">
        <v>0</v>
      </c>
      <c r="BC19" s="9">
        <v>0</v>
      </c>
      <c r="BD19" s="9">
        <v>0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38">
        <f t="shared" si="16"/>
        <v>1080</v>
      </c>
      <c r="BM19" s="9">
        <f t="shared" si="16"/>
        <v>1080</v>
      </c>
      <c r="BN19" s="9">
        <f t="shared" si="16"/>
        <v>618</v>
      </c>
      <c r="BO19" s="9">
        <f t="shared" si="17"/>
        <v>57.222222222222221</v>
      </c>
      <c r="BP19" s="9">
        <f t="shared" si="18"/>
        <v>57.222222222222221</v>
      </c>
      <c r="BQ19" s="9">
        <v>500</v>
      </c>
      <c r="BR19" s="9">
        <v>500</v>
      </c>
      <c r="BS19" s="9">
        <v>178</v>
      </c>
      <c r="BT19" s="9"/>
      <c r="BU19" s="9"/>
      <c r="BV19" s="9"/>
      <c r="BW19" s="9"/>
      <c r="BX19" s="9"/>
      <c r="BY19" s="9"/>
      <c r="BZ19" s="9">
        <v>580</v>
      </c>
      <c r="CA19" s="9">
        <v>580</v>
      </c>
      <c r="CB19" s="42">
        <v>440</v>
      </c>
      <c r="CC19" s="9">
        <v>0</v>
      </c>
      <c r="CD19" s="9">
        <v>0</v>
      </c>
      <c r="CE19" s="9">
        <v>0</v>
      </c>
      <c r="CF19" s="9"/>
      <c r="CG19" s="9"/>
      <c r="CH19" s="9"/>
      <c r="CI19" s="9"/>
      <c r="CJ19" s="9"/>
      <c r="CK19" s="9"/>
      <c r="CL19" s="9">
        <v>370</v>
      </c>
      <c r="CM19" s="42"/>
      <c r="CN19" s="9">
        <v>59.32</v>
      </c>
      <c r="CO19" s="9">
        <v>370</v>
      </c>
      <c r="CP19" s="9">
        <v>370</v>
      </c>
      <c r="CQ19" s="9">
        <v>42.32</v>
      </c>
      <c r="CR19" s="9"/>
      <c r="CS19" s="9"/>
      <c r="CT19" s="9"/>
      <c r="CU19" s="9"/>
      <c r="CV19" s="9">
        <v>0</v>
      </c>
      <c r="CW19" s="9"/>
      <c r="CX19" s="9"/>
      <c r="CY19" s="9"/>
      <c r="CZ19" s="9"/>
      <c r="DA19" s="9"/>
      <c r="DB19" s="42"/>
      <c r="DC19" s="9"/>
      <c r="DD19" s="9">
        <v>0</v>
      </c>
      <c r="DE19" s="38">
        <f t="shared" si="23"/>
        <v>124607.9</v>
      </c>
      <c r="DF19" s="9">
        <f t="shared" si="22"/>
        <v>112842.9</v>
      </c>
      <c r="DG19" s="9">
        <f t="shared" si="24"/>
        <v>113610.12300000001</v>
      </c>
      <c r="DH19" s="9"/>
      <c r="DI19" s="9"/>
      <c r="DJ19" s="9"/>
      <c r="DK19" s="9">
        <v>29323.495999999999</v>
      </c>
      <c r="DL19" s="9"/>
      <c r="DM19" s="9">
        <v>2562.5720000000001</v>
      </c>
      <c r="DN19" s="9">
        <v>0</v>
      </c>
      <c r="DO19" s="9">
        <v>0</v>
      </c>
      <c r="DP19" s="9">
        <v>0</v>
      </c>
      <c r="DQ19" s="9"/>
      <c r="DR19" s="42"/>
      <c r="DS19" s="9"/>
      <c r="DT19" s="9">
        <v>0</v>
      </c>
      <c r="DU19" s="9">
        <v>0</v>
      </c>
      <c r="DV19" s="9">
        <v>0</v>
      </c>
      <c r="DW19" s="9"/>
      <c r="DX19" s="42"/>
      <c r="DY19" s="9"/>
      <c r="DZ19" s="9">
        <v>0</v>
      </c>
      <c r="EA19" s="38">
        <f t="shared" si="19"/>
        <v>29323.495999999999</v>
      </c>
      <c r="EB19" s="9">
        <f t="shared" si="19"/>
        <v>0</v>
      </c>
      <c r="EC19" s="9">
        <f t="shared" si="20"/>
        <v>2562.5720000000001</v>
      </c>
    </row>
    <row r="20" spans="1:133" s="13" customFormat="1" ht="15" customHeight="1" x14ac:dyDescent="0.25">
      <c r="A20" s="7">
        <v>11</v>
      </c>
      <c r="B20" s="8" t="s">
        <v>60</v>
      </c>
      <c r="C20" s="3">
        <v>0</v>
      </c>
      <c r="D20" s="4">
        <v>5783.1</v>
      </c>
      <c r="E20" s="10">
        <f t="shared" si="21"/>
        <v>154092.20000000001</v>
      </c>
      <c r="F20" s="11">
        <f t="shared" si="0"/>
        <v>139460.08799999999</v>
      </c>
      <c r="G20" s="11" t="e">
        <f>F20/#REF!*100</f>
        <v>#REF!</v>
      </c>
      <c r="H20" s="11">
        <f t="shared" si="1"/>
        <v>90.504313651177654</v>
      </c>
      <c r="I20" s="10">
        <f t="shared" si="2"/>
        <v>33755</v>
      </c>
      <c r="J20" s="11">
        <f t="shared" si="3"/>
        <v>28765.288</v>
      </c>
      <c r="K20" s="11" t="e">
        <f>J20/#REF!*100</f>
        <v>#REF!</v>
      </c>
      <c r="L20" s="11">
        <f t="shared" si="4"/>
        <v>85.217858095097014</v>
      </c>
      <c r="M20" s="10">
        <f t="shared" si="5"/>
        <v>12000</v>
      </c>
      <c r="N20" s="11">
        <f t="shared" si="5"/>
        <v>0</v>
      </c>
      <c r="O20" s="9">
        <f t="shared" si="5"/>
        <v>11106.165000000001</v>
      </c>
      <c r="P20" s="11" t="e">
        <f t="shared" si="6"/>
        <v>#DIV/0!</v>
      </c>
      <c r="Q20" s="12">
        <f t="shared" si="7"/>
        <v>92.551375000000007</v>
      </c>
      <c r="R20" s="9"/>
      <c r="S20" s="9">
        <v>0</v>
      </c>
      <c r="T20" s="9">
        <v>4.9569999999999999</v>
      </c>
      <c r="U20" s="9"/>
      <c r="V20" s="9"/>
      <c r="W20" s="9">
        <v>11900</v>
      </c>
      <c r="X20" s="9">
        <v>0</v>
      </c>
      <c r="Y20" s="9">
        <v>7302</v>
      </c>
      <c r="Z20" s="9">
        <v>0</v>
      </c>
      <c r="AA20" s="9">
        <f t="shared" si="11"/>
        <v>61.361344537815121</v>
      </c>
      <c r="AB20" s="9">
        <v>12000</v>
      </c>
      <c r="AC20" s="9">
        <v>0</v>
      </c>
      <c r="AD20" s="9">
        <v>11101.208000000001</v>
      </c>
      <c r="AE20" s="9" t="e">
        <f t="shared" si="12"/>
        <v>#DIV/0!</v>
      </c>
      <c r="AF20" s="9">
        <f t="shared" si="13"/>
        <v>92.510066666666674</v>
      </c>
      <c r="AG20" s="9">
        <v>1430</v>
      </c>
      <c r="AH20" s="9">
        <v>1430</v>
      </c>
      <c r="AI20" s="42">
        <v>645.98299999999995</v>
      </c>
      <c r="AJ20" s="9">
        <f>AI20/AH20*100</f>
        <v>45.173636363636362</v>
      </c>
      <c r="AK20" s="9">
        <f t="shared" si="15"/>
        <v>45.173636363636362</v>
      </c>
      <c r="AL20" s="9"/>
      <c r="AM20" s="9"/>
      <c r="AN20" s="9"/>
      <c r="AO20" s="9"/>
      <c r="AP20" s="9"/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115707.2</v>
      </c>
      <c r="AX20" s="9">
        <v>115707.2</v>
      </c>
      <c r="AY20" s="9">
        <v>106064.8</v>
      </c>
      <c r="AZ20" s="9">
        <v>0</v>
      </c>
      <c r="BA20" s="9">
        <v>0</v>
      </c>
      <c r="BB20" s="9">
        <v>0</v>
      </c>
      <c r="BC20" s="9">
        <v>4030</v>
      </c>
      <c r="BD20" s="9">
        <v>4030</v>
      </c>
      <c r="BE20" s="9">
        <v>4030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38">
        <f t="shared" si="16"/>
        <v>1525</v>
      </c>
      <c r="BM20" s="9">
        <f t="shared" si="16"/>
        <v>1525</v>
      </c>
      <c r="BN20" s="9">
        <f t="shared" si="16"/>
        <v>707.07500000000005</v>
      </c>
      <c r="BO20" s="9">
        <f t="shared" si="17"/>
        <v>46.365573770491807</v>
      </c>
      <c r="BP20" s="9">
        <f t="shared" si="18"/>
        <v>46.365573770491807</v>
      </c>
      <c r="BQ20" s="9">
        <v>1500</v>
      </c>
      <c r="BR20" s="9">
        <v>1500</v>
      </c>
      <c r="BS20" s="9">
        <v>707.07500000000005</v>
      </c>
      <c r="BT20" s="9"/>
      <c r="BU20" s="9"/>
      <c r="BV20" s="9"/>
      <c r="BW20" s="9"/>
      <c r="BX20" s="9"/>
      <c r="BY20" s="9"/>
      <c r="BZ20" s="9">
        <v>25</v>
      </c>
      <c r="CA20" s="9">
        <v>25</v>
      </c>
      <c r="CB20" s="42">
        <v>0</v>
      </c>
      <c r="CC20" s="9">
        <v>0</v>
      </c>
      <c r="CD20" s="9">
        <v>0</v>
      </c>
      <c r="CE20" s="9">
        <v>0</v>
      </c>
      <c r="CF20" s="9"/>
      <c r="CG20" s="9"/>
      <c r="CH20" s="9"/>
      <c r="CI20" s="9"/>
      <c r="CJ20" s="9"/>
      <c r="CK20" s="9"/>
      <c r="CL20" s="9">
        <v>6500</v>
      </c>
      <c r="CM20" s="42"/>
      <c r="CN20" s="9">
        <v>9004.0650000000005</v>
      </c>
      <c r="CO20" s="9"/>
      <c r="CP20" s="9"/>
      <c r="CQ20" s="9"/>
      <c r="CR20" s="9"/>
      <c r="CS20" s="9"/>
      <c r="CT20" s="9"/>
      <c r="CU20" s="9">
        <v>400</v>
      </c>
      <c r="CV20" s="9">
        <v>400</v>
      </c>
      <c r="CW20" s="9">
        <v>0</v>
      </c>
      <c r="CX20" s="9"/>
      <c r="CY20" s="9"/>
      <c r="CZ20" s="9"/>
      <c r="DA20" s="9"/>
      <c r="DB20" s="42"/>
      <c r="DC20" s="9"/>
      <c r="DD20" s="9">
        <v>0</v>
      </c>
      <c r="DE20" s="38">
        <f t="shared" si="23"/>
        <v>153492.20000000001</v>
      </c>
      <c r="DF20" s="9">
        <f t="shared" si="22"/>
        <v>123092.2</v>
      </c>
      <c r="DG20" s="9">
        <f t="shared" si="24"/>
        <v>138860.08799999999</v>
      </c>
      <c r="DH20" s="9"/>
      <c r="DI20" s="9"/>
      <c r="DJ20" s="9"/>
      <c r="DK20" s="9"/>
      <c r="DL20" s="9"/>
      <c r="DM20" s="9"/>
      <c r="DN20" s="9">
        <v>0</v>
      </c>
      <c r="DO20" s="9">
        <v>0</v>
      </c>
      <c r="DP20" s="9">
        <v>0</v>
      </c>
      <c r="DQ20" s="9">
        <v>600</v>
      </c>
      <c r="DR20" s="42"/>
      <c r="DS20" s="9">
        <v>600</v>
      </c>
      <c r="DT20" s="9">
        <v>0</v>
      </c>
      <c r="DU20" s="9">
        <v>0</v>
      </c>
      <c r="DV20" s="9">
        <v>0</v>
      </c>
      <c r="DW20" s="9"/>
      <c r="DX20" s="42"/>
      <c r="DY20" s="9"/>
      <c r="DZ20" s="9">
        <v>0</v>
      </c>
      <c r="EA20" s="38">
        <f t="shared" si="19"/>
        <v>600</v>
      </c>
      <c r="EB20" s="9">
        <f t="shared" si="19"/>
        <v>0</v>
      </c>
      <c r="EC20" s="9">
        <f t="shared" si="20"/>
        <v>600</v>
      </c>
    </row>
    <row r="21" spans="1:133" s="13" customFormat="1" ht="15" customHeight="1" x14ac:dyDescent="0.25">
      <c r="A21" s="7">
        <v>12</v>
      </c>
      <c r="B21" s="8" t="s">
        <v>61</v>
      </c>
      <c r="C21" s="3">
        <v>0</v>
      </c>
      <c r="D21" s="4">
        <v>2401</v>
      </c>
      <c r="E21" s="10">
        <f t="shared" si="21"/>
        <v>201560.07200000001</v>
      </c>
      <c r="F21" s="11">
        <f t="shared" si="0"/>
        <v>27565.6564</v>
      </c>
      <c r="G21" s="11" t="e">
        <f>F21/#REF!*100</f>
        <v>#REF!</v>
      </c>
      <c r="H21" s="11">
        <f t="shared" si="1"/>
        <v>13.676149311953012</v>
      </c>
      <c r="I21" s="10">
        <f t="shared" si="2"/>
        <v>4135.0999999999995</v>
      </c>
      <c r="J21" s="11">
        <f t="shared" si="3"/>
        <v>2679.7310000000002</v>
      </c>
      <c r="K21" s="11" t="e">
        <f>J21/#REF!*100</f>
        <v>#REF!</v>
      </c>
      <c r="L21" s="11">
        <f t="shared" si="4"/>
        <v>64.804502914077062</v>
      </c>
      <c r="M21" s="10">
        <f t="shared" si="5"/>
        <v>3037.2</v>
      </c>
      <c r="N21" s="11">
        <f t="shared" si="5"/>
        <v>0</v>
      </c>
      <c r="O21" s="9">
        <f t="shared" si="5"/>
        <v>2251.9210000000003</v>
      </c>
      <c r="P21" s="11" t="e">
        <f t="shared" si="6"/>
        <v>#DIV/0!</v>
      </c>
      <c r="Q21" s="12">
        <f t="shared" si="7"/>
        <v>74.144639799815636</v>
      </c>
      <c r="R21" s="9">
        <v>37.200000000000003</v>
      </c>
      <c r="S21" s="9">
        <v>0</v>
      </c>
      <c r="T21" s="9">
        <v>17.867000000000001</v>
      </c>
      <c r="U21" s="9" t="e">
        <f t="shared" si="8"/>
        <v>#DIV/0!</v>
      </c>
      <c r="V21" s="9">
        <f t="shared" si="9"/>
        <v>48.02956989247312</v>
      </c>
      <c r="W21" s="9">
        <v>1000</v>
      </c>
      <c r="X21" s="9">
        <v>0</v>
      </c>
      <c r="Y21" s="9">
        <v>294</v>
      </c>
      <c r="Z21" s="9">
        <v>0</v>
      </c>
      <c r="AA21" s="9">
        <f t="shared" si="11"/>
        <v>29.4</v>
      </c>
      <c r="AB21" s="9">
        <v>3000</v>
      </c>
      <c r="AC21" s="9">
        <v>0</v>
      </c>
      <c r="AD21" s="9">
        <v>2234.0540000000001</v>
      </c>
      <c r="AE21" s="9" t="e">
        <f t="shared" si="12"/>
        <v>#DIV/0!</v>
      </c>
      <c r="AF21" s="9">
        <f t="shared" si="13"/>
        <v>74.468466666666671</v>
      </c>
      <c r="AG21" s="9"/>
      <c r="AH21" s="9"/>
      <c r="AI21" s="42">
        <v>0</v>
      </c>
      <c r="AJ21" s="9"/>
      <c r="AK21" s="9"/>
      <c r="AL21" s="9"/>
      <c r="AM21" s="9"/>
      <c r="AN21" s="9"/>
      <c r="AO21" s="9"/>
      <c r="AP21" s="9"/>
      <c r="AQ21" s="9">
        <v>0</v>
      </c>
      <c r="AR21" s="9">
        <v>0</v>
      </c>
      <c r="AS21" s="9">
        <v>0</v>
      </c>
      <c r="AT21" s="9">
        <v>0</v>
      </c>
      <c r="AU21" s="9">
        <v>0</v>
      </c>
      <c r="AV21" s="9">
        <v>0</v>
      </c>
      <c r="AW21" s="9">
        <v>13412.1</v>
      </c>
      <c r="AX21" s="9">
        <v>13412.1</v>
      </c>
      <c r="AY21" s="9">
        <v>12294.5</v>
      </c>
      <c r="AZ21" s="9">
        <v>0</v>
      </c>
      <c r="BA21" s="9">
        <v>0</v>
      </c>
      <c r="BB21" s="9">
        <v>0</v>
      </c>
      <c r="BC21" s="9">
        <v>1000</v>
      </c>
      <c r="BD21" s="9">
        <v>1000</v>
      </c>
      <c r="BE21" s="9">
        <v>1000</v>
      </c>
      <c r="BF21" s="9">
        <v>0</v>
      </c>
      <c r="BG21" s="9">
        <v>0</v>
      </c>
      <c r="BH21" s="9">
        <v>0</v>
      </c>
      <c r="BI21" s="9">
        <v>0</v>
      </c>
      <c r="BJ21" s="9">
        <v>0</v>
      </c>
      <c r="BK21" s="9">
        <v>0</v>
      </c>
      <c r="BL21" s="38">
        <f t="shared" si="16"/>
        <v>97.9</v>
      </c>
      <c r="BM21" s="9">
        <f t="shared" si="16"/>
        <v>97.9</v>
      </c>
      <c r="BN21" s="9">
        <f t="shared" si="16"/>
        <v>131.81</v>
      </c>
      <c r="BO21" s="9">
        <f t="shared" si="17"/>
        <v>134.63738508682329</v>
      </c>
      <c r="BP21" s="9">
        <f t="shared" si="18"/>
        <v>134.63738508682329</v>
      </c>
      <c r="BQ21" s="9"/>
      <c r="BR21" s="9">
        <v>0</v>
      </c>
      <c r="BS21" s="9"/>
      <c r="BT21" s="9">
        <v>97.9</v>
      </c>
      <c r="BU21" s="9">
        <v>97.9</v>
      </c>
      <c r="BV21" s="9">
        <v>131.81</v>
      </c>
      <c r="BW21" s="9"/>
      <c r="BX21" s="9"/>
      <c r="BY21" s="9"/>
      <c r="BZ21" s="9"/>
      <c r="CA21" s="9"/>
      <c r="CB21" s="42"/>
      <c r="CC21" s="9">
        <v>0</v>
      </c>
      <c r="CD21" s="9">
        <v>0</v>
      </c>
      <c r="CE21" s="9">
        <v>0</v>
      </c>
      <c r="CF21" s="9"/>
      <c r="CG21" s="9"/>
      <c r="CH21" s="9"/>
      <c r="CI21" s="9"/>
      <c r="CJ21" s="9"/>
      <c r="CK21" s="9"/>
      <c r="CL21" s="9"/>
      <c r="CM21" s="42"/>
      <c r="CN21" s="9">
        <v>2</v>
      </c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>
        <v>0</v>
      </c>
      <c r="CZ21" s="9">
        <v>91.425399999999996</v>
      </c>
      <c r="DA21" s="9"/>
      <c r="DB21" s="42"/>
      <c r="DC21" s="9"/>
      <c r="DD21" s="9">
        <v>0</v>
      </c>
      <c r="DE21" s="38">
        <f t="shared" si="23"/>
        <v>18547.2</v>
      </c>
      <c r="DF21" s="9">
        <f t="shared" si="22"/>
        <v>14510</v>
      </c>
      <c r="DG21" s="9">
        <f t="shared" si="24"/>
        <v>16065.6564</v>
      </c>
      <c r="DH21" s="9"/>
      <c r="DI21" s="9"/>
      <c r="DJ21" s="9"/>
      <c r="DK21" s="9">
        <v>171574.56700000001</v>
      </c>
      <c r="DL21" s="9"/>
      <c r="DM21" s="9">
        <v>0</v>
      </c>
      <c r="DN21" s="9">
        <v>0</v>
      </c>
      <c r="DO21" s="9">
        <v>0</v>
      </c>
      <c r="DP21" s="9">
        <v>0</v>
      </c>
      <c r="DQ21" s="9">
        <v>11438.305</v>
      </c>
      <c r="DR21" s="42"/>
      <c r="DS21" s="9">
        <v>11500</v>
      </c>
      <c r="DT21" s="9">
        <v>0</v>
      </c>
      <c r="DU21" s="9">
        <v>0</v>
      </c>
      <c r="DV21" s="9">
        <v>0</v>
      </c>
      <c r="DW21" s="9"/>
      <c r="DX21" s="42"/>
      <c r="DY21" s="9"/>
      <c r="DZ21" s="9">
        <v>0</v>
      </c>
      <c r="EA21" s="38">
        <f t="shared" si="19"/>
        <v>183012.872</v>
      </c>
      <c r="EB21" s="9">
        <f t="shared" si="19"/>
        <v>0</v>
      </c>
      <c r="EC21" s="9">
        <f t="shared" si="20"/>
        <v>11500</v>
      </c>
    </row>
    <row r="22" spans="1:133" s="16" customFormat="1" ht="15" customHeight="1" x14ac:dyDescent="0.25">
      <c r="A22" s="7">
        <v>13</v>
      </c>
      <c r="B22" s="8" t="s">
        <v>62</v>
      </c>
      <c r="C22" s="3">
        <v>0</v>
      </c>
      <c r="D22" s="4">
        <v>3627.5</v>
      </c>
      <c r="E22" s="10">
        <f t="shared" si="21"/>
        <v>135141.51</v>
      </c>
      <c r="F22" s="11">
        <f t="shared" si="0"/>
        <v>112072.677</v>
      </c>
      <c r="G22" s="11" t="e">
        <f>F22/#REF!*100</f>
        <v>#REF!</v>
      </c>
      <c r="H22" s="11">
        <f t="shared" si="1"/>
        <v>82.929868846367029</v>
      </c>
      <c r="I22" s="10">
        <f t="shared" si="2"/>
        <v>22417.599999999999</v>
      </c>
      <c r="J22" s="11">
        <f t="shared" si="3"/>
        <v>14660.477000000001</v>
      </c>
      <c r="K22" s="11" t="e">
        <f>J22/#REF!*100</f>
        <v>#REF!</v>
      </c>
      <c r="L22" s="11">
        <f t="shared" si="4"/>
        <v>65.397174541431738</v>
      </c>
      <c r="M22" s="10">
        <f t="shared" si="5"/>
        <v>13077.7</v>
      </c>
      <c r="N22" s="11">
        <f t="shared" si="5"/>
        <v>0</v>
      </c>
      <c r="O22" s="9">
        <f t="shared" si="5"/>
        <v>9116.4610000000011</v>
      </c>
      <c r="P22" s="11" t="e">
        <f t="shared" si="6"/>
        <v>#DIV/0!</v>
      </c>
      <c r="Q22" s="12">
        <f t="shared" si="7"/>
        <v>69.709971936961395</v>
      </c>
      <c r="R22" s="9">
        <v>4.2</v>
      </c>
      <c r="S22" s="9">
        <v>0</v>
      </c>
      <c r="T22" s="9">
        <v>1.8879999999999999</v>
      </c>
      <c r="U22" s="9" t="e">
        <f t="shared" si="8"/>
        <v>#DIV/0!</v>
      </c>
      <c r="V22" s="9">
        <f t="shared" si="9"/>
        <v>44.952380952380949</v>
      </c>
      <c r="W22" s="9">
        <v>5489.9</v>
      </c>
      <c r="X22" s="9">
        <v>5489.9</v>
      </c>
      <c r="Y22" s="9">
        <v>2277.8000000000002</v>
      </c>
      <c r="Z22" s="9">
        <f t="shared" si="10"/>
        <v>41.49073753620285</v>
      </c>
      <c r="AA22" s="9">
        <f t="shared" si="11"/>
        <v>41.49073753620285</v>
      </c>
      <c r="AB22" s="9">
        <v>13073.5</v>
      </c>
      <c r="AC22" s="9">
        <v>0</v>
      </c>
      <c r="AD22" s="9">
        <v>9114.5730000000003</v>
      </c>
      <c r="AE22" s="9" t="e">
        <f t="shared" si="12"/>
        <v>#DIV/0!</v>
      </c>
      <c r="AF22" s="9">
        <f t="shared" si="13"/>
        <v>69.717925574635714</v>
      </c>
      <c r="AG22" s="9">
        <v>580</v>
      </c>
      <c r="AH22" s="9">
        <v>580</v>
      </c>
      <c r="AI22" s="42">
        <v>575.4</v>
      </c>
      <c r="AJ22" s="9">
        <f>AI22/AH22*100</f>
        <v>99.206896551724128</v>
      </c>
      <c r="AK22" s="9">
        <f t="shared" si="15"/>
        <v>99.206896551724128</v>
      </c>
      <c r="AL22" s="9"/>
      <c r="AM22" s="9"/>
      <c r="AN22" s="9"/>
      <c r="AO22" s="9"/>
      <c r="AP22" s="9"/>
      <c r="AQ22" s="9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9">
        <v>97431.5</v>
      </c>
      <c r="AX22" s="9">
        <v>97431.5</v>
      </c>
      <c r="AY22" s="9">
        <v>89312.2</v>
      </c>
      <c r="AZ22" s="9">
        <v>0</v>
      </c>
      <c r="BA22" s="9">
        <v>0</v>
      </c>
      <c r="BB22" s="9">
        <v>0</v>
      </c>
      <c r="BC22" s="9">
        <v>3000</v>
      </c>
      <c r="BD22" s="9">
        <v>3000</v>
      </c>
      <c r="BE22" s="9">
        <v>3000</v>
      </c>
      <c r="BF22" s="9">
        <v>0</v>
      </c>
      <c r="BG22" s="9">
        <v>0</v>
      </c>
      <c r="BH22" s="9">
        <v>0</v>
      </c>
      <c r="BI22" s="9">
        <v>0</v>
      </c>
      <c r="BJ22" s="9">
        <v>0</v>
      </c>
      <c r="BK22" s="9">
        <v>0</v>
      </c>
      <c r="BL22" s="38">
        <f t="shared" si="16"/>
        <v>950</v>
      </c>
      <c r="BM22" s="9">
        <f t="shared" si="16"/>
        <v>950</v>
      </c>
      <c r="BN22" s="9">
        <f t="shared" si="16"/>
        <v>861.55600000000004</v>
      </c>
      <c r="BO22" s="9">
        <f t="shared" si="17"/>
        <v>90.690105263157889</v>
      </c>
      <c r="BP22" s="9">
        <f t="shared" si="18"/>
        <v>90.690105263157889</v>
      </c>
      <c r="BQ22" s="9"/>
      <c r="BR22" s="9">
        <v>0</v>
      </c>
      <c r="BS22" s="9">
        <v>100</v>
      </c>
      <c r="BT22" s="9">
        <v>750</v>
      </c>
      <c r="BU22" s="9">
        <v>750</v>
      </c>
      <c r="BV22" s="9">
        <v>761.55600000000004</v>
      </c>
      <c r="BW22" s="9"/>
      <c r="BX22" s="9"/>
      <c r="BY22" s="9"/>
      <c r="BZ22" s="9">
        <v>200</v>
      </c>
      <c r="CA22" s="9">
        <v>200</v>
      </c>
      <c r="CB22" s="42">
        <v>0</v>
      </c>
      <c r="CC22" s="9">
        <v>0</v>
      </c>
      <c r="CD22" s="9">
        <v>0</v>
      </c>
      <c r="CE22" s="9">
        <v>0</v>
      </c>
      <c r="CF22" s="9"/>
      <c r="CG22" s="9"/>
      <c r="CH22" s="9"/>
      <c r="CI22" s="9"/>
      <c r="CJ22" s="9"/>
      <c r="CK22" s="9"/>
      <c r="CL22" s="9">
        <v>2320</v>
      </c>
      <c r="CM22" s="42"/>
      <c r="CN22" s="9">
        <v>1829.26</v>
      </c>
      <c r="CO22" s="9">
        <v>600</v>
      </c>
      <c r="CP22" s="9">
        <v>600</v>
      </c>
      <c r="CQ22" s="9">
        <v>112.16</v>
      </c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42"/>
      <c r="DC22" s="9"/>
      <c r="DD22" s="9">
        <v>0</v>
      </c>
      <c r="DE22" s="38">
        <f t="shared" si="23"/>
        <v>122849.1</v>
      </c>
      <c r="DF22" s="9">
        <f t="shared" si="22"/>
        <v>107451.4</v>
      </c>
      <c r="DG22" s="9">
        <f t="shared" si="24"/>
        <v>106972.677</v>
      </c>
      <c r="DH22" s="9"/>
      <c r="DI22" s="9"/>
      <c r="DJ22" s="9"/>
      <c r="DK22" s="9">
        <v>12292.41</v>
      </c>
      <c r="DL22" s="9"/>
      <c r="DM22" s="9">
        <v>5100</v>
      </c>
      <c r="DN22" s="9">
        <v>0</v>
      </c>
      <c r="DO22" s="9">
        <v>0</v>
      </c>
      <c r="DP22" s="9">
        <v>0</v>
      </c>
      <c r="DQ22" s="9"/>
      <c r="DR22" s="42"/>
      <c r="DS22" s="9"/>
      <c r="DT22" s="9">
        <v>0</v>
      </c>
      <c r="DU22" s="9">
        <v>0</v>
      </c>
      <c r="DV22" s="9">
        <v>0</v>
      </c>
      <c r="DW22" s="9">
        <v>12466.2</v>
      </c>
      <c r="DX22" s="42"/>
      <c r="DY22" s="9">
        <v>4044.5630000000001</v>
      </c>
      <c r="DZ22" s="9">
        <v>0</v>
      </c>
      <c r="EA22" s="38">
        <f t="shared" si="19"/>
        <v>24758.61</v>
      </c>
      <c r="EB22" s="9">
        <f t="shared" si="19"/>
        <v>0</v>
      </c>
      <c r="EC22" s="9">
        <f t="shared" si="20"/>
        <v>9144.5630000000001</v>
      </c>
    </row>
    <row r="23" spans="1:133" s="16" customFormat="1" ht="15" customHeight="1" x14ac:dyDescent="0.25">
      <c r="A23" s="7">
        <v>14</v>
      </c>
      <c r="B23" s="8" t="s">
        <v>63</v>
      </c>
      <c r="C23" s="3">
        <v>0</v>
      </c>
      <c r="D23" s="4">
        <v>5587.1</v>
      </c>
      <c r="E23" s="10">
        <f t="shared" si="21"/>
        <v>62557.9</v>
      </c>
      <c r="F23" s="11">
        <f t="shared" si="0"/>
        <v>54597.259999999995</v>
      </c>
      <c r="G23" s="11" t="e">
        <f>F23/#REF!*100</f>
        <v>#REF!</v>
      </c>
      <c r="H23" s="11">
        <f t="shared" si="1"/>
        <v>87.2747646580208</v>
      </c>
      <c r="I23" s="10">
        <f t="shared" si="2"/>
        <v>12463.6</v>
      </c>
      <c r="J23" s="11">
        <f t="shared" si="3"/>
        <v>8438.2599999999984</v>
      </c>
      <c r="K23" s="11" t="e">
        <f>J23/#REF!*100</f>
        <v>#REF!</v>
      </c>
      <c r="L23" s="11">
        <f t="shared" si="4"/>
        <v>67.703231811033717</v>
      </c>
      <c r="M23" s="10">
        <f t="shared" si="5"/>
        <v>7038.3</v>
      </c>
      <c r="N23" s="11">
        <f t="shared" si="5"/>
        <v>0</v>
      </c>
      <c r="O23" s="9">
        <f t="shared" si="5"/>
        <v>4659.6499999999996</v>
      </c>
      <c r="P23" s="11" t="e">
        <f t="shared" si="6"/>
        <v>#DIV/0!</v>
      </c>
      <c r="Q23" s="12">
        <f t="shared" si="7"/>
        <v>66.204197036216129</v>
      </c>
      <c r="R23" s="9"/>
      <c r="S23" s="9">
        <v>0</v>
      </c>
      <c r="T23" s="9">
        <v>22.396999999999998</v>
      </c>
      <c r="U23" s="9"/>
      <c r="V23" s="9"/>
      <c r="W23" s="9">
        <v>2901.3</v>
      </c>
      <c r="X23" s="9">
        <v>2901.3</v>
      </c>
      <c r="Y23" s="9">
        <v>1581.1</v>
      </c>
      <c r="Z23" s="9">
        <f t="shared" si="10"/>
        <v>54.496260297108194</v>
      </c>
      <c r="AA23" s="9">
        <f t="shared" si="11"/>
        <v>54.496260297108194</v>
      </c>
      <c r="AB23" s="9">
        <v>7038.3</v>
      </c>
      <c r="AC23" s="9">
        <v>0</v>
      </c>
      <c r="AD23" s="9">
        <v>4637.2529999999997</v>
      </c>
      <c r="AE23" s="9" t="e">
        <f t="shared" si="12"/>
        <v>#DIV/0!</v>
      </c>
      <c r="AF23" s="9">
        <f t="shared" si="13"/>
        <v>65.885980989727628</v>
      </c>
      <c r="AG23" s="9">
        <v>934</v>
      </c>
      <c r="AH23" s="9">
        <v>934</v>
      </c>
      <c r="AI23" s="42">
        <v>1009.31</v>
      </c>
      <c r="AJ23" s="9">
        <f>AI23/AH23*100</f>
        <v>108.06316916488221</v>
      </c>
      <c r="AK23" s="9">
        <f t="shared" si="15"/>
        <v>108.06316916488221</v>
      </c>
      <c r="AL23" s="9"/>
      <c r="AM23" s="9"/>
      <c r="AN23" s="9"/>
      <c r="AO23" s="9"/>
      <c r="AP23" s="9"/>
      <c r="AQ23" s="9">
        <v>0</v>
      </c>
      <c r="AR23" s="9">
        <v>0</v>
      </c>
      <c r="AS23" s="9">
        <v>0</v>
      </c>
      <c r="AT23" s="9">
        <v>0</v>
      </c>
      <c r="AU23" s="9">
        <v>0</v>
      </c>
      <c r="AV23" s="9">
        <v>0</v>
      </c>
      <c r="AW23" s="9">
        <v>47224.3</v>
      </c>
      <c r="AX23" s="9">
        <v>47224.3</v>
      </c>
      <c r="AY23" s="9">
        <v>43289</v>
      </c>
      <c r="AZ23" s="9">
        <v>0</v>
      </c>
      <c r="BA23" s="9">
        <v>0</v>
      </c>
      <c r="BB23" s="9">
        <v>0</v>
      </c>
      <c r="BC23" s="9">
        <v>2870</v>
      </c>
      <c r="BD23" s="9">
        <v>2870</v>
      </c>
      <c r="BE23" s="9">
        <v>2870</v>
      </c>
      <c r="BF23" s="9">
        <v>0</v>
      </c>
      <c r="BG23" s="9">
        <v>0</v>
      </c>
      <c r="BH23" s="9">
        <v>0</v>
      </c>
      <c r="BI23" s="9">
        <v>0</v>
      </c>
      <c r="BJ23" s="9">
        <v>0</v>
      </c>
      <c r="BK23" s="9">
        <v>0</v>
      </c>
      <c r="BL23" s="38">
        <f t="shared" si="16"/>
        <v>200</v>
      </c>
      <c r="BM23" s="9">
        <f t="shared" si="16"/>
        <v>200</v>
      </c>
      <c r="BN23" s="9">
        <f t="shared" si="16"/>
        <v>408.2</v>
      </c>
      <c r="BO23" s="9">
        <f t="shared" si="17"/>
        <v>204.1</v>
      </c>
      <c r="BP23" s="9">
        <f t="shared" si="18"/>
        <v>204.1</v>
      </c>
      <c r="BQ23" s="9"/>
      <c r="BR23" s="9">
        <v>0</v>
      </c>
      <c r="BS23" s="9"/>
      <c r="BT23" s="9">
        <v>200</v>
      </c>
      <c r="BU23" s="9">
        <v>200</v>
      </c>
      <c r="BV23" s="9">
        <v>210.7</v>
      </c>
      <c r="BW23" s="9"/>
      <c r="BX23" s="9"/>
      <c r="BY23" s="9"/>
      <c r="BZ23" s="9"/>
      <c r="CA23" s="9">
        <v>0</v>
      </c>
      <c r="CB23" s="42">
        <v>197.5</v>
      </c>
      <c r="CC23" s="9">
        <v>0</v>
      </c>
      <c r="CD23" s="9">
        <v>0</v>
      </c>
      <c r="CE23" s="9">
        <v>0</v>
      </c>
      <c r="CF23" s="9"/>
      <c r="CG23" s="9"/>
      <c r="CH23" s="9"/>
      <c r="CI23" s="9"/>
      <c r="CJ23" s="9"/>
      <c r="CK23" s="9"/>
      <c r="CL23" s="9">
        <v>1390</v>
      </c>
      <c r="CM23" s="42"/>
      <c r="CN23" s="9">
        <v>780</v>
      </c>
      <c r="CO23" s="9">
        <v>290</v>
      </c>
      <c r="CP23" s="9">
        <v>290</v>
      </c>
      <c r="CQ23" s="9">
        <v>18</v>
      </c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42"/>
      <c r="DC23" s="9"/>
      <c r="DD23" s="9">
        <v>0</v>
      </c>
      <c r="DE23" s="38">
        <f t="shared" si="23"/>
        <v>62557.9</v>
      </c>
      <c r="DF23" s="9">
        <f t="shared" si="22"/>
        <v>54129.600000000006</v>
      </c>
      <c r="DG23" s="9">
        <f t="shared" si="24"/>
        <v>54597.259999999995</v>
      </c>
      <c r="DH23" s="9"/>
      <c r="DI23" s="9"/>
      <c r="DJ23" s="9"/>
      <c r="DK23" s="9"/>
      <c r="DL23" s="9"/>
      <c r="DM23" s="9"/>
      <c r="DN23" s="9">
        <v>0</v>
      </c>
      <c r="DO23" s="9">
        <v>0</v>
      </c>
      <c r="DP23" s="9">
        <v>0</v>
      </c>
      <c r="DQ23" s="9"/>
      <c r="DR23" s="42"/>
      <c r="DS23" s="9"/>
      <c r="DT23" s="9">
        <v>0</v>
      </c>
      <c r="DU23" s="9">
        <v>0</v>
      </c>
      <c r="DV23" s="9">
        <v>0</v>
      </c>
      <c r="DW23" s="9"/>
      <c r="DX23" s="42"/>
      <c r="DY23" s="9"/>
      <c r="DZ23" s="9">
        <v>0</v>
      </c>
      <c r="EA23" s="38">
        <f t="shared" si="19"/>
        <v>0</v>
      </c>
      <c r="EB23" s="9">
        <f t="shared" si="19"/>
        <v>0</v>
      </c>
      <c r="EC23" s="9">
        <f t="shared" si="20"/>
        <v>0</v>
      </c>
    </row>
    <row r="24" spans="1:133" s="16" customFormat="1" ht="15" customHeight="1" x14ac:dyDescent="0.25">
      <c r="A24" s="7">
        <v>15</v>
      </c>
      <c r="B24" s="8" t="s">
        <v>64</v>
      </c>
      <c r="C24" s="3">
        <v>0</v>
      </c>
      <c r="D24" s="4">
        <v>0.9</v>
      </c>
      <c r="E24" s="10">
        <f t="shared" si="21"/>
        <v>12674.599999999999</v>
      </c>
      <c r="F24" s="11">
        <f t="shared" si="0"/>
        <v>11837.3871</v>
      </c>
      <c r="G24" s="11" t="e">
        <f>F24/#REF!*100</f>
        <v>#REF!</v>
      </c>
      <c r="H24" s="11">
        <f t="shared" si="1"/>
        <v>93.394561564073044</v>
      </c>
      <c r="I24" s="10">
        <f t="shared" si="2"/>
        <v>6845.7</v>
      </c>
      <c r="J24" s="11">
        <f t="shared" si="3"/>
        <v>6444.2870999999996</v>
      </c>
      <c r="K24" s="11" t="e">
        <f>J24/#REF!*100</f>
        <v>#REF!</v>
      </c>
      <c r="L24" s="11">
        <f t="shared" si="4"/>
        <v>94.136276786888118</v>
      </c>
      <c r="M24" s="10">
        <f t="shared" si="5"/>
        <v>2575.6999999999998</v>
      </c>
      <c r="N24" s="11">
        <f t="shared" si="5"/>
        <v>0</v>
      </c>
      <c r="O24" s="9">
        <f t="shared" si="5"/>
        <v>2630.9359999999997</v>
      </c>
      <c r="P24" s="11" t="e">
        <f t="shared" si="6"/>
        <v>#DIV/0!</v>
      </c>
      <c r="Q24" s="12">
        <f t="shared" si="7"/>
        <v>102.14450440656908</v>
      </c>
      <c r="R24" s="9">
        <v>375.7</v>
      </c>
      <c r="S24" s="9">
        <v>0</v>
      </c>
      <c r="T24" s="9">
        <v>674.125</v>
      </c>
      <c r="U24" s="9" t="e">
        <f t="shared" si="8"/>
        <v>#DIV/0!</v>
      </c>
      <c r="V24" s="9">
        <f t="shared" si="9"/>
        <v>179.43172744210807</v>
      </c>
      <c r="W24" s="9">
        <v>1600</v>
      </c>
      <c r="X24" s="9">
        <v>1600</v>
      </c>
      <c r="Y24" s="9">
        <v>1825.5</v>
      </c>
      <c r="Z24" s="9">
        <f t="shared" si="10"/>
        <v>114.09375</v>
      </c>
      <c r="AA24" s="9">
        <f t="shared" si="11"/>
        <v>114.09375</v>
      </c>
      <c r="AB24" s="9">
        <v>2200</v>
      </c>
      <c r="AC24" s="9">
        <v>0</v>
      </c>
      <c r="AD24" s="9">
        <v>1956.8109999999999</v>
      </c>
      <c r="AE24" s="9" t="e">
        <f t="shared" si="12"/>
        <v>#DIV/0!</v>
      </c>
      <c r="AF24" s="9">
        <f t="shared" si="13"/>
        <v>88.945954545454541</v>
      </c>
      <c r="AG24" s="9">
        <v>30</v>
      </c>
      <c r="AH24" s="9">
        <v>30</v>
      </c>
      <c r="AI24" s="42">
        <v>3</v>
      </c>
      <c r="AJ24" s="9">
        <f>AI24/AH24*100</f>
        <v>10</v>
      </c>
      <c r="AK24" s="9">
        <f t="shared" si="15"/>
        <v>10</v>
      </c>
      <c r="AL24" s="9"/>
      <c r="AM24" s="9"/>
      <c r="AN24" s="9"/>
      <c r="AO24" s="9"/>
      <c r="AP24" s="9"/>
      <c r="AQ24" s="9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9">
        <v>5228.8999999999996</v>
      </c>
      <c r="AX24" s="9">
        <v>5228.8999999999996</v>
      </c>
      <c r="AY24" s="9">
        <v>4793.1000000000004</v>
      </c>
      <c r="AZ24" s="9">
        <v>0</v>
      </c>
      <c r="BA24" s="9">
        <v>0</v>
      </c>
      <c r="BB24" s="9">
        <v>0</v>
      </c>
      <c r="BC24" s="9">
        <v>600</v>
      </c>
      <c r="BD24" s="9">
        <v>600</v>
      </c>
      <c r="BE24" s="9">
        <v>600</v>
      </c>
      <c r="BF24" s="9">
        <v>0</v>
      </c>
      <c r="BG24" s="9">
        <v>0</v>
      </c>
      <c r="BH24" s="9">
        <v>0</v>
      </c>
      <c r="BI24" s="9">
        <v>0</v>
      </c>
      <c r="BJ24" s="9">
        <v>0</v>
      </c>
      <c r="BK24" s="9">
        <v>0</v>
      </c>
      <c r="BL24" s="38">
        <f t="shared" si="16"/>
        <v>600</v>
      </c>
      <c r="BM24" s="9">
        <f t="shared" si="16"/>
        <v>600</v>
      </c>
      <c r="BN24" s="9">
        <f t="shared" si="16"/>
        <v>319.21910000000003</v>
      </c>
      <c r="BO24" s="9">
        <f t="shared" si="17"/>
        <v>53.203183333333335</v>
      </c>
      <c r="BP24" s="9">
        <f t="shared" si="18"/>
        <v>53.203183333333335</v>
      </c>
      <c r="BQ24" s="9">
        <v>600</v>
      </c>
      <c r="BR24" s="9">
        <v>600</v>
      </c>
      <c r="BS24" s="9">
        <v>319.21910000000003</v>
      </c>
      <c r="BT24" s="9"/>
      <c r="BU24" s="9"/>
      <c r="BV24" s="9"/>
      <c r="BW24" s="9"/>
      <c r="BX24" s="9"/>
      <c r="BY24" s="9"/>
      <c r="BZ24" s="9"/>
      <c r="CA24" s="9"/>
      <c r="CB24" s="42"/>
      <c r="CC24" s="9">
        <v>0</v>
      </c>
      <c r="CD24" s="9">
        <v>0</v>
      </c>
      <c r="CE24" s="9">
        <v>0</v>
      </c>
      <c r="CF24" s="9"/>
      <c r="CG24" s="9"/>
      <c r="CH24" s="9"/>
      <c r="CI24" s="9"/>
      <c r="CJ24" s="9"/>
      <c r="CK24" s="9"/>
      <c r="CL24" s="9">
        <v>100</v>
      </c>
      <c r="CM24" s="42"/>
      <c r="CN24" s="9">
        <v>37</v>
      </c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>
        <v>1940</v>
      </c>
      <c r="DB24" s="42"/>
      <c r="DC24" s="9">
        <v>1628.6320000000001</v>
      </c>
      <c r="DD24" s="9">
        <v>0</v>
      </c>
      <c r="DE24" s="38">
        <f t="shared" si="23"/>
        <v>12674.599999999999</v>
      </c>
      <c r="DF24" s="9">
        <f t="shared" si="22"/>
        <v>8058.9</v>
      </c>
      <c r="DG24" s="9">
        <f t="shared" si="24"/>
        <v>11837.3871</v>
      </c>
      <c r="DH24" s="9"/>
      <c r="DI24" s="9"/>
      <c r="DJ24" s="9"/>
      <c r="DK24" s="9"/>
      <c r="DL24" s="9"/>
      <c r="DM24" s="9"/>
      <c r="DN24" s="9">
        <v>0</v>
      </c>
      <c r="DO24" s="9">
        <v>0</v>
      </c>
      <c r="DP24" s="9">
        <v>0</v>
      </c>
      <c r="DQ24" s="9"/>
      <c r="DR24" s="42"/>
      <c r="DS24" s="9"/>
      <c r="DT24" s="9">
        <v>0</v>
      </c>
      <c r="DU24" s="9">
        <v>0</v>
      </c>
      <c r="DV24" s="9">
        <v>0</v>
      </c>
      <c r="DW24" s="9"/>
      <c r="DX24" s="42"/>
      <c r="DY24" s="9"/>
      <c r="DZ24" s="9">
        <v>0</v>
      </c>
      <c r="EA24" s="38">
        <f t="shared" si="19"/>
        <v>0</v>
      </c>
      <c r="EB24" s="9">
        <f t="shared" si="19"/>
        <v>0</v>
      </c>
      <c r="EC24" s="9">
        <f t="shared" si="20"/>
        <v>0</v>
      </c>
    </row>
    <row r="25" spans="1:133" s="16" customFormat="1" ht="15" customHeight="1" x14ac:dyDescent="0.25">
      <c r="A25" s="7">
        <v>16</v>
      </c>
      <c r="B25" s="8" t="s">
        <v>65</v>
      </c>
      <c r="C25" s="3">
        <v>0</v>
      </c>
      <c r="D25" s="4">
        <v>12296.4</v>
      </c>
      <c r="E25" s="10">
        <f t="shared" si="21"/>
        <v>83398.5</v>
      </c>
      <c r="F25" s="11">
        <f t="shared" si="0"/>
        <v>81442.288</v>
      </c>
      <c r="G25" s="11" t="e">
        <f>F25/#REF!*100</f>
        <v>#REF!</v>
      </c>
      <c r="H25" s="11">
        <f t="shared" si="1"/>
        <v>97.654379874937803</v>
      </c>
      <c r="I25" s="10">
        <f t="shared" si="2"/>
        <v>5600</v>
      </c>
      <c r="J25" s="11">
        <f t="shared" si="3"/>
        <v>4474.3879999999999</v>
      </c>
      <c r="K25" s="11" t="e">
        <f>J25/#REF!*100</f>
        <v>#REF!</v>
      </c>
      <c r="L25" s="11">
        <f t="shared" si="4"/>
        <v>79.899785714285713</v>
      </c>
      <c r="M25" s="10">
        <f t="shared" si="5"/>
        <v>1200</v>
      </c>
      <c r="N25" s="11">
        <f t="shared" si="5"/>
        <v>0</v>
      </c>
      <c r="O25" s="9">
        <f t="shared" si="5"/>
        <v>1119.816</v>
      </c>
      <c r="P25" s="11" t="e">
        <f t="shared" si="6"/>
        <v>#DIV/0!</v>
      </c>
      <c r="Q25" s="12">
        <f t="shared" si="7"/>
        <v>93.317999999999998</v>
      </c>
      <c r="R25" s="40"/>
      <c r="S25" s="40">
        <v>0</v>
      </c>
      <c r="T25" s="9">
        <v>55.125</v>
      </c>
      <c r="U25" s="40"/>
      <c r="V25" s="40"/>
      <c r="W25" s="9">
        <v>3000</v>
      </c>
      <c r="X25" s="9">
        <v>3000</v>
      </c>
      <c r="Y25" s="9">
        <v>1977.8</v>
      </c>
      <c r="Z25" s="9">
        <f t="shared" si="10"/>
        <v>65.926666666666662</v>
      </c>
      <c r="AA25" s="9">
        <f t="shared" si="11"/>
        <v>65.926666666666662</v>
      </c>
      <c r="AB25" s="9">
        <v>1200</v>
      </c>
      <c r="AC25" s="9">
        <v>0</v>
      </c>
      <c r="AD25" s="9">
        <v>1064.691</v>
      </c>
      <c r="AE25" s="9" t="e">
        <f t="shared" si="12"/>
        <v>#DIV/0!</v>
      </c>
      <c r="AF25" s="9">
        <f t="shared" si="13"/>
        <v>88.724249999999998</v>
      </c>
      <c r="AG25" s="9">
        <v>200</v>
      </c>
      <c r="AH25" s="9">
        <v>200</v>
      </c>
      <c r="AI25" s="42">
        <v>299.8</v>
      </c>
      <c r="AJ25" s="9">
        <f>AI25/AH25*100</f>
        <v>149.9</v>
      </c>
      <c r="AK25" s="9">
        <f t="shared" si="15"/>
        <v>149.9</v>
      </c>
      <c r="AL25" s="9"/>
      <c r="AM25" s="9"/>
      <c r="AN25" s="9"/>
      <c r="AO25" s="9"/>
      <c r="AP25" s="9"/>
      <c r="AQ25" s="9">
        <v>0</v>
      </c>
      <c r="AR25" s="9">
        <v>0</v>
      </c>
      <c r="AS25" s="9">
        <v>0</v>
      </c>
      <c r="AT25" s="9">
        <v>0</v>
      </c>
      <c r="AU25" s="9">
        <v>0</v>
      </c>
      <c r="AV25" s="9">
        <v>0</v>
      </c>
      <c r="AW25" s="9">
        <v>9966.5</v>
      </c>
      <c r="AX25" s="9">
        <v>9966.5</v>
      </c>
      <c r="AY25" s="9">
        <v>9135.9</v>
      </c>
      <c r="AZ25" s="9">
        <v>0</v>
      </c>
      <c r="BA25" s="9">
        <v>0</v>
      </c>
      <c r="BB25" s="9">
        <v>0</v>
      </c>
      <c r="BC25" s="9">
        <v>0</v>
      </c>
      <c r="BD25" s="9">
        <v>0</v>
      </c>
      <c r="BE25" s="9">
        <v>0</v>
      </c>
      <c r="BF25" s="9">
        <v>0</v>
      </c>
      <c r="BG25" s="9">
        <v>0</v>
      </c>
      <c r="BH25" s="9">
        <v>0</v>
      </c>
      <c r="BI25" s="9">
        <v>0</v>
      </c>
      <c r="BJ25" s="9">
        <v>0</v>
      </c>
      <c r="BK25" s="9">
        <v>0</v>
      </c>
      <c r="BL25" s="38">
        <f t="shared" si="16"/>
        <v>1000</v>
      </c>
      <c r="BM25" s="9">
        <f t="shared" si="16"/>
        <v>1000</v>
      </c>
      <c r="BN25" s="9">
        <f t="shared" si="16"/>
        <v>1015.972</v>
      </c>
      <c r="BO25" s="9">
        <f t="shared" si="17"/>
        <v>101.59719999999999</v>
      </c>
      <c r="BP25" s="9">
        <f t="shared" si="18"/>
        <v>101.59719999999999</v>
      </c>
      <c r="BQ25" s="9">
        <v>1000</v>
      </c>
      <c r="BR25" s="9">
        <v>1000</v>
      </c>
      <c r="BS25" s="9">
        <v>1015.972</v>
      </c>
      <c r="BT25" s="9"/>
      <c r="BU25" s="9"/>
      <c r="BV25" s="9"/>
      <c r="BW25" s="9"/>
      <c r="BX25" s="9"/>
      <c r="BY25" s="9"/>
      <c r="BZ25" s="9"/>
      <c r="CA25" s="9"/>
      <c r="CB25" s="42"/>
      <c r="CC25" s="9">
        <v>0</v>
      </c>
      <c r="CD25" s="9">
        <v>0</v>
      </c>
      <c r="CE25" s="9">
        <v>0</v>
      </c>
      <c r="CF25" s="9"/>
      <c r="CG25" s="9"/>
      <c r="CH25" s="9"/>
      <c r="CI25" s="9"/>
      <c r="CJ25" s="9"/>
      <c r="CK25" s="9"/>
      <c r="CL25" s="9">
        <v>200</v>
      </c>
      <c r="CM25" s="42"/>
      <c r="CN25" s="9">
        <v>61</v>
      </c>
      <c r="CO25" s="9">
        <v>200</v>
      </c>
      <c r="CP25" s="9">
        <v>200</v>
      </c>
      <c r="CQ25" s="9">
        <v>61</v>
      </c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42"/>
      <c r="DC25" s="9"/>
      <c r="DD25" s="9">
        <v>0</v>
      </c>
      <c r="DE25" s="38">
        <f t="shared" si="23"/>
        <v>15566.5</v>
      </c>
      <c r="DF25" s="9">
        <f t="shared" si="22"/>
        <v>14166.5</v>
      </c>
      <c r="DG25" s="9">
        <f t="shared" si="24"/>
        <v>13610.287999999999</v>
      </c>
      <c r="DH25" s="9"/>
      <c r="DI25" s="9"/>
      <c r="DJ25" s="9"/>
      <c r="DK25" s="9">
        <v>67832</v>
      </c>
      <c r="DL25" s="9"/>
      <c r="DM25" s="9">
        <v>67832</v>
      </c>
      <c r="DN25" s="9">
        <v>0</v>
      </c>
      <c r="DO25" s="9">
        <v>0</v>
      </c>
      <c r="DP25" s="9">
        <v>0</v>
      </c>
      <c r="DQ25" s="9"/>
      <c r="DR25" s="42"/>
      <c r="DS25" s="9"/>
      <c r="DT25" s="9">
        <v>0</v>
      </c>
      <c r="DU25" s="9">
        <v>0</v>
      </c>
      <c r="DV25" s="9">
        <v>0</v>
      </c>
      <c r="DW25" s="9"/>
      <c r="DX25" s="42"/>
      <c r="DY25" s="9"/>
      <c r="DZ25" s="9">
        <v>0</v>
      </c>
      <c r="EA25" s="38">
        <f t="shared" si="19"/>
        <v>67832</v>
      </c>
      <c r="EB25" s="9">
        <f t="shared" si="19"/>
        <v>0</v>
      </c>
      <c r="EC25" s="9">
        <f t="shared" si="20"/>
        <v>67832</v>
      </c>
    </row>
    <row r="26" spans="1:133" s="16" customFormat="1" ht="15" customHeight="1" x14ac:dyDescent="0.25">
      <c r="A26" s="7">
        <v>17</v>
      </c>
      <c r="B26" s="8" t="s">
        <v>66</v>
      </c>
      <c r="C26" s="3">
        <v>0</v>
      </c>
      <c r="D26" s="4">
        <v>52</v>
      </c>
      <c r="E26" s="10">
        <f t="shared" si="21"/>
        <v>10826.3</v>
      </c>
      <c r="F26" s="11">
        <f t="shared" si="0"/>
        <v>9525.1759999999995</v>
      </c>
      <c r="G26" s="11" t="e">
        <f>F26/#REF!*100</f>
        <v>#REF!</v>
      </c>
      <c r="H26" s="11">
        <f t="shared" si="1"/>
        <v>87.981822044465801</v>
      </c>
      <c r="I26" s="10">
        <f t="shared" si="2"/>
        <v>2178.4</v>
      </c>
      <c r="J26" s="11">
        <f t="shared" si="3"/>
        <v>1556.2759999999998</v>
      </c>
      <c r="K26" s="11" t="e">
        <f>J26/#REF!*100</f>
        <v>#REF!</v>
      </c>
      <c r="L26" s="11">
        <f t="shared" si="4"/>
        <v>71.441241278002181</v>
      </c>
      <c r="M26" s="10">
        <f t="shared" si="5"/>
        <v>1376.7</v>
      </c>
      <c r="N26" s="11">
        <f t="shared" si="5"/>
        <v>0</v>
      </c>
      <c r="O26" s="9">
        <f t="shared" si="5"/>
        <v>927.9</v>
      </c>
      <c r="P26" s="11" t="e">
        <f t="shared" si="6"/>
        <v>#DIV/0!</v>
      </c>
      <c r="Q26" s="12">
        <f t="shared" si="7"/>
        <v>67.400305077358908</v>
      </c>
      <c r="R26" s="40"/>
      <c r="S26" s="40"/>
      <c r="T26" s="40"/>
      <c r="U26" s="40"/>
      <c r="V26" s="40"/>
      <c r="W26" s="9">
        <v>596.70000000000005</v>
      </c>
      <c r="X26" s="9">
        <v>596.70000000000005</v>
      </c>
      <c r="Y26" s="9">
        <v>423.2</v>
      </c>
      <c r="Z26" s="9">
        <f t="shared" si="10"/>
        <v>70.923412099882682</v>
      </c>
      <c r="AA26" s="9">
        <f t="shared" si="11"/>
        <v>70.923412099882682</v>
      </c>
      <c r="AB26" s="9">
        <v>1376.7</v>
      </c>
      <c r="AC26" s="9">
        <v>0</v>
      </c>
      <c r="AD26" s="9">
        <v>927.9</v>
      </c>
      <c r="AE26" s="9" t="e">
        <f t="shared" si="12"/>
        <v>#DIV/0!</v>
      </c>
      <c r="AF26" s="9">
        <f t="shared" si="13"/>
        <v>67.400305077358908</v>
      </c>
      <c r="AG26" s="9"/>
      <c r="AH26" s="9"/>
      <c r="AI26" s="42">
        <v>0</v>
      </c>
      <c r="AJ26" s="9"/>
      <c r="AK26" s="9"/>
      <c r="AL26" s="9"/>
      <c r="AM26" s="9"/>
      <c r="AN26" s="9"/>
      <c r="AO26" s="9"/>
      <c r="AP26" s="9"/>
      <c r="AQ26" s="9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9">
        <v>8147.9</v>
      </c>
      <c r="AX26" s="9">
        <v>8147.9</v>
      </c>
      <c r="AY26" s="9">
        <v>7468.9</v>
      </c>
      <c r="AZ26" s="9">
        <v>0</v>
      </c>
      <c r="BA26" s="9">
        <v>0</v>
      </c>
      <c r="BB26" s="9">
        <v>0</v>
      </c>
      <c r="BC26" s="9">
        <v>500</v>
      </c>
      <c r="BD26" s="9">
        <v>500</v>
      </c>
      <c r="BE26" s="9">
        <v>500</v>
      </c>
      <c r="BF26" s="9">
        <v>0</v>
      </c>
      <c r="BG26" s="9">
        <v>0</v>
      </c>
      <c r="BH26" s="9">
        <v>0</v>
      </c>
      <c r="BI26" s="9">
        <v>0</v>
      </c>
      <c r="BJ26" s="9">
        <v>0</v>
      </c>
      <c r="BK26" s="9">
        <v>0</v>
      </c>
      <c r="BL26" s="38">
        <f t="shared" ref="BL26:BO33" si="25">BQ26+BT26+BW26+BZ26</f>
        <v>205</v>
      </c>
      <c r="BM26" s="9">
        <f t="shared" si="25"/>
        <v>205</v>
      </c>
      <c r="BN26" s="9">
        <f t="shared" si="25"/>
        <v>170.17599999999999</v>
      </c>
      <c r="BO26" s="9">
        <f t="shared" si="17"/>
        <v>83.012682926829257</v>
      </c>
      <c r="BP26" s="9">
        <f t="shared" si="18"/>
        <v>83.012682926829257</v>
      </c>
      <c r="BQ26" s="9">
        <v>205</v>
      </c>
      <c r="BR26" s="9">
        <v>205</v>
      </c>
      <c r="BS26" s="9">
        <v>170.17599999999999</v>
      </c>
      <c r="BT26" s="9"/>
      <c r="BU26" s="9"/>
      <c r="BV26" s="9"/>
      <c r="BW26" s="9"/>
      <c r="BX26" s="9"/>
      <c r="BY26" s="9"/>
      <c r="BZ26" s="9"/>
      <c r="CA26" s="9"/>
      <c r="CB26" s="42"/>
      <c r="CC26" s="9">
        <v>0</v>
      </c>
      <c r="CD26" s="9">
        <v>0</v>
      </c>
      <c r="CE26" s="9">
        <v>0</v>
      </c>
      <c r="CF26" s="9"/>
      <c r="CG26" s="9"/>
      <c r="CH26" s="9"/>
      <c r="CI26" s="9"/>
      <c r="CJ26" s="9"/>
      <c r="CK26" s="9"/>
      <c r="CL26" s="9"/>
      <c r="CM26" s="42"/>
      <c r="CN26" s="9">
        <v>35</v>
      </c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42"/>
      <c r="DC26" s="9"/>
      <c r="DD26" s="9">
        <v>0</v>
      </c>
      <c r="DE26" s="38">
        <f t="shared" si="23"/>
        <v>10826.3</v>
      </c>
      <c r="DF26" s="9">
        <f t="shared" si="22"/>
        <v>9449.6</v>
      </c>
      <c r="DG26" s="9">
        <f t="shared" si="24"/>
        <v>9525.1759999999995</v>
      </c>
      <c r="DH26" s="9"/>
      <c r="DI26" s="9"/>
      <c r="DJ26" s="9"/>
      <c r="DK26" s="9"/>
      <c r="DL26" s="9"/>
      <c r="DM26" s="9"/>
      <c r="DN26" s="9">
        <v>0</v>
      </c>
      <c r="DO26" s="9">
        <v>0</v>
      </c>
      <c r="DP26" s="9">
        <v>0</v>
      </c>
      <c r="DQ26" s="9"/>
      <c r="DR26" s="42"/>
      <c r="DS26" s="9"/>
      <c r="DT26" s="9">
        <v>0</v>
      </c>
      <c r="DU26" s="9">
        <v>0</v>
      </c>
      <c r="DV26" s="9">
        <v>0</v>
      </c>
      <c r="DW26" s="9"/>
      <c r="DX26" s="42"/>
      <c r="DY26" s="9"/>
      <c r="DZ26" s="9">
        <v>0</v>
      </c>
      <c r="EA26" s="38">
        <f t="shared" ref="EA26:EB33" si="26">DH26+DK26+DN26+DQ26+DT26+DW26</f>
        <v>0</v>
      </c>
      <c r="EB26" s="9">
        <f t="shared" si="26"/>
        <v>0</v>
      </c>
      <c r="EC26" s="9">
        <f t="shared" si="20"/>
        <v>0</v>
      </c>
    </row>
    <row r="27" spans="1:133" s="16" customFormat="1" ht="15" customHeight="1" x14ac:dyDescent="0.25">
      <c r="A27" s="7">
        <v>18</v>
      </c>
      <c r="B27" s="8" t="s">
        <v>67</v>
      </c>
      <c r="C27" s="3">
        <v>0</v>
      </c>
      <c r="D27" s="4">
        <v>9542.1</v>
      </c>
      <c r="E27" s="10">
        <f t="shared" si="21"/>
        <v>22295.9</v>
      </c>
      <c r="F27" s="11">
        <f t="shared" si="0"/>
        <v>17999.192999999999</v>
      </c>
      <c r="G27" s="11" t="e">
        <f>F27/#REF!*100</f>
        <v>#REF!</v>
      </c>
      <c r="H27" s="11">
        <f t="shared" si="1"/>
        <v>80.728712453859217</v>
      </c>
      <c r="I27" s="10">
        <f t="shared" si="2"/>
        <v>5422.7</v>
      </c>
      <c r="J27" s="11">
        <f t="shared" si="3"/>
        <v>2457.0929999999998</v>
      </c>
      <c r="K27" s="11" t="e">
        <f>J27/#REF!*100</f>
        <v>#REF!</v>
      </c>
      <c r="L27" s="11">
        <f t="shared" si="4"/>
        <v>45.311247164696553</v>
      </c>
      <c r="M27" s="10">
        <f t="shared" si="5"/>
        <v>2183.5</v>
      </c>
      <c r="N27" s="11">
        <f t="shared" si="5"/>
        <v>0</v>
      </c>
      <c r="O27" s="9">
        <f t="shared" si="5"/>
        <v>1219.8630000000001</v>
      </c>
      <c r="P27" s="11" t="e">
        <f t="shared" si="6"/>
        <v>#DIV/0!</v>
      </c>
      <c r="Q27" s="12">
        <f t="shared" si="7"/>
        <v>55.867323105106479</v>
      </c>
      <c r="R27" s="9">
        <v>44.6</v>
      </c>
      <c r="S27" s="9">
        <v>0</v>
      </c>
      <c r="T27" s="9">
        <v>12.91</v>
      </c>
      <c r="U27" s="9" t="e">
        <f t="shared" si="8"/>
        <v>#DIV/0!</v>
      </c>
      <c r="V27" s="9">
        <f t="shared" si="9"/>
        <v>28.946188340807172</v>
      </c>
      <c r="W27" s="9">
        <v>1663.2</v>
      </c>
      <c r="X27" s="9">
        <v>1663.2</v>
      </c>
      <c r="Y27" s="9">
        <v>711.3</v>
      </c>
      <c r="Z27" s="9">
        <f t="shared" si="10"/>
        <v>42.766955266955264</v>
      </c>
      <c r="AA27" s="9">
        <f t="shared" si="11"/>
        <v>42.766955266955264</v>
      </c>
      <c r="AB27" s="9">
        <v>2138.9</v>
      </c>
      <c r="AC27" s="9">
        <v>0</v>
      </c>
      <c r="AD27" s="9">
        <v>1206.953</v>
      </c>
      <c r="AE27" s="9" t="e">
        <f t="shared" si="12"/>
        <v>#DIV/0!</v>
      </c>
      <c r="AF27" s="9">
        <f t="shared" si="13"/>
        <v>56.428678292580294</v>
      </c>
      <c r="AG27" s="9">
        <v>150</v>
      </c>
      <c r="AH27" s="9">
        <v>150</v>
      </c>
      <c r="AI27" s="42">
        <v>12</v>
      </c>
      <c r="AJ27" s="9">
        <f t="shared" ref="AJ27:AJ34" si="27">AI27/AH27*100</f>
        <v>8</v>
      </c>
      <c r="AK27" s="9">
        <f t="shared" si="15"/>
        <v>8</v>
      </c>
      <c r="AL27" s="9"/>
      <c r="AM27" s="9"/>
      <c r="AN27" s="9"/>
      <c r="AO27" s="9"/>
      <c r="AP27" s="9"/>
      <c r="AQ27" s="9">
        <v>0</v>
      </c>
      <c r="AR27" s="9">
        <v>0</v>
      </c>
      <c r="AS27" s="9">
        <v>0</v>
      </c>
      <c r="AT27" s="9">
        <v>0</v>
      </c>
      <c r="AU27" s="9">
        <v>0</v>
      </c>
      <c r="AV27" s="9">
        <v>0</v>
      </c>
      <c r="AW27" s="9">
        <v>15973.2</v>
      </c>
      <c r="AX27" s="9">
        <v>15973.2</v>
      </c>
      <c r="AY27" s="9">
        <v>14642.1</v>
      </c>
      <c r="AZ27" s="9">
        <v>0</v>
      </c>
      <c r="BA27" s="9">
        <v>0</v>
      </c>
      <c r="BB27" s="9">
        <v>0</v>
      </c>
      <c r="BC27" s="9">
        <v>900</v>
      </c>
      <c r="BD27" s="9">
        <v>900</v>
      </c>
      <c r="BE27" s="9">
        <v>900</v>
      </c>
      <c r="BF27" s="9">
        <v>0</v>
      </c>
      <c r="BG27" s="9">
        <v>0</v>
      </c>
      <c r="BH27" s="9">
        <v>0</v>
      </c>
      <c r="BI27" s="9">
        <v>0</v>
      </c>
      <c r="BJ27" s="9">
        <v>0</v>
      </c>
      <c r="BK27" s="9">
        <v>0</v>
      </c>
      <c r="BL27" s="38">
        <f t="shared" si="25"/>
        <v>1226</v>
      </c>
      <c r="BM27" s="9">
        <f t="shared" si="25"/>
        <v>1226</v>
      </c>
      <c r="BN27" s="9">
        <f t="shared" si="25"/>
        <v>473.73</v>
      </c>
      <c r="BO27" s="9">
        <f t="shared" si="17"/>
        <v>38.640293637846653</v>
      </c>
      <c r="BP27" s="9">
        <f t="shared" si="18"/>
        <v>38.640293637846653</v>
      </c>
      <c r="BQ27" s="9">
        <v>1226</v>
      </c>
      <c r="BR27" s="9">
        <v>1226</v>
      </c>
      <c r="BS27" s="9">
        <v>473.73</v>
      </c>
      <c r="BT27" s="9"/>
      <c r="BU27" s="9"/>
      <c r="BV27" s="9"/>
      <c r="BW27" s="9"/>
      <c r="BX27" s="9"/>
      <c r="BY27" s="9"/>
      <c r="BZ27" s="9"/>
      <c r="CA27" s="9"/>
      <c r="CB27" s="42"/>
      <c r="CC27" s="9">
        <v>0</v>
      </c>
      <c r="CD27" s="9">
        <v>0</v>
      </c>
      <c r="CE27" s="9">
        <v>0</v>
      </c>
      <c r="CF27" s="9"/>
      <c r="CG27" s="9"/>
      <c r="CH27" s="9"/>
      <c r="CI27" s="9"/>
      <c r="CJ27" s="9"/>
      <c r="CK27" s="9"/>
      <c r="CL27" s="9">
        <v>200</v>
      </c>
      <c r="CM27" s="42"/>
      <c r="CN27" s="9">
        <v>40.200000000000003</v>
      </c>
      <c r="CO27" s="9">
        <v>108</v>
      </c>
      <c r="CP27" s="9">
        <v>108</v>
      </c>
      <c r="CQ27" s="9">
        <v>0</v>
      </c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42"/>
      <c r="DC27" s="9"/>
      <c r="DD27" s="9">
        <v>0</v>
      </c>
      <c r="DE27" s="38">
        <f t="shared" si="23"/>
        <v>22295.9</v>
      </c>
      <c r="DF27" s="9">
        <f t="shared" si="22"/>
        <v>19912.400000000001</v>
      </c>
      <c r="DG27" s="9">
        <f t="shared" si="24"/>
        <v>17999.192999999999</v>
      </c>
      <c r="DH27" s="9"/>
      <c r="DI27" s="9"/>
      <c r="DJ27" s="9"/>
      <c r="DK27" s="9"/>
      <c r="DL27" s="9"/>
      <c r="DM27" s="9"/>
      <c r="DN27" s="9">
        <v>0</v>
      </c>
      <c r="DO27" s="9">
        <v>0</v>
      </c>
      <c r="DP27" s="9">
        <v>0</v>
      </c>
      <c r="DQ27" s="9"/>
      <c r="DR27" s="42"/>
      <c r="DS27" s="9"/>
      <c r="DT27" s="9">
        <v>0</v>
      </c>
      <c r="DU27" s="9">
        <v>0</v>
      </c>
      <c r="DV27" s="9">
        <v>0</v>
      </c>
      <c r="DW27" s="9"/>
      <c r="DX27" s="42"/>
      <c r="DY27" s="9"/>
      <c r="DZ27" s="9">
        <v>0</v>
      </c>
      <c r="EA27" s="38">
        <f t="shared" si="26"/>
        <v>0</v>
      </c>
      <c r="EB27" s="9">
        <f t="shared" si="26"/>
        <v>0</v>
      </c>
      <c r="EC27" s="9">
        <f t="shared" si="20"/>
        <v>0</v>
      </c>
    </row>
    <row r="28" spans="1:133" s="16" customFormat="1" ht="15" customHeight="1" x14ac:dyDescent="0.25">
      <c r="A28" s="7">
        <v>19</v>
      </c>
      <c r="B28" s="8" t="s">
        <v>68</v>
      </c>
      <c r="C28" s="3">
        <v>0</v>
      </c>
      <c r="D28" s="4">
        <v>2.2101000000000002</v>
      </c>
      <c r="E28" s="10">
        <f t="shared" si="21"/>
        <v>59101.9</v>
      </c>
      <c r="F28" s="11">
        <f t="shared" si="0"/>
        <v>49764.411999999997</v>
      </c>
      <c r="G28" s="11" t="e">
        <f>F28/#REF!*100</f>
        <v>#REF!</v>
      </c>
      <c r="H28" s="11">
        <f t="shared" si="1"/>
        <v>84.201035838103337</v>
      </c>
      <c r="I28" s="10">
        <f t="shared" si="2"/>
        <v>13816.1</v>
      </c>
      <c r="J28" s="11">
        <f t="shared" si="3"/>
        <v>8119.0119999999997</v>
      </c>
      <c r="K28" s="11" t="e">
        <f>J28/#REF!*100</f>
        <v>#REF!</v>
      </c>
      <c r="L28" s="11">
        <f t="shared" si="4"/>
        <v>58.76486128502254</v>
      </c>
      <c r="M28" s="10">
        <f t="shared" si="5"/>
        <v>6788.2</v>
      </c>
      <c r="N28" s="11">
        <f t="shared" si="5"/>
        <v>0</v>
      </c>
      <c r="O28" s="9">
        <f t="shared" si="5"/>
        <v>4367.6000000000004</v>
      </c>
      <c r="P28" s="11" t="e">
        <f t="shared" si="6"/>
        <v>#DIV/0!</v>
      </c>
      <c r="Q28" s="12">
        <f t="shared" si="7"/>
        <v>64.341062431867073</v>
      </c>
      <c r="R28" s="9">
        <v>0.3</v>
      </c>
      <c r="S28" s="9">
        <v>0</v>
      </c>
      <c r="T28" s="9">
        <v>0.108</v>
      </c>
      <c r="U28" s="9" t="e">
        <f t="shared" si="8"/>
        <v>#DIV/0!</v>
      </c>
      <c r="V28" s="9">
        <f t="shared" si="9"/>
        <v>36</v>
      </c>
      <c r="W28" s="9">
        <v>2741.8</v>
      </c>
      <c r="X28" s="9">
        <v>2741.8</v>
      </c>
      <c r="Y28" s="9">
        <v>1281.4000000000001</v>
      </c>
      <c r="Z28" s="9">
        <f t="shared" si="10"/>
        <v>46.735721059158223</v>
      </c>
      <c r="AA28" s="9">
        <f t="shared" si="11"/>
        <v>46.735721059158223</v>
      </c>
      <c r="AB28" s="9">
        <v>6787.9</v>
      </c>
      <c r="AC28" s="9">
        <v>0</v>
      </c>
      <c r="AD28" s="9">
        <v>4367.4920000000002</v>
      </c>
      <c r="AE28" s="9" t="e">
        <f t="shared" si="12"/>
        <v>#DIV/0!</v>
      </c>
      <c r="AF28" s="9">
        <f t="shared" si="13"/>
        <v>64.342315001694189</v>
      </c>
      <c r="AG28" s="9">
        <v>40</v>
      </c>
      <c r="AH28" s="9">
        <v>40</v>
      </c>
      <c r="AI28" s="42">
        <v>26</v>
      </c>
      <c r="AJ28" s="9">
        <f t="shared" si="27"/>
        <v>65</v>
      </c>
      <c r="AK28" s="9">
        <f t="shared" si="15"/>
        <v>65</v>
      </c>
      <c r="AL28" s="9"/>
      <c r="AM28" s="9"/>
      <c r="AN28" s="9"/>
      <c r="AO28" s="9"/>
      <c r="AP28" s="9"/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43685.8</v>
      </c>
      <c r="AX28" s="9">
        <v>43685.8</v>
      </c>
      <c r="AY28" s="9">
        <v>40045.4</v>
      </c>
      <c r="AZ28" s="9">
        <v>0</v>
      </c>
      <c r="BA28" s="9">
        <v>0</v>
      </c>
      <c r="BB28" s="9">
        <v>0</v>
      </c>
      <c r="BC28" s="9">
        <v>1600</v>
      </c>
      <c r="BD28" s="9">
        <v>1600</v>
      </c>
      <c r="BE28" s="9">
        <v>1600</v>
      </c>
      <c r="BF28" s="9">
        <v>0</v>
      </c>
      <c r="BG28" s="9">
        <v>0</v>
      </c>
      <c r="BH28" s="9">
        <v>0</v>
      </c>
      <c r="BI28" s="9">
        <v>0</v>
      </c>
      <c r="BJ28" s="9">
        <v>0</v>
      </c>
      <c r="BK28" s="9">
        <v>0</v>
      </c>
      <c r="BL28" s="38">
        <f t="shared" si="25"/>
        <v>886.1</v>
      </c>
      <c r="BM28" s="9">
        <f t="shared" si="25"/>
        <v>886.1</v>
      </c>
      <c r="BN28" s="9">
        <f t="shared" si="25"/>
        <v>834.24</v>
      </c>
      <c r="BO28" s="9">
        <f t="shared" si="17"/>
        <v>94.147387428055524</v>
      </c>
      <c r="BP28" s="9">
        <f t="shared" si="18"/>
        <v>94.147387428055524</v>
      </c>
      <c r="BQ28" s="9">
        <v>616</v>
      </c>
      <c r="BR28" s="9">
        <v>616</v>
      </c>
      <c r="BS28" s="9">
        <v>633</v>
      </c>
      <c r="BT28" s="9"/>
      <c r="BU28" s="9"/>
      <c r="BV28" s="9"/>
      <c r="BW28" s="9"/>
      <c r="BX28" s="9"/>
      <c r="BY28" s="9"/>
      <c r="BZ28" s="9">
        <v>270.10000000000002</v>
      </c>
      <c r="CA28" s="9">
        <v>270.10000000000002</v>
      </c>
      <c r="CB28" s="42">
        <v>201.24</v>
      </c>
      <c r="CC28" s="9">
        <v>0</v>
      </c>
      <c r="CD28" s="9">
        <v>0</v>
      </c>
      <c r="CE28" s="9">
        <v>0</v>
      </c>
      <c r="CF28" s="9"/>
      <c r="CG28" s="9"/>
      <c r="CH28" s="9"/>
      <c r="CI28" s="9"/>
      <c r="CJ28" s="9"/>
      <c r="CK28" s="9"/>
      <c r="CL28" s="9">
        <v>3360</v>
      </c>
      <c r="CM28" s="42"/>
      <c r="CN28" s="9">
        <v>1302.7180000000001</v>
      </c>
      <c r="CO28" s="9">
        <v>960</v>
      </c>
      <c r="CP28" s="9">
        <v>960</v>
      </c>
      <c r="CQ28" s="9">
        <v>216.018</v>
      </c>
      <c r="CR28" s="9"/>
      <c r="CS28" s="9"/>
      <c r="CT28" s="9">
        <v>250.72900000000001</v>
      </c>
      <c r="CU28" s="9"/>
      <c r="CV28" s="9"/>
      <c r="CW28" s="9"/>
      <c r="CX28" s="9"/>
      <c r="CY28" s="9"/>
      <c r="CZ28" s="9"/>
      <c r="DA28" s="9"/>
      <c r="DB28" s="42"/>
      <c r="DC28" s="9">
        <v>56.325000000000003</v>
      </c>
      <c r="DD28" s="9">
        <v>0</v>
      </c>
      <c r="DE28" s="38">
        <f t="shared" si="23"/>
        <v>59101.9</v>
      </c>
      <c r="DF28" s="9">
        <f t="shared" si="22"/>
        <v>48953.700000000004</v>
      </c>
      <c r="DG28" s="9">
        <f t="shared" si="24"/>
        <v>49764.411999999997</v>
      </c>
      <c r="DH28" s="9"/>
      <c r="DI28" s="9"/>
      <c r="DJ28" s="9"/>
      <c r="DK28" s="9"/>
      <c r="DL28" s="9"/>
      <c r="DM28" s="9"/>
      <c r="DN28" s="9">
        <v>0</v>
      </c>
      <c r="DO28" s="9">
        <v>0</v>
      </c>
      <c r="DP28" s="9">
        <v>0</v>
      </c>
      <c r="DQ28" s="9"/>
      <c r="DR28" s="42"/>
      <c r="DS28" s="9"/>
      <c r="DT28" s="9">
        <v>0</v>
      </c>
      <c r="DU28" s="9">
        <v>0</v>
      </c>
      <c r="DV28" s="9">
        <v>0</v>
      </c>
      <c r="DW28" s="9"/>
      <c r="DX28" s="42"/>
      <c r="DY28" s="9"/>
      <c r="DZ28" s="9">
        <v>0</v>
      </c>
      <c r="EA28" s="38">
        <f t="shared" si="26"/>
        <v>0</v>
      </c>
      <c r="EB28" s="9">
        <f t="shared" si="26"/>
        <v>0</v>
      </c>
      <c r="EC28" s="9">
        <f t="shared" si="20"/>
        <v>0</v>
      </c>
    </row>
    <row r="29" spans="1:133" s="16" customFormat="1" ht="15" customHeight="1" x14ac:dyDescent="0.25">
      <c r="A29" s="7">
        <v>20</v>
      </c>
      <c r="B29" s="8" t="s">
        <v>69</v>
      </c>
      <c r="C29" s="3">
        <v>0</v>
      </c>
      <c r="D29" s="4">
        <v>178.1</v>
      </c>
      <c r="E29" s="10">
        <f t="shared" si="21"/>
        <v>19474.316000000003</v>
      </c>
      <c r="F29" s="11">
        <f t="shared" si="0"/>
        <v>17643.955999999998</v>
      </c>
      <c r="G29" s="11" t="e">
        <f>F29/#REF!*100</f>
        <v>#REF!</v>
      </c>
      <c r="H29" s="11">
        <f t="shared" si="1"/>
        <v>90.601158982939353</v>
      </c>
      <c r="I29" s="10">
        <f t="shared" si="2"/>
        <v>4647.616</v>
      </c>
      <c r="J29" s="11">
        <f t="shared" si="3"/>
        <v>3961.1560000000004</v>
      </c>
      <c r="K29" s="11" t="e">
        <f>J29/#REF!*100</f>
        <v>#REF!</v>
      </c>
      <c r="L29" s="11">
        <f t="shared" si="4"/>
        <v>85.229846872030748</v>
      </c>
      <c r="M29" s="10">
        <f t="shared" si="5"/>
        <v>1246.239</v>
      </c>
      <c r="N29" s="11">
        <f t="shared" si="5"/>
        <v>0</v>
      </c>
      <c r="O29" s="9">
        <f t="shared" si="5"/>
        <v>762.18400000000008</v>
      </c>
      <c r="P29" s="11" t="e">
        <f t="shared" si="6"/>
        <v>#DIV/0!</v>
      </c>
      <c r="Q29" s="12">
        <f t="shared" si="7"/>
        <v>61.158734400062919</v>
      </c>
      <c r="R29" s="9">
        <v>0.23899999999999999</v>
      </c>
      <c r="S29" s="9">
        <v>0</v>
      </c>
      <c r="T29" s="9">
        <v>0.2</v>
      </c>
      <c r="U29" s="9" t="e">
        <f t="shared" si="8"/>
        <v>#DIV/0!</v>
      </c>
      <c r="V29" s="9">
        <f t="shared" si="9"/>
        <v>83.68200836820084</v>
      </c>
      <c r="W29" s="9">
        <v>1484.6769999999999</v>
      </c>
      <c r="X29" s="9">
        <v>1484.6769999999999</v>
      </c>
      <c r="Y29" s="9">
        <v>1485.6</v>
      </c>
      <c r="Z29" s="9">
        <f t="shared" si="10"/>
        <v>100.06216840430614</v>
      </c>
      <c r="AA29" s="9">
        <f t="shared" si="11"/>
        <v>100.06216840430614</v>
      </c>
      <c r="AB29" s="9">
        <v>1246</v>
      </c>
      <c r="AC29" s="9">
        <v>0</v>
      </c>
      <c r="AD29" s="9">
        <v>761.98400000000004</v>
      </c>
      <c r="AE29" s="9" t="e">
        <f t="shared" si="12"/>
        <v>#DIV/0!</v>
      </c>
      <c r="AF29" s="9">
        <f t="shared" si="13"/>
        <v>61.154414125200638</v>
      </c>
      <c r="AG29" s="9">
        <v>81.8</v>
      </c>
      <c r="AH29" s="9">
        <v>81.8</v>
      </c>
      <c r="AI29" s="42">
        <v>68.8</v>
      </c>
      <c r="AJ29" s="9">
        <f t="shared" si="27"/>
        <v>84.107579462102692</v>
      </c>
      <c r="AK29" s="9">
        <f t="shared" si="15"/>
        <v>84.107579462102692</v>
      </c>
      <c r="AL29" s="9"/>
      <c r="AM29" s="9"/>
      <c r="AN29" s="9"/>
      <c r="AO29" s="9"/>
      <c r="AP29" s="9"/>
      <c r="AQ29" s="9">
        <v>0</v>
      </c>
      <c r="AR29" s="9">
        <v>0</v>
      </c>
      <c r="AS29" s="9">
        <v>0</v>
      </c>
      <c r="AT29" s="9">
        <v>0</v>
      </c>
      <c r="AU29" s="9">
        <v>0</v>
      </c>
      <c r="AV29" s="9">
        <v>0</v>
      </c>
      <c r="AW29" s="9">
        <v>13726.7</v>
      </c>
      <c r="AX29" s="9">
        <v>13726.7</v>
      </c>
      <c r="AY29" s="9">
        <v>12582.8</v>
      </c>
      <c r="AZ29" s="9">
        <v>0</v>
      </c>
      <c r="BA29" s="9">
        <v>0</v>
      </c>
      <c r="BB29" s="9">
        <v>0</v>
      </c>
      <c r="BC29" s="9">
        <v>700</v>
      </c>
      <c r="BD29" s="9">
        <v>700</v>
      </c>
      <c r="BE29" s="9">
        <v>700</v>
      </c>
      <c r="BF29" s="9">
        <v>0</v>
      </c>
      <c r="BG29" s="9">
        <v>0</v>
      </c>
      <c r="BH29" s="9">
        <v>0</v>
      </c>
      <c r="BI29" s="9">
        <v>0</v>
      </c>
      <c r="BJ29" s="9">
        <v>0</v>
      </c>
      <c r="BK29" s="9">
        <v>0</v>
      </c>
      <c r="BL29" s="38">
        <f t="shared" si="25"/>
        <v>1834.9</v>
      </c>
      <c r="BM29" s="9">
        <f t="shared" si="25"/>
        <v>1834.9</v>
      </c>
      <c r="BN29" s="9">
        <f t="shared" si="25"/>
        <v>1619.972</v>
      </c>
      <c r="BO29" s="9">
        <f t="shared" si="17"/>
        <v>88.286664123385464</v>
      </c>
      <c r="BP29" s="9">
        <f t="shared" si="18"/>
        <v>88.286664123385464</v>
      </c>
      <c r="BQ29" s="9">
        <v>210</v>
      </c>
      <c r="BR29" s="9">
        <v>1834.9</v>
      </c>
      <c r="BS29" s="9">
        <v>884.97199999999998</v>
      </c>
      <c r="BT29" s="9">
        <v>1624.9</v>
      </c>
      <c r="BU29" s="9"/>
      <c r="BV29" s="9">
        <v>735</v>
      </c>
      <c r="BW29" s="9"/>
      <c r="BX29" s="9"/>
      <c r="BY29" s="9"/>
      <c r="BZ29" s="9"/>
      <c r="CA29" s="9"/>
      <c r="CB29" s="42"/>
      <c r="CC29" s="9">
        <v>0</v>
      </c>
      <c r="CD29" s="9">
        <v>0</v>
      </c>
      <c r="CE29" s="9">
        <v>0</v>
      </c>
      <c r="CF29" s="9"/>
      <c r="CG29" s="9"/>
      <c r="CH29" s="9"/>
      <c r="CI29" s="9"/>
      <c r="CJ29" s="9"/>
      <c r="CK29" s="9"/>
      <c r="CL29" s="9"/>
      <c r="CM29" s="42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42"/>
      <c r="DC29" s="9">
        <v>24.6</v>
      </c>
      <c r="DD29" s="9">
        <v>0</v>
      </c>
      <c r="DE29" s="38">
        <f t="shared" si="23"/>
        <v>19074.316000000003</v>
      </c>
      <c r="DF29" s="9">
        <f t="shared" si="22"/>
        <v>17828.077000000001</v>
      </c>
      <c r="DG29" s="9">
        <f t="shared" si="24"/>
        <v>17243.955999999998</v>
      </c>
      <c r="DH29" s="9"/>
      <c r="DI29" s="9"/>
      <c r="DJ29" s="9"/>
      <c r="DK29" s="9">
        <v>400</v>
      </c>
      <c r="DL29" s="9"/>
      <c r="DM29" s="9">
        <v>400</v>
      </c>
      <c r="DN29" s="9">
        <v>0</v>
      </c>
      <c r="DO29" s="9">
        <v>0</v>
      </c>
      <c r="DP29" s="9">
        <v>0</v>
      </c>
      <c r="DQ29" s="9"/>
      <c r="DR29" s="42"/>
      <c r="DS29" s="9"/>
      <c r="DT29" s="9">
        <v>0</v>
      </c>
      <c r="DU29" s="9">
        <v>0</v>
      </c>
      <c r="DV29" s="9">
        <v>0</v>
      </c>
      <c r="DW29" s="9"/>
      <c r="DX29" s="42"/>
      <c r="DY29" s="9"/>
      <c r="DZ29" s="9">
        <v>0</v>
      </c>
      <c r="EA29" s="38">
        <f t="shared" si="26"/>
        <v>400</v>
      </c>
      <c r="EB29" s="9">
        <f t="shared" si="26"/>
        <v>0</v>
      </c>
      <c r="EC29" s="9">
        <f t="shared" si="20"/>
        <v>400</v>
      </c>
    </row>
    <row r="30" spans="1:133" s="16" customFormat="1" ht="15" customHeight="1" x14ac:dyDescent="0.25">
      <c r="A30" s="7">
        <v>21</v>
      </c>
      <c r="B30" s="8" t="s">
        <v>70</v>
      </c>
      <c r="C30" s="3">
        <v>0</v>
      </c>
      <c r="D30" s="4">
        <v>2745.0032000000001</v>
      </c>
      <c r="E30" s="10">
        <f t="shared" si="21"/>
        <v>11290.3</v>
      </c>
      <c r="F30" s="11">
        <f t="shared" si="0"/>
        <v>10422.5</v>
      </c>
      <c r="G30" s="11" t="e">
        <f>F30/#REF!*100</f>
        <v>#REF!</v>
      </c>
      <c r="H30" s="11">
        <f t="shared" si="1"/>
        <v>92.313756056083548</v>
      </c>
      <c r="I30" s="10">
        <f t="shared" si="2"/>
        <v>1539.4</v>
      </c>
      <c r="J30" s="11">
        <f t="shared" si="3"/>
        <v>1434.3</v>
      </c>
      <c r="K30" s="11" t="e">
        <f>J30/#REF!*100</f>
        <v>#REF!</v>
      </c>
      <c r="L30" s="11">
        <f t="shared" si="4"/>
        <v>93.172664674548528</v>
      </c>
      <c r="M30" s="10">
        <f t="shared" si="5"/>
        <v>1164.4000000000001</v>
      </c>
      <c r="N30" s="11">
        <f t="shared" si="5"/>
        <v>0</v>
      </c>
      <c r="O30" s="9">
        <f t="shared" si="5"/>
        <v>1094</v>
      </c>
      <c r="P30" s="11" t="e">
        <f t="shared" si="6"/>
        <v>#DIV/0!</v>
      </c>
      <c r="Q30" s="12">
        <f t="shared" si="7"/>
        <v>93.953967708691167</v>
      </c>
      <c r="R30" s="40"/>
      <c r="S30" s="40"/>
      <c r="T30" s="40"/>
      <c r="U30" s="40"/>
      <c r="V30" s="40"/>
      <c r="W30" s="9">
        <v>305</v>
      </c>
      <c r="X30" s="9">
        <v>458.8</v>
      </c>
      <c r="Y30" s="9">
        <v>285.3</v>
      </c>
      <c r="Z30" s="9">
        <f t="shared" si="10"/>
        <v>62.183958151700089</v>
      </c>
      <c r="AA30" s="9">
        <f t="shared" si="11"/>
        <v>93.540983606557376</v>
      </c>
      <c r="AB30" s="9">
        <v>1164.4000000000001</v>
      </c>
      <c r="AC30" s="9">
        <v>0</v>
      </c>
      <c r="AD30" s="9">
        <v>1094</v>
      </c>
      <c r="AE30" s="9" t="e">
        <f t="shared" si="12"/>
        <v>#DIV/0!</v>
      </c>
      <c r="AF30" s="9">
        <f t="shared" si="13"/>
        <v>93.953967708691167</v>
      </c>
      <c r="AG30" s="9">
        <v>70</v>
      </c>
      <c r="AH30" s="9">
        <v>70</v>
      </c>
      <c r="AI30" s="42">
        <v>55</v>
      </c>
      <c r="AJ30" s="9">
        <f t="shared" si="27"/>
        <v>78.571428571428569</v>
      </c>
      <c r="AK30" s="9">
        <f t="shared" si="15"/>
        <v>78.571428571428569</v>
      </c>
      <c r="AL30" s="9"/>
      <c r="AM30" s="9"/>
      <c r="AN30" s="9"/>
      <c r="AO30" s="9"/>
      <c r="AP30" s="9"/>
      <c r="AQ30" s="9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9">
        <v>9150.9</v>
      </c>
      <c r="AX30" s="9">
        <v>9150.9</v>
      </c>
      <c r="AY30" s="9">
        <v>8388.2000000000007</v>
      </c>
      <c r="AZ30" s="9">
        <v>0</v>
      </c>
      <c r="BA30" s="9">
        <v>0</v>
      </c>
      <c r="BB30" s="9">
        <v>0</v>
      </c>
      <c r="BC30" s="9">
        <v>600</v>
      </c>
      <c r="BD30" s="9">
        <v>600</v>
      </c>
      <c r="BE30" s="9">
        <v>600</v>
      </c>
      <c r="BF30" s="9">
        <v>0</v>
      </c>
      <c r="BG30" s="9">
        <v>0</v>
      </c>
      <c r="BH30" s="9">
        <v>0</v>
      </c>
      <c r="BI30" s="9">
        <v>0</v>
      </c>
      <c r="BJ30" s="9">
        <v>0</v>
      </c>
      <c r="BK30" s="9">
        <v>0</v>
      </c>
      <c r="BL30" s="38">
        <f t="shared" si="25"/>
        <v>0</v>
      </c>
      <c r="BM30" s="9">
        <f t="shared" si="25"/>
        <v>0</v>
      </c>
      <c r="BN30" s="9">
        <f t="shared" si="25"/>
        <v>0</v>
      </c>
      <c r="BO30" s="9">
        <f t="shared" si="25"/>
        <v>0</v>
      </c>
      <c r="BP30" s="9">
        <v>0</v>
      </c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42"/>
      <c r="CC30" s="9">
        <v>0</v>
      </c>
      <c r="CD30" s="9">
        <v>0</v>
      </c>
      <c r="CE30" s="9">
        <v>0</v>
      </c>
      <c r="CF30" s="9"/>
      <c r="CG30" s="9"/>
      <c r="CH30" s="9"/>
      <c r="CI30" s="9"/>
      <c r="CJ30" s="9"/>
      <c r="CK30" s="9"/>
      <c r="CL30" s="9"/>
      <c r="CM30" s="42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42"/>
      <c r="DC30" s="42"/>
      <c r="DD30" s="9">
        <v>0</v>
      </c>
      <c r="DE30" s="38">
        <f t="shared" si="23"/>
        <v>11290.3</v>
      </c>
      <c r="DF30" s="9">
        <f t="shared" si="22"/>
        <v>10279.699999999999</v>
      </c>
      <c r="DG30" s="9">
        <f t="shared" si="24"/>
        <v>10422.5</v>
      </c>
      <c r="DH30" s="9"/>
      <c r="DI30" s="9"/>
      <c r="DJ30" s="9"/>
      <c r="DK30" s="9"/>
      <c r="DL30" s="9"/>
      <c r="DM30" s="9"/>
      <c r="DN30" s="9">
        <v>0</v>
      </c>
      <c r="DO30" s="9">
        <v>0</v>
      </c>
      <c r="DP30" s="9">
        <v>0</v>
      </c>
      <c r="DQ30" s="9"/>
      <c r="DR30" s="42"/>
      <c r="DS30" s="9"/>
      <c r="DT30" s="9">
        <v>0</v>
      </c>
      <c r="DU30" s="9">
        <v>0</v>
      </c>
      <c r="DV30" s="9">
        <v>0</v>
      </c>
      <c r="DW30" s="9"/>
      <c r="DX30" s="42"/>
      <c r="DY30" s="9"/>
      <c r="DZ30" s="9">
        <v>0</v>
      </c>
      <c r="EA30" s="38">
        <f t="shared" si="26"/>
        <v>0</v>
      </c>
      <c r="EB30" s="9">
        <f t="shared" si="26"/>
        <v>0</v>
      </c>
      <c r="EC30" s="9">
        <f t="shared" si="20"/>
        <v>0</v>
      </c>
    </row>
    <row r="31" spans="1:133" s="16" customFormat="1" ht="15" customHeight="1" x14ac:dyDescent="0.25">
      <c r="A31" s="7">
        <v>22</v>
      </c>
      <c r="B31" s="8" t="s">
        <v>71</v>
      </c>
      <c r="C31" s="3">
        <v>0</v>
      </c>
      <c r="D31" s="4">
        <v>3757.6</v>
      </c>
      <c r="E31" s="10">
        <f t="shared" si="21"/>
        <v>43641.4</v>
      </c>
      <c r="F31" s="11">
        <f t="shared" si="0"/>
        <v>40005.235000000001</v>
      </c>
      <c r="G31" s="11" t="e">
        <f>F31/#REF!*100</f>
        <v>#REF!</v>
      </c>
      <c r="H31" s="11">
        <f t="shared" si="1"/>
        <v>91.668083517027412</v>
      </c>
      <c r="I31" s="10">
        <f t="shared" si="2"/>
        <v>9372</v>
      </c>
      <c r="J31" s="11">
        <f t="shared" si="3"/>
        <v>8346.7160000000003</v>
      </c>
      <c r="K31" s="11" t="e">
        <f>J31/#REF!*100</f>
        <v>#REF!</v>
      </c>
      <c r="L31" s="11">
        <f t="shared" si="4"/>
        <v>89.06013657703798</v>
      </c>
      <c r="M31" s="10">
        <f t="shared" si="5"/>
        <v>2872</v>
      </c>
      <c r="N31" s="11">
        <f t="shared" si="5"/>
        <v>0</v>
      </c>
      <c r="O31" s="9">
        <f t="shared" si="5"/>
        <v>2463.12</v>
      </c>
      <c r="P31" s="11" t="e">
        <f t="shared" si="6"/>
        <v>#DIV/0!</v>
      </c>
      <c r="Q31" s="12">
        <f t="shared" si="7"/>
        <v>85.763231197771589</v>
      </c>
      <c r="R31" s="9">
        <v>25</v>
      </c>
      <c r="S31" s="9">
        <v>0</v>
      </c>
      <c r="T31" s="9">
        <v>11.843</v>
      </c>
      <c r="U31" s="9" t="e">
        <f t="shared" si="8"/>
        <v>#DIV/0!</v>
      </c>
      <c r="V31" s="9">
        <f t="shared" si="9"/>
        <v>47.372</v>
      </c>
      <c r="W31" s="9">
        <v>2300</v>
      </c>
      <c r="X31" s="9">
        <v>2300</v>
      </c>
      <c r="Y31" s="9">
        <v>2142.5</v>
      </c>
      <c r="Z31" s="9">
        <f t="shared" si="10"/>
        <v>93.152173913043484</v>
      </c>
      <c r="AA31" s="9">
        <f t="shared" si="11"/>
        <v>93.152173913043484</v>
      </c>
      <c r="AB31" s="9">
        <v>2847</v>
      </c>
      <c r="AC31" s="9">
        <v>0</v>
      </c>
      <c r="AD31" s="9">
        <v>2451.277</v>
      </c>
      <c r="AE31" s="9" t="e">
        <f t="shared" si="12"/>
        <v>#DIV/0!</v>
      </c>
      <c r="AF31" s="9">
        <f t="shared" si="13"/>
        <v>86.100351246926593</v>
      </c>
      <c r="AG31" s="9">
        <v>300</v>
      </c>
      <c r="AH31" s="9">
        <v>300</v>
      </c>
      <c r="AI31" s="42">
        <v>262.5</v>
      </c>
      <c r="AJ31" s="9">
        <f t="shared" si="27"/>
        <v>87.5</v>
      </c>
      <c r="AK31" s="9">
        <f t="shared" si="15"/>
        <v>87.5</v>
      </c>
      <c r="AL31" s="9"/>
      <c r="AM31" s="9"/>
      <c r="AN31" s="9"/>
      <c r="AO31" s="9"/>
      <c r="AP31" s="9"/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31469.4</v>
      </c>
      <c r="AX31" s="9">
        <v>31469.4</v>
      </c>
      <c r="AY31" s="9">
        <v>28847.1</v>
      </c>
      <c r="AZ31" s="9">
        <v>0</v>
      </c>
      <c r="BA31" s="9">
        <v>0</v>
      </c>
      <c r="BB31" s="9">
        <v>0</v>
      </c>
      <c r="BC31" s="9">
        <v>2800</v>
      </c>
      <c r="BD31" s="9">
        <v>0</v>
      </c>
      <c r="BE31" s="9">
        <v>2684.8</v>
      </c>
      <c r="BF31" s="9">
        <v>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38">
        <f t="shared" si="25"/>
        <v>1900</v>
      </c>
      <c r="BM31" s="9">
        <f t="shared" si="25"/>
        <v>1900</v>
      </c>
      <c r="BN31" s="9">
        <f t="shared" si="25"/>
        <v>1760.09</v>
      </c>
      <c r="BO31" s="9">
        <f>BN31/BM31*100</f>
        <v>92.636315789473684</v>
      </c>
      <c r="BP31" s="9">
        <f>BN31/BL31*100</f>
        <v>92.636315789473684</v>
      </c>
      <c r="BQ31" s="9">
        <v>1900</v>
      </c>
      <c r="BR31" s="9">
        <v>1900</v>
      </c>
      <c r="BS31" s="9">
        <v>1760.09</v>
      </c>
      <c r="BT31" s="9"/>
      <c r="BU31" s="9"/>
      <c r="BV31" s="9"/>
      <c r="BW31" s="9"/>
      <c r="BX31" s="9"/>
      <c r="BY31" s="9"/>
      <c r="BZ31" s="9"/>
      <c r="CA31" s="9"/>
      <c r="CB31" s="42"/>
      <c r="CC31" s="9">
        <v>0</v>
      </c>
      <c r="CD31" s="9">
        <v>0</v>
      </c>
      <c r="CE31" s="9">
        <v>0</v>
      </c>
      <c r="CF31" s="9"/>
      <c r="CG31" s="9"/>
      <c r="CH31" s="9"/>
      <c r="CI31" s="9"/>
      <c r="CJ31" s="9"/>
      <c r="CK31" s="9"/>
      <c r="CL31" s="9">
        <v>2000</v>
      </c>
      <c r="CM31" s="42"/>
      <c r="CN31" s="9">
        <v>1718.5060000000001</v>
      </c>
      <c r="CO31" s="9">
        <v>1000</v>
      </c>
      <c r="CP31" s="9">
        <v>1000</v>
      </c>
      <c r="CQ31" s="9">
        <v>803.20500000000004</v>
      </c>
      <c r="CR31" s="9"/>
      <c r="CS31" s="9"/>
      <c r="CT31" s="9"/>
      <c r="CU31" s="9"/>
      <c r="CV31" s="9"/>
      <c r="CW31" s="9"/>
      <c r="CX31" s="9"/>
      <c r="CY31" s="9">
        <v>0</v>
      </c>
      <c r="CZ31" s="9">
        <v>126.619</v>
      </c>
      <c r="DA31" s="9"/>
      <c r="DB31" s="42"/>
      <c r="DC31" s="42"/>
      <c r="DD31" s="9">
        <v>0</v>
      </c>
      <c r="DE31" s="38">
        <f t="shared" si="23"/>
        <v>43641.4</v>
      </c>
      <c r="DF31" s="9">
        <f t="shared" si="22"/>
        <v>35969.4</v>
      </c>
      <c r="DG31" s="9">
        <f t="shared" si="24"/>
        <v>40005.235000000001</v>
      </c>
      <c r="DH31" s="9"/>
      <c r="DI31" s="9"/>
      <c r="DJ31" s="9"/>
      <c r="DK31" s="9"/>
      <c r="DL31" s="9"/>
      <c r="DM31" s="9"/>
      <c r="DN31" s="9">
        <v>0</v>
      </c>
      <c r="DO31" s="9">
        <v>0</v>
      </c>
      <c r="DP31" s="9">
        <v>0</v>
      </c>
      <c r="DQ31" s="9"/>
      <c r="DR31" s="42"/>
      <c r="DS31" s="9"/>
      <c r="DT31" s="9">
        <v>0</v>
      </c>
      <c r="DU31" s="9">
        <v>0</v>
      </c>
      <c r="DV31" s="9">
        <v>0</v>
      </c>
      <c r="DW31" s="9"/>
      <c r="DX31" s="42"/>
      <c r="DY31" s="9"/>
      <c r="DZ31" s="9">
        <v>0</v>
      </c>
      <c r="EA31" s="38">
        <f t="shared" si="26"/>
        <v>0</v>
      </c>
      <c r="EB31" s="9">
        <f t="shared" si="26"/>
        <v>0</v>
      </c>
      <c r="EC31" s="9">
        <f t="shared" si="20"/>
        <v>0</v>
      </c>
    </row>
    <row r="32" spans="1:133" s="16" customFormat="1" ht="15" customHeight="1" x14ac:dyDescent="0.25">
      <c r="A32" s="7">
        <v>23</v>
      </c>
      <c r="B32" s="8" t="s">
        <v>72</v>
      </c>
      <c r="C32" s="3">
        <v>0</v>
      </c>
      <c r="D32" s="4">
        <v>15494.2</v>
      </c>
      <c r="E32" s="10">
        <f t="shared" si="21"/>
        <v>71673.8</v>
      </c>
      <c r="F32" s="11">
        <f t="shared" si="0"/>
        <v>61579.385200000004</v>
      </c>
      <c r="G32" s="11" t="e">
        <f>F32/#REF!*100</f>
        <v>#REF!</v>
      </c>
      <c r="H32" s="11">
        <f t="shared" si="1"/>
        <v>85.916171878706024</v>
      </c>
      <c r="I32" s="10">
        <f t="shared" si="2"/>
        <v>15396</v>
      </c>
      <c r="J32" s="11">
        <f t="shared" si="3"/>
        <v>12430.386000000002</v>
      </c>
      <c r="K32" s="11" t="e">
        <f>J32/#REF!*100</f>
        <v>#REF!</v>
      </c>
      <c r="L32" s="11">
        <f t="shared" si="4"/>
        <v>80.737763055339059</v>
      </c>
      <c r="M32" s="10">
        <f t="shared" si="5"/>
        <v>7080</v>
      </c>
      <c r="N32" s="11">
        <f t="shared" si="5"/>
        <v>0</v>
      </c>
      <c r="O32" s="9">
        <f t="shared" si="5"/>
        <v>5422.0990000000002</v>
      </c>
      <c r="P32" s="11" t="e">
        <f t="shared" si="6"/>
        <v>#DIV/0!</v>
      </c>
      <c r="Q32" s="12">
        <f t="shared" si="7"/>
        <v>76.583319209039544</v>
      </c>
      <c r="R32" s="9">
        <v>80</v>
      </c>
      <c r="S32" s="9">
        <v>0</v>
      </c>
      <c r="T32" s="9">
        <v>11.629</v>
      </c>
      <c r="U32" s="9" t="e">
        <f t="shared" si="8"/>
        <v>#DIV/0!</v>
      </c>
      <c r="V32" s="9">
        <f t="shared" si="9"/>
        <v>14.536250000000001</v>
      </c>
      <c r="W32" s="9">
        <v>4551</v>
      </c>
      <c r="X32" s="9">
        <v>0</v>
      </c>
      <c r="Y32" s="9">
        <v>4699.1000000000004</v>
      </c>
      <c r="Z32" s="9">
        <v>0</v>
      </c>
      <c r="AA32" s="9">
        <f t="shared" si="11"/>
        <v>103.25422983959569</v>
      </c>
      <c r="AB32" s="9">
        <v>7000</v>
      </c>
      <c r="AC32" s="9">
        <v>0</v>
      </c>
      <c r="AD32" s="9">
        <v>5410.47</v>
      </c>
      <c r="AE32" s="9" t="e">
        <f t="shared" si="12"/>
        <v>#DIV/0!</v>
      </c>
      <c r="AF32" s="9">
        <f t="shared" si="13"/>
        <v>77.292428571428573</v>
      </c>
      <c r="AG32" s="9">
        <v>360</v>
      </c>
      <c r="AH32" s="9">
        <v>360</v>
      </c>
      <c r="AI32" s="42">
        <v>304</v>
      </c>
      <c r="AJ32" s="9">
        <f t="shared" si="27"/>
        <v>84.444444444444443</v>
      </c>
      <c r="AK32" s="9">
        <f t="shared" si="15"/>
        <v>84.444444444444443</v>
      </c>
      <c r="AL32" s="9"/>
      <c r="AM32" s="9"/>
      <c r="AN32" s="9"/>
      <c r="AO32" s="9"/>
      <c r="AP32" s="9"/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9">
        <v>49482.8</v>
      </c>
      <c r="AX32" s="9">
        <v>49482.8</v>
      </c>
      <c r="AY32" s="9">
        <v>45359.3</v>
      </c>
      <c r="AZ32" s="9">
        <v>0</v>
      </c>
      <c r="BA32" s="9">
        <v>0</v>
      </c>
      <c r="BB32" s="9">
        <v>0</v>
      </c>
      <c r="BC32" s="9">
        <v>2205</v>
      </c>
      <c r="BD32" s="9">
        <v>2205</v>
      </c>
      <c r="BE32" s="9">
        <v>1700</v>
      </c>
      <c r="BF32" s="9">
        <v>0</v>
      </c>
      <c r="BG32" s="9">
        <v>0</v>
      </c>
      <c r="BH32" s="9">
        <v>0</v>
      </c>
      <c r="BI32" s="9">
        <v>0</v>
      </c>
      <c r="BJ32" s="9">
        <v>0</v>
      </c>
      <c r="BK32" s="9">
        <v>0</v>
      </c>
      <c r="BL32" s="38">
        <f t="shared" si="25"/>
        <v>920</v>
      </c>
      <c r="BM32" s="9">
        <f t="shared" si="25"/>
        <v>920</v>
      </c>
      <c r="BN32" s="9">
        <f t="shared" si="25"/>
        <v>579.94000000000005</v>
      </c>
      <c r="BO32" s="9">
        <f>BN32/BM32*100</f>
        <v>63.036956521739143</v>
      </c>
      <c r="BP32" s="9">
        <f>BN32/BL32*100</f>
        <v>63.036956521739143</v>
      </c>
      <c r="BQ32" s="9">
        <v>920</v>
      </c>
      <c r="BR32" s="9">
        <v>920</v>
      </c>
      <c r="BS32" s="9">
        <v>579.94000000000005</v>
      </c>
      <c r="BT32" s="9"/>
      <c r="BU32" s="9"/>
      <c r="BV32" s="9"/>
      <c r="BW32" s="9"/>
      <c r="BX32" s="9"/>
      <c r="BY32" s="9"/>
      <c r="BZ32" s="9"/>
      <c r="CA32" s="9"/>
      <c r="CB32" s="42"/>
      <c r="CC32" s="9">
        <v>0</v>
      </c>
      <c r="CD32" s="9">
        <v>0</v>
      </c>
      <c r="CE32" s="9">
        <v>0</v>
      </c>
      <c r="CF32" s="9"/>
      <c r="CG32" s="9"/>
      <c r="CH32" s="9"/>
      <c r="CI32" s="9"/>
      <c r="CJ32" s="9"/>
      <c r="CK32" s="9"/>
      <c r="CL32" s="9">
        <v>2485</v>
      </c>
      <c r="CM32" s="42"/>
      <c r="CN32" s="9">
        <v>886.7</v>
      </c>
      <c r="CO32" s="9"/>
      <c r="CP32" s="9"/>
      <c r="CQ32" s="9"/>
      <c r="CR32" s="9"/>
      <c r="CS32" s="9">
        <v>0</v>
      </c>
      <c r="CT32" s="9">
        <v>528.54700000000003</v>
      </c>
      <c r="CU32" s="9"/>
      <c r="CV32" s="9">
        <v>0</v>
      </c>
      <c r="CW32" s="9">
        <v>10</v>
      </c>
      <c r="CX32" s="9"/>
      <c r="CY32" s="9"/>
      <c r="CZ32" s="9"/>
      <c r="DA32" s="9"/>
      <c r="DB32" s="42"/>
      <c r="DC32" s="42"/>
      <c r="DD32" s="9">
        <v>0</v>
      </c>
      <c r="DE32" s="38">
        <f t="shared" si="23"/>
        <v>67083.8</v>
      </c>
      <c r="DF32" s="9">
        <f t="shared" si="22"/>
        <v>52967.8</v>
      </c>
      <c r="DG32" s="9">
        <f t="shared" si="24"/>
        <v>59489.686000000002</v>
      </c>
      <c r="DH32" s="9"/>
      <c r="DI32" s="9"/>
      <c r="DJ32" s="9"/>
      <c r="DK32" s="9">
        <v>4590</v>
      </c>
      <c r="DL32" s="9"/>
      <c r="DM32" s="9">
        <v>2089.6992</v>
      </c>
      <c r="DN32" s="9">
        <v>0</v>
      </c>
      <c r="DO32" s="9">
        <v>0</v>
      </c>
      <c r="DP32" s="9">
        <v>0</v>
      </c>
      <c r="DQ32" s="9"/>
      <c r="DR32" s="42"/>
      <c r="DS32" s="9"/>
      <c r="DT32" s="9">
        <v>0</v>
      </c>
      <c r="DU32" s="9">
        <v>0</v>
      </c>
      <c r="DV32" s="9">
        <v>0</v>
      </c>
      <c r="DW32" s="9">
        <v>8260</v>
      </c>
      <c r="DX32" s="42"/>
      <c r="DY32" s="9">
        <v>8260</v>
      </c>
      <c r="DZ32" s="9">
        <v>0</v>
      </c>
      <c r="EA32" s="38">
        <f t="shared" si="26"/>
        <v>12850</v>
      </c>
      <c r="EB32" s="9">
        <f t="shared" si="26"/>
        <v>0</v>
      </c>
      <c r="EC32" s="9">
        <f t="shared" si="20"/>
        <v>10349.699199999999</v>
      </c>
    </row>
    <row r="33" spans="1:133" s="16" customFormat="1" ht="15" customHeight="1" x14ac:dyDescent="0.25">
      <c r="A33" s="7">
        <v>24</v>
      </c>
      <c r="B33" s="8" t="s">
        <v>73</v>
      </c>
      <c r="C33" s="3">
        <v>0</v>
      </c>
      <c r="D33" s="4">
        <v>12.1</v>
      </c>
      <c r="E33" s="10">
        <f t="shared" si="21"/>
        <v>24782</v>
      </c>
      <c r="F33" s="11">
        <f t="shared" si="0"/>
        <v>23664.029000000002</v>
      </c>
      <c r="G33" s="11" t="e">
        <f>F33/#REF!*100</f>
        <v>#REF!</v>
      </c>
      <c r="H33" s="11">
        <f t="shared" si="1"/>
        <v>95.488778145428142</v>
      </c>
      <c r="I33" s="10">
        <f t="shared" si="2"/>
        <v>2542.3000000000002</v>
      </c>
      <c r="J33" s="11">
        <f t="shared" si="3"/>
        <v>1787.6289999999999</v>
      </c>
      <c r="K33" s="11" t="e">
        <f>J33/#REF!*100</f>
        <v>#REF!</v>
      </c>
      <c r="L33" s="11">
        <f t="shared" si="4"/>
        <v>70.315423042127208</v>
      </c>
      <c r="M33" s="10">
        <f t="shared" si="5"/>
        <v>700.7</v>
      </c>
      <c r="N33" s="11">
        <f t="shared" si="5"/>
        <v>0</v>
      </c>
      <c r="O33" s="9">
        <f t="shared" si="5"/>
        <v>484.029</v>
      </c>
      <c r="P33" s="11" t="e">
        <f t="shared" si="6"/>
        <v>#DIV/0!</v>
      </c>
      <c r="Q33" s="12">
        <f t="shared" si="7"/>
        <v>69.077922077922068</v>
      </c>
      <c r="R33" s="9">
        <v>100.7</v>
      </c>
      <c r="S33" s="9">
        <v>0</v>
      </c>
      <c r="T33" s="9">
        <v>2.9000000000000001E-2</v>
      </c>
      <c r="U33" s="9" t="e">
        <f t="shared" si="8"/>
        <v>#DIV/0!</v>
      </c>
      <c r="V33" s="9">
        <f t="shared" si="9"/>
        <v>2.8798411122144988E-2</v>
      </c>
      <c r="W33" s="9">
        <v>1474.6</v>
      </c>
      <c r="X33" s="9">
        <v>1474.6</v>
      </c>
      <c r="Y33" s="9">
        <v>1033.5999999999999</v>
      </c>
      <c r="Z33" s="9">
        <f t="shared" si="10"/>
        <v>70.093584700935835</v>
      </c>
      <c r="AA33" s="9">
        <f t="shared" si="11"/>
        <v>70.093584700935835</v>
      </c>
      <c r="AB33" s="9">
        <v>600</v>
      </c>
      <c r="AC33" s="9">
        <v>0</v>
      </c>
      <c r="AD33" s="9">
        <v>484</v>
      </c>
      <c r="AE33" s="9" t="e">
        <f t="shared" si="12"/>
        <v>#DIV/0!</v>
      </c>
      <c r="AF33" s="9">
        <f t="shared" si="13"/>
        <v>80.666666666666657</v>
      </c>
      <c r="AG33" s="9">
        <v>6</v>
      </c>
      <c r="AH33" s="9">
        <v>6</v>
      </c>
      <c r="AI33" s="42">
        <v>0</v>
      </c>
      <c r="AJ33" s="9">
        <f t="shared" si="27"/>
        <v>0</v>
      </c>
      <c r="AK33" s="9">
        <f t="shared" si="15"/>
        <v>0</v>
      </c>
      <c r="AL33" s="9">
        <v>0</v>
      </c>
      <c r="AM33" s="9">
        <v>0</v>
      </c>
      <c r="AN33" s="9">
        <v>0</v>
      </c>
      <c r="AO33" s="9">
        <v>0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22239.7</v>
      </c>
      <c r="AX33" s="9">
        <v>22239.7</v>
      </c>
      <c r="AY33" s="9">
        <v>20386.400000000001</v>
      </c>
      <c r="AZ33" s="9">
        <v>0</v>
      </c>
      <c r="BA33" s="9">
        <v>0</v>
      </c>
      <c r="BB33" s="9">
        <v>0</v>
      </c>
      <c r="BC33" s="9">
        <v>0</v>
      </c>
      <c r="BD33" s="9">
        <v>0</v>
      </c>
      <c r="BE33" s="9">
        <v>990</v>
      </c>
      <c r="BF33" s="9">
        <v>0</v>
      </c>
      <c r="BG33" s="9">
        <v>0</v>
      </c>
      <c r="BH33" s="9">
        <v>0</v>
      </c>
      <c r="BI33" s="9">
        <v>0</v>
      </c>
      <c r="BJ33" s="9">
        <v>0</v>
      </c>
      <c r="BK33" s="9">
        <v>0</v>
      </c>
      <c r="BL33" s="38">
        <f t="shared" si="25"/>
        <v>361</v>
      </c>
      <c r="BM33" s="9">
        <f t="shared" si="25"/>
        <v>361</v>
      </c>
      <c r="BN33" s="9">
        <f t="shared" si="25"/>
        <v>270</v>
      </c>
      <c r="BO33" s="9">
        <f>BN33/BM33*100</f>
        <v>74.79224376731301</v>
      </c>
      <c r="BP33" s="9">
        <f>BN33/BL33*100</f>
        <v>74.79224376731301</v>
      </c>
      <c r="BQ33" s="9">
        <v>361</v>
      </c>
      <c r="BR33" s="9">
        <v>361</v>
      </c>
      <c r="BS33" s="9">
        <v>270</v>
      </c>
      <c r="BT33" s="9"/>
      <c r="BU33" s="9"/>
      <c r="BV33" s="9"/>
      <c r="BW33" s="9"/>
      <c r="BX33" s="9"/>
      <c r="BY33" s="9"/>
      <c r="BZ33" s="9"/>
      <c r="CA33" s="9"/>
      <c r="CB33" s="42"/>
      <c r="CC33" s="9">
        <v>0</v>
      </c>
      <c r="CD33" s="9">
        <v>0</v>
      </c>
      <c r="CE33" s="9">
        <v>0</v>
      </c>
      <c r="CF33" s="9"/>
      <c r="CG33" s="9"/>
      <c r="CH33" s="9"/>
      <c r="CI33" s="9"/>
      <c r="CJ33" s="9"/>
      <c r="CK33" s="9"/>
      <c r="CL33" s="9"/>
      <c r="CM33" s="42"/>
      <c r="CN33" s="9"/>
      <c r="CO33" s="9"/>
      <c r="CP33" s="9"/>
      <c r="CQ33" s="9"/>
      <c r="CR33" s="9"/>
      <c r="CS33" s="9">
        <v>0</v>
      </c>
      <c r="CT33" s="9"/>
      <c r="CU33" s="9"/>
      <c r="CV33" s="9">
        <v>0</v>
      </c>
      <c r="CW33" s="9"/>
      <c r="CX33" s="9"/>
      <c r="CY33" s="9">
        <v>0</v>
      </c>
      <c r="CZ33" s="9">
        <v>500</v>
      </c>
      <c r="DA33" s="9"/>
      <c r="DB33" s="42"/>
      <c r="DC33" s="42"/>
      <c r="DD33" s="9">
        <v>0</v>
      </c>
      <c r="DE33" s="38">
        <f t="shared" si="23"/>
        <v>24782</v>
      </c>
      <c r="DF33" s="9">
        <f t="shared" si="22"/>
        <v>24081.3</v>
      </c>
      <c r="DG33" s="9">
        <f t="shared" si="24"/>
        <v>23664.029000000002</v>
      </c>
      <c r="DH33" s="9"/>
      <c r="DI33" s="9"/>
      <c r="DJ33" s="9"/>
      <c r="DK33" s="9"/>
      <c r="DL33" s="9"/>
      <c r="DM33" s="9"/>
      <c r="DN33" s="9">
        <v>0</v>
      </c>
      <c r="DO33" s="9">
        <v>0</v>
      </c>
      <c r="DP33" s="9">
        <v>0</v>
      </c>
      <c r="DQ33" s="9"/>
      <c r="DR33" s="42"/>
      <c r="DS33" s="9"/>
      <c r="DT33" s="9">
        <v>0</v>
      </c>
      <c r="DU33" s="9">
        <v>0</v>
      </c>
      <c r="DV33" s="9">
        <v>0</v>
      </c>
      <c r="DW33" s="9"/>
      <c r="DX33" s="42"/>
      <c r="DY33" s="9"/>
      <c r="DZ33" s="9">
        <v>0</v>
      </c>
      <c r="EA33" s="38">
        <f t="shared" si="26"/>
        <v>0</v>
      </c>
      <c r="EB33" s="9">
        <f t="shared" si="26"/>
        <v>0</v>
      </c>
      <c r="EC33" s="9">
        <f t="shared" si="20"/>
        <v>0</v>
      </c>
    </row>
    <row r="34" spans="1:133" s="20" customFormat="1" ht="15" customHeight="1" x14ac:dyDescent="0.25">
      <c r="A34" s="45" t="s">
        <v>74</v>
      </c>
      <c r="B34" s="46"/>
      <c r="C34" s="5">
        <f>SUM(C10:C33)</f>
        <v>5868.4</v>
      </c>
      <c r="D34" s="5">
        <f>SUM(D10:D33)</f>
        <v>643432.21330000006</v>
      </c>
      <c r="E34" s="17">
        <f>SUM(E10:E33)</f>
        <v>6080962.3859999999</v>
      </c>
      <c r="F34" s="17">
        <f>SUM(F10:F33)</f>
        <v>4982044.5895000007</v>
      </c>
      <c r="G34" s="17" t="e">
        <f>F34/#REF!*100</f>
        <v>#REF!</v>
      </c>
      <c r="H34" s="17">
        <f t="shared" si="1"/>
        <v>81.928554614480078</v>
      </c>
      <c r="I34" s="17">
        <f>SUM(I10:I33)</f>
        <v>1327283.5840000003</v>
      </c>
      <c r="J34" s="17">
        <f>SUM(J10:J33)</f>
        <v>1118952.9169000005</v>
      </c>
      <c r="K34" s="17" t="e">
        <f>J34/#REF!*100</f>
        <v>#REF!</v>
      </c>
      <c r="L34" s="17">
        <f t="shared" si="4"/>
        <v>84.303982237755179</v>
      </c>
      <c r="M34" s="17">
        <f>SUM(M10:M33)</f>
        <v>523612.20100000006</v>
      </c>
      <c r="N34" s="17">
        <f>SUM(N10:N33)</f>
        <v>1861.5</v>
      </c>
      <c r="O34" s="17">
        <f>SUM(O10:O33)</f>
        <v>442933.15660000005</v>
      </c>
      <c r="P34" s="17">
        <f t="shared" si="6"/>
        <v>23794.421520279346</v>
      </c>
      <c r="Q34" s="18">
        <f t="shared" si="7"/>
        <v>84.591832610867684</v>
      </c>
      <c r="R34" s="17">
        <f>SUM(R10:R33)</f>
        <v>35439.238999999987</v>
      </c>
      <c r="S34" s="17">
        <f>SUM(S10:S33)</f>
        <v>0</v>
      </c>
      <c r="T34" s="17">
        <f>SUM(T10:T33)</f>
        <v>23938.679799999994</v>
      </c>
      <c r="U34" s="17" t="e">
        <f>T34/S34*100</f>
        <v>#DIV/0!</v>
      </c>
      <c r="V34" s="18">
        <f>T34/R34*100</f>
        <v>67.54851536174354</v>
      </c>
      <c r="W34" s="17">
        <f>SUM(W10:W33)</f>
        <v>214528.283</v>
      </c>
      <c r="X34" s="17">
        <f>SUM(X10:X33)</f>
        <v>175677.48299999998</v>
      </c>
      <c r="Y34" s="17">
        <f>SUM(Y10:Y33)</f>
        <v>191650.80000000002</v>
      </c>
      <c r="Z34" s="17">
        <f t="shared" si="10"/>
        <v>109.09240998176189</v>
      </c>
      <c r="AA34" s="18">
        <f t="shared" si="11"/>
        <v>89.33591287821011</v>
      </c>
      <c r="AB34" s="17">
        <f>SUM(AB10:AB33)</f>
        <v>488172.96200000006</v>
      </c>
      <c r="AC34" s="17">
        <f>SUM(AC10:AC33)</f>
        <v>1861.5</v>
      </c>
      <c r="AD34" s="17">
        <f>SUM(AD10:AD33)</f>
        <v>418994.47679999995</v>
      </c>
      <c r="AE34" s="17">
        <f t="shared" si="12"/>
        <v>22508.432812248186</v>
      </c>
      <c r="AF34" s="18">
        <f t="shared" si="13"/>
        <v>85.829103497133033</v>
      </c>
      <c r="AG34" s="17">
        <f>SUM(AG10:AG33)</f>
        <v>42434.600000000006</v>
      </c>
      <c r="AH34" s="17">
        <f>SUM(AH10:AH33)</f>
        <v>42434.600000000006</v>
      </c>
      <c r="AI34" s="17">
        <f>SUM(AI10:AI33)</f>
        <v>40153.838000000011</v>
      </c>
      <c r="AJ34" s="17">
        <f t="shared" si="27"/>
        <v>94.625230354474894</v>
      </c>
      <c r="AK34" s="18">
        <f t="shared" si="15"/>
        <v>94.625230354474894</v>
      </c>
      <c r="AL34" s="17">
        <f>SUM(AL10:AL33)</f>
        <v>24600</v>
      </c>
      <c r="AM34" s="17">
        <f>SUM(AM10:AM33)</f>
        <v>24600</v>
      </c>
      <c r="AN34" s="17">
        <f>SUM(AN10:AN33)</f>
        <v>22677.9</v>
      </c>
      <c r="AO34" s="17">
        <f>AN34/AM34*100</f>
        <v>92.186585365853674</v>
      </c>
      <c r="AP34" s="18">
        <f>AN34/AL34*100</f>
        <v>92.186585365853674</v>
      </c>
      <c r="AQ34" s="17">
        <f t="shared" ref="AQ34:BN34" si="28">SUM(AQ10:AQ33)</f>
        <v>0</v>
      </c>
      <c r="AR34" s="17">
        <f t="shared" si="28"/>
        <v>0</v>
      </c>
      <c r="AS34" s="17">
        <f t="shared" si="28"/>
        <v>0</v>
      </c>
      <c r="AT34" s="17">
        <f t="shared" si="28"/>
        <v>0</v>
      </c>
      <c r="AU34" s="17">
        <f t="shared" si="28"/>
        <v>0</v>
      </c>
      <c r="AV34" s="17">
        <f t="shared" si="28"/>
        <v>0</v>
      </c>
      <c r="AW34" s="17">
        <f t="shared" si="28"/>
        <v>3737608.2999999993</v>
      </c>
      <c r="AX34" s="17">
        <f t="shared" si="28"/>
        <v>3737608.2999999993</v>
      </c>
      <c r="AY34" s="17">
        <f t="shared" si="28"/>
        <v>3425407.5999999996</v>
      </c>
      <c r="AZ34" s="17">
        <f t="shared" si="28"/>
        <v>0</v>
      </c>
      <c r="BA34" s="17">
        <f t="shared" si="28"/>
        <v>0</v>
      </c>
      <c r="BB34" s="17">
        <f t="shared" si="28"/>
        <v>0</v>
      </c>
      <c r="BC34" s="17">
        <f t="shared" si="28"/>
        <v>53648.600000000006</v>
      </c>
      <c r="BD34" s="17">
        <f t="shared" si="28"/>
        <v>51928.600000000006</v>
      </c>
      <c r="BE34" s="17">
        <f t="shared" si="28"/>
        <v>47029.600000000006</v>
      </c>
      <c r="BF34" s="17">
        <f t="shared" si="28"/>
        <v>0</v>
      </c>
      <c r="BG34" s="17">
        <f t="shared" si="28"/>
        <v>0</v>
      </c>
      <c r="BH34" s="17">
        <f t="shared" si="28"/>
        <v>0</v>
      </c>
      <c r="BI34" s="17">
        <f t="shared" si="28"/>
        <v>0</v>
      </c>
      <c r="BJ34" s="17">
        <f t="shared" si="28"/>
        <v>0</v>
      </c>
      <c r="BK34" s="17">
        <f t="shared" si="28"/>
        <v>0</v>
      </c>
      <c r="BL34" s="17">
        <f t="shared" si="28"/>
        <v>115375.2</v>
      </c>
      <c r="BM34" s="17">
        <f t="shared" si="28"/>
        <v>115375.2</v>
      </c>
      <c r="BN34" s="17">
        <f t="shared" si="28"/>
        <v>90282.883699999991</v>
      </c>
      <c r="BO34" s="17">
        <f>BN34/BM34*100</f>
        <v>78.251551199911233</v>
      </c>
      <c r="BP34" s="18">
        <f>BN34/BL34*100</f>
        <v>78.251551199911233</v>
      </c>
      <c r="BQ34" s="17">
        <f t="shared" ref="BQ34:CV34" si="29">SUM(BQ10:BQ33)</f>
        <v>50122.1</v>
      </c>
      <c r="BR34" s="17">
        <f t="shared" si="29"/>
        <v>51747</v>
      </c>
      <c r="BS34" s="17">
        <f t="shared" si="29"/>
        <v>36337.238699999994</v>
      </c>
      <c r="BT34" s="17">
        <f t="shared" si="29"/>
        <v>16004.5</v>
      </c>
      <c r="BU34" s="17">
        <f t="shared" si="29"/>
        <v>14379.6</v>
      </c>
      <c r="BV34" s="17">
        <f t="shared" si="29"/>
        <v>10775.353000000001</v>
      </c>
      <c r="BW34" s="17">
        <f t="shared" si="29"/>
        <v>17787.3</v>
      </c>
      <c r="BX34" s="17">
        <f t="shared" si="29"/>
        <v>17787.3</v>
      </c>
      <c r="BY34" s="17">
        <f t="shared" si="29"/>
        <v>12447.183000000001</v>
      </c>
      <c r="BZ34" s="17">
        <f t="shared" si="29"/>
        <v>31461.3</v>
      </c>
      <c r="CA34" s="17">
        <f t="shared" si="29"/>
        <v>31461.3</v>
      </c>
      <c r="CB34" s="17">
        <f t="shared" si="29"/>
        <v>30723.109</v>
      </c>
      <c r="CC34" s="17">
        <f t="shared" si="29"/>
        <v>0</v>
      </c>
      <c r="CD34" s="17">
        <f t="shared" si="29"/>
        <v>0</v>
      </c>
      <c r="CE34" s="17">
        <f t="shared" si="29"/>
        <v>0</v>
      </c>
      <c r="CF34" s="17">
        <f t="shared" si="29"/>
        <v>21897.200000000001</v>
      </c>
      <c r="CG34" s="17">
        <f t="shared" si="29"/>
        <v>21897.200000000001</v>
      </c>
      <c r="CH34" s="17">
        <f t="shared" si="29"/>
        <v>16555.27</v>
      </c>
      <c r="CI34" s="17">
        <f t="shared" si="29"/>
        <v>385</v>
      </c>
      <c r="CJ34" s="17">
        <f t="shared" si="29"/>
        <v>385</v>
      </c>
      <c r="CK34" s="17">
        <f t="shared" si="29"/>
        <v>98</v>
      </c>
      <c r="CL34" s="17">
        <f t="shared" si="29"/>
        <v>332363.40000000002</v>
      </c>
      <c r="CM34" s="17">
        <f t="shared" si="29"/>
        <v>0</v>
      </c>
      <c r="CN34" s="17">
        <f t="shared" si="29"/>
        <v>261516.14110000001</v>
      </c>
      <c r="CO34" s="17">
        <f t="shared" si="29"/>
        <v>105962</v>
      </c>
      <c r="CP34" s="17">
        <f t="shared" si="29"/>
        <v>105962</v>
      </c>
      <c r="CQ34" s="17">
        <f t="shared" si="29"/>
        <v>76117.768200000006</v>
      </c>
      <c r="CR34" s="17">
        <f t="shared" si="29"/>
        <v>12500</v>
      </c>
      <c r="CS34" s="17">
        <f t="shared" si="29"/>
        <v>12500</v>
      </c>
      <c r="CT34" s="17">
        <f t="shared" si="29"/>
        <v>12327.311599999999</v>
      </c>
      <c r="CU34" s="17">
        <f t="shared" si="29"/>
        <v>5840.5</v>
      </c>
      <c r="CV34" s="17">
        <f t="shared" si="29"/>
        <v>5840.5</v>
      </c>
      <c r="CW34" s="17">
        <f t="shared" ref="CW34:EB34" si="30">SUM(CW10:CW33)</f>
        <v>6648.0661</v>
      </c>
      <c r="CX34" s="17">
        <f t="shared" si="30"/>
        <v>10152.799999999999</v>
      </c>
      <c r="CY34" s="17">
        <f t="shared" si="30"/>
        <v>1530.1590000000001</v>
      </c>
      <c r="CZ34" s="17">
        <f t="shared" si="30"/>
        <v>10872.243400000001</v>
      </c>
      <c r="DA34" s="17">
        <f t="shared" si="30"/>
        <v>55644.4</v>
      </c>
      <c r="DB34" s="17">
        <f t="shared" si="30"/>
        <v>0</v>
      </c>
      <c r="DC34" s="17">
        <f t="shared" si="30"/>
        <v>50664.81979999999</v>
      </c>
      <c r="DD34" s="17">
        <f t="shared" si="30"/>
        <v>0</v>
      </c>
      <c r="DE34" s="17">
        <f t="shared" si="30"/>
        <v>5150590.4840000011</v>
      </c>
      <c r="DF34" s="17">
        <f t="shared" si="30"/>
        <v>4191638.5420000004</v>
      </c>
      <c r="DG34" s="17">
        <f t="shared" si="30"/>
        <v>4618817.6303000003</v>
      </c>
      <c r="DH34" s="17">
        <f t="shared" si="30"/>
        <v>8560.1</v>
      </c>
      <c r="DI34" s="17">
        <f t="shared" si="30"/>
        <v>8560.1</v>
      </c>
      <c r="DJ34" s="17">
        <f t="shared" si="30"/>
        <v>7399.87</v>
      </c>
      <c r="DK34" s="17">
        <f t="shared" si="30"/>
        <v>872225.26100000017</v>
      </c>
      <c r="DL34" s="17">
        <f t="shared" si="30"/>
        <v>0</v>
      </c>
      <c r="DM34" s="17">
        <f t="shared" si="30"/>
        <v>307715.28219999996</v>
      </c>
      <c r="DN34" s="17">
        <f t="shared" si="30"/>
        <v>0</v>
      </c>
      <c r="DO34" s="17">
        <f t="shared" si="30"/>
        <v>0</v>
      </c>
      <c r="DP34" s="17">
        <f t="shared" si="30"/>
        <v>0</v>
      </c>
      <c r="DQ34" s="17">
        <f t="shared" si="30"/>
        <v>49586.540999999997</v>
      </c>
      <c r="DR34" s="17">
        <f t="shared" si="30"/>
        <v>0</v>
      </c>
      <c r="DS34" s="17">
        <f t="shared" si="30"/>
        <v>48111.807000000001</v>
      </c>
      <c r="DT34" s="17">
        <f t="shared" si="30"/>
        <v>0</v>
      </c>
      <c r="DU34" s="17">
        <f t="shared" si="30"/>
        <v>0</v>
      </c>
      <c r="DV34" s="17">
        <f t="shared" si="30"/>
        <v>0</v>
      </c>
      <c r="DW34" s="19">
        <f t="shared" si="30"/>
        <v>193339.40000000002</v>
      </c>
      <c r="DX34" s="19">
        <f t="shared" si="30"/>
        <v>0</v>
      </c>
      <c r="DY34" s="19">
        <f t="shared" si="30"/>
        <v>169829.56299999999</v>
      </c>
      <c r="DZ34" s="17">
        <f t="shared" si="30"/>
        <v>0</v>
      </c>
      <c r="EA34" s="17">
        <f t="shared" si="30"/>
        <v>1123711.3020000001</v>
      </c>
      <c r="EB34" s="17">
        <f t="shared" si="30"/>
        <v>8560.1</v>
      </c>
      <c r="EC34" s="17">
        <f t="shared" ref="EC34" si="31">SUM(EC10:EC33)</f>
        <v>533056.52220000001</v>
      </c>
    </row>
    <row r="35" spans="1:133" ht="3" customHeight="1" x14ac:dyDescent="0.25"/>
    <row r="49" spans="3:4" x14ac:dyDescent="0.25">
      <c r="C49" s="6"/>
      <c r="D49" s="6"/>
    </row>
    <row r="50" spans="3:4" x14ac:dyDescent="0.25">
      <c r="C50" s="6"/>
      <c r="D50" s="6"/>
    </row>
    <row r="51" spans="3:4" x14ac:dyDescent="0.25">
      <c r="C51" s="6"/>
      <c r="D51" s="6"/>
    </row>
    <row r="52" spans="3:4" x14ac:dyDescent="0.25">
      <c r="C52" s="6"/>
      <c r="D52" s="6"/>
    </row>
    <row r="53" spans="3:4" x14ac:dyDescent="0.25">
      <c r="C53" s="6"/>
      <c r="D53" s="6"/>
    </row>
    <row r="54" spans="3:4" x14ac:dyDescent="0.25">
      <c r="C54" s="6"/>
      <c r="D54" s="6"/>
    </row>
    <row r="55" spans="3:4" x14ac:dyDescent="0.25">
      <c r="C55" s="6"/>
      <c r="D55" s="6"/>
    </row>
    <row r="56" spans="3:4" x14ac:dyDescent="0.25">
      <c r="C56" s="6"/>
      <c r="D56" s="6"/>
    </row>
    <row r="57" spans="3:4" x14ac:dyDescent="0.25">
      <c r="C57" s="6"/>
      <c r="D57" s="6"/>
    </row>
    <row r="58" spans="3:4" x14ac:dyDescent="0.25">
      <c r="C58" s="6"/>
      <c r="D58" s="6"/>
    </row>
    <row r="59" spans="3:4" x14ac:dyDescent="0.25">
      <c r="C59" s="6"/>
      <c r="D59" s="6"/>
    </row>
    <row r="60" spans="3:4" x14ac:dyDescent="0.25">
      <c r="C60" s="6"/>
      <c r="D60" s="6"/>
    </row>
    <row r="61" spans="3:4" x14ac:dyDescent="0.25">
      <c r="C61" s="6"/>
      <c r="D61" s="6"/>
    </row>
    <row r="62" spans="3:4" x14ac:dyDescent="0.25">
      <c r="C62" s="6"/>
      <c r="D62" s="6"/>
    </row>
    <row r="63" spans="3:4" x14ac:dyDescent="0.25">
      <c r="C63" s="6"/>
      <c r="D63" s="6"/>
    </row>
    <row r="64" spans="3:4" x14ac:dyDescent="0.25">
      <c r="C64" s="6"/>
      <c r="D64" s="6"/>
    </row>
    <row r="65" spans="3:4" x14ac:dyDescent="0.25">
      <c r="C65" s="6"/>
      <c r="D65" s="6"/>
    </row>
    <row r="66" spans="3:4" x14ac:dyDescent="0.25">
      <c r="C66" s="6"/>
      <c r="D66" s="6"/>
    </row>
    <row r="67" spans="3:4" x14ac:dyDescent="0.25">
      <c r="C67" s="6"/>
      <c r="D67" s="6"/>
    </row>
    <row r="68" spans="3:4" x14ac:dyDescent="0.25">
      <c r="C68" s="6"/>
      <c r="D68" s="6"/>
    </row>
    <row r="69" spans="3:4" x14ac:dyDescent="0.25">
      <c r="C69" s="6"/>
      <c r="D69" s="6"/>
    </row>
    <row r="70" spans="3:4" x14ac:dyDescent="0.25">
      <c r="C70" s="6"/>
      <c r="D70" s="6"/>
    </row>
    <row r="71" spans="3:4" x14ac:dyDescent="0.25">
      <c r="C71" s="6"/>
      <c r="D71" s="6"/>
    </row>
    <row r="72" spans="3:4" x14ac:dyDescent="0.25">
      <c r="C72" s="6"/>
      <c r="D72" s="6"/>
    </row>
    <row r="73" spans="3:4" x14ac:dyDescent="0.25">
      <c r="C73" s="6"/>
      <c r="D73" s="6"/>
    </row>
    <row r="74" spans="3:4" x14ac:dyDescent="0.25">
      <c r="C74" s="6"/>
      <c r="D74" s="6"/>
    </row>
    <row r="75" spans="3:4" x14ac:dyDescent="0.25">
      <c r="C75" s="6"/>
      <c r="D75" s="6"/>
    </row>
    <row r="76" spans="3:4" x14ac:dyDescent="0.25">
      <c r="C76" s="6"/>
      <c r="D76" s="6"/>
    </row>
    <row r="77" spans="3:4" x14ac:dyDescent="0.25">
      <c r="C77" s="6"/>
      <c r="D77" s="6"/>
    </row>
    <row r="78" spans="3:4" x14ac:dyDescent="0.25">
      <c r="C78" s="6"/>
      <c r="D78" s="6"/>
    </row>
    <row r="79" spans="3:4" x14ac:dyDescent="0.25">
      <c r="C79" s="6"/>
      <c r="D79" s="6"/>
    </row>
    <row r="80" spans="3:4" x14ac:dyDescent="0.25">
      <c r="C80" s="6"/>
      <c r="D80" s="6"/>
    </row>
    <row r="81" spans="3:4" x14ac:dyDescent="0.25">
      <c r="C81" s="6"/>
      <c r="D81" s="6"/>
    </row>
    <row r="82" spans="3:4" x14ac:dyDescent="0.25">
      <c r="C82" s="6"/>
      <c r="D82" s="6"/>
    </row>
    <row r="83" spans="3:4" x14ac:dyDescent="0.25">
      <c r="C83" s="6"/>
      <c r="D83" s="6"/>
    </row>
    <row r="84" spans="3:4" x14ac:dyDescent="0.25">
      <c r="C84" s="6"/>
      <c r="D84" s="6"/>
    </row>
    <row r="85" spans="3:4" x14ac:dyDescent="0.25">
      <c r="C85" s="6"/>
      <c r="D85" s="6"/>
    </row>
    <row r="86" spans="3:4" x14ac:dyDescent="0.25">
      <c r="C86" s="6"/>
      <c r="D86" s="6"/>
    </row>
    <row r="87" spans="3:4" x14ac:dyDescent="0.25">
      <c r="C87" s="6"/>
      <c r="D87" s="6"/>
    </row>
    <row r="88" spans="3:4" x14ac:dyDescent="0.25">
      <c r="C88" s="6"/>
      <c r="D88" s="6"/>
    </row>
    <row r="89" spans="3:4" x14ac:dyDescent="0.25">
      <c r="C89" s="6"/>
      <c r="D89" s="6"/>
    </row>
    <row r="90" spans="3:4" x14ac:dyDescent="0.25">
      <c r="C90" s="6"/>
      <c r="D90" s="6"/>
    </row>
    <row r="91" spans="3:4" x14ac:dyDescent="0.25">
      <c r="C91" s="6"/>
      <c r="D91" s="6"/>
    </row>
    <row r="92" spans="3:4" x14ac:dyDescent="0.25">
      <c r="C92" s="6"/>
      <c r="D92" s="6"/>
    </row>
    <row r="93" spans="3:4" x14ac:dyDescent="0.25">
      <c r="C93" s="6"/>
      <c r="D93" s="6"/>
    </row>
    <row r="94" spans="3:4" x14ac:dyDescent="0.25">
      <c r="C94" s="6"/>
      <c r="D94" s="6"/>
    </row>
    <row r="95" spans="3:4" x14ac:dyDescent="0.25">
      <c r="C95" s="6"/>
      <c r="D95" s="6"/>
    </row>
    <row r="96" spans="3:4" x14ac:dyDescent="0.25">
      <c r="C96" s="6"/>
      <c r="D96" s="6"/>
    </row>
    <row r="97" spans="3:4" x14ac:dyDescent="0.25">
      <c r="C97" s="6"/>
      <c r="D97" s="6"/>
    </row>
    <row r="98" spans="3:4" x14ac:dyDescent="0.25">
      <c r="C98" s="6"/>
      <c r="D98" s="6"/>
    </row>
    <row r="99" spans="3:4" x14ac:dyDescent="0.25">
      <c r="C99" s="6"/>
      <c r="D99" s="6"/>
    </row>
    <row r="100" spans="3:4" x14ac:dyDescent="0.25">
      <c r="C100" s="6"/>
      <c r="D100" s="6"/>
    </row>
    <row r="101" spans="3:4" x14ac:dyDescent="0.25">
      <c r="C101" s="6"/>
      <c r="D101" s="6"/>
    </row>
    <row r="102" spans="3:4" x14ac:dyDescent="0.25">
      <c r="C102" s="6"/>
      <c r="D102" s="6"/>
    </row>
    <row r="103" spans="3:4" x14ac:dyDescent="0.25">
      <c r="C103" s="6"/>
      <c r="D103" s="6"/>
    </row>
    <row r="104" spans="3:4" x14ac:dyDescent="0.25">
      <c r="C104" s="6"/>
      <c r="D104" s="6"/>
    </row>
    <row r="105" spans="3:4" x14ac:dyDescent="0.25">
      <c r="C105" s="6"/>
      <c r="D105" s="6"/>
    </row>
    <row r="106" spans="3:4" x14ac:dyDescent="0.25">
      <c r="C106" s="6"/>
      <c r="D106" s="6"/>
    </row>
    <row r="107" spans="3:4" x14ac:dyDescent="0.25">
      <c r="C107" s="6"/>
      <c r="D107" s="6"/>
    </row>
    <row r="108" spans="3:4" x14ac:dyDescent="0.25">
      <c r="C108" s="6"/>
      <c r="D108" s="6"/>
    </row>
    <row r="109" spans="3:4" x14ac:dyDescent="0.25">
      <c r="C109" s="6"/>
      <c r="D109" s="6"/>
    </row>
    <row r="110" spans="3:4" x14ac:dyDescent="0.25">
      <c r="C110" s="6"/>
      <c r="D110" s="6"/>
    </row>
    <row r="111" spans="3:4" x14ac:dyDescent="0.25">
      <c r="C111" s="6"/>
      <c r="D111" s="6"/>
    </row>
    <row r="112" spans="3:4" x14ac:dyDescent="0.25">
      <c r="C112" s="6"/>
      <c r="D112" s="6"/>
    </row>
    <row r="113" spans="3:4" x14ac:dyDescent="0.25">
      <c r="C113" s="6"/>
      <c r="D113" s="6"/>
    </row>
    <row r="114" spans="3:4" x14ac:dyDescent="0.25">
      <c r="C114" s="6"/>
      <c r="D114" s="6"/>
    </row>
    <row r="115" spans="3:4" x14ac:dyDescent="0.25">
      <c r="C115" s="6"/>
      <c r="D115" s="6"/>
    </row>
    <row r="116" spans="3:4" x14ac:dyDescent="0.25">
      <c r="C116" s="6"/>
      <c r="D116" s="6"/>
    </row>
    <row r="117" spans="3:4" x14ac:dyDescent="0.25">
      <c r="C117" s="6"/>
      <c r="D117" s="6"/>
    </row>
    <row r="118" spans="3:4" x14ac:dyDescent="0.25">
      <c r="C118" s="6"/>
      <c r="D118" s="6"/>
    </row>
    <row r="119" spans="3:4" x14ac:dyDescent="0.25">
      <c r="C119" s="6"/>
      <c r="D119" s="6"/>
    </row>
    <row r="120" spans="3:4" x14ac:dyDescent="0.25">
      <c r="C120" s="6"/>
      <c r="D120" s="6"/>
    </row>
    <row r="121" spans="3:4" x14ac:dyDescent="0.25">
      <c r="C121" s="6"/>
      <c r="D121" s="6"/>
    </row>
    <row r="122" spans="3:4" x14ac:dyDescent="0.25">
      <c r="C122" s="6"/>
      <c r="D122" s="6"/>
    </row>
    <row r="123" spans="3:4" x14ac:dyDescent="0.25">
      <c r="C123" s="6"/>
      <c r="D123" s="6"/>
    </row>
    <row r="124" spans="3:4" x14ac:dyDescent="0.25">
      <c r="C124" s="6"/>
      <c r="D124" s="6"/>
    </row>
    <row r="125" spans="3:4" x14ac:dyDescent="0.25">
      <c r="C125" s="6"/>
      <c r="D125" s="6"/>
    </row>
    <row r="126" spans="3:4" x14ac:dyDescent="0.25">
      <c r="C126" s="6"/>
      <c r="D126" s="6"/>
    </row>
    <row r="127" spans="3:4" x14ac:dyDescent="0.25">
      <c r="C127" s="6"/>
      <c r="D127" s="6"/>
    </row>
    <row r="128" spans="3:4" x14ac:dyDescent="0.25">
      <c r="C128" s="6"/>
      <c r="D128" s="6"/>
    </row>
    <row r="129" spans="3:4" x14ac:dyDescent="0.25">
      <c r="C129" s="6"/>
      <c r="D129" s="6"/>
    </row>
    <row r="130" spans="3:4" x14ac:dyDescent="0.25">
      <c r="C130" s="6"/>
      <c r="D130" s="6"/>
    </row>
    <row r="131" spans="3:4" x14ac:dyDescent="0.25">
      <c r="C131" s="6"/>
      <c r="D131" s="6"/>
    </row>
    <row r="132" spans="3:4" x14ac:dyDescent="0.25">
      <c r="C132" s="6"/>
      <c r="D132" s="6"/>
    </row>
    <row r="133" spans="3:4" x14ac:dyDescent="0.25">
      <c r="C133" s="6"/>
      <c r="D133" s="6"/>
    </row>
    <row r="134" spans="3:4" x14ac:dyDescent="0.25">
      <c r="C134" s="6"/>
      <c r="D134" s="6"/>
    </row>
    <row r="135" spans="3:4" x14ac:dyDescent="0.25">
      <c r="C135" s="6"/>
      <c r="D135" s="6"/>
    </row>
    <row r="136" spans="3:4" x14ac:dyDescent="0.25">
      <c r="C136" s="6"/>
      <c r="D136" s="6"/>
    </row>
    <row r="137" spans="3:4" x14ac:dyDescent="0.25">
      <c r="C137" s="6"/>
      <c r="D137" s="6"/>
    </row>
    <row r="138" spans="3:4" x14ac:dyDescent="0.25">
      <c r="C138" s="6"/>
      <c r="D138" s="6"/>
    </row>
    <row r="139" spans="3:4" x14ac:dyDescent="0.25">
      <c r="C139" s="6"/>
      <c r="D139" s="6"/>
    </row>
    <row r="140" spans="3:4" x14ac:dyDescent="0.25">
      <c r="C140" s="6"/>
      <c r="D140" s="6"/>
    </row>
    <row r="141" spans="3:4" x14ac:dyDescent="0.25">
      <c r="C141" s="6"/>
      <c r="D141" s="6"/>
    </row>
    <row r="142" spans="3:4" x14ac:dyDescent="0.25">
      <c r="C142" s="6"/>
      <c r="D142" s="6"/>
    </row>
    <row r="143" spans="3:4" x14ac:dyDescent="0.25">
      <c r="C143" s="6"/>
      <c r="D143" s="6"/>
    </row>
    <row r="144" spans="3:4" x14ac:dyDescent="0.25">
      <c r="C144" s="6"/>
      <c r="D144" s="6"/>
    </row>
    <row r="145" spans="3:4" x14ac:dyDescent="0.25">
      <c r="C145" s="6"/>
      <c r="D145" s="6"/>
    </row>
    <row r="146" spans="3:4" x14ac:dyDescent="0.25">
      <c r="C146" s="6"/>
      <c r="D146" s="6"/>
    </row>
    <row r="147" spans="3:4" x14ac:dyDescent="0.25">
      <c r="C147" s="6"/>
      <c r="D147" s="6"/>
    </row>
    <row r="148" spans="3:4" x14ac:dyDescent="0.25">
      <c r="C148" s="6"/>
      <c r="D148" s="6"/>
    </row>
    <row r="149" spans="3:4" x14ac:dyDescent="0.25">
      <c r="C149" s="6"/>
      <c r="D149" s="6"/>
    </row>
    <row r="150" spans="3:4" x14ac:dyDescent="0.25">
      <c r="C150" s="6"/>
      <c r="D150" s="6"/>
    </row>
    <row r="151" spans="3:4" x14ac:dyDescent="0.25">
      <c r="C151" s="6"/>
      <c r="D151" s="6"/>
    </row>
    <row r="152" spans="3:4" x14ac:dyDescent="0.25">
      <c r="C152" s="6"/>
      <c r="D152" s="6"/>
    </row>
    <row r="153" spans="3:4" x14ac:dyDescent="0.25">
      <c r="C153" s="6"/>
      <c r="D153" s="6"/>
    </row>
    <row r="154" spans="3:4" x14ac:dyDescent="0.25">
      <c r="C154" s="6"/>
      <c r="D154" s="6"/>
    </row>
    <row r="155" spans="3:4" x14ac:dyDescent="0.25">
      <c r="C155" s="6"/>
      <c r="D155" s="6"/>
    </row>
    <row r="156" spans="3:4" x14ac:dyDescent="0.25">
      <c r="C156" s="6"/>
      <c r="D156" s="6"/>
    </row>
    <row r="157" spans="3:4" x14ac:dyDescent="0.25">
      <c r="C157" s="6"/>
      <c r="D157" s="6"/>
    </row>
    <row r="158" spans="3:4" x14ac:dyDescent="0.25">
      <c r="C158" s="6"/>
      <c r="D158" s="6"/>
    </row>
    <row r="159" spans="3:4" x14ac:dyDescent="0.25">
      <c r="C159" s="6"/>
      <c r="D159" s="6"/>
    </row>
    <row r="160" spans="3:4" x14ac:dyDescent="0.25">
      <c r="C160" s="6"/>
      <c r="D160" s="6"/>
    </row>
    <row r="161" spans="3:4" x14ac:dyDescent="0.25">
      <c r="C161" s="6"/>
      <c r="D161" s="6"/>
    </row>
    <row r="162" spans="3:4" x14ac:dyDescent="0.25">
      <c r="C162" s="6"/>
      <c r="D162" s="6"/>
    </row>
    <row r="163" spans="3:4" x14ac:dyDescent="0.25">
      <c r="C163" s="6"/>
      <c r="D163" s="6"/>
    </row>
    <row r="164" spans="3:4" x14ac:dyDescent="0.25">
      <c r="C164" s="6"/>
      <c r="D164" s="6"/>
    </row>
    <row r="165" spans="3:4" x14ac:dyDescent="0.25">
      <c r="C165" s="6"/>
      <c r="D165" s="6"/>
    </row>
    <row r="166" spans="3:4" x14ac:dyDescent="0.25">
      <c r="C166" s="6"/>
      <c r="D166" s="6"/>
    </row>
    <row r="167" spans="3:4" x14ac:dyDescent="0.25">
      <c r="C167" s="6"/>
      <c r="D167" s="6"/>
    </row>
    <row r="168" spans="3:4" x14ac:dyDescent="0.25">
      <c r="C168" s="6"/>
      <c r="D168" s="6"/>
    </row>
    <row r="169" spans="3:4" x14ac:dyDescent="0.25">
      <c r="C169" s="6"/>
      <c r="D169" s="6"/>
    </row>
    <row r="170" spans="3:4" x14ac:dyDescent="0.25">
      <c r="C170" s="6"/>
      <c r="D170" s="6"/>
    </row>
    <row r="171" spans="3:4" x14ac:dyDescent="0.25">
      <c r="C171" s="6"/>
      <c r="D171" s="6"/>
    </row>
    <row r="172" spans="3:4" x14ac:dyDescent="0.25">
      <c r="C172" s="6"/>
      <c r="D172" s="6"/>
    </row>
    <row r="173" spans="3:4" x14ac:dyDescent="0.25">
      <c r="C173" s="6"/>
      <c r="D173" s="6"/>
    </row>
    <row r="174" spans="3:4" x14ac:dyDescent="0.25">
      <c r="C174" s="6"/>
      <c r="D174" s="6"/>
    </row>
    <row r="175" spans="3:4" x14ac:dyDescent="0.25">
      <c r="C175" s="6"/>
      <c r="D175" s="6"/>
    </row>
    <row r="176" spans="3:4" x14ac:dyDescent="0.25">
      <c r="C176" s="6"/>
      <c r="D176" s="6"/>
    </row>
    <row r="177" spans="3:4" x14ac:dyDescent="0.25">
      <c r="C177" s="6"/>
      <c r="D177" s="6"/>
    </row>
    <row r="178" spans="3:4" x14ac:dyDescent="0.25">
      <c r="C178" s="6"/>
      <c r="D178" s="6"/>
    </row>
    <row r="179" spans="3:4" x14ac:dyDescent="0.25">
      <c r="C179" s="6"/>
      <c r="D179" s="6"/>
    </row>
    <row r="180" spans="3:4" x14ac:dyDescent="0.25">
      <c r="C180" s="6"/>
      <c r="D180" s="6"/>
    </row>
    <row r="181" spans="3:4" x14ac:dyDescent="0.25">
      <c r="C181" s="6"/>
      <c r="D181" s="6"/>
    </row>
    <row r="182" spans="3:4" x14ac:dyDescent="0.25">
      <c r="C182" s="6"/>
      <c r="D182" s="6"/>
    </row>
    <row r="183" spans="3:4" x14ac:dyDescent="0.25">
      <c r="C183" s="6"/>
      <c r="D183" s="6"/>
    </row>
    <row r="184" spans="3:4" x14ac:dyDescent="0.25">
      <c r="C184" s="6"/>
      <c r="D184" s="6"/>
    </row>
    <row r="185" spans="3:4" x14ac:dyDescent="0.25">
      <c r="C185" s="6"/>
      <c r="D185" s="6"/>
    </row>
    <row r="186" spans="3:4" x14ac:dyDescent="0.25">
      <c r="C186" s="6"/>
      <c r="D186" s="6"/>
    </row>
    <row r="187" spans="3:4" x14ac:dyDescent="0.25">
      <c r="C187" s="6"/>
      <c r="D187" s="6"/>
    </row>
    <row r="188" spans="3:4" x14ac:dyDescent="0.25">
      <c r="C188" s="6"/>
      <c r="D188" s="6"/>
    </row>
    <row r="189" spans="3:4" x14ac:dyDescent="0.25">
      <c r="C189" s="6"/>
      <c r="D189" s="6"/>
    </row>
    <row r="190" spans="3:4" x14ac:dyDescent="0.25">
      <c r="C190" s="6"/>
      <c r="D190" s="6"/>
    </row>
    <row r="191" spans="3:4" x14ac:dyDescent="0.25">
      <c r="C191" s="6"/>
      <c r="D191" s="6"/>
    </row>
    <row r="192" spans="3:4" x14ac:dyDescent="0.25">
      <c r="C192" s="6"/>
      <c r="D192" s="6"/>
    </row>
    <row r="193" spans="3:4" x14ac:dyDescent="0.25">
      <c r="C193" s="6"/>
      <c r="D193" s="6"/>
    </row>
    <row r="194" spans="3:4" x14ac:dyDescent="0.25">
      <c r="C194" s="6"/>
      <c r="D194" s="6"/>
    </row>
    <row r="195" spans="3:4" x14ac:dyDescent="0.25">
      <c r="C195" s="6"/>
      <c r="D195" s="6"/>
    </row>
    <row r="196" spans="3:4" x14ac:dyDescent="0.25">
      <c r="C196" s="6"/>
      <c r="D196" s="6"/>
    </row>
    <row r="197" spans="3:4" x14ac:dyDescent="0.25">
      <c r="C197" s="6"/>
      <c r="D197" s="6"/>
    </row>
    <row r="198" spans="3:4" x14ac:dyDescent="0.25">
      <c r="C198" s="6"/>
      <c r="D198" s="6"/>
    </row>
    <row r="199" spans="3:4" x14ac:dyDescent="0.25">
      <c r="C199" s="6"/>
      <c r="D199" s="6"/>
    </row>
    <row r="200" spans="3:4" x14ac:dyDescent="0.25">
      <c r="C200" s="6"/>
      <c r="D200" s="6"/>
    </row>
    <row r="201" spans="3:4" x14ac:dyDescent="0.25">
      <c r="C201" s="6"/>
      <c r="D201" s="6"/>
    </row>
    <row r="202" spans="3:4" x14ac:dyDescent="0.25">
      <c r="C202" s="6"/>
      <c r="D202" s="6"/>
    </row>
    <row r="203" spans="3:4" x14ac:dyDescent="0.25">
      <c r="C203" s="6"/>
      <c r="D203" s="6"/>
    </row>
    <row r="204" spans="3:4" x14ac:dyDescent="0.25">
      <c r="C204" s="6"/>
      <c r="D204" s="6"/>
    </row>
    <row r="205" spans="3:4" x14ac:dyDescent="0.25">
      <c r="C205" s="6"/>
      <c r="D205" s="6"/>
    </row>
    <row r="206" spans="3:4" x14ac:dyDescent="0.25">
      <c r="C206" s="6"/>
      <c r="D206" s="6"/>
    </row>
    <row r="207" spans="3:4" x14ac:dyDescent="0.25">
      <c r="C207" s="6"/>
      <c r="D207" s="6"/>
    </row>
    <row r="208" spans="3:4" x14ac:dyDescent="0.25">
      <c r="C208" s="6"/>
      <c r="D208" s="6"/>
    </row>
    <row r="209" spans="3:4" x14ac:dyDescent="0.25">
      <c r="C209" s="6"/>
      <c r="D209" s="6"/>
    </row>
    <row r="210" spans="3:4" x14ac:dyDescent="0.25">
      <c r="C210" s="6"/>
      <c r="D210" s="6"/>
    </row>
    <row r="211" spans="3:4" x14ac:dyDescent="0.25">
      <c r="C211" s="6"/>
      <c r="D211" s="6"/>
    </row>
    <row r="212" spans="3:4" x14ac:dyDescent="0.25">
      <c r="C212" s="6"/>
      <c r="D212" s="6"/>
    </row>
    <row r="213" spans="3:4" x14ac:dyDescent="0.25">
      <c r="C213" s="6"/>
      <c r="D213" s="6"/>
    </row>
    <row r="214" spans="3:4" x14ac:dyDescent="0.25">
      <c r="C214" s="6"/>
      <c r="D214" s="6"/>
    </row>
    <row r="215" spans="3:4" x14ac:dyDescent="0.25">
      <c r="C215" s="6"/>
      <c r="D215" s="6"/>
    </row>
    <row r="216" spans="3:4" x14ac:dyDescent="0.25">
      <c r="C216" s="6"/>
      <c r="D216" s="6"/>
    </row>
    <row r="217" spans="3:4" x14ac:dyDescent="0.25">
      <c r="C217" s="6"/>
      <c r="D217" s="6"/>
    </row>
    <row r="218" spans="3:4" x14ac:dyDescent="0.25">
      <c r="C218" s="6"/>
      <c r="D218" s="6"/>
    </row>
    <row r="219" spans="3:4" x14ac:dyDescent="0.25">
      <c r="C219" s="6"/>
      <c r="D219" s="6"/>
    </row>
    <row r="220" spans="3:4" x14ac:dyDescent="0.25">
      <c r="C220" s="6"/>
      <c r="D220" s="6"/>
    </row>
    <row r="221" spans="3:4" x14ac:dyDescent="0.25">
      <c r="C221" s="6"/>
      <c r="D221" s="6"/>
    </row>
    <row r="222" spans="3:4" x14ac:dyDescent="0.25">
      <c r="C222" s="6"/>
      <c r="D222" s="6"/>
    </row>
    <row r="223" spans="3:4" x14ac:dyDescent="0.25">
      <c r="C223" s="6"/>
      <c r="D223" s="6"/>
    </row>
    <row r="224" spans="3:4" x14ac:dyDescent="0.25">
      <c r="C224" s="6"/>
      <c r="D224" s="6"/>
    </row>
    <row r="225" spans="3:4" x14ac:dyDescent="0.25">
      <c r="C225" s="6"/>
      <c r="D225" s="6"/>
    </row>
    <row r="226" spans="3:4" x14ac:dyDescent="0.25">
      <c r="C226" s="6"/>
      <c r="D226" s="6"/>
    </row>
    <row r="227" spans="3:4" x14ac:dyDescent="0.25">
      <c r="C227" s="6"/>
      <c r="D227" s="6"/>
    </row>
    <row r="228" spans="3:4" x14ac:dyDescent="0.25">
      <c r="C228" s="6"/>
      <c r="D228" s="6"/>
    </row>
    <row r="229" spans="3:4" x14ac:dyDescent="0.25">
      <c r="C229" s="6"/>
      <c r="D229" s="6"/>
    </row>
    <row r="230" spans="3:4" x14ac:dyDescent="0.25">
      <c r="C230" s="6"/>
      <c r="D230" s="6"/>
    </row>
    <row r="231" spans="3:4" x14ac:dyDescent="0.25">
      <c r="C231" s="6"/>
      <c r="D231" s="6"/>
    </row>
    <row r="232" spans="3:4" x14ac:dyDescent="0.25">
      <c r="C232" s="6"/>
      <c r="D232" s="6"/>
    </row>
    <row r="233" spans="3:4" x14ac:dyDescent="0.25">
      <c r="C233" s="6"/>
      <c r="D233" s="6"/>
    </row>
    <row r="234" spans="3:4" x14ac:dyDescent="0.25">
      <c r="C234" s="6"/>
      <c r="D234" s="6"/>
    </row>
    <row r="235" spans="3:4" x14ac:dyDescent="0.25">
      <c r="C235" s="6"/>
      <c r="D235" s="6"/>
    </row>
    <row r="236" spans="3:4" x14ac:dyDescent="0.25">
      <c r="C236" s="6"/>
      <c r="D236" s="6"/>
    </row>
    <row r="237" spans="3:4" x14ac:dyDescent="0.25">
      <c r="C237" s="6"/>
      <c r="D237" s="6"/>
    </row>
    <row r="238" spans="3:4" x14ac:dyDescent="0.25">
      <c r="C238" s="6"/>
      <c r="D238" s="6"/>
    </row>
    <row r="239" spans="3:4" x14ac:dyDescent="0.25">
      <c r="C239" s="6"/>
      <c r="D239" s="6"/>
    </row>
    <row r="240" spans="3:4" x14ac:dyDescent="0.25">
      <c r="C240" s="6"/>
      <c r="D240" s="6"/>
    </row>
    <row r="241" spans="3:4" x14ac:dyDescent="0.25">
      <c r="C241" s="6"/>
      <c r="D241" s="6"/>
    </row>
    <row r="242" spans="3:4" x14ac:dyDescent="0.25">
      <c r="C242" s="6"/>
      <c r="D242" s="6"/>
    </row>
    <row r="243" spans="3:4" x14ac:dyDescent="0.25">
      <c r="C243" s="6"/>
      <c r="D243" s="6"/>
    </row>
    <row r="244" spans="3:4" x14ac:dyDescent="0.25">
      <c r="C244" s="6"/>
      <c r="D244" s="6"/>
    </row>
    <row r="245" spans="3:4" x14ac:dyDescent="0.25">
      <c r="C245" s="6"/>
      <c r="D245" s="6"/>
    </row>
    <row r="246" spans="3:4" x14ac:dyDescent="0.25">
      <c r="C246" s="6"/>
      <c r="D246" s="6"/>
    </row>
    <row r="247" spans="3:4" x14ac:dyDescent="0.25">
      <c r="C247" s="6"/>
      <c r="D247" s="6"/>
    </row>
    <row r="248" spans="3:4" x14ac:dyDescent="0.25">
      <c r="C248" s="6"/>
      <c r="D248" s="6"/>
    </row>
    <row r="249" spans="3:4" x14ac:dyDescent="0.25">
      <c r="C249" s="6"/>
      <c r="D249" s="6"/>
    </row>
    <row r="250" spans="3:4" x14ac:dyDescent="0.25">
      <c r="C250" s="6"/>
      <c r="D250" s="6"/>
    </row>
    <row r="251" spans="3:4" x14ac:dyDescent="0.25">
      <c r="C251" s="6"/>
      <c r="D251" s="6"/>
    </row>
    <row r="252" spans="3:4" x14ac:dyDescent="0.25">
      <c r="C252" s="6"/>
      <c r="D252" s="6"/>
    </row>
    <row r="253" spans="3:4" x14ac:dyDescent="0.25">
      <c r="C253" s="6"/>
      <c r="D253" s="6"/>
    </row>
    <row r="254" spans="3:4" x14ac:dyDescent="0.25">
      <c r="C254" s="6"/>
      <c r="D254" s="6"/>
    </row>
    <row r="255" spans="3:4" x14ac:dyDescent="0.25">
      <c r="C255" s="6"/>
      <c r="D255" s="6"/>
    </row>
    <row r="256" spans="3:4" x14ac:dyDescent="0.25">
      <c r="C256" s="6"/>
      <c r="D256" s="6"/>
    </row>
    <row r="257" spans="3:4" x14ac:dyDescent="0.25">
      <c r="C257" s="6"/>
      <c r="D257" s="6"/>
    </row>
    <row r="258" spans="3:4" x14ac:dyDescent="0.25">
      <c r="C258" s="6"/>
      <c r="D258" s="6"/>
    </row>
    <row r="259" spans="3:4" x14ac:dyDescent="0.25">
      <c r="C259" s="6"/>
      <c r="D259" s="6"/>
    </row>
    <row r="260" spans="3:4" x14ac:dyDescent="0.25">
      <c r="C260" s="6"/>
      <c r="D260" s="6"/>
    </row>
    <row r="261" spans="3:4" x14ac:dyDescent="0.25">
      <c r="C261" s="6"/>
      <c r="D261" s="6"/>
    </row>
    <row r="262" spans="3:4" x14ac:dyDescent="0.25">
      <c r="C262" s="6"/>
      <c r="D262" s="6"/>
    </row>
    <row r="263" spans="3:4" x14ac:dyDescent="0.25">
      <c r="C263" s="6"/>
      <c r="D263" s="6"/>
    </row>
    <row r="264" spans="3:4" x14ac:dyDescent="0.25">
      <c r="C264" s="6"/>
      <c r="D264" s="6"/>
    </row>
    <row r="265" spans="3:4" x14ac:dyDescent="0.25">
      <c r="C265" s="6"/>
      <c r="D265" s="6"/>
    </row>
    <row r="266" spans="3:4" x14ac:dyDescent="0.25">
      <c r="C266" s="6"/>
      <c r="D266" s="6"/>
    </row>
    <row r="267" spans="3:4" x14ac:dyDescent="0.25">
      <c r="C267" s="6"/>
      <c r="D267" s="6"/>
    </row>
    <row r="268" spans="3:4" x14ac:dyDescent="0.25">
      <c r="C268" s="6"/>
      <c r="D268" s="6"/>
    </row>
    <row r="269" spans="3:4" x14ac:dyDescent="0.25">
      <c r="C269" s="6"/>
      <c r="D269" s="6"/>
    </row>
    <row r="270" spans="3:4" x14ac:dyDescent="0.25">
      <c r="C270" s="6"/>
      <c r="D270" s="6"/>
    </row>
    <row r="271" spans="3:4" x14ac:dyDescent="0.25">
      <c r="C271" s="6"/>
      <c r="D271" s="6"/>
    </row>
    <row r="272" spans="3:4" x14ac:dyDescent="0.25">
      <c r="C272" s="6"/>
      <c r="D272" s="6"/>
    </row>
    <row r="273" spans="3:4" x14ac:dyDescent="0.25">
      <c r="C273" s="6"/>
      <c r="D273" s="6"/>
    </row>
    <row r="274" spans="3:4" x14ac:dyDescent="0.25">
      <c r="C274" s="6"/>
      <c r="D274" s="6"/>
    </row>
    <row r="275" spans="3:4" x14ac:dyDescent="0.25">
      <c r="C275" s="6"/>
      <c r="D275" s="6"/>
    </row>
    <row r="276" spans="3:4" x14ac:dyDescent="0.25">
      <c r="C276" s="6"/>
      <c r="D276" s="6"/>
    </row>
    <row r="277" spans="3:4" x14ac:dyDescent="0.25">
      <c r="C277" s="6"/>
      <c r="D277" s="6"/>
    </row>
    <row r="278" spans="3:4" x14ac:dyDescent="0.25">
      <c r="C278" s="6"/>
      <c r="D278" s="6"/>
    </row>
    <row r="279" spans="3:4" x14ac:dyDescent="0.25">
      <c r="C279" s="6"/>
      <c r="D279" s="6"/>
    </row>
    <row r="280" spans="3:4" x14ac:dyDescent="0.25">
      <c r="C280" s="6"/>
      <c r="D280" s="6"/>
    </row>
    <row r="281" spans="3:4" x14ac:dyDescent="0.25">
      <c r="C281" s="6"/>
      <c r="D281" s="6"/>
    </row>
    <row r="282" spans="3:4" x14ac:dyDescent="0.25">
      <c r="C282" s="6"/>
      <c r="D282" s="6"/>
    </row>
    <row r="283" spans="3:4" x14ac:dyDescent="0.25">
      <c r="C283" s="6"/>
      <c r="D283" s="6"/>
    </row>
    <row r="284" spans="3:4" x14ac:dyDescent="0.25">
      <c r="C284" s="6"/>
      <c r="D284" s="6"/>
    </row>
    <row r="285" spans="3:4" x14ac:dyDescent="0.25">
      <c r="C285" s="6"/>
      <c r="D285" s="6"/>
    </row>
    <row r="286" spans="3:4" x14ac:dyDescent="0.25">
      <c r="C286" s="6"/>
      <c r="D286" s="6"/>
    </row>
    <row r="287" spans="3:4" x14ac:dyDescent="0.25">
      <c r="C287" s="6"/>
      <c r="D287" s="6"/>
    </row>
    <row r="288" spans="3:4" x14ac:dyDescent="0.25">
      <c r="C288" s="6"/>
      <c r="D288" s="6"/>
    </row>
    <row r="289" spans="3:4" x14ac:dyDescent="0.25">
      <c r="C289" s="6"/>
      <c r="D289" s="6"/>
    </row>
    <row r="290" spans="3:4" x14ac:dyDescent="0.25">
      <c r="C290" s="6"/>
      <c r="D290" s="6"/>
    </row>
    <row r="291" spans="3:4" x14ac:dyDescent="0.25">
      <c r="C291" s="6"/>
      <c r="D291" s="6"/>
    </row>
    <row r="292" spans="3:4" x14ac:dyDescent="0.25">
      <c r="C292" s="6"/>
      <c r="D292" s="6"/>
    </row>
    <row r="293" spans="3:4" x14ac:dyDescent="0.25">
      <c r="C293" s="6"/>
      <c r="D293" s="6"/>
    </row>
    <row r="294" spans="3:4" x14ac:dyDescent="0.25">
      <c r="C294" s="6"/>
      <c r="D294" s="6"/>
    </row>
    <row r="295" spans="3:4" x14ac:dyDescent="0.25">
      <c r="C295" s="6"/>
      <c r="D295" s="6"/>
    </row>
    <row r="296" spans="3:4" x14ac:dyDescent="0.25">
      <c r="C296" s="6"/>
      <c r="D296" s="6"/>
    </row>
    <row r="297" spans="3:4" x14ac:dyDescent="0.25">
      <c r="C297" s="6"/>
      <c r="D297" s="6"/>
    </row>
    <row r="298" spans="3:4" x14ac:dyDescent="0.25">
      <c r="C298" s="6"/>
      <c r="D298" s="6"/>
    </row>
    <row r="299" spans="3:4" x14ac:dyDescent="0.25">
      <c r="C299" s="6"/>
      <c r="D299" s="6"/>
    </row>
    <row r="300" spans="3:4" x14ac:dyDescent="0.25">
      <c r="C300" s="6"/>
      <c r="D300" s="6"/>
    </row>
    <row r="301" spans="3:4" x14ac:dyDescent="0.25">
      <c r="C301" s="6"/>
      <c r="D301" s="6"/>
    </row>
    <row r="302" spans="3:4" x14ac:dyDescent="0.25">
      <c r="C302" s="6"/>
      <c r="D302" s="6"/>
    </row>
    <row r="303" spans="3:4" x14ac:dyDescent="0.25">
      <c r="C303" s="6"/>
      <c r="D303" s="6"/>
    </row>
    <row r="304" spans="3:4" x14ac:dyDescent="0.25">
      <c r="C304" s="6"/>
      <c r="D304" s="6"/>
    </row>
    <row r="305" spans="3:4" x14ac:dyDescent="0.25">
      <c r="C305" s="6"/>
      <c r="D305" s="6"/>
    </row>
    <row r="306" spans="3:4" x14ac:dyDescent="0.25">
      <c r="C306" s="6"/>
      <c r="D306" s="6"/>
    </row>
    <row r="307" spans="3:4" x14ac:dyDescent="0.25">
      <c r="C307" s="6"/>
      <c r="D307" s="6"/>
    </row>
    <row r="308" spans="3:4" x14ac:dyDescent="0.25">
      <c r="C308" s="6"/>
      <c r="D308" s="6"/>
    </row>
    <row r="309" spans="3:4" x14ac:dyDescent="0.25">
      <c r="C309" s="6"/>
      <c r="D309" s="6"/>
    </row>
    <row r="310" spans="3:4" x14ac:dyDescent="0.25">
      <c r="C310" s="6"/>
      <c r="D310" s="6"/>
    </row>
    <row r="311" spans="3:4" x14ac:dyDescent="0.25">
      <c r="C311" s="6"/>
      <c r="D311" s="6"/>
    </row>
    <row r="312" spans="3:4" x14ac:dyDescent="0.25">
      <c r="C312" s="6"/>
      <c r="D312" s="6"/>
    </row>
    <row r="313" spans="3:4" x14ac:dyDescent="0.25">
      <c r="C313" s="6"/>
      <c r="D313" s="6"/>
    </row>
    <row r="314" spans="3:4" x14ac:dyDescent="0.25">
      <c r="C314" s="6"/>
      <c r="D314" s="6"/>
    </row>
    <row r="315" spans="3:4" x14ac:dyDescent="0.25">
      <c r="C315" s="6"/>
      <c r="D315" s="6"/>
    </row>
    <row r="316" spans="3:4" x14ac:dyDescent="0.25">
      <c r="C316" s="6"/>
      <c r="D316" s="6"/>
    </row>
    <row r="317" spans="3:4" x14ac:dyDescent="0.25">
      <c r="C317" s="6"/>
      <c r="D317" s="6"/>
    </row>
    <row r="318" spans="3:4" x14ac:dyDescent="0.25">
      <c r="C318" s="6"/>
      <c r="D318" s="6"/>
    </row>
    <row r="319" spans="3:4" x14ac:dyDescent="0.25">
      <c r="C319" s="6"/>
      <c r="D319" s="6"/>
    </row>
    <row r="320" spans="3:4" x14ac:dyDescent="0.25">
      <c r="C320" s="6"/>
      <c r="D320" s="6"/>
    </row>
    <row r="321" spans="3:4" x14ac:dyDescent="0.25">
      <c r="C321" s="6"/>
      <c r="D321" s="6"/>
    </row>
    <row r="322" spans="3:4" x14ac:dyDescent="0.25">
      <c r="C322" s="6"/>
      <c r="D322" s="6"/>
    </row>
    <row r="323" spans="3:4" x14ac:dyDescent="0.25">
      <c r="C323" s="6"/>
      <c r="D323" s="6"/>
    </row>
    <row r="324" spans="3:4" x14ac:dyDescent="0.25">
      <c r="C324" s="6"/>
      <c r="D324" s="6"/>
    </row>
    <row r="325" spans="3:4" x14ac:dyDescent="0.25">
      <c r="C325" s="6"/>
      <c r="D325" s="6"/>
    </row>
    <row r="326" spans="3:4" x14ac:dyDescent="0.25">
      <c r="C326" s="6"/>
      <c r="D326" s="6"/>
    </row>
    <row r="327" spans="3:4" x14ac:dyDescent="0.25">
      <c r="C327" s="6"/>
      <c r="D327" s="6"/>
    </row>
    <row r="328" spans="3:4" x14ac:dyDescent="0.25">
      <c r="C328" s="6"/>
      <c r="D328" s="6"/>
    </row>
    <row r="329" spans="3:4" x14ac:dyDescent="0.25">
      <c r="C329" s="6"/>
      <c r="D329" s="6"/>
    </row>
    <row r="330" spans="3:4" x14ac:dyDescent="0.25">
      <c r="C330" s="6"/>
      <c r="D330" s="6"/>
    </row>
    <row r="331" spans="3:4" x14ac:dyDescent="0.25">
      <c r="C331" s="6"/>
      <c r="D331" s="6"/>
    </row>
    <row r="332" spans="3:4" x14ac:dyDescent="0.25">
      <c r="C332" s="6"/>
      <c r="D332" s="6"/>
    </row>
    <row r="333" spans="3:4" x14ac:dyDescent="0.25">
      <c r="C333" s="6"/>
      <c r="D333" s="6"/>
    </row>
    <row r="334" spans="3:4" x14ac:dyDescent="0.25">
      <c r="C334" s="6"/>
      <c r="D334" s="6"/>
    </row>
    <row r="335" spans="3:4" x14ac:dyDescent="0.25">
      <c r="C335" s="6"/>
      <c r="D335" s="6"/>
    </row>
    <row r="336" spans="3:4" x14ac:dyDescent="0.25">
      <c r="C336" s="6"/>
      <c r="D336" s="6"/>
    </row>
    <row r="337" spans="3:4" x14ac:dyDescent="0.25">
      <c r="C337" s="6"/>
      <c r="D337" s="6"/>
    </row>
    <row r="338" spans="3:4" x14ac:dyDescent="0.25">
      <c r="C338" s="6"/>
      <c r="D338" s="6"/>
    </row>
    <row r="339" spans="3:4" x14ac:dyDescent="0.25">
      <c r="C339" s="6"/>
      <c r="D339" s="6"/>
    </row>
    <row r="340" spans="3:4" x14ac:dyDescent="0.25">
      <c r="C340" s="6"/>
      <c r="D340" s="6"/>
    </row>
    <row r="341" spans="3:4" x14ac:dyDescent="0.25">
      <c r="C341" s="6"/>
      <c r="D341" s="6"/>
    </row>
    <row r="342" spans="3:4" x14ac:dyDescent="0.25">
      <c r="C342" s="6"/>
      <c r="D342" s="6"/>
    </row>
    <row r="343" spans="3:4" x14ac:dyDescent="0.25">
      <c r="C343" s="6"/>
      <c r="D343" s="6"/>
    </row>
    <row r="344" spans="3:4" x14ac:dyDescent="0.25">
      <c r="C344" s="6"/>
      <c r="D344" s="6"/>
    </row>
    <row r="345" spans="3:4" x14ac:dyDescent="0.25">
      <c r="C345" s="6"/>
      <c r="D345" s="6"/>
    </row>
    <row r="346" spans="3:4" x14ac:dyDescent="0.25">
      <c r="C346" s="6"/>
      <c r="D346" s="6"/>
    </row>
    <row r="347" spans="3:4" x14ac:dyDescent="0.25">
      <c r="C347" s="6"/>
      <c r="D347" s="6"/>
    </row>
    <row r="348" spans="3:4" x14ac:dyDescent="0.25">
      <c r="C348" s="6"/>
      <c r="D348" s="6"/>
    </row>
    <row r="349" spans="3:4" x14ac:dyDescent="0.25">
      <c r="C349" s="6"/>
      <c r="D349" s="6"/>
    </row>
    <row r="350" spans="3:4" x14ac:dyDescent="0.25">
      <c r="C350" s="6"/>
      <c r="D350" s="6"/>
    </row>
    <row r="351" spans="3:4" x14ac:dyDescent="0.25">
      <c r="C351" s="6"/>
      <c r="D351" s="6"/>
    </row>
    <row r="352" spans="3:4" x14ac:dyDescent="0.25">
      <c r="C352" s="6"/>
      <c r="D352" s="6"/>
    </row>
    <row r="353" spans="3:4" x14ac:dyDescent="0.25">
      <c r="C353" s="6"/>
      <c r="D353" s="6"/>
    </row>
    <row r="354" spans="3:4" x14ac:dyDescent="0.25">
      <c r="C354" s="6"/>
      <c r="D354" s="6"/>
    </row>
    <row r="355" spans="3:4" x14ac:dyDescent="0.25">
      <c r="C355" s="6"/>
      <c r="D355" s="6"/>
    </row>
    <row r="356" spans="3:4" x14ac:dyDescent="0.25">
      <c r="C356" s="6"/>
      <c r="D356" s="6"/>
    </row>
    <row r="357" spans="3:4" x14ac:dyDescent="0.25">
      <c r="C357" s="6"/>
      <c r="D357" s="6"/>
    </row>
    <row r="358" spans="3:4" x14ac:dyDescent="0.25">
      <c r="C358" s="6"/>
      <c r="D358" s="6"/>
    </row>
    <row r="359" spans="3:4" x14ac:dyDescent="0.25">
      <c r="C359" s="6"/>
      <c r="D359" s="6"/>
    </row>
    <row r="360" spans="3:4" x14ac:dyDescent="0.25">
      <c r="C360" s="6"/>
      <c r="D360" s="6"/>
    </row>
    <row r="361" spans="3:4" x14ac:dyDescent="0.25">
      <c r="C361" s="6"/>
      <c r="D361" s="6"/>
    </row>
    <row r="362" spans="3:4" x14ac:dyDescent="0.25">
      <c r="C362" s="6"/>
      <c r="D362" s="6"/>
    </row>
    <row r="363" spans="3:4" x14ac:dyDescent="0.25">
      <c r="C363" s="6"/>
      <c r="D363" s="6"/>
    </row>
    <row r="364" spans="3:4" x14ac:dyDescent="0.25">
      <c r="C364" s="6"/>
      <c r="D364" s="6"/>
    </row>
    <row r="365" spans="3:4" x14ac:dyDescent="0.25">
      <c r="C365" s="6"/>
      <c r="D365" s="6"/>
    </row>
    <row r="366" spans="3:4" x14ac:dyDescent="0.25">
      <c r="C366" s="6"/>
      <c r="D366" s="6"/>
    </row>
    <row r="367" spans="3:4" x14ac:dyDescent="0.25">
      <c r="C367" s="6"/>
      <c r="D367" s="6"/>
    </row>
    <row r="368" spans="3:4" x14ac:dyDescent="0.25">
      <c r="C368" s="6"/>
      <c r="D368" s="6"/>
    </row>
    <row r="369" spans="3:4" x14ac:dyDescent="0.25">
      <c r="C369" s="6"/>
      <c r="D369" s="6"/>
    </row>
    <row r="370" spans="3:4" x14ac:dyDescent="0.25">
      <c r="C370" s="6"/>
      <c r="D370" s="6"/>
    </row>
    <row r="371" spans="3:4" x14ac:dyDescent="0.25">
      <c r="C371" s="6"/>
      <c r="D371" s="6"/>
    </row>
    <row r="372" spans="3:4" x14ac:dyDescent="0.25">
      <c r="C372" s="6"/>
      <c r="D372" s="6"/>
    </row>
    <row r="373" spans="3:4" x14ac:dyDescent="0.25">
      <c r="C373" s="6"/>
      <c r="D373" s="6"/>
    </row>
    <row r="374" spans="3:4" x14ac:dyDescent="0.25">
      <c r="C374" s="6"/>
      <c r="D374" s="6"/>
    </row>
    <row r="375" spans="3:4" x14ac:dyDescent="0.25">
      <c r="C375" s="6"/>
      <c r="D375" s="6"/>
    </row>
    <row r="376" spans="3:4" x14ac:dyDescent="0.25">
      <c r="C376" s="6"/>
      <c r="D376" s="6"/>
    </row>
    <row r="377" spans="3:4" x14ac:dyDescent="0.25">
      <c r="C377" s="6"/>
      <c r="D377" s="6"/>
    </row>
    <row r="378" spans="3:4" x14ac:dyDescent="0.25">
      <c r="C378" s="6"/>
      <c r="D378" s="6"/>
    </row>
    <row r="379" spans="3:4" x14ac:dyDescent="0.25">
      <c r="C379" s="6"/>
      <c r="D379" s="6"/>
    </row>
    <row r="380" spans="3:4" x14ac:dyDescent="0.25">
      <c r="C380" s="6"/>
      <c r="D380" s="6"/>
    </row>
    <row r="381" spans="3:4" x14ac:dyDescent="0.25">
      <c r="C381" s="6"/>
      <c r="D381" s="6"/>
    </row>
    <row r="382" spans="3:4" x14ac:dyDescent="0.25">
      <c r="C382" s="6"/>
      <c r="D382" s="6"/>
    </row>
    <row r="383" spans="3:4" x14ac:dyDescent="0.25">
      <c r="C383" s="6"/>
      <c r="D383" s="6"/>
    </row>
    <row r="384" spans="3:4" x14ac:dyDescent="0.25">
      <c r="C384" s="6"/>
      <c r="D384" s="6"/>
    </row>
    <row r="385" spans="3:4" x14ac:dyDescent="0.25">
      <c r="C385" s="6"/>
      <c r="D385" s="6"/>
    </row>
    <row r="386" spans="3:4" x14ac:dyDescent="0.25">
      <c r="C386" s="6"/>
      <c r="D386" s="6"/>
    </row>
    <row r="387" spans="3:4" x14ac:dyDescent="0.25">
      <c r="C387" s="6"/>
      <c r="D387" s="6"/>
    </row>
    <row r="388" spans="3:4" x14ac:dyDescent="0.25">
      <c r="C388" s="6"/>
      <c r="D388" s="6"/>
    </row>
    <row r="389" spans="3:4" x14ac:dyDescent="0.25">
      <c r="C389" s="6"/>
      <c r="D389" s="6"/>
    </row>
    <row r="390" spans="3:4" x14ac:dyDescent="0.25">
      <c r="C390" s="6"/>
      <c r="D390" s="6"/>
    </row>
    <row r="391" spans="3:4" x14ac:dyDescent="0.25">
      <c r="C391" s="6"/>
      <c r="D391" s="6"/>
    </row>
    <row r="392" spans="3:4" x14ac:dyDescent="0.25">
      <c r="C392" s="6"/>
      <c r="D392" s="6"/>
    </row>
    <row r="393" spans="3:4" x14ac:dyDescent="0.25">
      <c r="C393" s="6"/>
      <c r="D393" s="6"/>
    </row>
    <row r="394" spans="3:4" x14ac:dyDescent="0.25">
      <c r="C394" s="6"/>
      <c r="D394" s="6"/>
    </row>
    <row r="395" spans="3:4" x14ac:dyDescent="0.25">
      <c r="C395" s="6"/>
      <c r="D395" s="6"/>
    </row>
    <row r="396" spans="3:4" x14ac:dyDescent="0.25">
      <c r="C396" s="6"/>
      <c r="D396" s="6"/>
    </row>
    <row r="397" spans="3:4" x14ac:dyDescent="0.25">
      <c r="C397" s="6"/>
      <c r="D397" s="6"/>
    </row>
    <row r="398" spans="3:4" x14ac:dyDescent="0.25">
      <c r="C398" s="6"/>
      <c r="D398" s="6"/>
    </row>
    <row r="399" spans="3:4" x14ac:dyDescent="0.25">
      <c r="C399" s="6"/>
      <c r="D399" s="6"/>
    </row>
    <row r="400" spans="3:4" x14ac:dyDescent="0.25">
      <c r="C400" s="6"/>
      <c r="D400" s="6"/>
    </row>
    <row r="401" spans="3:4" x14ac:dyDescent="0.25">
      <c r="C401" s="6"/>
      <c r="D401" s="6"/>
    </row>
    <row r="402" spans="3:4" x14ac:dyDescent="0.25">
      <c r="C402" s="6"/>
      <c r="D402" s="6"/>
    </row>
    <row r="403" spans="3:4" x14ac:dyDescent="0.25">
      <c r="C403" s="6"/>
      <c r="D403" s="6"/>
    </row>
    <row r="404" spans="3:4" x14ac:dyDescent="0.25">
      <c r="C404" s="6"/>
      <c r="D404" s="6"/>
    </row>
    <row r="405" spans="3:4" x14ac:dyDescent="0.25">
      <c r="C405" s="6"/>
      <c r="D405" s="6"/>
    </row>
    <row r="406" spans="3:4" x14ac:dyDescent="0.25">
      <c r="C406" s="6"/>
      <c r="D406" s="6"/>
    </row>
    <row r="407" spans="3:4" x14ac:dyDescent="0.25">
      <c r="C407" s="6"/>
      <c r="D407" s="6"/>
    </row>
    <row r="408" spans="3:4" x14ac:dyDescent="0.25">
      <c r="C408" s="6"/>
      <c r="D408" s="6"/>
    </row>
    <row r="409" spans="3:4" x14ac:dyDescent="0.25">
      <c r="C409" s="6"/>
      <c r="D409" s="6"/>
    </row>
    <row r="410" spans="3:4" x14ac:dyDescent="0.25">
      <c r="C410" s="6"/>
      <c r="D410" s="6"/>
    </row>
    <row r="411" spans="3:4" x14ac:dyDescent="0.25">
      <c r="C411" s="6"/>
      <c r="D411" s="6"/>
    </row>
    <row r="412" spans="3:4" x14ac:dyDescent="0.25">
      <c r="C412" s="6"/>
      <c r="D412" s="6"/>
    </row>
    <row r="413" spans="3:4" x14ac:dyDescent="0.25">
      <c r="C413" s="6"/>
      <c r="D413" s="6"/>
    </row>
    <row r="414" spans="3:4" x14ac:dyDescent="0.25">
      <c r="C414" s="6"/>
      <c r="D414" s="6"/>
    </row>
    <row r="415" spans="3:4" x14ac:dyDescent="0.25">
      <c r="C415" s="6"/>
      <c r="D415" s="6"/>
    </row>
    <row r="416" spans="3:4" x14ac:dyDescent="0.25">
      <c r="C416" s="6"/>
      <c r="D416" s="6"/>
    </row>
    <row r="417" spans="3:4" x14ac:dyDescent="0.25">
      <c r="C417" s="6"/>
      <c r="D417" s="6"/>
    </row>
    <row r="418" spans="3:4" x14ac:dyDescent="0.25">
      <c r="C418" s="6"/>
      <c r="D418" s="6"/>
    </row>
    <row r="419" spans="3:4" x14ac:dyDescent="0.25">
      <c r="C419" s="6"/>
      <c r="D419" s="6"/>
    </row>
    <row r="420" spans="3:4" x14ac:dyDescent="0.25">
      <c r="C420" s="6"/>
      <c r="D420" s="6"/>
    </row>
    <row r="421" spans="3:4" x14ac:dyDescent="0.25">
      <c r="C421" s="6"/>
      <c r="D421" s="6"/>
    </row>
    <row r="422" spans="3:4" x14ac:dyDescent="0.25">
      <c r="C422" s="6"/>
      <c r="D422" s="6"/>
    </row>
    <row r="423" spans="3:4" x14ac:dyDescent="0.25">
      <c r="C423" s="6"/>
      <c r="D423" s="6"/>
    </row>
    <row r="424" spans="3:4" x14ac:dyDescent="0.25">
      <c r="C424" s="6"/>
      <c r="D424" s="6"/>
    </row>
    <row r="425" spans="3:4" x14ac:dyDescent="0.25">
      <c r="C425" s="6"/>
      <c r="D425" s="6"/>
    </row>
    <row r="426" spans="3:4" x14ac:dyDescent="0.25">
      <c r="C426" s="6"/>
      <c r="D426" s="6"/>
    </row>
    <row r="427" spans="3:4" x14ac:dyDescent="0.25">
      <c r="C427" s="6"/>
      <c r="D427" s="6"/>
    </row>
    <row r="428" spans="3:4" x14ac:dyDescent="0.25">
      <c r="C428" s="6"/>
      <c r="D428" s="6"/>
    </row>
    <row r="429" spans="3:4" x14ac:dyDescent="0.25">
      <c r="C429" s="6"/>
      <c r="D429" s="6"/>
    </row>
    <row r="430" spans="3:4" x14ac:dyDescent="0.25">
      <c r="C430" s="6"/>
      <c r="D430" s="6"/>
    </row>
    <row r="431" spans="3:4" x14ac:dyDescent="0.25">
      <c r="C431" s="6"/>
      <c r="D431" s="6"/>
    </row>
    <row r="432" spans="3:4" x14ac:dyDescent="0.25">
      <c r="C432" s="6"/>
      <c r="D432" s="6"/>
    </row>
    <row r="433" spans="3:4" x14ac:dyDescent="0.25">
      <c r="C433" s="6"/>
      <c r="D433" s="6"/>
    </row>
    <row r="434" spans="3:4" x14ac:dyDescent="0.25">
      <c r="C434" s="6"/>
      <c r="D434" s="6"/>
    </row>
    <row r="435" spans="3:4" x14ac:dyDescent="0.25">
      <c r="C435" s="6"/>
      <c r="D435" s="6"/>
    </row>
    <row r="436" spans="3:4" x14ac:dyDescent="0.25">
      <c r="C436" s="6"/>
      <c r="D436" s="6"/>
    </row>
    <row r="437" spans="3:4" x14ac:dyDescent="0.25">
      <c r="C437" s="6"/>
      <c r="D437" s="6"/>
    </row>
    <row r="438" spans="3:4" x14ac:dyDescent="0.25">
      <c r="C438" s="6"/>
      <c r="D438" s="6"/>
    </row>
    <row r="439" spans="3:4" x14ac:dyDescent="0.25">
      <c r="C439" s="6"/>
      <c r="D439" s="6"/>
    </row>
    <row r="440" spans="3:4" x14ac:dyDescent="0.25">
      <c r="C440" s="6"/>
      <c r="D440" s="6"/>
    </row>
    <row r="441" spans="3:4" x14ac:dyDescent="0.25">
      <c r="C441" s="6"/>
      <c r="D441" s="6"/>
    </row>
    <row r="442" spans="3:4" x14ac:dyDescent="0.25">
      <c r="C442" s="6"/>
      <c r="D442" s="6"/>
    </row>
    <row r="443" spans="3:4" x14ac:dyDescent="0.25">
      <c r="C443" s="6"/>
      <c r="D443" s="6"/>
    </row>
    <row r="444" spans="3:4" x14ac:dyDescent="0.25">
      <c r="C444" s="6"/>
      <c r="D444" s="6"/>
    </row>
    <row r="445" spans="3:4" x14ac:dyDescent="0.25">
      <c r="C445" s="6"/>
      <c r="D445" s="6"/>
    </row>
    <row r="446" spans="3:4" x14ac:dyDescent="0.25">
      <c r="C446" s="6"/>
      <c r="D446" s="6"/>
    </row>
    <row r="447" spans="3:4" x14ac:dyDescent="0.25">
      <c r="C447" s="6"/>
      <c r="D447" s="6"/>
    </row>
    <row r="448" spans="3:4" x14ac:dyDescent="0.25">
      <c r="C448" s="6"/>
      <c r="D448" s="6"/>
    </row>
    <row r="449" spans="3:4" x14ac:dyDescent="0.25">
      <c r="C449" s="6"/>
      <c r="D449" s="6"/>
    </row>
    <row r="450" spans="3:4" x14ac:dyDescent="0.25">
      <c r="C450" s="6"/>
      <c r="D450" s="6"/>
    </row>
    <row r="451" spans="3:4" x14ac:dyDescent="0.25">
      <c r="C451" s="6"/>
      <c r="D451" s="6"/>
    </row>
    <row r="452" spans="3:4" x14ac:dyDescent="0.25">
      <c r="C452" s="6"/>
      <c r="D452" s="6"/>
    </row>
    <row r="453" spans="3:4" x14ac:dyDescent="0.25">
      <c r="C453" s="6"/>
      <c r="D453" s="6"/>
    </row>
    <row r="454" spans="3:4" x14ac:dyDescent="0.25">
      <c r="C454" s="6"/>
      <c r="D454" s="6"/>
    </row>
    <row r="455" spans="3:4" x14ac:dyDescent="0.25">
      <c r="C455" s="6"/>
      <c r="D455" s="6"/>
    </row>
    <row r="456" spans="3:4" x14ac:dyDescent="0.25">
      <c r="C456" s="6"/>
      <c r="D456" s="6"/>
    </row>
    <row r="457" spans="3:4" x14ac:dyDescent="0.25">
      <c r="C457" s="6"/>
      <c r="D457" s="6"/>
    </row>
    <row r="458" spans="3:4" x14ac:dyDescent="0.25">
      <c r="C458" s="6"/>
      <c r="D458" s="6"/>
    </row>
    <row r="459" spans="3:4" x14ac:dyDescent="0.25">
      <c r="C459" s="6"/>
      <c r="D459" s="6"/>
    </row>
    <row r="460" spans="3:4" x14ac:dyDescent="0.25">
      <c r="C460" s="6"/>
      <c r="D460" s="6"/>
    </row>
    <row r="461" spans="3:4" x14ac:dyDescent="0.25">
      <c r="C461" s="6"/>
      <c r="D461" s="6"/>
    </row>
    <row r="462" spans="3:4" x14ac:dyDescent="0.25">
      <c r="C462" s="6"/>
      <c r="D462" s="6"/>
    </row>
    <row r="463" spans="3:4" x14ac:dyDescent="0.25">
      <c r="C463" s="6"/>
      <c r="D463" s="6"/>
    </row>
    <row r="464" spans="3:4" x14ac:dyDescent="0.25">
      <c r="C464" s="6"/>
      <c r="D464" s="6"/>
    </row>
    <row r="465" spans="3:4" x14ac:dyDescent="0.25">
      <c r="C465" s="6"/>
      <c r="D465" s="6"/>
    </row>
    <row r="466" spans="3:4" x14ac:dyDescent="0.25">
      <c r="C466" s="6"/>
      <c r="D466" s="6"/>
    </row>
    <row r="467" spans="3:4" x14ac:dyDescent="0.25">
      <c r="C467" s="6"/>
      <c r="D467" s="6"/>
    </row>
    <row r="468" spans="3:4" x14ac:dyDescent="0.25">
      <c r="C468" s="6"/>
      <c r="D468" s="6"/>
    </row>
    <row r="469" spans="3:4" x14ac:dyDescent="0.25">
      <c r="C469" s="6"/>
      <c r="D469" s="6"/>
    </row>
    <row r="470" spans="3:4" x14ac:dyDescent="0.25">
      <c r="C470" s="6"/>
      <c r="D470" s="6"/>
    </row>
    <row r="471" spans="3:4" x14ac:dyDescent="0.25">
      <c r="C471" s="6"/>
      <c r="D471" s="6"/>
    </row>
    <row r="472" spans="3:4" x14ac:dyDescent="0.25">
      <c r="C472" s="6"/>
      <c r="D472" s="6"/>
    </row>
    <row r="473" spans="3:4" x14ac:dyDescent="0.25">
      <c r="C473" s="6"/>
      <c r="D473" s="6"/>
    </row>
    <row r="474" spans="3:4" x14ac:dyDescent="0.25">
      <c r="C474" s="6"/>
      <c r="D474" s="6"/>
    </row>
    <row r="475" spans="3:4" x14ac:dyDescent="0.25">
      <c r="C475" s="6"/>
      <c r="D475" s="6"/>
    </row>
    <row r="476" spans="3:4" x14ac:dyDescent="0.25">
      <c r="C476" s="6"/>
      <c r="D476" s="6"/>
    </row>
    <row r="477" spans="3:4" x14ac:dyDescent="0.25">
      <c r="C477" s="6"/>
      <c r="D477" s="6"/>
    </row>
    <row r="478" spans="3:4" x14ac:dyDescent="0.25">
      <c r="C478" s="6"/>
      <c r="D478" s="6"/>
    </row>
    <row r="479" spans="3:4" x14ac:dyDescent="0.25">
      <c r="C479" s="6"/>
      <c r="D479" s="6"/>
    </row>
    <row r="480" spans="3:4" x14ac:dyDescent="0.25">
      <c r="C480" s="6"/>
      <c r="D480" s="6"/>
    </row>
    <row r="481" spans="3:4" x14ac:dyDescent="0.25">
      <c r="C481" s="6"/>
      <c r="D481" s="6"/>
    </row>
    <row r="482" spans="3:4" x14ac:dyDescent="0.25">
      <c r="C482" s="6"/>
      <c r="D482" s="6"/>
    </row>
    <row r="483" spans="3:4" x14ac:dyDescent="0.25">
      <c r="C483" s="6"/>
      <c r="D483" s="6"/>
    </row>
    <row r="484" spans="3:4" x14ac:dyDescent="0.25">
      <c r="C484" s="6"/>
      <c r="D484" s="6"/>
    </row>
    <row r="485" spans="3:4" x14ac:dyDescent="0.25">
      <c r="C485" s="6"/>
      <c r="D485" s="6"/>
    </row>
    <row r="486" spans="3:4" x14ac:dyDescent="0.25">
      <c r="C486" s="6"/>
      <c r="D486" s="6"/>
    </row>
    <row r="487" spans="3:4" x14ac:dyDescent="0.25">
      <c r="C487" s="6"/>
      <c r="D487" s="6"/>
    </row>
    <row r="488" spans="3:4" x14ac:dyDescent="0.25">
      <c r="C488" s="6"/>
      <c r="D488" s="6"/>
    </row>
    <row r="489" spans="3:4" x14ac:dyDescent="0.25">
      <c r="C489" s="6"/>
      <c r="D489" s="6"/>
    </row>
    <row r="490" spans="3:4" x14ac:dyDescent="0.25">
      <c r="C490" s="6"/>
      <c r="D490" s="6"/>
    </row>
    <row r="491" spans="3:4" x14ac:dyDescent="0.25">
      <c r="C491" s="6"/>
      <c r="D491" s="6"/>
    </row>
    <row r="492" spans="3:4" x14ac:dyDescent="0.25">
      <c r="C492" s="6"/>
      <c r="D492" s="6"/>
    </row>
    <row r="493" spans="3:4" x14ac:dyDescent="0.25">
      <c r="C493" s="6"/>
      <c r="D493" s="6"/>
    </row>
    <row r="494" spans="3:4" x14ac:dyDescent="0.25">
      <c r="C494" s="6"/>
      <c r="D494" s="6"/>
    </row>
    <row r="495" spans="3:4" x14ac:dyDescent="0.25">
      <c r="C495" s="6"/>
      <c r="D495" s="6"/>
    </row>
    <row r="496" spans="3:4" x14ac:dyDescent="0.25">
      <c r="C496" s="6"/>
      <c r="D496" s="6"/>
    </row>
    <row r="497" spans="3:4" x14ac:dyDescent="0.25">
      <c r="C497" s="6"/>
      <c r="D497" s="6"/>
    </row>
    <row r="498" spans="3:4" x14ac:dyDescent="0.25">
      <c r="C498" s="6"/>
      <c r="D498" s="6"/>
    </row>
    <row r="499" spans="3:4" x14ac:dyDescent="0.25">
      <c r="C499" s="6"/>
      <c r="D499" s="6"/>
    </row>
    <row r="500" spans="3:4" x14ac:dyDescent="0.25">
      <c r="C500" s="6"/>
      <c r="D500" s="6"/>
    </row>
    <row r="501" spans="3:4" x14ac:dyDescent="0.25">
      <c r="C501" s="6"/>
      <c r="D501" s="6"/>
    </row>
    <row r="502" spans="3:4" x14ac:dyDescent="0.25">
      <c r="C502" s="6"/>
      <c r="D502" s="6"/>
    </row>
    <row r="503" spans="3:4" x14ac:dyDescent="0.25">
      <c r="C503" s="6"/>
      <c r="D503" s="6"/>
    </row>
    <row r="504" spans="3:4" x14ac:dyDescent="0.25">
      <c r="C504" s="6"/>
      <c r="D504" s="6"/>
    </row>
    <row r="505" spans="3:4" x14ac:dyDescent="0.25">
      <c r="C505" s="6"/>
      <c r="D505" s="6"/>
    </row>
    <row r="506" spans="3:4" x14ac:dyDescent="0.25">
      <c r="C506" s="6"/>
      <c r="D506" s="6"/>
    </row>
    <row r="507" spans="3:4" x14ac:dyDescent="0.25">
      <c r="C507" s="6"/>
      <c r="D507" s="6"/>
    </row>
    <row r="508" spans="3:4" x14ac:dyDescent="0.25">
      <c r="C508" s="6"/>
      <c r="D508" s="6"/>
    </row>
    <row r="509" spans="3:4" x14ac:dyDescent="0.25">
      <c r="C509" s="6"/>
      <c r="D509" s="6"/>
    </row>
    <row r="510" spans="3:4" x14ac:dyDescent="0.25">
      <c r="C510" s="6"/>
      <c r="D510" s="6"/>
    </row>
    <row r="511" spans="3:4" x14ac:dyDescent="0.25">
      <c r="C511" s="6"/>
      <c r="D511" s="6"/>
    </row>
    <row r="512" spans="3:4" x14ac:dyDescent="0.25">
      <c r="C512" s="6"/>
      <c r="D512" s="6"/>
    </row>
    <row r="513" spans="3:4" x14ac:dyDescent="0.25">
      <c r="C513" s="6"/>
      <c r="D513" s="6"/>
    </row>
    <row r="514" spans="3:4" x14ac:dyDescent="0.25">
      <c r="C514" s="6"/>
      <c r="D514" s="6"/>
    </row>
    <row r="515" spans="3:4" x14ac:dyDescent="0.25">
      <c r="C515" s="6"/>
      <c r="D515" s="6"/>
    </row>
    <row r="516" spans="3:4" x14ac:dyDescent="0.25">
      <c r="C516" s="6"/>
      <c r="D516" s="6"/>
    </row>
    <row r="517" spans="3:4" x14ac:dyDescent="0.25">
      <c r="C517" s="6"/>
      <c r="D517" s="6"/>
    </row>
    <row r="518" spans="3:4" x14ac:dyDescent="0.25">
      <c r="C518" s="6"/>
      <c r="D518" s="6"/>
    </row>
    <row r="519" spans="3:4" x14ac:dyDescent="0.25">
      <c r="C519" s="6"/>
      <c r="D519" s="6"/>
    </row>
    <row r="520" spans="3:4" x14ac:dyDescent="0.25">
      <c r="C520" s="6"/>
      <c r="D520" s="6"/>
    </row>
    <row r="521" spans="3:4" x14ac:dyDescent="0.25">
      <c r="C521" s="6"/>
      <c r="D521" s="6"/>
    </row>
    <row r="522" spans="3:4" x14ac:dyDescent="0.25">
      <c r="C522" s="6"/>
      <c r="D522" s="6"/>
    </row>
    <row r="523" spans="3:4" x14ac:dyDescent="0.25">
      <c r="C523" s="6"/>
      <c r="D523" s="6"/>
    </row>
    <row r="524" spans="3:4" x14ac:dyDescent="0.25">
      <c r="C524" s="6"/>
      <c r="D524" s="6"/>
    </row>
    <row r="525" spans="3:4" x14ac:dyDescent="0.25">
      <c r="C525" s="6"/>
      <c r="D525" s="6"/>
    </row>
    <row r="526" spans="3:4" x14ac:dyDescent="0.25">
      <c r="C526" s="6"/>
      <c r="D526" s="6"/>
    </row>
    <row r="527" spans="3:4" x14ac:dyDescent="0.25">
      <c r="C527" s="6"/>
      <c r="D527" s="6"/>
    </row>
    <row r="528" spans="3:4" x14ac:dyDescent="0.25">
      <c r="C528" s="6"/>
      <c r="D528" s="6"/>
    </row>
    <row r="529" spans="3:4" x14ac:dyDescent="0.25">
      <c r="C529" s="6"/>
      <c r="D529" s="6"/>
    </row>
    <row r="530" spans="3:4" x14ac:dyDescent="0.25">
      <c r="C530" s="6"/>
      <c r="D530" s="6"/>
    </row>
    <row r="531" spans="3:4" x14ac:dyDescent="0.25">
      <c r="C531" s="6"/>
      <c r="D531" s="6"/>
    </row>
    <row r="532" spans="3:4" x14ac:dyDescent="0.25">
      <c r="C532" s="6"/>
      <c r="D532" s="6"/>
    </row>
    <row r="533" spans="3:4" x14ac:dyDescent="0.25">
      <c r="C533" s="6"/>
      <c r="D533" s="6"/>
    </row>
    <row r="534" spans="3:4" x14ac:dyDescent="0.25">
      <c r="C534" s="6"/>
      <c r="D534" s="6"/>
    </row>
    <row r="535" spans="3:4" x14ac:dyDescent="0.25">
      <c r="C535" s="6"/>
      <c r="D535" s="6"/>
    </row>
    <row r="536" spans="3:4" x14ac:dyDescent="0.25">
      <c r="C536" s="6"/>
      <c r="D536" s="6"/>
    </row>
    <row r="537" spans="3:4" x14ac:dyDescent="0.25">
      <c r="C537" s="6"/>
      <c r="D537" s="6"/>
    </row>
    <row r="538" spans="3:4" x14ac:dyDescent="0.25">
      <c r="C538" s="6"/>
      <c r="D538" s="6"/>
    </row>
    <row r="539" spans="3:4" x14ac:dyDescent="0.25">
      <c r="C539" s="6"/>
      <c r="D539" s="6"/>
    </row>
    <row r="540" spans="3:4" x14ac:dyDescent="0.25">
      <c r="C540" s="6"/>
      <c r="D540" s="6"/>
    </row>
    <row r="541" spans="3:4" x14ac:dyDescent="0.25">
      <c r="C541" s="6"/>
      <c r="D541" s="6"/>
    </row>
    <row r="542" spans="3:4" x14ac:dyDescent="0.25">
      <c r="C542" s="6"/>
      <c r="D542" s="6"/>
    </row>
    <row r="543" spans="3:4" x14ac:dyDescent="0.25">
      <c r="C543" s="6"/>
      <c r="D543" s="6"/>
    </row>
    <row r="544" spans="3:4" x14ac:dyDescent="0.25">
      <c r="C544" s="6"/>
      <c r="D544" s="6"/>
    </row>
  </sheetData>
  <protectedRanges>
    <protectedRange sqref="Z10:Z34" name="Range4_1_1_1_2_1_1_1_1_1_1_1_1_1_1_1_1_1_1"/>
    <protectedRange sqref="AO10:AO34 AP16:AP33 AP13:AP14" name="Range4_4_1_1_2_1_1_1_1_1_1_1_1_1_1_1_1_1_1"/>
    <protectedRange sqref="Y10:Y33" name="Range4_1"/>
    <protectedRange sqref="AN16:AN33" name="Range4_4_1"/>
    <protectedRange sqref="BV10:BV11 BV24:BV33" name="Range5_1"/>
    <protectedRange sqref="CK10:CK15 CK17:CK33" name="Range5_6_1"/>
    <protectedRange sqref="CS10:CS33" name="Range5_9_2"/>
    <protectedRange sqref="DA10:DA33" name="Range5_12_1"/>
    <protectedRange sqref="AW10:AX33" name="Range4_7_1_1"/>
    <protectedRange sqref="CF10:CF33" name="Range5_4_1_1"/>
    <protectedRange sqref="CR10:CR12" name="Range5_9_1_1"/>
    <protectedRange sqref="CK16" name="Range5_2_1"/>
    <protectedRange sqref="DW12" name="Range6_4_1"/>
    <protectedRange sqref="AI10:AI33" name="Range4"/>
    <protectedRange sqref="AN10:AN15" name="Range4_2"/>
    <protectedRange sqref="AY10:AY33" name="Range4_3"/>
    <protectedRange sqref="BE10:BE33" name="Range4_4"/>
    <protectedRange sqref="BS10:BS33" name="Range5_4"/>
    <protectedRange sqref="BY10:BY15" name="Range5_5"/>
    <protectedRange sqref="CB10:CB33" name="Range5_6"/>
    <protectedRange sqref="CN10:CN33" name="Range5_9"/>
    <protectedRange sqref="CM10:CM33" name="Range5_10"/>
    <protectedRange sqref="CQ10:CQ33" name="Range5_12"/>
    <protectedRange sqref="CT10:CT33" name="Range5_13"/>
    <protectedRange sqref="CW10:CW33" name="Range5_15"/>
    <protectedRange sqref="CZ10:CZ33" name="Range5_16"/>
    <protectedRange sqref="DC10:DC33" name="Range5_17"/>
    <protectedRange sqref="DB10:DB33" name="Range5_18"/>
    <protectedRange sqref="DK10:DM33" name="Range6"/>
    <protectedRange sqref="DR10:DR33" name="Range6_2"/>
    <protectedRange sqref="DS10:DS33" name="Range6_3"/>
    <protectedRange sqref="DY10:DY33" name="Range6_4"/>
    <protectedRange sqref="DX10:DX33" name="Range6_5"/>
    <protectedRange sqref="R10:T33" name="Range4_8"/>
    <protectedRange sqref="AB10:AD16 AB18:AD33" name="Range4_9"/>
  </protectedRanges>
  <mergeCells count="133">
    <mergeCell ref="DZ4:DZ6"/>
    <mergeCell ref="EA4:EC6"/>
    <mergeCell ref="DA5:DC6"/>
    <mergeCell ref="DH5:DM5"/>
    <mergeCell ref="DW6:DY6"/>
    <mergeCell ref="CF6:CH6"/>
    <mergeCell ref="D1:O1"/>
    <mergeCell ref="A2:V2"/>
    <mergeCell ref="J3:L3"/>
    <mergeCell ref="R3:T3"/>
    <mergeCell ref="A4:A8"/>
    <mergeCell ref="B4:B8"/>
    <mergeCell ref="C4:C8"/>
    <mergeCell ref="D4:D8"/>
    <mergeCell ref="E4:H6"/>
    <mergeCell ref="I4:L6"/>
    <mergeCell ref="M6:Q6"/>
    <mergeCell ref="R6:V6"/>
    <mergeCell ref="E7:E8"/>
    <mergeCell ref="F7:H7"/>
    <mergeCell ref="I7:I8"/>
    <mergeCell ref="J7:L7"/>
    <mergeCell ref="M7:M8"/>
    <mergeCell ref="N7:Q7"/>
    <mergeCell ref="M5:AS5"/>
    <mergeCell ref="AT5:BH5"/>
    <mergeCell ref="BI5:BK6"/>
    <mergeCell ref="BL5:CB5"/>
    <mergeCell ref="CC5:CK5"/>
    <mergeCell ref="CL5:CT5"/>
    <mergeCell ref="CU5:CW6"/>
    <mergeCell ref="CX5:CZ6"/>
    <mergeCell ref="M4:DC4"/>
    <mergeCell ref="BL6:BP6"/>
    <mergeCell ref="BQ6:BS6"/>
    <mergeCell ref="BT6:BV6"/>
    <mergeCell ref="BW6:BY6"/>
    <mergeCell ref="BZ6:CB6"/>
    <mergeCell ref="CC6:CE6"/>
    <mergeCell ref="W6:AA6"/>
    <mergeCell ref="AB6:AF6"/>
    <mergeCell ref="AG6:AK6"/>
    <mergeCell ref="AL6:AP6"/>
    <mergeCell ref="AQ6:AS6"/>
    <mergeCell ref="AT6:AV6"/>
    <mergeCell ref="AW6:AY6"/>
    <mergeCell ref="AZ6:BB6"/>
    <mergeCell ref="BC6:BE6"/>
    <mergeCell ref="R7:R8"/>
    <mergeCell ref="S7:V7"/>
    <mergeCell ref="W7:W8"/>
    <mergeCell ref="X7:AA7"/>
    <mergeCell ref="AB7:AB8"/>
    <mergeCell ref="AC7:AF7"/>
    <mergeCell ref="AG7:AG8"/>
    <mergeCell ref="AH7:AK7"/>
    <mergeCell ref="AL7:AL8"/>
    <mergeCell ref="AM7:AP7"/>
    <mergeCell ref="AQ7:AQ8"/>
    <mergeCell ref="AR7:AS7"/>
    <mergeCell ref="BF6:BH6"/>
    <mergeCell ref="DN5:DP6"/>
    <mergeCell ref="DQ5:DY5"/>
    <mergeCell ref="AT7:AT8"/>
    <mergeCell ref="AU7:AV7"/>
    <mergeCell ref="AW7:AW8"/>
    <mergeCell ref="AX7:AY7"/>
    <mergeCell ref="AZ7:AZ8"/>
    <mergeCell ref="BA7:BB7"/>
    <mergeCell ref="BL7:BL8"/>
    <mergeCell ref="BM7:BP7"/>
    <mergeCell ref="BQ7:BQ8"/>
    <mergeCell ref="BR7:BS7"/>
    <mergeCell ref="BT7:BT8"/>
    <mergeCell ref="BU7:BV7"/>
    <mergeCell ref="BC7:BC8"/>
    <mergeCell ref="BD7:BE7"/>
    <mergeCell ref="BF7:BF8"/>
    <mergeCell ref="BG7:BH7"/>
    <mergeCell ref="BI7:BI8"/>
    <mergeCell ref="BJ7:BK7"/>
    <mergeCell ref="CI6:CK6"/>
    <mergeCell ref="CL6:CN6"/>
    <mergeCell ref="CO6:CQ6"/>
    <mergeCell ref="BW7:BW8"/>
    <mergeCell ref="BX7:BY7"/>
    <mergeCell ref="BZ7:BZ8"/>
    <mergeCell ref="CA7:CB7"/>
    <mergeCell ref="CC7:CC8"/>
    <mergeCell ref="CD7:CE7"/>
    <mergeCell ref="DK6:DM6"/>
    <mergeCell ref="DQ6:DS6"/>
    <mergeCell ref="DT6:DV6"/>
    <mergeCell ref="CR6:CT6"/>
    <mergeCell ref="DH6:DJ6"/>
    <mergeCell ref="DD4:DD6"/>
    <mergeCell ref="DE4:DG6"/>
    <mergeCell ref="DH4:DY4"/>
    <mergeCell ref="CP7:CQ7"/>
    <mergeCell ref="CR7:CR8"/>
    <mergeCell ref="CS7:CT7"/>
    <mergeCell ref="CU7:CU8"/>
    <mergeCell ref="CV7:CW7"/>
    <mergeCell ref="CF7:CF8"/>
    <mergeCell ref="CG7:CH7"/>
    <mergeCell ref="CI7:CI8"/>
    <mergeCell ref="CJ7:CK7"/>
    <mergeCell ref="CL7:CL8"/>
    <mergeCell ref="CM7:CN7"/>
    <mergeCell ref="A34:B34"/>
    <mergeCell ref="DX7:DY7"/>
    <mergeCell ref="DZ7:DZ8"/>
    <mergeCell ref="EA7:EA8"/>
    <mergeCell ref="EB7:EC7"/>
    <mergeCell ref="DO7:DP7"/>
    <mergeCell ref="DQ7:DQ8"/>
    <mergeCell ref="DR7:DS7"/>
    <mergeCell ref="DT7:DT8"/>
    <mergeCell ref="DU7:DV7"/>
    <mergeCell ref="DW7:DW8"/>
    <mergeCell ref="DF7:DG7"/>
    <mergeCell ref="DH7:DH8"/>
    <mergeCell ref="DI7:DJ7"/>
    <mergeCell ref="DK7:DK8"/>
    <mergeCell ref="DL7:DM7"/>
    <mergeCell ref="DN7:DN8"/>
    <mergeCell ref="CX7:CX8"/>
    <mergeCell ref="CY7:CZ7"/>
    <mergeCell ref="DA7:DA8"/>
    <mergeCell ref="DB7:DC7"/>
    <mergeCell ref="DD7:DD8"/>
    <mergeCell ref="DE7:DE8"/>
    <mergeCell ref="CO7:CO8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</vt:lpstr>
      <vt:lpstr>'11'!Print_Titles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2021-12-09T12:58:23Z</dcterms:modified>
</cp:coreProperties>
</file>