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30.11.2021\"/>
    </mc:Choice>
  </mc:AlternateContent>
  <bookViews>
    <workbookView xWindow="0" yWindow="0" windowWidth="20490" windowHeight="68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ED82" i="22" l="1"/>
  <c r="BO11" i="22"/>
  <c r="BO12" i="22"/>
  <c r="BO13" i="22"/>
  <c r="BO14" i="22"/>
  <c r="BO15" i="22"/>
  <c r="BO16" i="22"/>
  <c r="BO17" i="22"/>
  <c r="BO18" i="22"/>
  <c r="BO19" i="22"/>
  <c r="BO20" i="22"/>
  <c r="BO21" i="22"/>
  <c r="BO22" i="22"/>
  <c r="BO23" i="22"/>
  <c r="BO24" i="22"/>
  <c r="BO25" i="22"/>
  <c r="BO26" i="22"/>
  <c r="BO27" i="22"/>
  <c r="BO28" i="22"/>
  <c r="BO29" i="22"/>
  <c r="BO30" i="22"/>
  <c r="BO31" i="22"/>
  <c r="BO32" i="22"/>
  <c r="BO33" i="22"/>
  <c r="BO34" i="22"/>
  <c r="BO35" i="22"/>
  <c r="BO36" i="22"/>
  <c r="BO37" i="22"/>
  <c r="BO38" i="22"/>
  <c r="BO39" i="22"/>
  <c r="BO40" i="22"/>
  <c r="BO41" i="22"/>
  <c r="BO42" i="22"/>
  <c r="BO43" i="22"/>
  <c r="BO44" i="22"/>
  <c r="BO45" i="22"/>
  <c r="BO46" i="22"/>
  <c r="BO47" i="22"/>
  <c r="BO48" i="22"/>
  <c r="BO49" i="22"/>
  <c r="BO50" i="22"/>
  <c r="BO51" i="22"/>
  <c r="BO52" i="22"/>
  <c r="BO53" i="22"/>
  <c r="BO54" i="22"/>
  <c r="BO55" i="22"/>
  <c r="BO56" i="22"/>
  <c r="BO57" i="22"/>
  <c r="BO58" i="22"/>
  <c r="BO59" i="22"/>
  <c r="BO60" i="22"/>
  <c r="BO61" i="22"/>
  <c r="BO62" i="22"/>
  <c r="BO63" i="22"/>
  <c r="BO64" i="22"/>
  <c r="BO65" i="22"/>
  <c r="BO66" i="22"/>
  <c r="BO67" i="22"/>
  <c r="BO68" i="22"/>
  <c r="BO69" i="22"/>
  <c r="BO70" i="22"/>
  <c r="BO71" i="22"/>
  <c r="BO72" i="22"/>
  <c r="BO73" i="22"/>
  <c r="BO74" i="22"/>
  <c r="BO75" i="22"/>
  <c r="BO76" i="22"/>
  <c r="BO77" i="22"/>
  <c r="BO78" i="22"/>
  <c r="BO79" i="22"/>
  <c r="BO80" i="22"/>
  <c r="BO81" i="22"/>
  <c r="BO10" i="22"/>
  <c r="DF82" i="22"/>
  <c r="EC11" i="22" l="1"/>
  <c r="EC12" i="22"/>
  <c r="EC13" i="22"/>
  <c r="EC14" i="22"/>
  <c r="EC15" i="22"/>
  <c r="EC16" i="22"/>
  <c r="EC17" i="22"/>
  <c r="EC18" i="22"/>
  <c r="EC19" i="22"/>
  <c r="EC20" i="22"/>
  <c r="EC21" i="22"/>
  <c r="EC22" i="22"/>
  <c r="EC23" i="22"/>
  <c r="EC24" i="22"/>
  <c r="EC25" i="22"/>
  <c r="EC26" i="22"/>
  <c r="EC27" i="22"/>
  <c r="EC28" i="22"/>
  <c r="EC29" i="22"/>
  <c r="EC30" i="22"/>
  <c r="EC31" i="22"/>
  <c r="EC32" i="22"/>
  <c r="EC33" i="22"/>
  <c r="EC34" i="22"/>
  <c r="EC35" i="22"/>
  <c r="EC36" i="22"/>
  <c r="EC37" i="22"/>
  <c r="EC38" i="22"/>
  <c r="EC39" i="22"/>
  <c r="EC40" i="22"/>
  <c r="EC41" i="22"/>
  <c r="EC42" i="22"/>
  <c r="EC43" i="22"/>
  <c r="EC44" i="22"/>
  <c r="EC45" i="22"/>
  <c r="EC46" i="22"/>
  <c r="EC47" i="22"/>
  <c r="EC48" i="22"/>
  <c r="EC49" i="22"/>
  <c r="EC50" i="22"/>
  <c r="EC51" i="22"/>
  <c r="EC52" i="22"/>
  <c r="EC53" i="22"/>
  <c r="EC54" i="22"/>
  <c r="EC55" i="22"/>
  <c r="EC56" i="22"/>
  <c r="EC57" i="22"/>
  <c r="EC58" i="22"/>
  <c r="EC59" i="22"/>
  <c r="EC60" i="22"/>
  <c r="EC61" i="22"/>
  <c r="EC62" i="22"/>
  <c r="EC63" i="22"/>
  <c r="EC64" i="22"/>
  <c r="EC65" i="22"/>
  <c r="EC66" i="22"/>
  <c r="EC67" i="22"/>
  <c r="EC68" i="22"/>
  <c r="EC69" i="22"/>
  <c r="EC70" i="22"/>
  <c r="EC71" i="22"/>
  <c r="EC72" i="22"/>
  <c r="EC73" i="22"/>
  <c r="EC74" i="22"/>
  <c r="EC75" i="22"/>
  <c r="EC76" i="22"/>
  <c r="EC77" i="22"/>
  <c r="EC78" i="22"/>
  <c r="EC79" i="22"/>
  <c r="EC80" i="22"/>
  <c r="EC81" i="22"/>
  <c r="EC10" i="22"/>
  <c r="DY11" i="22"/>
  <c r="DY12" i="22"/>
  <c r="DY13" i="22"/>
  <c r="DY14" i="22"/>
  <c r="DY15" i="22"/>
  <c r="DY16" i="22"/>
  <c r="DY17" i="22"/>
  <c r="DY18" i="22"/>
  <c r="DY19" i="22"/>
  <c r="DY20" i="22"/>
  <c r="DY21" i="22"/>
  <c r="DY22" i="22"/>
  <c r="DY23" i="22"/>
  <c r="DY24" i="22"/>
  <c r="DY25" i="22"/>
  <c r="DY26" i="22"/>
  <c r="DY27" i="22"/>
  <c r="DY28" i="22"/>
  <c r="DY29" i="22"/>
  <c r="DY30" i="22"/>
  <c r="DY31" i="22"/>
  <c r="DY32" i="22"/>
  <c r="DY33" i="22"/>
  <c r="DY34" i="22"/>
  <c r="DY35" i="22"/>
  <c r="DY36" i="22"/>
  <c r="DY37" i="22"/>
  <c r="DY38" i="22"/>
  <c r="DY39" i="22"/>
  <c r="DY40" i="22"/>
  <c r="DY41" i="22"/>
  <c r="DY42" i="22"/>
  <c r="DY43" i="22"/>
  <c r="DY44" i="22"/>
  <c r="DY45" i="22"/>
  <c r="DY46" i="22"/>
  <c r="DY47" i="22"/>
  <c r="DY48" i="22"/>
  <c r="DY49" i="22"/>
  <c r="DY50" i="22"/>
  <c r="DY51" i="22"/>
  <c r="DY52" i="22"/>
  <c r="DY53" i="22"/>
  <c r="DY54" i="22"/>
  <c r="DY55" i="22"/>
  <c r="DY56" i="22"/>
  <c r="DY57" i="22"/>
  <c r="DY58" i="22"/>
  <c r="DY59" i="22"/>
  <c r="DY60" i="22"/>
  <c r="DY61" i="22"/>
  <c r="DY62" i="22"/>
  <c r="DY63" i="22"/>
  <c r="DY64" i="22"/>
  <c r="DY65" i="22"/>
  <c r="DY66" i="22"/>
  <c r="DY67" i="22"/>
  <c r="DY68" i="22"/>
  <c r="DY69" i="22"/>
  <c r="DY70" i="22"/>
  <c r="DY71" i="22"/>
  <c r="DY72" i="22"/>
  <c r="DY73" i="22"/>
  <c r="DY74" i="22"/>
  <c r="DY75" i="22"/>
  <c r="DY76" i="22"/>
  <c r="DY77" i="22"/>
  <c r="DY78" i="22"/>
  <c r="DY79" i="22"/>
  <c r="DY80" i="22"/>
  <c r="DY81" i="22"/>
  <c r="DY10" i="22"/>
  <c r="DV11" i="22"/>
  <c r="DV12" i="22"/>
  <c r="DV13" i="22"/>
  <c r="DV14" i="22"/>
  <c r="DV15" i="22"/>
  <c r="DV16" i="22"/>
  <c r="DV17" i="22"/>
  <c r="DV18" i="22"/>
  <c r="DV19" i="22"/>
  <c r="DV20" i="22"/>
  <c r="DV21" i="22"/>
  <c r="DV22" i="22"/>
  <c r="DV23" i="22"/>
  <c r="DV24" i="22"/>
  <c r="DV25" i="22"/>
  <c r="DV26" i="22"/>
  <c r="DV27" i="22"/>
  <c r="DV28" i="22"/>
  <c r="DV29" i="22"/>
  <c r="DV30" i="22"/>
  <c r="DV31" i="22"/>
  <c r="DV32" i="22"/>
  <c r="DV33" i="22"/>
  <c r="DV34" i="22"/>
  <c r="DV35" i="22"/>
  <c r="DV36" i="22"/>
  <c r="DV37" i="22"/>
  <c r="DV38" i="22"/>
  <c r="DV39" i="22"/>
  <c r="DV40" i="22"/>
  <c r="DV41" i="22"/>
  <c r="DV42" i="22"/>
  <c r="DV43" i="22"/>
  <c r="DV44" i="22"/>
  <c r="DV45" i="22"/>
  <c r="DV46" i="22"/>
  <c r="DV47" i="22"/>
  <c r="DV48" i="22"/>
  <c r="DV49" i="22"/>
  <c r="DV50" i="22"/>
  <c r="DV51" i="22"/>
  <c r="DV52" i="22"/>
  <c r="DV53" i="22"/>
  <c r="DV54" i="22"/>
  <c r="DV55" i="22"/>
  <c r="DV56" i="22"/>
  <c r="DV57" i="22"/>
  <c r="DV58" i="22"/>
  <c r="DV59" i="22"/>
  <c r="DV60" i="22"/>
  <c r="DV61" i="22"/>
  <c r="DV62" i="22"/>
  <c r="DV63" i="22"/>
  <c r="DV64" i="22"/>
  <c r="DV65" i="22"/>
  <c r="DV66" i="22"/>
  <c r="DV67" i="22"/>
  <c r="DV68" i="22"/>
  <c r="DV69" i="22"/>
  <c r="DV70" i="22"/>
  <c r="DV71" i="22"/>
  <c r="DV72" i="22"/>
  <c r="DV73" i="22"/>
  <c r="DV74" i="22"/>
  <c r="DV75" i="22"/>
  <c r="DV76" i="22"/>
  <c r="DV77" i="22"/>
  <c r="DV78" i="22"/>
  <c r="DV79" i="22"/>
  <c r="DV80" i="22"/>
  <c r="DV81" i="22"/>
  <c r="DV10" i="22"/>
  <c r="DS11" i="22"/>
  <c r="DS12" i="22"/>
  <c r="DS13" i="22"/>
  <c r="DS14" i="22"/>
  <c r="DS15" i="22"/>
  <c r="DS16" i="22"/>
  <c r="DS17" i="22"/>
  <c r="DS18" i="22"/>
  <c r="DS19" i="22"/>
  <c r="DS20" i="22"/>
  <c r="DS21" i="22"/>
  <c r="DS22" i="22"/>
  <c r="DS23" i="22"/>
  <c r="DS24" i="22"/>
  <c r="DS25" i="22"/>
  <c r="DS26" i="22"/>
  <c r="DS27" i="22"/>
  <c r="DS28" i="22"/>
  <c r="DS29" i="22"/>
  <c r="DS30" i="22"/>
  <c r="DS31" i="22"/>
  <c r="DS32" i="22"/>
  <c r="DS33" i="22"/>
  <c r="DS34" i="22"/>
  <c r="DS35" i="22"/>
  <c r="DS36" i="22"/>
  <c r="DS37" i="22"/>
  <c r="DS38" i="22"/>
  <c r="DS39" i="22"/>
  <c r="DS40" i="22"/>
  <c r="DS41" i="22"/>
  <c r="DS42" i="22"/>
  <c r="DS43" i="22"/>
  <c r="DS44" i="22"/>
  <c r="DS45" i="22"/>
  <c r="DS46" i="22"/>
  <c r="DS47" i="22"/>
  <c r="DS48" i="22"/>
  <c r="DS49" i="22"/>
  <c r="DS50" i="22"/>
  <c r="DS51" i="22"/>
  <c r="DS52" i="22"/>
  <c r="DS53" i="22"/>
  <c r="DS54" i="22"/>
  <c r="DS55" i="22"/>
  <c r="DS56" i="22"/>
  <c r="DS57" i="22"/>
  <c r="DS58" i="22"/>
  <c r="DS59" i="22"/>
  <c r="DS60" i="22"/>
  <c r="DS61" i="22"/>
  <c r="DS62" i="22"/>
  <c r="DS63" i="22"/>
  <c r="DS64" i="22"/>
  <c r="DS65" i="22"/>
  <c r="DS66" i="22"/>
  <c r="DS67" i="22"/>
  <c r="DS68" i="22"/>
  <c r="DS69" i="22"/>
  <c r="DS70" i="22"/>
  <c r="DS71" i="22"/>
  <c r="DS72" i="22"/>
  <c r="DS73" i="22"/>
  <c r="DS74" i="22"/>
  <c r="DS75" i="22"/>
  <c r="DS76" i="22"/>
  <c r="DS77" i="22"/>
  <c r="DS78" i="22"/>
  <c r="DS79" i="22"/>
  <c r="DS80" i="22"/>
  <c r="DS81" i="22"/>
  <c r="DS83" i="22"/>
  <c r="DS84" i="22"/>
  <c r="DS85" i="22"/>
  <c r="DS10" i="22"/>
  <c r="DP11" i="22"/>
  <c r="DP12" i="22"/>
  <c r="DP13" i="22"/>
  <c r="DP14" i="22"/>
  <c r="DP15" i="22"/>
  <c r="DP16" i="22"/>
  <c r="DP17" i="22"/>
  <c r="DP18" i="22"/>
  <c r="DP19" i="22"/>
  <c r="DP20" i="22"/>
  <c r="DP21" i="22"/>
  <c r="DP22" i="22"/>
  <c r="DP23" i="22"/>
  <c r="DP24" i="22"/>
  <c r="DP25" i="22"/>
  <c r="DP26" i="22"/>
  <c r="DP27" i="22"/>
  <c r="DP28" i="22"/>
  <c r="DP29" i="22"/>
  <c r="DP30" i="22"/>
  <c r="DP31" i="22"/>
  <c r="DP32" i="22"/>
  <c r="DP33" i="22"/>
  <c r="DP34" i="22"/>
  <c r="DP35" i="22"/>
  <c r="DP36" i="22"/>
  <c r="DP37" i="22"/>
  <c r="DP38" i="22"/>
  <c r="DP39" i="22"/>
  <c r="DP40" i="22"/>
  <c r="DP41" i="22"/>
  <c r="DP42" i="22"/>
  <c r="DP43" i="22"/>
  <c r="DP44" i="22"/>
  <c r="DP45" i="22"/>
  <c r="DP46" i="22"/>
  <c r="DP47" i="22"/>
  <c r="DP48" i="22"/>
  <c r="DP49" i="22"/>
  <c r="DP50" i="22"/>
  <c r="DP51" i="22"/>
  <c r="DP52" i="22"/>
  <c r="DP53" i="22"/>
  <c r="DP54" i="22"/>
  <c r="DP55" i="22"/>
  <c r="DP56" i="22"/>
  <c r="DP57" i="22"/>
  <c r="DP58" i="22"/>
  <c r="DP59" i="22"/>
  <c r="DP60" i="22"/>
  <c r="DP61" i="22"/>
  <c r="DP62" i="22"/>
  <c r="DP63" i="22"/>
  <c r="DP64" i="22"/>
  <c r="DP65" i="22"/>
  <c r="DP66" i="22"/>
  <c r="DP67" i="22"/>
  <c r="DP68" i="22"/>
  <c r="DP69" i="22"/>
  <c r="DP70" i="22"/>
  <c r="DP71" i="22"/>
  <c r="DP72" i="22"/>
  <c r="DP73" i="22"/>
  <c r="DP74" i="22"/>
  <c r="DP75" i="22"/>
  <c r="DP76" i="22"/>
  <c r="DP77" i="22"/>
  <c r="DP78" i="22"/>
  <c r="DP79" i="22"/>
  <c r="DP80" i="22"/>
  <c r="DP81" i="22"/>
  <c r="DP10" i="22"/>
  <c r="DM11" i="22"/>
  <c r="DM12" i="22"/>
  <c r="DM13" i="22"/>
  <c r="DM14" i="22"/>
  <c r="DM15" i="22"/>
  <c r="DM16" i="22"/>
  <c r="DM17" i="22"/>
  <c r="DM18" i="22"/>
  <c r="DM19" i="22"/>
  <c r="DM20" i="22"/>
  <c r="DM21" i="22"/>
  <c r="DM22" i="22"/>
  <c r="DM23" i="22"/>
  <c r="DM24" i="22"/>
  <c r="DM25" i="22"/>
  <c r="DM26" i="22"/>
  <c r="DM27" i="22"/>
  <c r="DM28" i="22"/>
  <c r="DM29" i="22"/>
  <c r="DM30" i="22"/>
  <c r="DM31" i="22"/>
  <c r="DM32" i="22"/>
  <c r="DM33" i="22"/>
  <c r="DM34" i="22"/>
  <c r="DM35" i="22"/>
  <c r="DM36" i="22"/>
  <c r="DM37" i="22"/>
  <c r="DM38" i="22"/>
  <c r="DM39" i="22"/>
  <c r="DM40" i="22"/>
  <c r="DM41" i="22"/>
  <c r="DM42" i="22"/>
  <c r="DM43" i="22"/>
  <c r="DM44" i="22"/>
  <c r="DM45" i="22"/>
  <c r="DM46" i="22"/>
  <c r="DM47" i="22"/>
  <c r="DM48" i="22"/>
  <c r="DM49" i="22"/>
  <c r="DM50" i="22"/>
  <c r="DM51" i="22"/>
  <c r="DM52" i="22"/>
  <c r="DM53" i="22"/>
  <c r="DM54" i="22"/>
  <c r="DM55" i="22"/>
  <c r="DM56" i="22"/>
  <c r="DM57" i="22"/>
  <c r="DM58" i="22"/>
  <c r="DM59" i="22"/>
  <c r="DM60" i="22"/>
  <c r="DM61" i="22"/>
  <c r="DM62" i="22"/>
  <c r="DM63" i="22"/>
  <c r="DM64" i="22"/>
  <c r="DM65" i="22"/>
  <c r="DM66" i="22"/>
  <c r="DM67" i="22"/>
  <c r="DM68" i="22"/>
  <c r="DM69" i="22"/>
  <c r="DM70" i="22"/>
  <c r="DM71" i="22"/>
  <c r="DM72" i="22"/>
  <c r="DM73" i="22"/>
  <c r="DM74" i="22"/>
  <c r="DM75" i="22"/>
  <c r="DM76" i="22"/>
  <c r="DM77" i="22"/>
  <c r="DM78" i="22"/>
  <c r="DM79" i="22"/>
  <c r="DM80" i="22"/>
  <c r="DM81" i="22"/>
  <c r="DM10" i="22"/>
  <c r="DJ11" i="22"/>
  <c r="DJ12" i="22"/>
  <c r="DJ13" i="22"/>
  <c r="DJ14" i="22"/>
  <c r="DJ15" i="22"/>
  <c r="DJ16" i="22"/>
  <c r="DJ17" i="22"/>
  <c r="DJ18" i="22"/>
  <c r="DJ19" i="22"/>
  <c r="DJ20" i="22"/>
  <c r="DJ21" i="22"/>
  <c r="DJ22" i="22"/>
  <c r="DJ23" i="22"/>
  <c r="DJ24" i="22"/>
  <c r="DJ25" i="22"/>
  <c r="DJ26" i="22"/>
  <c r="DJ27" i="22"/>
  <c r="DJ28" i="22"/>
  <c r="DJ29" i="22"/>
  <c r="DJ30" i="22"/>
  <c r="DJ31" i="22"/>
  <c r="DJ32" i="22"/>
  <c r="DJ33" i="22"/>
  <c r="DJ34" i="22"/>
  <c r="DJ35" i="22"/>
  <c r="DJ36" i="22"/>
  <c r="DJ37" i="22"/>
  <c r="DJ38" i="22"/>
  <c r="DJ39" i="22"/>
  <c r="DJ40" i="22"/>
  <c r="DJ41" i="22"/>
  <c r="DJ42" i="22"/>
  <c r="DJ43" i="22"/>
  <c r="DJ44" i="22"/>
  <c r="DJ45" i="22"/>
  <c r="DJ46" i="22"/>
  <c r="DJ47" i="22"/>
  <c r="DJ48" i="22"/>
  <c r="DJ49" i="22"/>
  <c r="DJ50" i="22"/>
  <c r="DJ51" i="22"/>
  <c r="DJ52" i="22"/>
  <c r="DJ53" i="22"/>
  <c r="DJ54" i="22"/>
  <c r="DJ55" i="22"/>
  <c r="DJ56" i="22"/>
  <c r="DJ57" i="22"/>
  <c r="DJ58" i="22"/>
  <c r="DJ59" i="22"/>
  <c r="DJ60" i="22"/>
  <c r="DJ61" i="22"/>
  <c r="DJ62" i="22"/>
  <c r="DJ63" i="22"/>
  <c r="DJ64" i="22"/>
  <c r="DJ65" i="22"/>
  <c r="DJ66" i="22"/>
  <c r="DJ67" i="22"/>
  <c r="DJ68" i="22"/>
  <c r="DJ69" i="22"/>
  <c r="DJ70" i="22"/>
  <c r="DJ71" i="22"/>
  <c r="DJ72" i="22"/>
  <c r="DJ73" i="22"/>
  <c r="DJ74" i="22"/>
  <c r="DJ75" i="22"/>
  <c r="DJ76" i="22"/>
  <c r="DJ77" i="22"/>
  <c r="DJ78" i="22"/>
  <c r="DJ79" i="22"/>
  <c r="DJ80" i="22"/>
  <c r="DJ81" i="22"/>
  <c r="DJ10" i="22"/>
  <c r="DG11" i="22"/>
  <c r="DG12" i="22"/>
  <c r="DG13" i="22"/>
  <c r="DG14" i="22"/>
  <c r="DG15" i="22"/>
  <c r="DG16" i="22"/>
  <c r="DG17" i="22"/>
  <c r="DG18" i="22"/>
  <c r="DG19" i="22"/>
  <c r="DG20" i="22"/>
  <c r="DG21" i="22"/>
  <c r="DG22" i="22"/>
  <c r="DG23" i="22"/>
  <c r="DG24" i="22"/>
  <c r="DG25" i="22"/>
  <c r="DG26" i="22"/>
  <c r="DG27" i="22"/>
  <c r="DG28" i="22"/>
  <c r="DG29" i="22"/>
  <c r="DG30" i="22"/>
  <c r="DG31" i="22"/>
  <c r="DG32" i="22"/>
  <c r="DG33" i="22"/>
  <c r="DG34" i="22"/>
  <c r="DG35" i="22"/>
  <c r="DG36" i="22"/>
  <c r="DG37" i="22"/>
  <c r="DG38" i="22"/>
  <c r="DG39" i="22"/>
  <c r="DG40" i="22"/>
  <c r="DG41" i="22"/>
  <c r="DG42" i="22"/>
  <c r="DG43" i="22"/>
  <c r="DG44" i="22"/>
  <c r="DG45" i="22"/>
  <c r="DG46" i="22"/>
  <c r="DG47" i="22"/>
  <c r="DG48" i="22"/>
  <c r="DG49" i="22"/>
  <c r="DG50" i="22"/>
  <c r="DG51" i="22"/>
  <c r="DG52" i="22"/>
  <c r="DG53" i="22"/>
  <c r="DG54" i="22"/>
  <c r="DG55" i="22"/>
  <c r="DG56" i="22"/>
  <c r="DG57" i="22"/>
  <c r="DG58" i="22"/>
  <c r="DG59" i="22"/>
  <c r="DG60" i="22"/>
  <c r="DG61" i="22"/>
  <c r="DG62" i="22"/>
  <c r="DG63" i="22"/>
  <c r="DG64" i="22"/>
  <c r="DG65" i="22"/>
  <c r="DG66" i="22"/>
  <c r="DG67" i="22"/>
  <c r="DG68" i="22"/>
  <c r="DG69" i="22"/>
  <c r="DG70" i="22"/>
  <c r="DG71" i="22"/>
  <c r="DG72" i="22"/>
  <c r="DG73" i="22"/>
  <c r="DG74" i="22"/>
  <c r="DG75" i="22"/>
  <c r="DG76" i="22"/>
  <c r="DG77" i="22"/>
  <c r="DG78" i="22"/>
  <c r="DG79" i="22"/>
  <c r="DG80" i="22"/>
  <c r="DG81" i="22"/>
  <c r="DG83" i="22"/>
  <c r="DG84" i="22"/>
  <c r="DG85" i="22"/>
  <c r="DG10" i="22"/>
  <c r="DC11" i="22"/>
  <c r="DC12" i="22"/>
  <c r="DC13" i="22"/>
  <c r="DC14" i="22"/>
  <c r="DC15" i="22"/>
  <c r="DC16" i="22"/>
  <c r="DC17" i="22"/>
  <c r="DC18" i="22"/>
  <c r="DC19" i="22"/>
  <c r="DC20" i="22"/>
  <c r="DC21" i="22"/>
  <c r="DC22" i="22"/>
  <c r="DC23" i="22"/>
  <c r="DC24" i="22"/>
  <c r="DC25" i="22"/>
  <c r="DC26" i="22"/>
  <c r="DC27" i="22"/>
  <c r="DC28" i="22"/>
  <c r="DC29" i="22"/>
  <c r="DC30" i="22"/>
  <c r="DC31" i="22"/>
  <c r="DC32" i="22"/>
  <c r="DC33" i="22"/>
  <c r="DC34" i="22"/>
  <c r="DC35" i="22"/>
  <c r="DC36" i="22"/>
  <c r="DC37" i="22"/>
  <c r="DC38" i="22"/>
  <c r="DC39" i="22"/>
  <c r="DC40" i="22"/>
  <c r="DC41" i="22"/>
  <c r="DC42" i="22"/>
  <c r="DC43" i="22"/>
  <c r="DC44" i="22"/>
  <c r="DC45" i="22"/>
  <c r="DC46" i="22"/>
  <c r="DC47" i="22"/>
  <c r="DC48" i="22"/>
  <c r="DC49" i="22"/>
  <c r="DC50" i="22"/>
  <c r="DC51" i="22"/>
  <c r="DC52" i="22"/>
  <c r="DC53" i="22"/>
  <c r="DC54" i="22"/>
  <c r="DC55" i="22"/>
  <c r="DC56" i="22"/>
  <c r="DC57" i="22"/>
  <c r="DC58" i="22"/>
  <c r="DC59" i="22"/>
  <c r="DC60" i="22"/>
  <c r="DC61" i="22"/>
  <c r="DC62" i="22"/>
  <c r="DC63" i="22"/>
  <c r="DC64" i="22"/>
  <c r="DC65" i="22"/>
  <c r="DC66" i="22"/>
  <c r="DC67" i="22"/>
  <c r="DC68" i="22"/>
  <c r="DC69" i="22"/>
  <c r="DC70" i="22"/>
  <c r="DC71" i="22"/>
  <c r="DC72" i="22"/>
  <c r="DC73" i="22"/>
  <c r="DC74" i="22"/>
  <c r="DC75" i="22"/>
  <c r="DC76" i="22"/>
  <c r="DC77" i="22"/>
  <c r="DC78" i="22"/>
  <c r="DC79" i="22"/>
  <c r="DC80" i="22"/>
  <c r="DC81" i="22"/>
  <c r="DC10" i="22"/>
  <c r="CZ11" i="22"/>
  <c r="CZ12" i="22"/>
  <c r="CZ13" i="22"/>
  <c r="CZ14" i="22"/>
  <c r="CZ15" i="22"/>
  <c r="CZ16" i="22"/>
  <c r="CZ17" i="22"/>
  <c r="CZ18" i="22"/>
  <c r="CZ19" i="22"/>
  <c r="CZ20" i="22"/>
  <c r="CZ21" i="22"/>
  <c r="CZ22" i="22"/>
  <c r="CZ23" i="22"/>
  <c r="CZ24" i="22"/>
  <c r="CZ25" i="22"/>
  <c r="CZ26" i="22"/>
  <c r="CZ27" i="22"/>
  <c r="CZ28" i="22"/>
  <c r="CZ29" i="22"/>
  <c r="CZ30" i="22"/>
  <c r="CZ31" i="22"/>
  <c r="CZ32" i="22"/>
  <c r="CZ33" i="22"/>
  <c r="CZ34" i="22"/>
  <c r="CZ35" i="22"/>
  <c r="CZ36" i="22"/>
  <c r="CZ37" i="22"/>
  <c r="CZ38" i="22"/>
  <c r="CZ39" i="22"/>
  <c r="CZ40" i="22"/>
  <c r="CZ41" i="22"/>
  <c r="CZ42" i="22"/>
  <c r="CZ43" i="22"/>
  <c r="CZ44" i="22"/>
  <c r="CZ45" i="22"/>
  <c r="CZ46" i="22"/>
  <c r="CZ47" i="22"/>
  <c r="CZ48" i="22"/>
  <c r="CZ49" i="22"/>
  <c r="CZ50" i="22"/>
  <c r="CZ51" i="22"/>
  <c r="CZ52" i="22"/>
  <c r="CZ53" i="22"/>
  <c r="CZ54" i="22"/>
  <c r="CZ55" i="22"/>
  <c r="CZ56" i="22"/>
  <c r="CZ57" i="22"/>
  <c r="CZ58" i="22"/>
  <c r="CZ59" i="22"/>
  <c r="CZ60" i="22"/>
  <c r="CZ61" i="22"/>
  <c r="CZ62" i="22"/>
  <c r="CZ63" i="22"/>
  <c r="CZ64" i="22"/>
  <c r="CZ65" i="22"/>
  <c r="CZ66" i="22"/>
  <c r="CZ67" i="22"/>
  <c r="CZ68" i="22"/>
  <c r="CZ69" i="22"/>
  <c r="CZ70" i="22"/>
  <c r="CZ71" i="22"/>
  <c r="CZ72" i="22"/>
  <c r="CZ73" i="22"/>
  <c r="CZ74" i="22"/>
  <c r="CZ75" i="22"/>
  <c r="CZ76" i="22"/>
  <c r="CZ77" i="22"/>
  <c r="CZ78" i="22"/>
  <c r="CZ79" i="22"/>
  <c r="CZ80" i="22"/>
  <c r="CZ81" i="22"/>
  <c r="CZ83" i="22"/>
  <c r="CZ84" i="22"/>
  <c r="CZ85" i="22"/>
  <c r="CZ10" i="22"/>
  <c r="CW11" i="22"/>
  <c r="CW12" i="22"/>
  <c r="CW13" i="22"/>
  <c r="CW14" i="22"/>
  <c r="CW15" i="22"/>
  <c r="CW16" i="22"/>
  <c r="CW17" i="22"/>
  <c r="CW18" i="22"/>
  <c r="CW19" i="22"/>
  <c r="CW20" i="22"/>
  <c r="CW21" i="22"/>
  <c r="CW22" i="22"/>
  <c r="CW23" i="22"/>
  <c r="CW24" i="22"/>
  <c r="CW25" i="22"/>
  <c r="CW26" i="22"/>
  <c r="CW27" i="22"/>
  <c r="CW28" i="22"/>
  <c r="CW29" i="22"/>
  <c r="CW30" i="22"/>
  <c r="CW31" i="22"/>
  <c r="CW32" i="22"/>
  <c r="CW33" i="22"/>
  <c r="CW34" i="22"/>
  <c r="CW35" i="22"/>
  <c r="CW36" i="22"/>
  <c r="CW37" i="22"/>
  <c r="CW38" i="22"/>
  <c r="CW39" i="22"/>
  <c r="CW40" i="22"/>
  <c r="CW41" i="22"/>
  <c r="CW42" i="22"/>
  <c r="CW43" i="22"/>
  <c r="CW44" i="22"/>
  <c r="CW45" i="22"/>
  <c r="CW46" i="22"/>
  <c r="CW47" i="22"/>
  <c r="CW48" i="22"/>
  <c r="CW49" i="22"/>
  <c r="CW50" i="22"/>
  <c r="CW51" i="22"/>
  <c r="CW52" i="22"/>
  <c r="CW53" i="22"/>
  <c r="CW54" i="22"/>
  <c r="CW55" i="22"/>
  <c r="CW56" i="22"/>
  <c r="CW57" i="22"/>
  <c r="CW58" i="22"/>
  <c r="CW59" i="22"/>
  <c r="CW60" i="22"/>
  <c r="CW61" i="22"/>
  <c r="CW62" i="22"/>
  <c r="CW63" i="22"/>
  <c r="CW64" i="22"/>
  <c r="CW65" i="22"/>
  <c r="CW66" i="22"/>
  <c r="CW67" i="22"/>
  <c r="CW68" i="22"/>
  <c r="CW69" i="22"/>
  <c r="CW70" i="22"/>
  <c r="CW71" i="22"/>
  <c r="CW72" i="22"/>
  <c r="CW73" i="22"/>
  <c r="CW74" i="22"/>
  <c r="CW75" i="22"/>
  <c r="CW76" i="22"/>
  <c r="CW77" i="22"/>
  <c r="CW78" i="22"/>
  <c r="CW79" i="22"/>
  <c r="CW80" i="22"/>
  <c r="CW81" i="22"/>
  <c r="CW83" i="22"/>
  <c r="CW84" i="22"/>
  <c r="CW85" i="22"/>
  <c r="CW10" i="22"/>
  <c r="CT11" i="22"/>
  <c r="CT12" i="22"/>
  <c r="CT13" i="22"/>
  <c r="CT14" i="22"/>
  <c r="CT15" i="22"/>
  <c r="CT16" i="22"/>
  <c r="CT17" i="22"/>
  <c r="CT18" i="22"/>
  <c r="CT19" i="22"/>
  <c r="CT20" i="22"/>
  <c r="CT21" i="22"/>
  <c r="CT22" i="22"/>
  <c r="CT23" i="22"/>
  <c r="CT24" i="22"/>
  <c r="CT25" i="22"/>
  <c r="CT26" i="22"/>
  <c r="CT27" i="22"/>
  <c r="CT28" i="22"/>
  <c r="CT29" i="22"/>
  <c r="CT30" i="22"/>
  <c r="CT31" i="22"/>
  <c r="CT32" i="22"/>
  <c r="CT33" i="22"/>
  <c r="CT34" i="22"/>
  <c r="CT35" i="22"/>
  <c r="CT36" i="22"/>
  <c r="CT37" i="22"/>
  <c r="CT38" i="22"/>
  <c r="CT39" i="22"/>
  <c r="CT40" i="22"/>
  <c r="CT41" i="22"/>
  <c r="CT42" i="22"/>
  <c r="CT43" i="22"/>
  <c r="CT44" i="22"/>
  <c r="CT45" i="22"/>
  <c r="CT46" i="22"/>
  <c r="CT47" i="22"/>
  <c r="CT48" i="22"/>
  <c r="CT49" i="22"/>
  <c r="CT50" i="22"/>
  <c r="CT51" i="22"/>
  <c r="CT52" i="22"/>
  <c r="CT53" i="22"/>
  <c r="CT54" i="22"/>
  <c r="CT55" i="22"/>
  <c r="CT56" i="22"/>
  <c r="CT57" i="22"/>
  <c r="CT58" i="22"/>
  <c r="CT59" i="22"/>
  <c r="CT60" i="22"/>
  <c r="CT61" i="22"/>
  <c r="CT62" i="22"/>
  <c r="CT63" i="22"/>
  <c r="CT64" i="22"/>
  <c r="CT65" i="22"/>
  <c r="CT66" i="22"/>
  <c r="CT67" i="22"/>
  <c r="CT68" i="22"/>
  <c r="CT69" i="22"/>
  <c r="CT70" i="22"/>
  <c r="CT71" i="22"/>
  <c r="CT72" i="22"/>
  <c r="CT73" i="22"/>
  <c r="CT74" i="22"/>
  <c r="CT75" i="22"/>
  <c r="CT76" i="22"/>
  <c r="CT77" i="22"/>
  <c r="CT78" i="22"/>
  <c r="CT79" i="22"/>
  <c r="CT80" i="22"/>
  <c r="CT81" i="22"/>
  <c r="CT10" i="22"/>
  <c r="CQ11" i="22"/>
  <c r="CQ12" i="22"/>
  <c r="CQ13" i="22"/>
  <c r="CQ14" i="22"/>
  <c r="CQ15" i="22"/>
  <c r="CQ16" i="22"/>
  <c r="CQ17" i="22"/>
  <c r="CQ18" i="22"/>
  <c r="CQ19" i="22"/>
  <c r="CQ20" i="22"/>
  <c r="CQ21" i="22"/>
  <c r="CQ22" i="22"/>
  <c r="CQ23" i="22"/>
  <c r="CQ24" i="22"/>
  <c r="CQ25" i="22"/>
  <c r="CQ26" i="22"/>
  <c r="CQ27" i="22"/>
  <c r="CQ28" i="22"/>
  <c r="CQ29" i="22"/>
  <c r="CQ30" i="22"/>
  <c r="CQ31" i="22"/>
  <c r="CQ32" i="22"/>
  <c r="CQ33" i="22"/>
  <c r="CQ34" i="22"/>
  <c r="CQ35" i="22"/>
  <c r="CQ36" i="22"/>
  <c r="CQ37" i="22"/>
  <c r="CQ38" i="22"/>
  <c r="CQ39" i="22"/>
  <c r="CQ40" i="22"/>
  <c r="CQ41" i="22"/>
  <c r="CQ42" i="22"/>
  <c r="CQ43" i="22"/>
  <c r="CQ44" i="22"/>
  <c r="CQ45" i="22"/>
  <c r="CQ46" i="22"/>
  <c r="CQ47" i="22"/>
  <c r="CQ48" i="22"/>
  <c r="CQ49" i="22"/>
  <c r="CQ50" i="22"/>
  <c r="CQ51" i="22"/>
  <c r="CQ52" i="22"/>
  <c r="CQ53" i="22"/>
  <c r="CQ54" i="22"/>
  <c r="CQ55" i="22"/>
  <c r="CQ56" i="22"/>
  <c r="CQ57" i="22"/>
  <c r="CQ58" i="22"/>
  <c r="CQ59" i="22"/>
  <c r="CQ60" i="22"/>
  <c r="CQ61" i="22"/>
  <c r="CQ62" i="22"/>
  <c r="CQ63" i="22"/>
  <c r="CQ64" i="22"/>
  <c r="CQ65" i="22"/>
  <c r="CQ66" i="22"/>
  <c r="CQ67" i="22"/>
  <c r="CQ68" i="22"/>
  <c r="CQ69" i="22"/>
  <c r="CQ70" i="22"/>
  <c r="CQ71" i="22"/>
  <c r="CQ72" i="22"/>
  <c r="CQ73" i="22"/>
  <c r="CQ74" i="22"/>
  <c r="CQ75" i="22"/>
  <c r="CQ76" i="22"/>
  <c r="CQ77" i="22"/>
  <c r="CQ78" i="22"/>
  <c r="CQ79" i="22"/>
  <c r="CQ80" i="22"/>
  <c r="CQ81" i="22"/>
  <c r="CQ10" i="22"/>
  <c r="CN11" i="22"/>
  <c r="CN12" i="22"/>
  <c r="CN13" i="22"/>
  <c r="CN14" i="22"/>
  <c r="CN15" i="22"/>
  <c r="CN16" i="22"/>
  <c r="CN17" i="22"/>
  <c r="CN18" i="22"/>
  <c r="CN19" i="22"/>
  <c r="CN20" i="22"/>
  <c r="CN21" i="22"/>
  <c r="CN22" i="22"/>
  <c r="CN23" i="22"/>
  <c r="CN24" i="22"/>
  <c r="CN25" i="22"/>
  <c r="CN26" i="22"/>
  <c r="CN27" i="22"/>
  <c r="CN28" i="22"/>
  <c r="CN29" i="22"/>
  <c r="CN30" i="22"/>
  <c r="CN31" i="22"/>
  <c r="CN32" i="22"/>
  <c r="CN33" i="22"/>
  <c r="CN34" i="22"/>
  <c r="CN35" i="22"/>
  <c r="CN36" i="22"/>
  <c r="CN37" i="22"/>
  <c r="CN38" i="22"/>
  <c r="CN39" i="22"/>
  <c r="CN40" i="22"/>
  <c r="CN41" i="22"/>
  <c r="CN42" i="22"/>
  <c r="CN43" i="22"/>
  <c r="CN44" i="22"/>
  <c r="CN45" i="22"/>
  <c r="CN46" i="22"/>
  <c r="CN47" i="22"/>
  <c r="CN48" i="22"/>
  <c r="CN49" i="22"/>
  <c r="CN50" i="22"/>
  <c r="CN51" i="22"/>
  <c r="CN52" i="22"/>
  <c r="CN53" i="22"/>
  <c r="CN54" i="22"/>
  <c r="CN55" i="22"/>
  <c r="CN56" i="22"/>
  <c r="CN57" i="22"/>
  <c r="CN58" i="22"/>
  <c r="CN59" i="22"/>
  <c r="CN60" i="22"/>
  <c r="CN61" i="22"/>
  <c r="CN62" i="22"/>
  <c r="CN63" i="22"/>
  <c r="CN64" i="22"/>
  <c r="CN65" i="22"/>
  <c r="CN66" i="22"/>
  <c r="CN67" i="22"/>
  <c r="CN68" i="22"/>
  <c r="CN69" i="22"/>
  <c r="CN70" i="22"/>
  <c r="CN71" i="22"/>
  <c r="CN72" i="22"/>
  <c r="CN73" i="22"/>
  <c r="CN74" i="22"/>
  <c r="CN75" i="22"/>
  <c r="CN76" i="22"/>
  <c r="CN77" i="22"/>
  <c r="CN78" i="22"/>
  <c r="CN79" i="22"/>
  <c r="CN80" i="22"/>
  <c r="CN81" i="22"/>
  <c r="CN10" i="22"/>
  <c r="CK11" i="22"/>
  <c r="CK12" i="22"/>
  <c r="CK13" i="22"/>
  <c r="CK14" i="22"/>
  <c r="CK15" i="22"/>
  <c r="CK16" i="22"/>
  <c r="CK17" i="22"/>
  <c r="CK18" i="22"/>
  <c r="CK19" i="22"/>
  <c r="CK20" i="22"/>
  <c r="CK21" i="22"/>
  <c r="CK22" i="22"/>
  <c r="CK23" i="22"/>
  <c r="CK24" i="22"/>
  <c r="CK25" i="22"/>
  <c r="CK26" i="22"/>
  <c r="CK27" i="22"/>
  <c r="CK28" i="22"/>
  <c r="CK29" i="22"/>
  <c r="CK30" i="22"/>
  <c r="CK31" i="22"/>
  <c r="CK32" i="22"/>
  <c r="CK33" i="22"/>
  <c r="CK34" i="22"/>
  <c r="CK35" i="22"/>
  <c r="CK36" i="22"/>
  <c r="CK37" i="22"/>
  <c r="CK38" i="22"/>
  <c r="CK39" i="22"/>
  <c r="CK40" i="22"/>
  <c r="CK41" i="22"/>
  <c r="CK42" i="22"/>
  <c r="CK43" i="22"/>
  <c r="CK44" i="22"/>
  <c r="CK45" i="22"/>
  <c r="CK46" i="22"/>
  <c r="CK47" i="22"/>
  <c r="CK48" i="22"/>
  <c r="CK49" i="22"/>
  <c r="CK50" i="22"/>
  <c r="CK51" i="22"/>
  <c r="CK52" i="22"/>
  <c r="CK53" i="22"/>
  <c r="CK54" i="22"/>
  <c r="CK55" i="22"/>
  <c r="CK56" i="22"/>
  <c r="CK57" i="22"/>
  <c r="CK58" i="22"/>
  <c r="CK59" i="22"/>
  <c r="CK60" i="22"/>
  <c r="CK61" i="22"/>
  <c r="CK62" i="22"/>
  <c r="CK63" i="22"/>
  <c r="CK64" i="22"/>
  <c r="CK65" i="22"/>
  <c r="CK66" i="22"/>
  <c r="CK67" i="22"/>
  <c r="CK68" i="22"/>
  <c r="CK69" i="22"/>
  <c r="CK70" i="22"/>
  <c r="CK71" i="22"/>
  <c r="CK72" i="22"/>
  <c r="CK73" i="22"/>
  <c r="CK74" i="22"/>
  <c r="CK75" i="22"/>
  <c r="CK76" i="22"/>
  <c r="CK77" i="22"/>
  <c r="CK78" i="22"/>
  <c r="CK79" i="22"/>
  <c r="CK80" i="22"/>
  <c r="CK81" i="22"/>
  <c r="CK10" i="22"/>
  <c r="CH11" i="22"/>
  <c r="CH12" i="22"/>
  <c r="CH13" i="22"/>
  <c r="CH14" i="22"/>
  <c r="CH15" i="22"/>
  <c r="CH16" i="22"/>
  <c r="CH17" i="22"/>
  <c r="CH18" i="22"/>
  <c r="CH19" i="22"/>
  <c r="CH20" i="22"/>
  <c r="CH21" i="22"/>
  <c r="CH22" i="22"/>
  <c r="CH23" i="22"/>
  <c r="CH24" i="22"/>
  <c r="CH25" i="22"/>
  <c r="CH26" i="22"/>
  <c r="CH27" i="22"/>
  <c r="CH28" i="22"/>
  <c r="CH29" i="22"/>
  <c r="CH30" i="22"/>
  <c r="CH31" i="22"/>
  <c r="CH32" i="22"/>
  <c r="CH33" i="22"/>
  <c r="CH34" i="22"/>
  <c r="CH35" i="22"/>
  <c r="CH36" i="22"/>
  <c r="CH37" i="22"/>
  <c r="CH38" i="22"/>
  <c r="CH39" i="22"/>
  <c r="CH40" i="22"/>
  <c r="CH41" i="22"/>
  <c r="CH42" i="22"/>
  <c r="CH43" i="22"/>
  <c r="CH44" i="22"/>
  <c r="CH45" i="22"/>
  <c r="CH46" i="22"/>
  <c r="CH47" i="22"/>
  <c r="CH48" i="22"/>
  <c r="CH49" i="22"/>
  <c r="CH50" i="22"/>
  <c r="CH51" i="22"/>
  <c r="CH52" i="22"/>
  <c r="CH53" i="22"/>
  <c r="CH54" i="22"/>
  <c r="CH55" i="22"/>
  <c r="CH56" i="22"/>
  <c r="CH57" i="22"/>
  <c r="CH58" i="22"/>
  <c r="CH59" i="22"/>
  <c r="CH60" i="22"/>
  <c r="CH61" i="22"/>
  <c r="CH62" i="22"/>
  <c r="CH63" i="22"/>
  <c r="CH64" i="22"/>
  <c r="CH65" i="22"/>
  <c r="CH66" i="22"/>
  <c r="CH67" i="22"/>
  <c r="CH68" i="22"/>
  <c r="CH69" i="22"/>
  <c r="CH70" i="22"/>
  <c r="CH71" i="22"/>
  <c r="CH72" i="22"/>
  <c r="CH73" i="22"/>
  <c r="CH74" i="22"/>
  <c r="CH75" i="22"/>
  <c r="CH76" i="22"/>
  <c r="CH77" i="22"/>
  <c r="CH78" i="22"/>
  <c r="CH79" i="22"/>
  <c r="CH80" i="22"/>
  <c r="CH81" i="22"/>
  <c r="CH10" i="22"/>
  <c r="CE11" i="22"/>
  <c r="CE12" i="22"/>
  <c r="CE13" i="22"/>
  <c r="CE14" i="22"/>
  <c r="CE15" i="22"/>
  <c r="CE16" i="22"/>
  <c r="CE17" i="22"/>
  <c r="CE18" i="22"/>
  <c r="CE19" i="22"/>
  <c r="CE20" i="22"/>
  <c r="CE21" i="22"/>
  <c r="CE22" i="22"/>
  <c r="CE23" i="22"/>
  <c r="CE24" i="22"/>
  <c r="CE25" i="22"/>
  <c r="CE26" i="22"/>
  <c r="CE27" i="22"/>
  <c r="CE28" i="22"/>
  <c r="CE29" i="22"/>
  <c r="CE30" i="22"/>
  <c r="CE31" i="22"/>
  <c r="CE32" i="22"/>
  <c r="CE33" i="22"/>
  <c r="CE34" i="22"/>
  <c r="CE35" i="22"/>
  <c r="CE36" i="22"/>
  <c r="CE37" i="22"/>
  <c r="CE38" i="22"/>
  <c r="CE39" i="22"/>
  <c r="CE40" i="22"/>
  <c r="CE41" i="22"/>
  <c r="CE42" i="22"/>
  <c r="CE43" i="22"/>
  <c r="CE44" i="22"/>
  <c r="CE45" i="22"/>
  <c r="CE46" i="22"/>
  <c r="CE47" i="22"/>
  <c r="CE48" i="22"/>
  <c r="CE49" i="22"/>
  <c r="CE50" i="22"/>
  <c r="CE51" i="22"/>
  <c r="CE52" i="22"/>
  <c r="CE53" i="22"/>
  <c r="CE54" i="22"/>
  <c r="CE55" i="22"/>
  <c r="CE56" i="22"/>
  <c r="CE57" i="22"/>
  <c r="CE58" i="22"/>
  <c r="CE59" i="22"/>
  <c r="CE60" i="22"/>
  <c r="CE61" i="22"/>
  <c r="CE62" i="22"/>
  <c r="CE63" i="22"/>
  <c r="CE64" i="22"/>
  <c r="CE65" i="22"/>
  <c r="CE66" i="22"/>
  <c r="CE67" i="22"/>
  <c r="CE68" i="22"/>
  <c r="CE69" i="22"/>
  <c r="CE70" i="22"/>
  <c r="CE71" i="22"/>
  <c r="CE72" i="22"/>
  <c r="CE73" i="22"/>
  <c r="CE74" i="22"/>
  <c r="CE75" i="22"/>
  <c r="CE76" i="22"/>
  <c r="CE77" i="22"/>
  <c r="CE78" i="22"/>
  <c r="CE79" i="22"/>
  <c r="CE80" i="22"/>
  <c r="CE81" i="22"/>
  <c r="CE83" i="22"/>
  <c r="CE84" i="22"/>
  <c r="CE85" i="22"/>
  <c r="CE10" i="22"/>
  <c r="CB11" i="22"/>
  <c r="CB12" i="22"/>
  <c r="CB13" i="22"/>
  <c r="CB14" i="22"/>
  <c r="CB15" i="22"/>
  <c r="CB16" i="22"/>
  <c r="CB17" i="22"/>
  <c r="CB18" i="22"/>
  <c r="CB19" i="22"/>
  <c r="CB20" i="22"/>
  <c r="CB21" i="22"/>
  <c r="CB22" i="22"/>
  <c r="CB23" i="22"/>
  <c r="CB24" i="22"/>
  <c r="CB25" i="22"/>
  <c r="CB26" i="22"/>
  <c r="CB27" i="22"/>
  <c r="CB28" i="22"/>
  <c r="CB29" i="22"/>
  <c r="CB30" i="22"/>
  <c r="CB31" i="22"/>
  <c r="CB32" i="22"/>
  <c r="CB33" i="22"/>
  <c r="CB34" i="22"/>
  <c r="CB35" i="22"/>
  <c r="CB36" i="22"/>
  <c r="CB37" i="22"/>
  <c r="CB38" i="22"/>
  <c r="CB39" i="22"/>
  <c r="CB40" i="22"/>
  <c r="CB41" i="22"/>
  <c r="CB42" i="22"/>
  <c r="CB43" i="22"/>
  <c r="CB44" i="22"/>
  <c r="CB45" i="22"/>
  <c r="CB46" i="22"/>
  <c r="CB47" i="22"/>
  <c r="CB48" i="22"/>
  <c r="CB49" i="22"/>
  <c r="CB50" i="22"/>
  <c r="CB51" i="22"/>
  <c r="CB52" i="22"/>
  <c r="CB53" i="22"/>
  <c r="CB54" i="22"/>
  <c r="CB55" i="22"/>
  <c r="CB56" i="22"/>
  <c r="CB57" i="22"/>
  <c r="CB58" i="22"/>
  <c r="CB59" i="22"/>
  <c r="CB60" i="22"/>
  <c r="CB61" i="22"/>
  <c r="CB62" i="22"/>
  <c r="CB63" i="22"/>
  <c r="CB64" i="22"/>
  <c r="CB65" i="22"/>
  <c r="CB66" i="22"/>
  <c r="CB67" i="22"/>
  <c r="CB68" i="22"/>
  <c r="CB69" i="22"/>
  <c r="CB70" i="22"/>
  <c r="CB71" i="22"/>
  <c r="CB72" i="22"/>
  <c r="CB73" i="22"/>
  <c r="CB74" i="22"/>
  <c r="CB75" i="22"/>
  <c r="CB76" i="22"/>
  <c r="CB77" i="22"/>
  <c r="CB78" i="22"/>
  <c r="CB79" i="22"/>
  <c r="CB80" i="22"/>
  <c r="CB81" i="22"/>
  <c r="CB10" i="22"/>
  <c r="BY11" i="22"/>
  <c r="BY12" i="22"/>
  <c r="BY13" i="22"/>
  <c r="BY14" i="22"/>
  <c r="BY15" i="22"/>
  <c r="BY16" i="22"/>
  <c r="BY17" i="22"/>
  <c r="BY18" i="22"/>
  <c r="BY19" i="22"/>
  <c r="BY20" i="22"/>
  <c r="BY21" i="22"/>
  <c r="BY22" i="22"/>
  <c r="BY23" i="22"/>
  <c r="BY24" i="22"/>
  <c r="BY25" i="22"/>
  <c r="BY26" i="22"/>
  <c r="BY27" i="22"/>
  <c r="BY28" i="22"/>
  <c r="BY29" i="22"/>
  <c r="BY30" i="22"/>
  <c r="BY31" i="22"/>
  <c r="BY32" i="22"/>
  <c r="BY33" i="22"/>
  <c r="BY34" i="22"/>
  <c r="BY35" i="22"/>
  <c r="BY36" i="22"/>
  <c r="BY37" i="22"/>
  <c r="BY38" i="22"/>
  <c r="BY39" i="22"/>
  <c r="BY40" i="22"/>
  <c r="BY41" i="22"/>
  <c r="BY42" i="22"/>
  <c r="BY43" i="22"/>
  <c r="BY44" i="22"/>
  <c r="BY45" i="22"/>
  <c r="BY46" i="22"/>
  <c r="BY47" i="22"/>
  <c r="BY48" i="22"/>
  <c r="BY49" i="22"/>
  <c r="BY50" i="22"/>
  <c r="BY51" i="22"/>
  <c r="BY52" i="22"/>
  <c r="BY53" i="22"/>
  <c r="BY54" i="22"/>
  <c r="BY55" i="22"/>
  <c r="BY56" i="22"/>
  <c r="BY57" i="22"/>
  <c r="BY58" i="22"/>
  <c r="BY59" i="22"/>
  <c r="BY60" i="22"/>
  <c r="BY61" i="22"/>
  <c r="BY62" i="22"/>
  <c r="BY63" i="22"/>
  <c r="BY64" i="22"/>
  <c r="BY65" i="22"/>
  <c r="BY66" i="22"/>
  <c r="BY67" i="22"/>
  <c r="BY68" i="22"/>
  <c r="BY69" i="22"/>
  <c r="BY70" i="22"/>
  <c r="BY71" i="22"/>
  <c r="BY72" i="22"/>
  <c r="BY73" i="22"/>
  <c r="BY74" i="22"/>
  <c r="BY75" i="22"/>
  <c r="BY76" i="22"/>
  <c r="BY77" i="22"/>
  <c r="BY78" i="22"/>
  <c r="BY79" i="22"/>
  <c r="BY80" i="22"/>
  <c r="BY81" i="22"/>
  <c r="BY10" i="22"/>
  <c r="BV11" i="22"/>
  <c r="BV12" i="22"/>
  <c r="BV13" i="22"/>
  <c r="BV14" i="22"/>
  <c r="BV15" i="22"/>
  <c r="BV16" i="22"/>
  <c r="BV17" i="22"/>
  <c r="BV18" i="22"/>
  <c r="BV19" i="22"/>
  <c r="BV20" i="22"/>
  <c r="BV21" i="22"/>
  <c r="BV22" i="22"/>
  <c r="BV23" i="22"/>
  <c r="BV24" i="22"/>
  <c r="BV25" i="22"/>
  <c r="BV26" i="22"/>
  <c r="BV27" i="22"/>
  <c r="BV28" i="22"/>
  <c r="BV29" i="22"/>
  <c r="BV30" i="22"/>
  <c r="BV31" i="22"/>
  <c r="BV32" i="22"/>
  <c r="BV33" i="22"/>
  <c r="BV34" i="22"/>
  <c r="BV35" i="22"/>
  <c r="BV36" i="22"/>
  <c r="BV37" i="22"/>
  <c r="BV38" i="22"/>
  <c r="BV39" i="22"/>
  <c r="BV40" i="22"/>
  <c r="BV41" i="22"/>
  <c r="BV42" i="22"/>
  <c r="BV43" i="22"/>
  <c r="BV44" i="22"/>
  <c r="BV45" i="22"/>
  <c r="BV46" i="22"/>
  <c r="BV47" i="22"/>
  <c r="BV48" i="22"/>
  <c r="BV49" i="22"/>
  <c r="BV50" i="22"/>
  <c r="BV51" i="22"/>
  <c r="BV52" i="22"/>
  <c r="BV53" i="22"/>
  <c r="BV54" i="22"/>
  <c r="BV55" i="22"/>
  <c r="BV56" i="22"/>
  <c r="BV57" i="22"/>
  <c r="BV58" i="22"/>
  <c r="BV59" i="22"/>
  <c r="BV60" i="22"/>
  <c r="BV61" i="22"/>
  <c r="BV62" i="22"/>
  <c r="BV63" i="22"/>
  <c r="BV64" i="22"/>
  <c r="BV65" i="22"/>
  <c r="BV66" i="22"/>
  <c r="BV67" i="22"/>
  <c r="BV68" i="22"/>
  <c r="BV69" i="22"/>
  <c r="BV70" i="22"/>
  <c r="BV71" i="22"/>
  <c r="BV72" i="22"/>
  <c r="BV73" i="22"/>
  <c r="BV74" i="22"/>
  <c r="BV75" i="22"/>
  <c r="BV76" i="22"/>
  <c r="BV77" i="22"/>
  <c r="BV78" i="22"/>
  <c r="BV79" i="22"/>
  <c r="BV80" i="22"/>
  <c r="BV81" i="22"/>
  <c r="BV10" i="22"/>
  <c r="BS11" i="22"/>
  <c r="BS12" i="22"/>
  <c r="BS13" i="22"/>
  <c r="BS14" i="22"/>
  <c r="BS15" i="22"/>
  <c r="BS16" i="22"/>
  <c r="BS17" i="22"/>
  <c r="BS18" i="22"/>
  <c r="BS19" i="22"/>
  <c r="BS20" i="22"/>
  <c r="BS21" i="22"/>
  <c r="BS22" i="22"/>
  <c r="BS23" i="22"/>
  <c r="BS24" i="22"/>
  <c r="BS25" i="22"/>
  <c r="BS26" i="22"/>
  <c r="BS27" i="22"/>
  <c r="BS28" i="22"/>
  <c r="BS29" i="22"/>
  <c r="BS30" i="22"/>
  <c r="BS31" i="22"/>
  <c r="BS32" i="22"/>
  <c r="BS33" i="22"/>
  <c r="BS34" i="22"/>
  <c r="BS35" i="22"/>
  <c r="BS36" i="22"/>
  <c r="BS37" i="22"/>
  <c r="BS38" i="22"/>
  <c r="BS39" i="22"/>
  <c r="BS40" i="22"/>
  <c r="BS41" i="22"/>
  <c r="BS42" i="22"/>
  <c r="BS43" i="22"/>
  <c r="BS44" i="22"/>
  <c r="BS45" i="22"/>
  <c r="BS46" i="22"/>
  <c r="BS47" i="22"/>
  <c r="BS48" i="22"/>
  <c r="BS49" i="22"/>
  <c r="BS50" i="22"/>
  <c r="BS51" i="22"/>
  <c r="BS52" i="22"/>
  <c r="BS53" i="22"/>
  <c r="BS54" i="22"/>
  <c r="BS55" i="22"/>
  <c r="BS56" i="22"/>
  <c r="BS57" i="22"/>
  <c r="BS58" i="22"/>
  <c r="BS59" i="22"/>
  <c r="BS60" i="22"/>
  <c r="BS61" i="22"/>
  <c r="BS62" i="22"/>
  <c r="BS63" i="22"/>
  <c r="BS64" i="22"/>
  <c r="BS65" i="22"/>
  <c r="BS66" i="22"/>
  <c r="BS67" i="22"/>
  <c r="BS68" i="22"/>
  <c r="BS69" i="22"/>
  <c r="BS70" i="22"/>
  <c r="BS71" i="22"/>
  <c r="BS72" i="22"/>
  <c r="BS73" i="22"/>
  <c r="BS74" i="22"/>
  <c r="BS75" i="22"/>
  <c r="BS76" i="22"/>
  <c r="BS77" i="22"/>
  <c r="BS78" i="22"/>
  <c r="BS79" i="22"/>
  <c r="BS80" i="22"/>
  <c r="BS81" i="22"/>
  <c r="BS10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K31" i="22"/>
  <c r="BK32" i="22"/>
  <c r="BK33" i="22"/>
  <c r="BK34" i="22"/>
  <c r="BK35" i="22"/>
  <c r="BK36" i="22"/>
  <c r="BK37" i="22"/>
  <c r="BK38" i="22"/>
  <c r="BK39" i="22"/>
  <c r="BK40" i="22"/>
  <c r="BK41" i="22"/>
  <c r="BK42" i="22"/>
  <c r="BK43" i="22"/>
  <c r="BK44" i="22"/>
  <c r="BK45" i="22"/>
  <c r="BK46" i="22"/>
  <c r="BK47" i="22"/>
  <c r="BK48" i="22"/>
  <c r="BK49" i="22"/>
  <c r="BK50" i="22"/>
  <c r="BK51" i="22"/>
  <c r="BK52" i="22"/>
  <c r="BK53" i="22"/>
  <c r="BK54" i="22"/>
  <c r="BK55" i="22"/>
  <c r="BK56" i="22"/>
  <c r="BK57" i="22"/>
  <c r="BK58" i="22"/>
  <c r="BK59" i="22"/>
  <c r="BK60" i="22"/>
  <c r="BK61" i="22"/>
  <c r="BK62" i="22"/>
  <c r="BK63" i="22"/>
  <c r="BK64" i="22"/>
  <c r="BK65" i="22"/>
  <c r="BK66" i="22"/>
  <c r="BK67" i="22"/>
  <c r="BK68" i="22"/>
  <c r="BK69" i="22"/>
  <c r="BK70" i="22"/>
  <c r="BK71" i="22"/>
  <c r="BK72" i="22"/>
  <c r="BK73" i="22"/>
  <c r="BK74" i="22"/>
  <c r="BK75" i="22"/>
  <c r="BK76" i="22"/>
  <c r="BK77" i="22"/>
  <c r="BK78" i="22"/>
  <c r="BK79" i="22"/>
  <c r="BK80" i="22"/>
  <c r="BK81" i="22"/>
  <c r="BK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H31" i="22"/>
  <c r="BH32" i="22"/>
  <c r="BH33" i="22"/>
  <c r="BH34" i="22"/>
  <c r="BH35" i="22"/>
  <c r="BH36" i="22"/>
  <c r="BH37" i="22"/>
  <c r="BH38" i="22"/>
  <c r="BH39" i="22"/>
  <c r="BH40" i="22"/>
  <c r="BH41" i="22"/>
  <c r="BH42" i="22"/>
  <c r="BH43" i="22"/>
  <c r="BH44" i="22"/>
  <c r="BH45" i="22"/>
  <c r="BH46" i="22"/>
  <c r="BH47" i="22"/>
  <c r="BH48" i="22"/>
  <c r="BH49" i="22"/>
  <c r="BH50" i="22"/>
  <c r="BH51" i="22"/>
  <c r="BH52" i="22"/>
  <c r="BH53" i="22"/>
  <c r="BH54" i="22"/>
  <c r="BH55" i="22"/>
  <c r="BH56" i="22"/>
  <c r="BH57" i="22"/>
  <c r="BH58" i="22"/>
  <c r="BH59" i="22"/>
  <c r="BH60" i="22"/>
  <c r="BH61" i="22"/>
  <c r="BH62" i="22"/>
  <c r="BH63" i="22"/>
  <c r="BH64" i="22"/>
  <c r="BH65" i="22"/>
  <c r="BH66" i="22"/>
  <c r="BH67" i="22"/>
  <c r="BH68" i="22"/>
  <c r="BH69" i="22"/>
  <c r="BH70" i="22"/>
  <c r="BH71" i="22"/>
  <c r="BH72" i="22"/>
  <c r="BH73" i="22"/>
  <c r="BH74" i="22"/>
  <c r="BH75" i="22"/>
  <c r="BH76" i="22"/>
  <c r="BH77" i="22"/>
  <c r="BH78" i="22"/>
  <c r="BH79" i="22"/>
  <c r="BH80" i="22"/>
  <c r="BH81" i="22"/>
  <c r="BH10" i="22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E31" i="22"/>
  <c r="BE32" i="22"/>
  <c r="BE33" i="22"/>
  <c r="BE34" i="22"/>
  <c r="BE35" i="22"/>
  <c r="BE36" i="22"/>
  <c r="BE37" i="22"/>
  <c r="BE38" i="22"/>
  <c r="BE39" i="22"/>
  <c r="BE40" i="22"/>
  <c r="BE41" i="22"/>
  <c r="BE42" i="22"/>
  <c r="BE43" i="22"/>
  <c r="BE44" i="22"/>
  <c r="BE45" i="22"/>
  <c r="BE46" i="22"/>
  <c r="BE47" i="22"/>
  <c r="BE48" i="22"/>
  <c r="BE49" i="22"/>
  <c r="BE50" i="22"/>
  <c r="BE51" i="22"/>
  <c r="BE52" i="22"/>
  <c r="BE53" i="22"/>
  <c r="BE54" i="22"/>
  <c r="BE55" i="22"/>
  <c r="BE56" i="22"/>
  <c r="BE57" i="22"/>
  <c r="BE58" i="22"/>
  <c r="BE59" i="22"/>
  <c r="BE60" i="22"/>
  <c r="BE61" i="22"/>
  <c r="BE62" i="22"/>
  <c r="BE63" i="22"/>
  <c r="BE64" i="22"/>
  <c r="BE65" i="22"/>
  <c r="BE66" i="22"/>
  <c r="BE67" i="22"/>
  <c r="BE68" i="22"/>
  <c r="BE69" i="22"/>
  <c r="BE70" i="22"/>
  <c r="BE71" i="22"/>
  <c r="BE72" i="22"/>
  <c r="BE73" i="22"/>
  <c r="BE74" i="22"/>
  <c r="BE75" i="22"/>
  <c r="BE76" i="22"/>
  <c r="BE77" i="22"/>
  <c r="BE78" i="22"/>
  <c r="BE79" i="22"/>
  <c r="BE80" i="22"/>
  <c r="BE81" i="22"/>
  <c r="BE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31" i="22"/>
  <c r="BB32" i="22"/>
  <c r="BB33" i="22"/>
  <c r="BB34" i="22"/>
  <c r="BB35" i="22"/>
  <c r="BB36" i="22"/>
  <c r="BB37" i="22"/>
  <c r="BB38" i="22"/>
  <c r="BB39" i="22"/>
  <c r="BB40" i="22"/>
  <c r="BB41" i="22"/>
  <c r="BB42" i="22"/>
  <c r="BB43" i="22"/>
  <c r="BB44" i="22"/>
  <c r="BB45" i="22"/>
  <c r="BB46" i="22"/>
  <c r="BB47" i="22"/>
  <c r="BB48" i="22"/>
  <c r="BB49" i="22"/>
  <c r="BB50" i="22"/>
  <c r="BB51" i="22"/>
  <c r="BB52" i="22"/>
  <c r="BB53" i="22"/>
  <c r="BB54" i="22"/>
  <c r="BB55" i="22"/>
  <c r="BB56" i="22"/>
  <c r="BB57" i="22"/>
  <c r="BB58" i="22"/>
  <c r="BB59" i="22"/>
  <c r="BB60" i="22"/>
  <c r="BB61" i="22"/>
  <c r="BB62" i="22"/>
  <c r="BB63" i="22"/>
  <c r="BB64" i="22"/>
  <c r="BB65" i="22"/>
  <c r="BB66" i="22"/>
  <c r="BB67" i="22"/>
  <c r="BB68" i="22"/>
  <c r="BB69" i="22"/>
  <c r="BB70" i="22"/>
  <c r="BB71" i="22"/>
  <c r="BB72" i="22"/>
  <c r="BB73" i="22"/>
  <c r="BB74" i="22"/>
  <c r="BB75" i="22"/>
  <c r="BB76" i="22"/>
  <c r="BB77" i="22"/>
  <c r="BB78" i="22"/>
  <c r="BB79" i="22"/>
  <c r="BB80" i="22"/>
  <c r="BB81" i="22"/>
  <c r="BB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31" i="22"/>
  <c r="AY32" i="22"/>
  <c r="AY33" i="22"/>
  <c r="AY34" i="22"/>
  <c r="AY35" i="22"/>
  <c r="AY36" i="22"/>
  <c r="AY37" i="22"/>
  <c r="AY38" i="22"/>
  <c r="AY39" i="22"/>
  <c r="AY40" i="22"/>
  <c r="AY41" i="22"/>
  <c r="AY42" i="22"/>
  <c r="AY43" i="22"/>
  <c r="AY44" i="22"/>
  <c r="AY45" i="22"/>
  <c r="AY46" i="22"/>
  <c r="AY47" i="22"/>
  <c r="AY48" i="22"/>
  <c r="AY49" i="22"/>
  <c r="AY50" i="22"/>
  <c r="AY51" i="22"/>
  <c r="AY52" i="22"/>
  <c r="AY53" i="22"/>
  <c r="AY54" i="22"/>
  <c r="AY55" i="22"/>
  <c r="AY56" i="22"/>
  <c r="AY57" i="22"/>
  <c r="AY58" i="22"/>
  <c r="AY59" i="22"/>
  <c r="AY60" i="22"/>
  <c r="AY61" i="22"/>
  <c r="AY62" i="22"/>
  <c r="AY63" i="22"/>
  <c r="AY64" i="22"/>
  <c r="AY65" i="22"/>
  <c r="AY66" i="22"/>
  <c r="AY67" i="22"/>
  <c r="AY68" i="22"/>
  <c r="AY69" i="22"/>
  <c r="AY70" i="22"/>
  <c r="AY71" i="22"/>
  <c r="AY72" i="22"/>
  <c r="AY73" i="22"/>
  <c r="AY74" i="22"/>
  <c r="AY75" i="22"/>
  <c r="AY76" i="22"/>
  <c r="AY77" i="22"/>
  <c r="AY78" i="22"/>
  <c r="AY79" i="22"/>
  <c r="AY80" i="22"/>
  <c r="AY81" i="22"/>
  <c r="AY10" i="22"/>
  <c r="AV11" i="22"/>
  <c r="AV12" i="22"/>
  <c r="AV13" i="22"/>
  <c r="AV14" i="22"/>
  <c r="AV15" i="22"/>
  <c r="AV16" i="22"/>
  <c r="AV17" i="22"/>
  <c r="AV18" i="22"/>
  <c r="AV19" i="22"/>
  <c r="AV20" i="22"/>
  <c r="AV21" i="22"/>
  <c r="AV22" i="22"/>
  <c r="AV23" i="22"/>
  <c r="AV24" i="22"/>
  <c r="AV25" i="22"/>
  <c r="AV26" i="22"/>
  <c r="AV27" i="22"/>
  <c r="AV28" i="22"/>
  <c r="AV29" i="22"/>
  <c r="AV30" i="22"/>
  <c r="AV31" i="22"/>
  <c r="AV32" i="22"/>
  <c r="AV33" i="22"/>
  <c r="AV34" i="22"/>
  <c r="AV35" i="22"/>
  <c r="AV36" i="22"/>
  <c r="AV37" i="22"/>
  <c r="AV38" i="22"/>
  <c r="AV39" i="22"/>
  <c r="AV40" i="22"/>
  <c r="AV41" i="22"/>
  <c r="AV42" i="22"/>
  <c r="AV43" i="22"/>
  <c r="AV44" i="22"/>
  <c r="AV45" i="22"/>
  <c r="AV46" i="22"/>
  <c r="AV47" i="22"/>
  <c r="AV48" i="22"/>
  <c r="AV49" i="22"/>
  <c r="AV50" i="22"/>
  <c r="AV51" i="22"/>
  <c r="AV52" i="22"/>
  <c r="AV53" i="22"/>
  <c r="AV54" i="22"/>
  <c r="AV55" i="22"/>
  <c r="AV56" i="22"/>
  <c r="AV57" i="22"/>
  <c r="AV58" i="22"/>
  <c r="AV59" i="22"/>
  <c r="AV60" i="22"/>
  <c r="AV61" i="22"/>
  <c r="AV62" i="22"/>
  <c r="AV63" i="22"/>
  <c r="AV64" i="22"/>
  <c r="AV65" i="22"/>
  <c r="AV66" i="22"/>
  <c r="AV67" i="22"/>
  <c r="AV68" i="22"/>
  <c r="AV69" i="22"/>
  <c r="AV70" i="22"/>
  <c r="AV71" i="22"/>
  <c r="AV72" i="22"/>
  <c r="AV73" i="22"/>
  <c r="AV74" i="22"/>
  <c r="AV75" i="22"/>
  <c r="AV76" i="22"/>
  <c r="AV77" i="22"/>
  <c r="AV78" i="22"/>
  <c r="AV79" i="22"/>
  <c r="AV80" i="22"/>
  <c r="AV81" i="22"/>
  <c r="AV83" i="22"/>
  <c r="AV84" i="22"/>
  <c r="AV85" i="22"/>
  <c r="AV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N36" i="22"/>
  <c r="AN37" i="22"/>
  <c r="AN38" i="22"/>
  <c r="AN39" i="22"/>
  <c r="AN40" i="22"/>
  <c r="AN41" i="22"/>
  <c r="AN42" i="22"/>
  <c r="AN43" i="22"/>
  <c r="AN44" i="22"/>
  <c r="AN45" i="22"/>
  <c r="AN46" i="22"/>
  <c r="AN47" i="22"/>
  <c r="AN48" i="22"/>
  <c r="AN49" i="22"/>
  <c r="AN50" i="22"/>
  <c r="AN51" i="22"/>
  <c r="AN52" i="22"/>
  <c r="AN53" i="22"/>
  <c r="AN54" i="22"/>
  <c r="AN55" i="22"/>
  <c r="AN56" i="22"/>
  <c r="AN57" i="22"/>
  <c r="AN58" i="22"/>
  <c r="AN59" i="22"/>
  <c r="AN60" i="22"/>
  <c r="AN61" i="22"/>
  <c r="AN62" i="22"/>
  <c r="AN63" i="22"/>
  <c r="AN64" i="22"/>
  <c r="AN65" i="22"/>
  <c r="AN66" i="22"/>
  <c r="AN67" i="22"/>
  <c r="AN68" i="22"/>
  <c r="AN69" i="22"/>
  <c r="AN70" i="22"/>
  <c r="AN71" i="22"/>
  <c r="AN72" i="22"/>
  <c r="AN73" i="22"/>
  <c r="AN74" i="22"/>
  <c r="AN75" i="22"/>
  <c r="AN76" i="22"/>
  <c r="AN77" i="22"/>
  <c r="AN78" i="22"/>
  <c r="AN79" i="22"/>
  <c r="AN80" i="22"/>
  <c r="AN81" i="22"/>
  <c r="AN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I31" i="22"/>
  <c r="AI32" i="22"/>
  <c r="AI33" i="22"/>
  <c r="AI34" i="22"/>
  <c r="AI35" i="22"/>
  <c r="AI36" i="22"/>
  <c r="AI37" i="22"/>
  <c r="AI38" i="22"/>
  <c r="AI39" i="22"/>
  <c r="AI40" i="22"/>
  <c r="AI41" i="22"/>
  <c r="AI42" i="22"/>
  <c r="AI43" i="22"/>
  <c r="AI44" i="22"/>
  <c r="AI45" i="22"/>
  <c r="AI46" i="22"/>
  <c r="AI47" i="22"/>
  <c r="AI48" i="22"/>
  <c r="AI49" i="22"/>
  <c r="AI50" i="22"/>
  <c r="AI51" i="22"/>
  <c r="AI52" i="22"/>
  <c r="AI53" i="22"/>
  <c r="AI54" i="22"/>
  <c r="AI55" i="22"/>
  <c r="AI56" i="22"/>
  <c r="AI57" i="22"/>
  <c r="AI58" i="22"/>
  <c r="AI59" i="22"/>
  <c r="AI60" i="22"/>
  <c r="AI61" i="22"/>
  <c r="AI62" i="22"/>
  <c r="AI63" i="22"/>
  <c r="AI64" i="22"/>
  <c r="AI65" i="22"/>
  <c r="AI66" i="22"/>
  <c r="AI67" i="22"/>
  <c r="AI68" i="22"/>
  <c r="AI69" i="22"/>
  <c r="AI70" i="22"/>
  <c r="AI71" i="22"/>
  <c r="AI72" i="22"/>
  <c r="AI73" i="22"/>
  <c r="AI74" i="22"/>
  <c r="AI75" i="22"/>
  <c r="AI76" i="22"/>
  <c r="AI77" i="22"/>
  <c r="AI78" i="22"/>
  <c r="AI79" i="22"/>
  <c r="AI80" i="22"/>
  <c r="AI81" i="22"/>
  <c r="AI83" i="22"/>
  <c r="AI84" i="22"/>
  <c r="AI85" i="22"/>
  <c r="AI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D31" i="22"/>
  <c r="AD32" i="22"/>
  <c r="AD33" i="22"/>
  <c r="AD34" i="22"/>
  <c r="AD35" i="22"/>
  <c r="AD36" i="22"/>
  <c r="AD37" i="22"/>
  <c r="AD38" i="22"/>
  <c r="AD39" i="22"/>
  <c r="AD40" i="22"/>
  <c r="AD41" i="22"/>
  <c r="AD42" i="22"/>
  <c r="AD43" i="22"/>
  <c r="AD44" i="22"/>
  <c r="AD45" i="22"/>
  <c r="AD46" i="22"/>
  <c r="AD47" i="22"/>
  <c r="AD48" i="22"/>
  <c r="AD49" i="22"/>
  <c r="AD50" i="22"/>
  <c r="AD51" i="22"/>
  <c r="AD52" i="22"/>
  <c r="AD53" i="22"/>
  <c r="AD54" i="22"/>
  <c r="AD55" i="22"/>
  <c r="AD56" i="22"/>
  <c r="AD57" i="22"/>
  <c r="AD58" i="22"/>
  <c r="AD59" i="22"/>
  <c r="AD60" i="22"/>
  <c r="AD61" i="22"/>
  <c r="AD62" i="22"/>
  <c r="AD63" i="22"/>
  <c r="AD64" i="22"/>
  <c r="AD65" i="22"/>
  <c r="AD66" i="22"/>
  <c r="AD67" i="22"/>
  <c r="AD68" i="22"/>
  <c r="AD69" i="22"/>
  <c r="AD70" i="22"/>
  <c r="AD71" i="22"/>
  <c r="AD72" i="22"/>
  <c r="AD73" i="22"/>
  <c r="AD74" i="22"/>
  <c r="AD75" i="22"/>
  <c r="AD76" i="22"/>
  <c r="AD77" i="22"/>
  <c r="AD78" i="22"/>
  <c r="AD79" i="22"/>
  <c r="AD80" i="22"/>
  <c r="AD81" i="22"/>
  <c r="AD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31" i="22"/>
  <c r="Y32" i="22"/>
  <c r="Y33" i="22"/>
  <c r="Y34" i="22"/>
  <c r="Y35" i="22"/>
  <c r="Y36" i="22"/>
  <c r="Y37" i="22"/>
  <c r="Y38" i="22"/>
  <c r="Y39" i="22"/>
  <c r="Y40" i="22"/>
  <c r="Y41" i="22"/>
  <c r="Y42" i="22"/>
  <c r="Y43" i="22"/>
  <c r="Y44" i="22"/>
  <c r="Y45" i="22"/>
  <c r="Y46" i="22"/>
  <c r="Y47" i="22"/>
  <c r="Y48" i="22"/>
  <c r="Y49" i="22"/>
  <c r="Y50" i="22"/>
  <c r="Y51" i="22"/>
  <c r="Y52" i="22"/>
  <c r="Y53" i="22"/>
  <c r="Y54" i="22"/>
  <c r="Y55" i="22"/>
  <c r="Y56" i="22"/>
  <c r="Y57" i="22"/>
  <c r="Y58" i="22"/>
  <c r="Y59" i="22"/>
  <c r="Y60" i="22"/>
  <c r="Y61" i="22"/>
  <c r="Y62" i="22"/>
  <c r="Y63" i="22"/>
  <c r="Y64" i="22"/>
  <c r="Y65" i="22"/>
  <c r="Y66" i="22"/>
  <c r="Y67" i="22"/>
  <c r="Y68" i="22"/>
  <c r="Y69" i="22"/>
  <c r="Y70" i="22"/>
  <c r="Y71" i="22"/>
  <c r="Y72" i="22"/>
  <c r="Y73" i="22"/>
  <c r="Y74" i="22"/>
  <c r="Y75" i="22"/>
  <c r="Y76" i="22"/>
  <c r="Y77" i="22"/>
  <c r="Y78" i="22"/>
  <c r="Y79" i="22"/>
  <c r="Y80" i="22"/>
  <c r="Y81" i="22"/>
  <c r="Y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6" i="22"/>
  <c r="T27" i="22"/>
  <c r="T28" i="22"/>
  <c r="T29" i="22"/>
  <c r="T30" i="22"/>
  <c r="T31" i="22"/>
  <c r="T32" i="22"/>
  <c r="T33" i="22"/>
  <c r="T34" i="22"/>
  <c r="T35" i="22"/>
  <c r="T36" i="22"/>
  <c r="T37" i="22"/>
  <c r="T38" i="22"/>
  <c r="T39" i="22"/>
  <c r="T40" i="22"/>
  <c r="T41" i="22"/>
  <c r="T42" i="22"/>
  <c r="T43" i="22"/>
  <c r="T44" i="22"/>
  <c r="T45" i="22"/>
  <c r="T46" i="22"/>
  <c r="T47" i="22"/>
  <c r="T48" i="22"/>
  <c r="T49" i="22"/>
  <c r="T50" i="22"/>
  <c r="T51" i="22"/>
  <c r="T52" i="22"/>
  <c r="T53" i="22"/>
  <c r="T54" i="22"/>
  <c r="T55" i="22"/>
  <c r="T56" i="22"/>
  <c r="T57" i="22"/>
  <c r="T58" i="22"/>
  <c r="T59" i="22"/>
  <c r="T60" i="22"/>
  <c r="T61" i="22"/>
  <c r="T62" i="22"/>
  <c r="T63" i="22"/>
  <c r="T64" i="22"/>
  <c r="T65" i="22"/>
  <c r="T66" i="22"/>
  <c r="T67" i="22"/>
  <c r="T68" i="22"/>
  <c r="T69" i="22"/>
  <c r="T70" i="22"/>
  <c r="T71" i="22"/>
  <c r="T72" i="22"/>
  <c r="T73" i="22"/>
  <c r="T74" i="22"/>
  <c r="T75" i="22"/>
  <c r="T76" i="22"/>
  <c r="T77" i="22"/>
  <c r="T78" i="22"/>
  <c r="T79" i="22"/>
  <c r="T80" i="22"/>
  <c r="T81" i="22"/>
  <c r="T10" i="22"/>
  <c r="O83" i="22"/>
  <c r="O84" i="22"/>
  <c r="O85" i="22"/>
  <c r="F83" i="22"/>
  <c r="F84" i="22"/>
  <c r="F85" i="22"/>
  <c r="Q8" i="22"/>
  <c r="DG82" i="22" l="1"/>
  <c r="DH82" i="22"/>
  <c r="BM11" i="22"/>
  <c r="BN11" i="22" s="1"/>
  <c r="BM12" i="22"/>
  <c r="BN12" i="22" s="1"/>
  <c r="BP12" i="22" s="1"/>
  <c r="BM13" i="22"/>
  <c r="BM14" i="22"/>
  <c r="BN14" i="22" s="1"/>
  <c r="BM15" i="22"/>
  <c r="BN15" i="22" s="1"/>
  <c r="BP15" i="22" s="1"/>
  <c r="BM16" i="22"/>
  <c r="BM17" i="22"/>
  <c r="BN17" i="22" s="1"/>
  <c r="BP17" i="22" s="1"/>
  <c r="BM18" i="22"/>
  <c r="BN18" i="22" s="1"/>
  <c r="BM19" i="22"/>
  <c r="BN19" i="22" s="1"/>
  <c r="BP19" i="22" s="1"/>
  <c r="BM20" i="22"/>
  <c r="BN20" i="22" s="1"/>
  <c r="BM21" i="22"/>
  <c r="BN21" i="22" s="1"/>
  <c r="BP21" i="22" s="1"/>
  <c r="BM22" i="22"/>
  <c r="BM23" i="22"/>
  <c r="BM24" i="22"/>
  <c r="BN24" i="22" s="1"/>
  <c r="BM25" i="22"/>
  <c r="BN25" i="22" s="1"/>
  <c r="BM26" i="22"/>
  <c r="BN26" i="22" s="1"/>
  <c r="BM27" i="22"/>
  <c r="BM28" i="22"/>
  <c r="BQ28" i="22" s="1"/>
  <c r="BM29" i="22"/>
  <c r="BM30" i="22"/>
  <c r="BN30" i="22" s="1"/>
  <c r="BM31" i="22"/>
  <c r="BN31" i="22" s="1"/>
  <c r="BM32" i="22"/>
  <c r="BN32" i="22" s="1"/>
  <c r="BM33" i="22"/>
  <c r="BN33" i="22" s="1"/>
  <c r="BP33" i="22" s="1"/>
  <c r="BM34" i="22"/>
  <c r="BM35" i="22"/>
  <c r="BN35" i="22" s="1"/>
  <c r="BM36" i="22"/>
  <c r="BN36" i="22" s="1"/>
  <c r="BM37" i="22"/>
  <c r="BN37" i="22" s="1"/>
  <c r="BM38" i="22"/>
  <c r="BN38" i="22" s="1"/>
  <c r="BM39" i="22"/>
  <c r="BN39" i="22" s="1"/>
  <c r="BP39" i="22" s="1"/>
  <c r="BM40" i="22"/>
  <c r="BN40" i="22" s="1"/>
  <c r="BM41" i="22"/>
  <c r="BM42" i="22"/>
  <c r="BN42" i="22" s="1"/>
  <c r="BM43" i="22"/>
  <c r="BN43" i="22" s="1"/>
  <c r="BP43" i="22" s="1"/>
  <c r="BM44" i="22"/>
  <c r="BN44" i="22" s="1"/>
  <c r="BP44" i="22" s="1"/>
  <c r="BM45" i="22"/>
  <c r="BN45" i="22" s="1"/>
  <c r="BP45" i="22" s="1"/>
  <c r="BM46" i="22"/>
  <c r="BN46" i="22" s="1"/>
  <c r="BM47" i="22"/>
  <c r="BN47" i="22" s="1"/>
  <c r="BP47" i="22" s="1"/>
  <c r="BM48" i="22"/>
  <c r="BN48" i="22" s="1"/>
  <c r="BP48" i="22" s="1"/>
  <c r="BM49" i="22"/>
  <c r="BN49" i="22" s="1"/>
  <c r="BM50" i="22"/>
  <c r="BN50" i="22" s="1"/>
  <c r="BP50" i="22" s="1"/>
  <c r="BM51" i="22"/>
  <c r="BN51" i="22" s="1"/>
  <c r="BP51" i="22" s="1"/>
  <c r="BM52" i="22"/>
  <c r="BN52" i="22" s="1"/>
  <c r="BP52" i="22" s="1"/>
  <c r="BM53" i="22"/>
  <c r="BN53" i="22" s="1"/>
  <c r="BP53" i="22" s="1"/>
  <c r="BM54" i="22"/>
  <c r="BN54" i="22" s="1"/>
  <c r="BP54" i="22" s="1"/>
  <c r="BM55" i="22"/>
  <c r="BN55" i="22" s="1"/>
  <c r="BP55" i="22" s="1"/>
  <c r="BM56" i="22"/>
  <c r="BN56" i="22" s="1"/>
  <c r="BM57" i="22"/>
  <c r="BM58" i="22"/>
  <c r="BN58" i="22" s="1"/>
  <c r="BM59" i="22"/>
  <c r="BN59" i="22" s="1"/>
  <c r="BP59" i="22" s="1"/>
  <c r="BM60" i="22"/>
  <c r="BN60" i="22" s="1"/>
  <c r="BP60" i="22" s="1"/>
  <c r="BM61" i="22"/>
  <c r="BN61" i="22" s="1"/>
  <c r="BP61" i="22" s="1"/>
  <c r="BM62" i="22"/>
  <c r="BN62" i="22" s="1"/>
  <c r="BP62" i="22" s="1"/>
  <c r="BM63" i="22"/>
  <c r="BM64" i="22"/>
  <c r="BN64" i="22" s="1"/>
  <c r="BM65" i="22"/>
  <c r="BM66" i="22"/>
  <c r="BN66" i="22" s="1"/>
  <c r="BM67" i="22"/>
  <c r="BN67" i="22" s="1"/>
  <c r="BP67" i="22" s="1"/>
  <c r="BM68" i="22"/>
  <c r="BN68" i="22" s="1"/>
  <c r="BP68" i="22" s="1"/>
  <c r="BM69" i="22"/>
  <c r="BN69" i="22" s="1"/>
  <c r="BP69" i="22" s="1"/>
  <c r="BM70" i="22"/>
  <c r="BN70" i="22" s="1"/>
  <c r="BM71" i="22"/>
  <c r="BN71" i="22" s="1"/>
  <c r="BP71" i="22" s="1"/>
  <c r="BM72" i="22"/>
  <c r="BN72" i="22" s="1"/>
  <c r="BP72" i="22" s="1"/>
  <c r="BM73" i="22"/>
  <c r="BN73" i="22" s="1"/>
  <c r="BP73" i="22" s="1"/>
  <c r="BM74" i="22"/>
  <c r="BN74" i="22" s="1"/>
  <c r="BP74" i="22" s="1"/>
  <c r="BM75" i="22"/>
  <c r="BN75" i="22" s="1"/>
  <c r="BP75" i="22" s="1"/>
  <c r="BM76" i="22"/>
  <c r="BN76" i="22" s="1"/>
  <c r="BM77" i="22"/>
  <c r="BN77" i="22" s="1"/>
  <c r="BP77" i="22" s="1"/>
  <c r="BM78" i="22"/>
  <c r="BN78" i="22" s="1"/>
  <c r="BP78" i="22" s="1"/>
  <c r="BM79" i="22"/>
  <c r="BN79" i="22" s="1"/>
  <c r="BP79" i="22" s="1"/>
  <c r="BM80" i="22"/>
  <c r="BN80" i="22" s="1"/>
  <c r="BP80" i="22" s="1"/>
  <c r="BM81" i="22"/>
  <c r="BN81" i="22" s="1"/>
  <c r="BP81" i="22" s="1"/>
  <c r="AF14" i="22"/>
  <c r="AF16" i="22"/>
  <c r="AF20" i="22"/>
  <c r="AF24" i="22"/>
  <c r="AF28" i="22"/>
  <c r="AF30" i="22"/>
  <c r="AF32" i="22"/>
  <c r="AF38" i="22"/>
  <c r="AF42" i="22"/>
  <c r="AF48" i="22"/>
  <c r="AF52" i="22"/>
  <c r="AF56" i="22"/>
  <c r="AF60" i="22"/>
  <c r="AF64" i="22"/>
  <c r="AF68" i="22"/>
  <c r="AF72" i="22"/>
  <c r="AF74" i="22"/>
  <c r="AF76" i="22"/>
  <c r="AF80" i="22"/>
  <c r="EC83" i="22"/>
  <c r="EC84" i="22"/>
  <c r="EC85" i="22"/>
  <c r="DY83" i="22"/>
  <c r="DY84" i="22"/>
  <c r="DY85" i="22"/>
  <c r="DV83" i="22"/>
  <c r="DV84" i="22"/>
  <c r="DV85" i="22"/>
  <c r="DC83" i="22"/>
  <c r="DC84" i="22"/>
  <c r="DC85" i="22"/>
  <c r="CT83" i="22"/>
  <c r="CT84" i="22"/>
  <c r="CT85" i="22"/>
  <c r="CK83" i="22"/>
  <c r="CK84" i="22"/>
  <c r="CK85" i="22"/>
  <c r="BY83" i="22"/>
  <c r="BY84" i="22"/>
  <c r="BY85" i="22"/>
  <c r="BS83" i="22"/>
  <c r="BS84" i="22"/>
  <c r="BS85" i="22"/>
  <c r="AS11" i="22"/>
  <c r="AS12" i="22"/>
  <c r="AS13" i="22"/>
  <c r="AS14" i="22"/>
  <c r="AS15" i="22"/>
  <c r="AS16" i="22"/>
  <c r="AS17" i="22"/>
  <c r="AS18" i="22"/>
  <c r="AS19" i="22"/>
  <c r="AS20" i="22"/>
  <c r="AS21" i="22"/>
  <c r="AS22" i="22"/>
  <c r="AS23" i="22"/>
  <c r="AS24" i="22"/>
  <c r="AS25" i="22"/>
  <c r="AS26" i="22"/>
  <c r="AS27" i="22"/>
  <c r="AS28" i="22"/>
  <c r="AS29" i="22"/>
  <c r="AS30" i="22"/>
  <c r="AS31" i="22"/>
  <c r="AS32" i="22"/>
  <c r="AS33" i="22"/>
  <c r="AS34" i="22"/>
  <c r="AS35" i="22"/>
  <c r="AS36" i="22"/>
  <c r="AS37" i="22"/>
  <c r="AS38" i="22"/>
  <c r="AS39" i="22"/>
  <c r="AS40" i="22"/>
  <c r="AS41" i="22"/>
  <c r="AS42" i="22"/>
  <c r="AS43" i="22"/>
  <c r="AS44" i="22"/>
  <c r="AS45" i="22"/>
  <c r="AS46" i="22"/>
  <c r="AS47" i="22"/>
  <c r="AS48" i="22"/>
  <c r="AS49" i="22"/>
  <c r="AS50" i="22"/>
  <c r="AS51" i="22"/>
  <c r="AS52" i="22"/>
  <c r="AS53" i="22"/>
  <c r="AS54" i="22"/>
  <c r="AS55" i="22"/>
  <c r="AS56" i="22"/>
  <c r="AS57" i="22"/>
  <c r="AS58" i="22"/>
  <c r="AS59" i="22"/>
  <c r="AS60" i="22"/>
  <c r="AS61" i="22"/>
  <c r="AS62" i="22"/>
  <c r="AS63" i="22"/>
  <c r="AS64" i="22"/>
  <c r="AS65" i="22"/>
  <c r="AS66" i="22"/>
  <c r="AS67" i="22"/>
  <c r="AS68" i="22"/>
  <c r="AS69" i="22"/>
  <c r="AS70" i="22"/>
  <c r="AS71" i="22"/>
  <c r="AS72" i="22"/>
  <c r="AS73" i="22"/>
  <c r="AS74" i="22"/>
  <c r="AS75" i="22"/>
  <c r="AS76" i="22"/>
  <c r="AS77" i="22"/>
  <c r="AS78" i="22"/>
  <c r="AS79" i="22"/>
  <c r="AS80" i="22"/>
  <c r="AS81" i="22"/>
  <c r="AS10" i="22"/>
  <c r="AP12" i="22"/>
  <c r="AP14" i="22"/>
  <c r="AP16" i="22"/>
  <c r="AP18" i="22"/>
  <c r="AP20" i="22"/>
  <c r="AP22" i="22"/>
  <c r="AP24" i="22"/>
  <c r="AP25" i="22"/>
  <c r="AP26" i="22"/>
  <c r="AP28" i="22"/>
  <c r="AP29" i="22"/>
  <c r="AP30" i="22"/>
  <c r="AP33" i="22"/>
  <c r="AP34" i="22"/>
  <c r="AP38" i="22"/>
  <c r="AP40" i="22"/>
  <c r="AP42" i="22"/>
  <c r="AP46" i="22"/>
  <c r="AP48" i="22"/>
  <c r="AP50" i="22"/>
  <c r="AP52" i="22"/>
  <c r="AP53" i="22"/>
  <c r="AP54" i="22"/>
  <c r="AP56" i="22"/>
  <c r="AP58" i="22"/>
  <c r="AP59" i="22"/>
  <c r="AP60" i="22"/>
  <c r="AP61" i="22"/>
  <c r="AP64" i="22"/>
  <c r="AP65" i="22"/>
  <c r="AP66" i="22"/>
  <c r="AP67" i="22"/>
  <c r="AP68" i="22"/>
  <c r="AP69" i="22"/>
  <c r="AP70" i="22"/>
  <c r="AP73" i="22"/>
  <c r="AP75" i="22"/>
  <c r="AP76" i="22"/>
  <c r="AP78" i="22"/>
  <c r="AP80" i="22"/>
  <c r="AP81" i="22"/>
  <c r="AP10" i="22"/>
  <c r="AF12" i="22"/>
  <c r="AF18" i="22"/>
  <c r="AF22" i="22"/>
  <c r="AF26" i="22"/>
  <c r="AF36" i="22"/>
  <c r="AF40" i="22"/>
  <c r="AF46" i="22"/>
  <c r="AF50" i="22"/>
  <c r="AF54" i="22"/>
  <c r="AF58" i="22"/>
  <c r="AF62" i="22"/>
  <c r="AF66" i="22"/>
  <c r="AF70" i="22"/>
  <c r="AF78" i="22"/>
  <c r="AF10" i="22"/>
  <c r="L9" i="23"/>
  <c r="AA12" i="22"/>
  <c r="L12" i="23"/>
  <c r="AA15" i="22"/>
  <c r="AA16" i="22"/>
  <c r="AA17" i="22"/>
  <c r="AA18" i="22"/>
  <c r="L17" i="23"/>
  <c r="AA20" i="22"/>
  <c r="AA21" i="22"/>
  <c r="AA22" i="22"/>
  <c r="L21" i="23"/>
  <c r="L22" i="23"/>
  <c r="AA25" i="22"/>
  <c r="L24" i="23"/>
  <c r="AA27" i="22"/>
  <c r="AA28" i="22"/>
  <c r="L27" i="23"/>
  <c r="L28" i="23"/>
  <c r="AA31" i="22"/>
  <c r="L30" i="23"/>
  <c r="AA33" i="22"/>
  <c r="AA34" i="22"/>
  <c r="AA35" i="22"/>
  <c r="L34" i="23"/>
  <c r="AA37" i="22"/>
  <c r="AA38" i="22"/>
  <c r="AA39" i="22"/>
  <c r="L39" i="23"/>
  <c r="AA42" i="22"/>
  <c r="AA43" i="22"/>
  <c r="L42" i="23"/>
  <c r="AA45" i="22"/>
  <c r="L44" i="23"/>
  <c r="AA48" i="22"/>
  <c r="AA49" i="22"/>
  <c r="AA50" i="22"/>
  <c r="AA51" i="22"/>
  <c r="L51" i="23"/>
  <c r="L52" i="23"/>
  <c r="L53" i="23"/>
  <c r="L54" i="23"/>
  <c r="L55" i="23"/>
  <c r="AA58" i="22"/>
  <c r="AA61" i="22"/>
  <c r="L60" i="23"/>
  <c r="AA63" i="22"/>
  <c r="L62" i="23"/>
  <c r="AA65" i="22"/>
  <c r="L64" i="23"/>
  <c r="L65" i="23"/>
  <c r="L66" i="23"/>
  <c r="AA69" i="22"/>
  <c r="AA70" i="22"/>
  <c r="L69" i="23"/>
  <c r="L70" i="23"/>
  <c r="L71" i="23"/>
  <c r="L72" i="23"/>
  <c r="L73" i="23"/>
  <c r="L74" i="23"/>
  <c r="AA78" i="22"/>
  <c r="L77" i="23"/>
  <c r="L78" i="23"/>
  <c r="AA81" i="22"/>
  <c r="AA10" i="22"/>
  <c r="V11" i="22"/>
  <c r="V13" i="22"/>
  <c r="V14" i="22"/>
  <c r="V16" i="22"/>
  <c r="V17" i="22"/>
  <c r="V18" i="22"/>
  <c r="V21" i="22"/>
  <c r="V22" i="22"/>
  <c r="V23" i="22"/>
  <c r="V24" i="22"/>
  <c r="V25" i="22"/>
  <c r="V26" i="22"/>
  <c r="V28" i="22"/>
  <c r="V30" i="22"/>
  <c r="V31" i="22"/>
  <c r="V32" i="22"/>
  <c r="V33" i="22"/>
  <c r="V34" i="22"/>
  <c r="V36" i="22"/>
  <c r="V37" i="22"/>
  <c r="V39" i="22"/>
  <c r="V41" i="22"/>
  <c r="V43" i="22"/>
  <c r="V45" i="22"/>
  <c r="V47" i="22"/>
  <c r="V48" i="22"/>
  <c r="V49" i="22"/>
  <c r="V51" i="22"/>
  <c r="V52" i="22"/>
  <c r="V53" i="22"/>
  <c r="V55" i="22"/>
  <c r="V57" i="22"/>
  <c r="V58" i="22"/>
  <c r="V59" i="22"/>
  <c r="V61" i="22"/>
  <c r="V63" i="22"/>
  <c r="V64" i="22"/>
  <c r="V65" i="22"/>
  <c r="V66" i="22"/>
  <c r="V67" i="22"/>
  <c r="V68" i="22"/>
  <c r="V70" i="22"/>
  <c r="V71" i="22"/>
  <c r="V73" i="22"/>
  <c r="V74" i="22"/>
  <c r="V75" i="22"/>
  <c r="V76" i="22"/>
  <c r="V77" i="22"/>
  <c r="V78" i="22"/>
  <c r="V79" i="22"/>
  <c r="V81" i="22"/>
  <c r="DM83" i="22"/>
  <c r="DM84" i="22"/>
  <c r="DM85" i="22"/>
  <c r="CN83" i="22"/>
  <c r="CN84" i="22"/>
  <c r="CN85" i="22"/>
  <c r="CB83" i="22"/>
  <c r="CB84" i="22"/>
  <c r="CB85" i="22"/>
  <c r="BN83" i="22"/>
  <c r="BN84" i="22"/>
  <c r="BN85" i="22"/>
  <c r="BH83" i="22"/>
  <c r="BH84" i="22"/>
  <c r="BH85" i="22"/>
  <c r="AP15" i="22"/>
  <c r="AP17" i="22"/>
  <c r="AP19" i="22"/>
  <c r="AP21" i="22"/>
  <c r="AP23" i="22"/>
  <c r="AP31" i="22"/>
  <c r="AP36" i="22"/>
  <c r="AP39" i="22"/>
  <c r="AP41" i="22"/>
  <c r="AP43" i="22"/>
  <c r="AP47" i="22"/>
  <c r="AP57" i="22"/>
  <c r="AP63" i="22"/>
  <c r="AP71" i="22"/>
  <c r="AP74" i="22"/>
  <c r="AP77" i="22"/>
  <c r="AF13" i="22"/>
  <c r="AF15" i="22"/>
  <c r="AF17" i="22"/>
  <c r="AF19" i="22"/>
  <c r="AF23" i="22"/>
  <c r="AF25" i="22"/>
  <c r="AF27" i="22"/>
  <c r="AF29" i="22"/>
  <c r="AF31" i="22"/>
  <c r="AF33" i="22"/>
  <c r="AF34" i="22"/>
  <c r="AF35" i="22"/>
  <c r="AF37" i="22"/>
  <c r="AF39" i="22"/>
  <c r="AF41" i="22"/>
  <c r="AF43" i="22"/>
  <c r="AF45" i="22"/>
  <c r="AF49" i="22"/>
  <c r="AF55" i="22"/>
  <c r="AF59" i="22"/>
  <c r="AF63" i="22"/>
  <c r="AF69" i="22"/>
  <c r="AF71" i="22"/>
  <c r="AF73" i="22"/>
  <c r="AF77" i="22"/>
  <c r="AF79" i="22"/>
  <c r="AF81" i="22"/>
  <c r="AD83" i="22"/>
  <c r="AD84" i="22"/>
  <c r="AD85" i="22"/>
  <c r="L11" i="23"/>
  <c r="L16" i="23"/>
  <c r="AA23" i="22"/>
  <c r="L33" i="23"/>
  <c r="L40" i="23"/>
  <c r="AA47" i="22"/>
  <c r="AA59" i="22"/>
  <c r="L75" i="23"/>
  <c r="L79" i="23"/>
  <c r="V15" i="22"/>
  <c r="V19" i="22"/>
  <c r="V27" i="22"/>
  <c r="V38" i="22"/>
  <c r="V42" i="22"/>
  <c r="V46" i="22"/>
  <c r="V50" i="22"/>
  <c r="V54" i="22"/>
  <c r="V69" i="22"/>
  <c r="V10" i="22"/>
  <c r="BV83" i="22"/>
  <c r="BV84" i="22"/>
  <c r="BV85" i="22"/>
  <c r="AP32" i="22"/>
  <c r="AP72" i="22"/>
  <c r="AN83" i="22"/>
  <c r="AN84" i="22"/>
  <c r="AN85" i="22"/>
  <c r="AF21" i="22"/>
  <c r="AF44" i="22"/>
  <c r="AF61" i="22"/>
  <c r="AA19" i="22"/>
  <c r="AA52" i="22"/>
  <c r="Y83" i="22"/>
  <c r="Y84" i="22"/>
  <c r="Y85" i="22"/>
  <c r="V35" i="22"/>
  <c r="V62" i="22"/>
  <c r="G8" i="22"/>
  <c r="CO82" i="22"/>
  <c r="CP82" i="22"/>
  <c r="CQ82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CI82" i="22"/>
  <c r="DK82" i="22"/>
  <c r="G78" i="22"/>
  <c r="G74" i="22"/>
  <c r="G56" i="22"/>
  <c r="G50" i="22"/>
  <c r="G46" i="22"/>
  <c r="G40" i="22"/>
  <c r="G38" i="22"/>
  <c r="G36" i="22"/>
  <c r="G34" i="22"/>
  <c r="G32" i="22"/>
  <c r="G28" i="22"/>
  <c r="G26" i="22"/>
  <c r="G24" i="22"/>
  <c r="G22" i="22"/>
  <c r="G20" i="22"/>
  <c r="G18" i="22"/>
  <c r="G16" i="22"/>
  <c r="G14" i="22"/>
  <c r="G12" i="22"/>
  <c r="G10" i="22"/>
  <c r="AP13" i="22"/>
  <c r="AP35" i="22"/>
  <c r="AP37" i="22"/>
  <c r="AP45" i="22"/>
  <c r="AF47" i="22"/>
  <c r="AF67" i="22"/>
  <c r="AA36" i="22"/>
  <c r="CR82" i="22"/>
  <c r="Z82" i="22"/>
  <c r="L56" i="23"/>
  <c r="K8" i="22"/>
  <c r="O8" i="22" s="1"/>
  <c r="T8" i="22" s="1"/>
  <c r="Y8" i="22" s="1"/>
  <c r="AD8" i="22" s="1"/>
  <c r="AI8" i="22" s="1"/>
  <c r="AN8" i="22" s="1"/>
  <c r="AS8" i="22" s="1"/>
  <c r="AV8" i="22" s="1"/>
  <c r="AY8" i="22" s="1"/>
  <c r="BB8" i="22" s="1"/>
  <c r="BE8" i="22" s="1"/>
  <c r="BH8" i="22" s="1"/>
  <c r="BK8" i="22" s="1"/>
  <c r="BN8" i="22" s="1"/>
  <c r="BS8" i="22" s="1"/>
  <c r="BV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G8" i="22" s="1"/>
  <c r="DJ8" i="22" s="1"/>
  <c r="DM8" i="22" s="1"/>
  <c r="DP8" i="22" s="1"/>
  <c r="DS8" i="22" s="1"/>
  <c r="DV8" i="22" s="1"/>
  <c r="DY8" i="22" s="1"/>
  <c r="EC8" i="22" s="1"/>
  <c r="U82" i="22"/>
  <c r="V40" i="22"/>
  <c r="L41" i="23"/>
  <c r="V8" i="22"/>
  <c r="AA8" i="22" s="1"/>
  <c r="AF8" i="22" s="1"/>
  <c r="AK8" i="22" s="1"/>
  <c r="O46" i="23"/>
  <c r="G46" i="23"/>
  <c r="N68" i="23"/>
  <c r="M68" i="23"/>
  <c r="L68" i="23"/>
  <c r="K68" i="23"/>
  <c r="F68" i="23"/>
  <c r="E68" i="23"/>
  <c r="D68" i="23"/>
  <c r="C68" i="23"/>
  <c r="G70" i="22"/>
  <c r="AQ70" i="22"/>
  <c r="AL70" i="22"/>
  <c r="AG70" i="22"/>
  <c r="AB70" i="22"/>
  <c r="W70" i="22"/>
  <c r="P70" i="22"/>
  <c r="N70" i="22"/>
  <c r="K70" i="22"/>
  <c r="AQ59" i="22"/>
  <c r="AL59" i="22"/>
  <c r="AG59" i="22"/>
  <c r="AB59" i="22"/>
  <c r="W59" i="22"/>
  <c r="P59" i="22"/>
  <c r="N59" i="22"/>
  <c r="O59" i="22" s="1"/>
  <c r="D57" i="23" s="1"/>
  <c r="K59" i="22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AQ50" i="22"/>
  <c r="AL50" i="22"/>
  <c r="AG50" i="22"/>
  <c r="AB50" i="22"/>
  <c r="W50" i="22"/>
  <c r="P50" i="22"/>
  <c r="N50" i="22"/>
  <c r="O50" i="22" s="1"/>
  <c r="K50" i="22"/>
  <c r="G49" i="22"/>
  <c r="I49" i="22" s="1"/>
  <c r="AQ49" i="22"/>
  <c r="AP49" i="22"/>
  <c r="AL49" i="22"/>
  <c r="AG49" i="22"/>
  <c r="AB49" i="22"/>
  <c r="N47" i="23" s="1"/>
  <c r="W49" i="22"/>
  <c r="P49" i="22"/>
  <c r="E47" i="23" s="1"/>
  <c r="N49" i="22"/>
  <c r="O49" i="22" s="1"/>
  <c r="D47" i="23" s="1"/>
  <c r="K49" i="22"/>
  <c r="N33" i="22"/>
  <c r="O33" i="22" s="1"/>
  <c r="D31" i="23" s="1"/>
  <c r="AQ43" i="22"/>
  <c r="AL43" i="22"/>
  <c r="AG43" i="22"/>
  <c r="AB43" i="22"/>
  <c r="N41" i="23" s="1"/>
  <c r="W43" i="22"/>
  <c r="P43" i="22"/>
  <c r="E41" i="23" s="1"/>
  <c r="N43" i="22"/>
  <c r="O43" i="22" s="1"/>
  <c r="K43" i="22"/>
  <c r="AQ42" i="22"/>
  <c r="AL42" i="22"/>
  <c r="AG42" i="22"/>
  <c r="AB42" i="22"/>
  <c r="N40" i="23" s="1"/>
  <c r="W42" i="22"/>
  <c r="P42" i="22"/>
  <c r="E40" i="23" s="1"/>
  <c r="N42" i="22"/>
  <c r="O42" i="22" s="1"/>
  <c r="D40" i="23" s="1"/>
  <c r="K42" i="22"/>
  <c r="AQ41" i="22"/>
  <c r="AL41" i="22"/>
  <c r="AG41" i="22"/>
  <c r="AB41" i="22"/>
  <c r="N39" i="23" s="1"/>
  <c r="W41" i="22"/>
  <c r="P41" i="22"/>
  <c r="E39" i="23" s="1"/>
  <c r="N41" i="22"/>
  <c r="O41" i="22" s="1"/>
  <c r="D39" i="23" s="1"/>
  <c r="K41" i="22"/>
  <c r="AQ40" i="22"/>
  <c r="AL40" i="22"/>
  <c r="AG40" i="22"/>
  <c r="AB40" i="22"/>
  <c r="N38" i="23" s="1"/>
  <c r="W40" i="22"/>
  <c r="P40" i="22"/>
  <c r="E38" i="23" s="1"/>
  <c r="N40" i="22"/>
  <c r="K40" i="22"/>
  <c r="AQ39" i="22"/>
  <c r="AL39" i="22"/>
  <c r="AG39" i="22"/>
  <c r="AB39" i="22"/>
  <c r="N37" i="23" s="1"/>
  <c r="W39" i="22"/>
  <c r="P39" i="22"/>
  <c r="E37" i="23" s="1"/>
  <c r="N39" i="22"/>
  <c r="O39" i="22" s="1"/>
  <c r="K39" i="22"/>
  <c r="AQ38" i="22"/>
  <c r="AL38" i="22"/>
  <c r="AG38" i="22"/>
  <c r="AB38" i="22"/>
  <c r="N36" i="23" s="1"/>
  <c r="W38" i="22"/>
  <c r="P38" i="22"/>
  <c r="E36" i="23" s="1"/>
  <c r="N38" i="22"/>
  <c r="O38" i="22" s="1"/>
  <c r="K38" i="22"/>
  <c r="AQ37" i="22"/>
  <c r="AL37" i="22"/>
  <c r="AG37" i="22"/>
  <c r="AB37" i="22"/>
  <c r="N35" i="23" s="1"/>
  <c r="W37" i="22"/>
  <c r="P37" i="22"/>
  <c r="E35" i="23" s="1"/>
  <c r="N37" i="22"/>
  <c r="K37" i="22"/>
  <c r="AQ36" i="22"/>
  <c r="AL36" i="22"/>
  <c r="AG36" i="22"/>
  <c r="AB36" i="22"/>
  <c r="N34" i="23" s="1"/>
  <c r="W36" i="22"/>
  <c r="P36" i="22"/>
  <c r="E34" i="23" s="1"/>
  <c r="N36" i="22"/>
  <c r="O36" i="22" s="1"/>
  <c r="K36" i="22"/>
  <c r="E35" i="22"/>
  <c r="F35" i="22" s="1"/>
  <c r="AQ35" i="22"/>
  <c r="AL35" i="22"/>
  <c r="AG35" i="22"/>
  <c r="AB35" i="22"/>
  <c r="N33" i="23" s="1"/>
  <c r="W35" i="22"/>
  <c r="P35" i="22"/>
  <c r="N35" i="22"/>
  <c r="K35" i="22"/>
  <c r="AQ34" i="22"/>
  <c r="AL34" i="22"/>
  <c r="AG34" i="22"/>
  <c r="AB34" i="22"/>
  <c r="N32" i="23" s="1"/>
  <c r="W34" i="22"/>
  <c r="P34" i="22"/>
  <c r="E32" i="23" s="1"/>
  <c r="N34" i="22"/>
  <c r="K34" i="22"/>
  <c r="AQ33" i="22"/>
  <c r="AL33" i="22"/>
  <c r="AG33" i="22"/>
  <c r="AB33" i="22"/>
  <c r="N31" i="23" s="1"/>
  <c r="W33" i="22"/>
  <c r="P33" i="22"/>
  <c r="K33" i="22"/>
  <c r="AQ32" i="22"/>
  <c r="AL32" i="22"/>
  <c r="AG32" i="22"/>
  <c r="AB32" i="22"/>
  <c r="N30" i="23" s="1"/>
  <c r="W32" i="22"/>
  <c r="P32" i="22"/>
  <c r="E30" i="23" s="1"/>
  <c r="N32" i="22"/>
  <c r="O32" i="22" s="1"/>
  <c r="D30" i="23" s="1"/>
  <c r="K32" i="22"/>
  <c r="G31" i="22"/>
  <c r="AQ31" i="22"/>
  <c r="AL31" i="22"/>
  <c r="AG31" i="22"/>
  <c r="AB31" i="22"/>
  <c r="N29" i="23" s="1"/>
  <c r="W31" i="22"/>
  <c r="P31" i="22"/>
  <c r="E29" i="23" s="1"/>
  <c r="N31" i="22"/>
  <c r="K31" i="22"/>
  <c r="AQ30" i="22"/>
  <c r="AL30" i="22"/>
  <c r="AG30" i="22"/>
  <c r="AB30" i="22"/>
  <c r="N28" i="23" s="1"/>
  <c r="W30" i="22"/>
  <c r="P30" i="22"/>
  <c r="E28" i="23" s="1"/>
  <c r="N30" i="22"/>
  <c r="O30" i="22" s="1"/>
  <c r="D28" i="23" s="1"/>
  <c r="K30" i="22"/>
  <c r="E29" i="22"/>
  <c r="F29" i="22" s="1"/>
  <c r="AQ29" i="22"/>
  <c r="AL29" i="22"/>
  <c r="AG29" i="22"/>
  <c r="AB29" i="22"/>
  <c r="N27" i="23" s="1"/>
  <c r="AA29" i="22"/>
  <c r="W29" i="22"/>
  <c r="V29" i="22"/>
  <c r="P29" i="22"/>
  <c r="E27" i="23" s="1"/>
  <c r="N29" i="22"/>
  <c r="O29" i="22" s="1"/>
  <c r="K29" i="22"/>
  <c r="AQ28" i="22"/>
  <c r="AL28" i="22"/>
  <c r="AG28" i="22"/>
  <c r="AB28" i="22"/>
  <c r="N26" i="23" s="1"/>
  <c r="W28" i="22"/>
  <c r="P28" i="22"/>
  <c r="E26" i="23" s="1"/>
  <c r="N28" i="22"/>
  <c r="O28" i="22" s="1"/>
  <c r="K28" i="22"/>
  <c r="AQ27" i="22"/>
  <c r="AP27" i="22"/>
  <c r="AL27" i="22"/>
  <c r="AG27" i="22"/>
  <c r="AB27" i="22"/>
  <c r="N25" i="23" s="1"/>
  <c r="W27" i="22"/>
  <c r="P27" i="22"/>
  <c r="E25" i="23" s="1"/>
  <c r="N27" i="22"/>
  <c r="O27" i="22" s="1"/>
  <c r="D25" i="23" s="1"/>
  <c r="K27" i="22"/>
  <c r="AQ26" i="22"/>
  <c r="AL26" i="22"/>
  <c r="AG26" i="22"/>
  <c r="AB26" i="22"/>
  <c r="N24" i="23" s="1"/>
  <c r="W26" i="22"/>
  <c r="P26" i="22"/>
  <c r="E24" i="23" s="1"/>
  <c r="N26" i="22"/>
  <c r="O26" i="22" s="1"/>
  <c r="K26" i="22"/>
  <c r="AQ25" i="22"/>
  <c r="AL25" i="22"/>
  <c r="AG25" i="22"/>
  <c r="AB25" i="22"/>
  <c r="N23" i="23" s="1"/>
  <c r="W25" i="22"/>
  <c r="P25" i="22"/>
  <c r="E23" i="23" s="1"/>
  <c r="N25" i="22"/>
  <c r="K25" i="22"/>
  <c r="AQ24" i="22"/>
  <c r="AL24" i="22"/>
  <c r="AG24" i="22"/>
  <c r="AB24" i="22"/>
  <c r="N22" i="23" s="1"/>
  <c r="W24" i="22"/>
  <c r="P24" i="22"/>
  <c r="E22" i="23" s="1"/>
  <c r="N24" i="22"/>
  <c r="C22" i="23" s="1"/>
  <c r="K24" i="22"/>
  <c r="AQ23" i="22"/>
  <c r="AL23" i="22"/>
  <c r="AG23" i="22"/>
  <c r="AB23" i="22"/>
  <c r="N21" i="23" s="1"/>
  <c r="W23" i="22"/>
  <c r="P23" i="22"/>
  <c r="E21" i="23" s="1"/>
  <c r="N23" i="22"/>
  <c r="K23" i="22"/>
  <c r="AQ22" i="22"/>
  <c r="AL22" i="22"/>
  <c r="AG22" i="22"/>
  <c r="AB22" i="22"/>
  <c r="N20" i="23" s="1"/>
  <c r="W22" i="22"/>
  <c r="P22" i="22"/>
  <c r="E20" i="23" s="1"/>
  <c r="N22" i="22"/>
  <c r="O22" i="22" s="1"/>
  <c r="D20" i="23" s="1"/>
  <c r="K22" i="22"/>
  <c r="AQ21" i="22"/>
  <c r="AL21" i="22"/>
  <c r="AG21" i="22"/>
  <c r="AB21" i="22"/>
  <c r="N19" i="23" s="1"/>
  <c r="W21" i="22"/>
  <c r="P21" i="22"/>
  <c r="E19" i="23" s="1"/>
  <c r="N21" i="22"/>
  <c r="O21" i="22" s="1"/>
  <c r="K21" i="22"/>
  <c r="AQ20" i="22"/>
  <c r="AL20" i="22"/>
  <c r="AG20" i="22"/>
  <c r="AB20" i="22"/>
  <c r="N18" i="23" s="1"/>
  <c r="W20" i="22"/>
  <c r="V20" i="22"/>
  <c r="P20" i="22"/>
  <c r="E18" i="23" s="1"/>
  <c r="N20" i="22"/>
  <c r="C18" i="23" s="1"/>
  <c r="K20" i="22"/>
  <c r="AQ19" i="22"/>
  <c r="AL19" i="22"/>
  <c r="AG19" i="22"/>
  <c r="AB19" i="22"/>
  <c r="N17" i="23" s="1"/>
  <c r="W19" i="22"/>
  <c r="P19" i="22"/>
  <c r="E17" i="23" s="1"/>
  <c r="N19" i="22"/>
  <c r="O19" i="22" s="1"/>
  <c r="K19" i="22"/>
  <c r="AQ18" i="22"/>
  <c r="AL18" i="22"/>
  <c r="AG18" i="22"/>
  <c r="AB18" i="22"/>
  <c r="N16" i="23" s="1"/>
  <c r="W18" i="22"/>
  <c r="P18" i="22"/>
  <c r="E16" i="23" s="1"/>
  <c r="N18" i="22"/>
  <c r="O18" i="22" s="1"/>
  <c r="D16" i="23" s="1"/>
  <c r="K18" i="22"/>
  <c r="G17" i="22"/>
  <c r="AQ17" i="22"/>
  <c r="AL17" i="22"/>
  <c r="AG17" i="22"/>
  <c r="AB17" i="22"/>
  <c r="N15" i="23" s="1"/>
  <c r="W17" i="22"/>
  <c r="P17" i="22"/>
  <c r="E15" i="23" s="1"/>
  <c r="N17" i="22"/>
  <c r="O17" i="22" s="1"/>
  <c r="K17" i="22"/>
  <c r="AQ16" i="22"/>
  <c r="AL16" i="22"/>
  <c r="AG16" i="22"/>
  <c r="AB16" i="22"/>
  <c r="N14" i="23" s="1"/>
  <c r="W16" i="22"/>
  <c r="P16" i="22"/>
  <c r="E14" i="23" s="1"/>
  <c r="N16" i="22"/>
  <c r="C14" i="23" s="1"/>
  <c r="K16" i="22"/>
  <c r="G15" i="22"/>
  <c r="AQ15" i="22"/>
  <c r="AL15" i="22"/>
  <c r="AG15" i="22"/>
  <c r="AB15" i="22"/>
  <c r="N13" i="23" s="1"/>
  <c r="W15" i="22"/>
  <c r="P15" i="22"/>
  <c r="E13" i="23" s="1"/>
  <c r="N15" i="22"/>
  <c r="K15" i="22"/>
  <c r="AQ14" i="22"/>
  <c r="AL14" i="22"/>
  <c r="AG14" i="22"/>
  <c r="AB14" i="22"/>
  <c r="N12" i="23" s="1"/>
  <c r="W14" i="22"/>
  <c r="P14" i="22"/>
  <c r="E12" i="23" s="1"/>
  <c r="N14" i="22"/>
  <c r="O14" i="22" s="1"/>
  <c r="K14" i="22"/>
  <c r="AQ13" i="22"/>
  <c r="AL13" i="22"/>
  <c r="AG13" i="22"/>
  <c r="AB13" i="22"/>
  <c r="N11" i="23" s="1"/>
  <c r="W13" i="22"/>
  <c r="P13" i="22"/>
  <c r="E11" i="23" s="1"/>
  <c r="N13" i="22"/>
  <c r="O13" i="22" s="1"/>
  <c r="K13" i="22"/>
  <c r="AQ12" i="22"/>
  <c r="AL12" i="22"/>
  <c r="AG12" i="22"/>
  <c r="AB12" i="22"/>
  <c r="N10" i="23" s="1"/>
  <c r="W12" i="22"/>
  <c r="V12" i="22"/>
  <c r="P12" i="22"/>
  <c r="E10" i="23" s="1"/>
  <c r="N12" i="22"/>
  <c r="C10" i="23" s="1"/>
  <c r="K12" i="22"/>
  <c r="AQ11" i="22"/>
  <c r="AP11" i="22"/>
  <c r="AL11" i="22"/>
  <c r="AG11" i="22"/>
  <c r="AF11" i="22"/>
  <c r="AB11" i="22"/>
  <c r="N9" i="23" s="1"/>
  <c r="AA11" i="22"/>
  <c r="W11" i="22"/>
  <c r="P11" i="22"/>
  <c r="E9" i="23" s="1"/>
  <c r="N11" i="22"/>
  <c r="O11" i="22" s="1"/>
  <c r="K11" i="22"/>
  <c r="BM10" i="22"/>
  <c r="BQ10" i="22" s="1"/>
  <c r="AQ10" i="22"/>
  <c r="AL10" i="22"/>
  <c r="AG10" i="22"/>
  <c r="AB10" i="22"/>
  <c r="N8" i="23" s="1"/>
  <c r="W10" i="22"/>
  <c r="P10" i="22"/>
  <c r="E8" i="23" s="1"/>
  <c r="N10" i="22"/>
  <c r="O10" i="22" s="1"/>
  <c r="K10" i="22"/>
  <c r="G45" i="23"/>
  <c r="G73" i="23"/>
  <c r="P43" i="23"/>
  <c r="P80" i="23" s="1"/>
  <c r="H43" i="23"/>
  <c r="G43" i="23"/>
  <c r="G77" i="23"/>
  <c r="G74" i="23"/>
  <c r="G58" i="23"/>
  <c r="G52" i="23"/>
  <c r="G42" i="23"/>
  <c r="G76" i="23"/>
  <c r="G54" i="23"/>
  <c r="P67" i="23"/>
  <c r="H67" i="23"/>
  <c r="H80" i="23" s="1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80" i="23" s="1"/>
  <c r="G71" i="23"/>
  <c r="G55" i="23"/>
  <c r="G44" i="23"/>
  <c r="EE82" i="28"/>
  <c r="EB82" i="28"/>
  <c r="EA82" i="28"/>
  <c r="DY82" i="28"/>
  <c r="DZ82" i="28" s="1"/>
  <c r="DX82" i="28"/>
  <c r="DV82" i="28"/>
  <c r="DW82" i="28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/>
  <c r="CY82" i="28"/>
  <c r="CW82" i="28"/>
  <c r="CX82" i="28" s="1"/>
  <c r="CV82" i="28"/>
  <c r="CT82" i="28"/>
  <c r="CU82" i="28"/>
  <c r="CS82" i="28"/>
  <c r="CQ82" i="28"/>
  <c r="CR82" i="28" s="1"/>
  <c r="CP82" i="28"/>
  <c r="CN82" i="28"/>
  <c r="CO82" i="28"/>
  <c r="CM82" i="28"/>
  <c r="CK82" i="28"/>
  <c r="CL82" i="28" s="1"/>
  <c r="CJ82" i="28"/>
  <c r="CH82" i="28"/>
  <c r="CI82" i="28"/>
  <c r="CE82" i="28"/>
  <c r="CF82" i="28" s="1"/>
  <c r="CD82" i="28"/>
  <c r="CB82" i="28"/>
  <c r="CC82" i="28" s="1"/>
  <c r="CA82" i="28"/>
  <c r="BY82" i="28"/>
  <c r="BZ82" i="28"/>
  <c r="BX82" i="28"/>
  <c r="BV82" i="28"/>
  <c r="BW82" i="28" s="1"/>
  <c r="BU82" i="28"/>
  <c r="BS82" i="28"/>
  <c r="BT82" i="28"/>
  <c r="BK82" i="28"/>
  <c r="BL82" i="28" s="1"/>
  <c r="BH82" i="28"/>
  <c r="BI82" i="28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Q82" i="28" s="1"/>
  <c r="AK82" i="28"/>
  <c r="AI82" i="28"/>
  <c r="AF82" i="28"/>
  <c r="AG82" i="28" s="1"/>
  <c r="AD82" i="28"/>
  <c r="AE82" i="28"/>
  <c r="AA82" i="28"/>
  <c r="Y82" i="28"/>
  <c r="AC82" i="28" s="1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H81" i="28" s="1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/>
  <c r="AH79" i="28"/>
  <c r="AE79" i="28"/>
  <c r="AG79" i="28" s="1"/>
  <c r="AC79" i="28"/>
  <c r="Z79" i="28"/>
  <c r="AB79" i="28" s="1"/>
  <c r="X79" i="28"/>
  <c r="U79" i="28"/>
  <c r="W79" i="28" s="1"/>
  <c r="Q79" i="28"/>
  <c r="R79" i="28" s="1"/>
  <c r="P79" i="28"/>
  <c r="O79" i="28"/>
  <c r="L79" i="28"/>
  <c r="J79" i="28"/>
  <c r="K79" i="28" s="1"/>
  <c r="G79" i="28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 s="1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/>
  <c r="AC77" i="28"/>
  <c r="Z77" i="28"/>
  <c r="AB77" i="28" s="1"/>
  <c r="X77" i="28"/>
  <c r="U77" i="28"/>
  <c r="W77" i="28" s="1"/>
  <c r="Q77" i="28"/>
  <c r="R77" i="28"/>
  <c r="O77" i="28"/>
  <c r="P77" i="28" s="1"/>
  <c r="L77" i="28"/>
  <c r="N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EF75" i="28"/>
  <c r="DZ75" i="28"/>
  <c r="DW75" i="28"/>
  <c r="DT75" i="28"/>
  <c r="DQ75" i="28"/>
  <c r="DN75" i="28"/>
  <c r="DK75" i="28"/>
  <c r="DI75" i="28"/>
  <c r="G75" i="28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/>
  <c r="Q75" i="28"/>
  <c r="O75" i="28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/>
  <c r="Q74" i="28"/>
  <c r="S74" i="28"/>
  <c r="O74" i="28"/>
  <c r="L74" i="28"/>
  <c r="M74" i="28" s="1"/>
  <c r="J74" i="28"/>
  <c r="K74" i="28" s="1"/>
  <c r="EC73" i="28"/>
  <c r="EF73" i="28" s="1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/>
  <c r="AM73" i="28"/>
  <c r="AL73" i="28"/>
  <c r="AJ73" i="28"/>
  <c r="AH73" i="28"/>
  <c r="AE73" i="28"/>
  <c r="AG73" i="28"/>
  <c r="AC73" i="28"/>
  <c r="Z73" i="28"/>
  <c r="AB73" i="28" s="1"/>
  <c r="X73" i="28"/>
  <c r="U73" i="28"/>
  <c r="W73" i="28" s="1"/>
  <c r="Q73" i="28"/>
  <c r="O73" i="28"/>
  <c r="P73" i="28" s="1"/>
  <c r="R73" i="28" s="1"/>
  <c r="L73" i="28"/>
  <c r="J73" i="28"/>
  <c r="K73" i="28" s="1"/>
  <c r="M73" i="28" s="1"/>
  <c r="EC72" i="28"/>
  <c r="EF72" i="28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O72" i="28" s="1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/>
  <c r="O72" i="28"/>
  <c r="P72" i="28" s="1"/>
  <c r="L72" i="28"/>
  <c r="J72" i="28"/>
  <c r="G72" i="28"/>
  <c r="EC71" i="28"/>
  <c r="DZ71" i="28"/>
  <c r="DW71" i="28"/>
  <c r="DT71" i="28"/>
  <c r="DQ71" i="28"/>
  <c r="DN71" i="28"/>
  <c r="DK71" i="28"/>
  <c r="DI71" i="28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 s="1"/>
  <c r="AH71" i="28"/>
  <c r="AE71" i="28"/>
  <c r="AG71" i="28"/>
  <c r="AC71" i="28"/>
  <c r="Z71" i="28"/>
  <c r="AB71" i="28" s="1"/>
  <c r="X71" i="28"/>
  <c r="U71" i="28"/>
  <c r="W71" i="28" s="1"/>
  <c r="Q71" i="28"/>
  <c r="O71" i="28"/>
  <c r="P71" i="28" s="1"/>
  <c r="R71" i="28" s="1"/>
  <c r="L71" i="28"/>
  <c r="N71" i="28" s="1"/>
  <c r="J71" i="28"/>
  <c r="K71" i="28"/>
  <c r="G71" i="28"/>
  <c r="EF70" i="28"/>
  <c r="EC70" i="28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/>
  <c r="AH70" i="28"/>
  <c r="AG70" i="28"/>
  <c r="AE70" i="28"/>
  <c r="AC70" i="28"/>
  <c r="Z70" i="28"/>
  <c r="AB70" i="28" s="1"/>
  <c r="X70" i="28"/>
  <c r="U70" i="28"/>
  <c r="W70" i="28"/>
  <c r="Q70" i="28"/>
  <c r="O70" i="28"/>
  <c r="L70" i="28"/>
  <c r="J70" i="28"/>
  <c r="G70" i="28"/>
  <c r="ED69" i="28"/>
  <c r="EC69" i="28"/>
  <c r="EF69" i="28"/>
  <c r="DZ69" i="28"/>
  <c r="DW69" i="28"/>
  <c r="DT69" i="28"/>
  <c r="DQ69" i="28"/>
  <c r="DN69" i="28"/>
  <c r="DK69" i="28"/>
  <c r="DI69" i="28"/>
  <c r="G69" i="28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S69" i="28" s="1"/>
  <c r="O69" i="28"/>
  <c r="P69" i="28" s="1"/>
  <c r="L69" i="28"/>
  <c r="N69" i="28" s="1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Q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/>
  <c r="Q68" i="28"/>
  <c r="S68" i="28"/>
  <c r="O68" i="28"/>
  <c r="P68" i="28"/>
  <c r="L68" i="28"/>
  <c r="M68" i="28"/>
  <c r="J68" i="28"/>
  <c r="K68" i="28" s="1"/>
  <c r="N68" i="28"/>
  <c r="EC67" i="28"/>
  <c r="DZ67" i="28"/>
  <c r="DW67" i="28"/>
  <c r="DT67" i="28"/>
  <c r="DQ67" i="28"/>
  <c r="DN67" i="28"/>
  <c r="DK67" i="28"/>
  <c r="DI67" i="28"/>
  <c r="G67" i="28" s="1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L67" i="28"/>
  <c r="AJ67" i="28"/>
  <c r="AH67" i="28"/>
  <c r="AE67" i="28"/>
  <c r="AG67" i="28"/>
  <c r="AC67" i="28"/>
  <c r="Z67" i="28"/>
  <c r="AB67" i="28" s="1"/>
  <c r="X67" i="28"/>
  <c r="U67" i="28"/>
  <c r="W67" i="28" s="1"/>
  <c r="Q67" i="28"/>
  <c r="S67" i="28" s="1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H66" i="28" s="1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/>
  <c r="AH66" i="28"/>
  <c r="AE66" i="28"/>
  <c r="AG66" i="28" s="1"/>
  <c r="AC66" i="28"/>
  <c r="Z66" i="28"/>
  <c r="AB66" i="28" s="1"/>
  <c r="X66" i="28"/>
  <c r="U66" i="28"/>
  <c r="W66" i="28"/>
  <c r="Q66" i="28"/>
  <c r="O66" i="28"/>
  <c r="P66" i="28" s="1"/>
  <c r="L66" i="28"/>
  <c r="J66" i="28"/>
  <c r="K66" i="28" s="1"/>
  <c r="EC65" i="28"/>
  <c r="ED65" i="28" s="1"/>
  <c r="EF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 s="1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N65" i="28" s="1"/>
  <c r="J65" i="28"/>
  <c r="EC64" i="28"/>
  <c r="EF64" i="28" s="1"/>
  <c r="DZ64" i="28"/>
  <c r="DW64" i="28"/>
  <c r="DT64" i="28"/>
  <c r="DQ64" i="28"/>
  <c r="DN64" i="28"/>
  <c r="DK64" i="28"/>
  <c r="DI64" i="28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Q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/>
  <c r="X64" i="28"/>
  <c r="U64" i="28"/>
  <c r="W64" i="28" s="1"/>
  <c r="Q64" i="28"/>
  <c r="S64" i="28"/>
  <c r="O64" i="28"/>
  <c r="P64" i="28" s="1"/>
  <c r="L64" i="28"/>
  <c r="N64" i="28" s="1"/>
  <c r="J64" i="28"/>
  <c r="K64" i="28" s="1"/>
  <c r="G64" i="28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J63" i="28"/>
  <c r="N63" i="28" s="1"/>
  <c r="K63" i="28"/>
  <c r="M63" i="28" s="1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/>
  <c r="X62" i="28"/>
  <c r="U62" i="28"/>
  <c r="W62" i="28" s="1"/>
  <c r="Q62" i="28"/>
  <c r="O62" i="28"/>
  <c r="L62" i="28"/>
  <c r="J62" i="28"/>
  <c r="N62" i="28" s="1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S61" i="28" s="1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Q60" i="28" s="1"/>
  <c r="BN60" i="28"/>
  <c r="BO60" i="28" s="1"/>
  <c r="BR60" i="28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G60" i="28"/>
  <c r="EC59" i="28"/>
  <c r="DZ59" i="28"/>
  <c r="DW59" i="28"/>
  <c r="DT59" i="28"/>
  <c r="DQ59" i="28"/>
  <c r="DN59" i="28"/>
  <c r="DK59" i="28"/>
  <c r="DI59" i="28"/>
  <c r="G59" i="28" s="1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R59" i="28" s="1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N59" i="28" s="1"/>
  <c r="J59" i="28"/>
  <c r="K59" i="28" s="1"/>
  <c r="EC58" i="28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/>
  <c r="Q58" i="28"/>
  <c r="S58" i="28" s="1"/>
  <c r="O58" i="28"/>
  <c r="L58" i="28"/>
  <c r="J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 s="1"/>
  <c r="L57" i="28"/>
  <c r="J57" i="28"/>
  <c r="EC56" i="28"/>
  <c r="EF56" i="28" s="1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/>
  <c r="L56" i="28"/>
  <c r="J56" i="28"/>
  <c r="K56" i="28" s="1"/>
  <c r="E56" i="28"/>
  <c r="EC55" i="28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Q54" i="28"/>
  <c r="BO54" i="28"/>
  <c r="BN54" i="28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S54" i="28" s="1"/>
  <c r="O54" i="28"/>
  <c r="L54" i="28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R53" i="28" s="1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/>
  <c r="AC53" i="28"/>
  <c r="Z53" i="28"/>
  <c r="AB53" i="28" s="1"/>
  <c r="X53" i="28"/>
  <c r="U53" i="28"/>
  <c r="W53" i="28" s="1"/>
  <c r="Q53" i="28"/>
  <c r="O53" i="28"/>
  <c r="S53" i="28" s="1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/>
  <c r="Q52" i="28"/>
  <c r="O52" i="28"/>
  <c r="P52" i="28" s="1"/>
  <c r="L52" i="28"/>
  <c r="J52" i="28"/>
  <c r="K52" i="28" s="1"/>
  <c r="G52" i="28"/>
  <c r="EC51" i="28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/>
  <c r="AC51" i="28"/>
  <c r="Z51" i="28"/>
  <c r="AB51" i="28" s="1"/>
  <c r="X51" i="28"/>
  <c r="U51" i="28"/>
  <c r="W51" i="28" s="1"/>
  <c r="Q51" i="28"/>
  <c r="O51" i="28"/>
  <c r="P51" i="28" s="1"/>
  <c r="R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/>
  <c r="DG50" i="28"/>
  <c r="DH50" i="28" s="1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/>
  <c r="AH50" i="28"/>
  <c r="AE50" i="28"/>
  <c r="AG50" i="28" s="1"/>
  <c r="AC50" i="28"/>
  <c r="Z50" i="28"/>
  <c r="AB50" i="28" s="1"/>
  <c r="X50" i="28"/>
  <c r="U50" i="28"/>
  <c r="W50" i="28" s="1"/>
  <c r="Q50" i="28"/>
  <c r="O50" i="28"/>
  <c r="P50" i="28" s="1"/>
  <c r="R50" i="28" s="1"/>
  <c r="L50" i="28"/>
  <c r="J50" i="28"/>
  <c r="K50" i="28"/>
  <c r="EC49" i="28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 s="1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/>
  <c r="AC49" i="28"/>
  <c r="Z49" i="28"/>
  <c r="AB49" i="28" s="1"/>
  <c r="X49" i="28"/>
  <c r="U49" i="28"/>
  <c r="W49" i="28" s="1"/>
  <c r="Q49" i="28"/>
  <c r="O49" i="28"/>
  <c r="P49" i="28" s="1"/>
  <c r="L49" i="28"/>
  <c r="J49" i="28"/>
  <c r="N49" i="28" s="1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 s="1"/>
  <c r="AC48" i="28"/>
  <c r="Z48" i="28"/>
  <c r="AB48" i="28" s="1"/>
  <c r="X48" i="28"/>
  <c r="U48" i="28"/>
  <c r="W48" i="28" s="1"/>
  <c r="Q48" i="28"/>
  <c r="O48" i="28"/>
  <c r="L48" i="28"/>
  <c r="J48" i="28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O47" i="28" s="1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/>
  <c r="X47" i="28"/>
  <c r="U47" i="28"/>
  <c r="W47" i="28" s="1"/>
  <c r="Q47" i="28"/>
  <c r="P47" i="28"/>
  <c r="O47" i="28"/>
  <c r="L47" i="28"/>
  <c r="N47" i="28" s="1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/>
  <c r="AH46" i="28"/>
  <c r="AE46" i="28"/>
  <c r="AG46" i="28" s="1"/>
  <c r="AC46" i="28"/>
  <c r="Z46" i="28"/>
  <c r="AB46" i="28" s="1"/>
  <c r="X46" i="28"/>
  <c r="U46" i="28"/>
  <c r="W46" i="28" s="1"/>
  <c r="Q46" i="28"/>
  <c r="S46" i="28" s="1"/>
  <c r="O46" i="28"/>
  <c r="L46" i="28"/>
  <c r="J46" i="28"/>
  <c r="K46" i="28" s="1"/>
  <c r="N46" i="28"/>
  <c r="EC45" i="28"/>
  <c r="ED45" i="28" s="1"/>
  <c r="EF45" i="28"/>
  <c r="DZ45" i="28"/>
  <c r="DW45" i="28"/>
  <c r="DT45" i="28"/>
  <c r="DQ45" i="28"/>
  <c r="DN45" i="28"/>
  <c r="DK45" i="28"/>
  <c r="DI45" i="28"/>
  <c r="G45" i="28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J45" i="28"/>
  <c r="N45" i="28" s="1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R44" i="28" s="1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/>
  <c r="L44" i="28"/>
  <c r="J44" i="28"/>
  <c r="K44" i="28" s="1"/>
  <c r="M44" i="28"/>
  <c r="EF43" i="28"/>
  <c r="EC43" i="28"/>
  <c r="ED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S43" i="28" s="1"/>
  <c r="O43" i="28"/>
  <c r="P43" i="28" s="1"/>
  <c r="L43" i="28"/>
  <c r="J43" i="28"/>
  <c r="K43" i="28" s="1"/>
  <c r="M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Q41" i="28" s="1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R41" i="28" s="1"/>
  <c r="O41" i="28"/>
  <c r="P41" i="28" s="1"/>
  <c r="L41" i="28"/>
  <c r="J41" i="28"/>
  <c r="K41" i="28" s="1"/>
  <c r="EF40" i="28"/>
  <c r="EC40" i="28"/>
  <c r="ED40" i="28" s="1"/>
  <c r="DZ40" i="28"/>
  <c r="DW40" i="28"/>
  <c r="DT40" i="28"/>
  <c r="DQ40" i="28"/>
  <c r="DN40" i="28"/>
  <c r="DK40" i="28"/>
  <c r="DI40" i="28"/>
  <c r="G40" i="28" s="1"/>
  <c r="I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/>
  <c r="EF39" i="28"/>
  <c r="ED39" i="28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K39" i="28"/>
  <c r="J39" i="28"/>
  <c r="EC38" i="28"/>
  <c r="ED38" i="28" s="1"/>
  <c r="DZ38" i="28"/>
  <c r="DW38" i="28"/>
  <c r="DT38" i="28"/>
  <c r="DQ38" i="28"/>
  <c r="DN38" i="28"/>
  <c r="DK38" i="28"/>
  <c r="DI38" i="28"/>
  <c r="G38" i="28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/>
  <c r="AC38" i="28"/>
  <c r="Z38" i="28"/>
  <c r="AB38" i="28" s="1"/>
  <c r="X38" i="28"/>
  <c r="U38" i="28"/>
  <c r="W38" i="28" s="1"/>
  <c r="Q38" i="28"/>
  <c r="S38" i="28" s="1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/>
  <c r="Q37" i="28"/>
  <c r="O37" i="28"/>
  <c r="P37" i="28" s="1"/>
  <c r="L37" i="28"/>
  <c r="J37" i="28"/>
  <c r="N37" i="28" s="1"/>
  <c r="EC36" i="28"/>
  <c r="ED36" i="28" s="1"/>
  <c r="DZ36" i="28"/>
  <c r="DW36" i="28"/>
  <c r="DT36" i="28"/>
  <c r="DQ36" i="28"/>
  <c r="DN36" i="28"/>
  <c r="DK36" i="28"/>
  <c r="DI36" i="28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/>
  <c r="X36" i="28"/>
  <c r="U36" i="28"/>
  <c r="W36" i="28" s="1"/>
  <c r="Q36" i="28"/>
  <c r="R36" i="28"/>
  <c r="O36" i="28"/>
  <c r="P36" i="28" s="1"/>
  <c r="L36" i="28"/>
  <c r="N36" i="28" s="1"/>
  <c r="J36" i="28"/>
  <c r="K36" i="28" s="1"/>
  <c r="G36" i="28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/>
  <c r="X35" i="28"/>
  <c r="U35" i="28"/>
  <c r="W35" i="28" s="1"/>
  <c r="Q35" i="28"/>
  <c r="O35" i="28"/>
  <c r="L35" i="28"/>
  <c r="J35" i="28"/>
  <c r="K35" i="28" s="1"/>
  <c r="EC34" i="28"/>
  <c r="EF34" i="28" s="1"/>
  <c r="ED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R34" i="28" s="1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34" i="28"/>
  <c r="F34" i="28" s="1"/>
  <c r="ED33" i="28"/>
  <c r="EC33" i="28"/>
  <c r="EF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/>
  <c r="AC33" i="28"/>
  <c r="Z33" i="28"/>
  <c r="AB33" i="28" s="1"/>
  <c r="X33" i="28"/>
  <c r="U33" i="28"/>
  <c r="W33" i="28" s="1"/>
  <c r="Q33" i="28"/>
  <c r="O33" i="28"/>
  <c r="P33" i="28" s="1"/>
  <c r="R33" i="28" s="1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/>
  <c r="AH32" i="28"/>
  <c r="AE32" i="28"/>
  <c r="AG32" i="28" s="1"/>
  <c r="AC32" i="28"/>
  <c r="Z32" i="28"/>
  <c r="AB32" i="28" s="1"/>
  <c r="X32" i="28"/>
  <c r="U32" i="28"/>
  <c r="W32" i="28" s="1"/>
  <c r="Q32" i="28"/>
  <c r="S32" i="28" s="1"/>
  <c r="O32" i="28"/>
  <c r="P32" i="28" s="1"/>
  <c r="L32" i="28"/>
  <c r="J32" i="28"/>
  <c r="EC31" i="28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/>
  <c r="BQ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/>
  <c r="AC31" i="28"/>
  <c r="Z31" i="28"/>
  <c r="AB31" i="28" s="1"/>
  <c r="X31" i="28"/>
  <c r="U31" i="28"/>
  <c r="W31" i="28"/>
  <c r="Q31" i="28"/>
  <c r="O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P29" i="28" s="1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/>
  <c r="AC28" i="28"/>
  <c r="AB28" i="28"/>
  <c r="Z28" i="28"/>
  <c r="X28" i="28"/>
  <c r="U28" i="28"/>
  <c r="W28" i="28" s="1"/>
  <c r="Q28" i="28"/>
  <c r="O28" i="28"/>
  <c r="P28" i="28" s="1"/>
  <c r="R28" i="28"/>
  <c r="L28" i="28"/>
  <c r="N28" i="28" s="1"/>
  <c r="J28" i="28"/>
  <c r="K28" i="28" s="1"/>
  <c r="M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L26" i="28"/>
  <c r="BI26" i="28"/>
  <c r="BF26" i="28"/>
  <c r="BC26" i="28"/>
  <c r="AZ26" i="28"/>
  <c r="AW26" i="28"/>
  <c r="AT26" i="28"/>
  <c r="AR26" i="28"/>
  <c r="AQ26" i="28"/>
  <c r="AO26" i="28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S26" i="28" s="1"/>
  <c r="O26" i="28"/>
  <c r="L26" i="28"/>
  <c r="J26" i="28"/>
  <c r="N26" i="28" s="1"/>
  <c r="ED25" i="28"/>
  <c r="EC25" i="28"/>
  <c r="EF25" i="28" s="1"/>
  <c r="DZ25" i="28"/>
  <c r="DW25" i="28"/>
  <c r="DT25" i="28"/>
  <c r="DQ25" i="28"/>
  <c r="DN25" i="28"/>
  <c r="DK25" i="28"/>
  <c r="DI25" i="28"/>
  <c r="G25" i="28" s="1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AB25" i="28"/>
  <c r="Z25" i="28"/>
  <c r="X25" i="28"/>
  <c r="U25" i="28"/>
  <c r="W25" i="28" s="1"/>
  <c r="Q25" i="28"/>
  <c r="O25" i="28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S24" i="28" s="1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/>
  <c r="EC22" i="28"/>
  <c r="DZ22" i="28"/>
  <c r="DW22" i="28"/>
  <c r="DT22" i="28"/>
  <c r="DQ22" i="28"/>
  <c r="DN22" i="28"/>
  <c r="DK22" i="28"/>
  <c r="DI22" i="28"/>
  <c r="G22" i="28" s="1"/>
  <c r="H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/>
  <c r="X21" i="28"/>
  <c r="U21" i="28"/>
  <c r="W21" i="28" s="1"/>
  <c r="Q21" i="28"/>
  <c r="P21" i="28"/>
  <c r="O21" i="28"/>
  <c r="S21" i="28" s="1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/>
  <c r="BN18" i="28"/>
  <c r="BO18" i="28" s="1"/>
  <c r="BL18" i="28"/>
  <c r="BI18" i="28"/>
  <c r="BF18" i="28"/>
  <c r="BC18" i="28"/>
  <c r="AZ18" i="28"/>
  <c r="AW18" i="28"/>
  <c r="AT18" i="28"/>
  <c r="AR18" i="28"/>
  <c r="AQ18" i="28"/>
  <c r="AO18" i="28"/>
  <c r="AM18" i="28"/>
  <c r="AJ18" i="28"/>
  <c r="AL18" i="28" s="1"/>
  <c r="AH18" i="28"/>
  <c r="AE18" i="28"/>
  <c r="AG18" i="28" s="1"/>
  <c r="AC18" i="28"/>
  <c r="Z18" i="28"/>
  <c r="AB18" i="28"/>
  <c r="X18" i="28"/>
  <c r="W18" i="28"/>
  <c r="U18" i="28"/>
  <c r="Q18" i="28"/>
  <c r="O18" i="28"/>
  <c r="S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/>
  <c r="AH17" i="28"/>
  <c r="AE17" i="28"/>
  <c r="AG17" i="28" s="1"/>
  <c r="AC17" i="28"/>
  <c r="Z17" i="28"/>
  <c r="AB17" i="28" s="1"/>
  <c r="X17" i="28"/>
  <c r="W17" i="28"/>
  <c r="U17" i="28"/>
  <c r="Q17" i="28"/>
  <c r="O17" i="28"/>
  <c r="P17" i="28" s="1"/>
  <c r="L17" i="28"/>
  <c r="N17" i="28" s="1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R16" i="28" s="1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/>
  <c r="X16" i="28"/>
  <c r="U16" i="28"/>
  <c r="W16" i="28" s="1"/>
  <c r="Q16" i="28"/>
  <c r="O16" i="28"/>
  <c r="P16" i="28" s="1"/>
  <c r="L16" i="28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AB15" i="28"/>
  <c r="Z15" i="28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H14" i="28" s="1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 s="1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/>
  <c r="X14" i="28"/>
  <c r="U14" i="28"/>
  <c r="W14" i="28" s="1"/>
  <c r="Q14" i="28"/>
  <c r="O14" i="28"/>
  <c r="L14" i="28"/>
  <c r="K14" i="28"/>
  <c r="J14" i="28"/>
  <c r="E14" i="28"/>
  <c r="F14" i="28" s="1"/>
  <c r="EC13" i="28"/>
  <c r="E13" i="28" s="1"/>
  <c r="F13" i="28" s="1"/>
  <c r="H13" i="28" s="1"/>
  <c r="DZ13" i="28"/>
  <c r="DW13" i="28"/>
  <c r="DT13" i="28"/>
  <c r="DQ13" i="28"/>
  <c r="DN13" i="28"/>
  <c r="DK13" i="28"/>
  <c r="DI13" i="28"/>
  <c r="G13" i="28"/>
  <c r="I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R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G12" i="28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 s="1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R10" i="28" s="1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/>
  <c r="AF8" i="28" s="1"/>
  <c r="AK8" i="28" s="1"/>
  <c r="AP8" i="28" s="1"/>
  <c r="AU8" i="28" s="1"/>
  <c r="AX8" i="28" s="1"/>
  <c r="M8" i="28"/>
  <c r="R8" i="28" s="1"/>
  <c r="W8" i="28" s="1"/>
  <c r="AB8" i="28" s="1"/>
  <c r="AG8" i="28" s="1"/>
  <c r="AL8" i="28" s="1"/>
  <c r="K8" i="28"/>
  <c r="P8" i="28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/>
  <c r="BG82" i="27"/>
  <c r="BE82" i="27"/>
  <c r="BF82" i="27" s="1"/>
  <c r="BB82" i="27"/>
  <c r="BC82" i="27" s="1"/>
  <c r="BA82" i="27"/>
  <c r="AY82" i="27"/>
  <c r="AZ82" i="27" s="1"/>
  <c r="AX82" i="27"/>
  <c r="AV82" i="27"/>
  <c r="AW82" i="27"/>
  <c r="AS82" i="27"/>
  <c r="AT82" i="27" s="1"/>
  <c r="AP82" i="27"/>
  <c r="AN82" i="27"/>
  <c r="AK82" i="27"/>
  <c r="AI82" i="27"/>
  <c r="AF82" i="27"/>
  <c r="AD82" i="27"/>
  <c r="AE82" i="27"/>
  <c r="AA82" i="27"/>
  <c r="Y82" i="27"/>
  <c r="Z82" i="27" s="1"/>
  <c r="V82" i="27"/>
  <c r="X82" i="27" s="1"/>
  <c r="T82" i="27"/>
  <c r="D82" i="27"/>
  <c r="C82" i="27"/>
  <c r="EA81" i="27"/>
  <c r="E81" i="27" s="1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/>
  <c r="R80" i="27"/>
  <c r="L80" i="27"/>
  <c r="J80" i="27"/>
  <c r="K80" i="27"/>
  <c r="EA79" i="27"/>
  <c r="DX79" i="27"/>
  <c r="DU79" i="27"/>
  <c r="DR79" i="27"/>
  <c r="DO79" i="27"/>
  <c r="DL79" i="27"/>
  <c r="DI79" i="27"/>
  <c r="G79" i="27"/>
  <c r="DG79" i="27"/>
  <c r="E79" i="27" s="1"/>
  <c r="I79" i="27" s="1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/>
  <c r="Q79" i="27"/>
  <c r="O79" i="27"/>
  <c r="S79" i="27" s="1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N76" i="27" s="1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R75" i="27" s="1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S75" i="27" s="1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/>
  <c r="R74" i="27" s="1"/>
  <c r="L74" i="27"/>
  <c r="J74" i="27"/>
  <c r="K74" i="27"/>
  <c r="M74" i="27" s="1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/>
  <c r="X73" i="27"/>
  <c r="U73" i="27"/>
  <c r="W73" i="27" s="1"/>
  <c r="Q73" i="27"/>
  <c r="S73" i="27" s="1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R72" i="27" s="1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Q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/>
  <c r="AH70" i="27"/>
  <c r="AE70" i="27"/>
  <c r="AG70" i="27" s="1"/>
  <c r="AC70" i="27"/>
  <c r="Z70" i="27"/>
  <c r="AB70" i="27" s="1"/>
  <c r="X70" i="27"/>
  <c r="U70" i="27"/>
  <c r="W70" i="27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R69" i="27" s="1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/>
  <c r="L69" i="27"/>
  <c r="J69" i="27"/>
  <c r="K69" i="27" s="1"/>
  <c r="E69" i="27"/>
  <c r="F69" i="27" s="1"/>
  <c r="H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R68" i="27" s="1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R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/>
  <c r="Q67" i="27"/>
  <c r="O67" i="27"/>
  <c r="P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E65" i="27" s="1"/>
  <c r="F65" i="27" s="1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Q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R65" i="27"/>
  <c r="O65" i="27"/>
  <c r="P65" i="27" s="1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 s="1"/>
  <c r="X64" i="27"/>
  <c r="U64" i="27"/>
  <c r="W64" i="27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N59" i="27" s="1"/>
  <c r="J59" i="27"/>
  <c r="E59" i="27"/>
  <c r="F59" i="27" s="1"/>
  <c r="H59" i="27" s="1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Q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/>
  <c r="M58" i="27" s="1"/>
  <c r="EA57" i="27"/>
  <c r="DX57" i="27"/>
  <c r="DU57" i="27"/>
  <c r="DR57" i="27"/>
  <c r="DO57" i="27"/>
  <c r="DL57" i="27"/>
  <c r="DI57" i="27"/>
  <c r="G57" i="27"/>
  <c r="H57" i="27" s="1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R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Q56" i="27" s="1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/>
  <c r="Q56" i="27"/>
  <c r="P56" i="27"/>
  <c r="O56" i="27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E54" i="27" s="1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R53" i="27" s="1"/>
  <c r="O53" i="27"/>
  <c r="P53" i="27" s="1"/>
  <c r="L53" i="27"/>
  <c r="J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R52" i="27" s="1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R52" i="27" s="1"/>
  <c r="L52" i="27"/>
  <c r="M52" i="27" s="1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R50" i="27" s="1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 s="1"/>
  <c r="M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E46" i="27" s="1"/>
  <c r="F46" i="27" s="1"/>
  <c r="H46" i="27" s="1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 s="1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/>
  <c r="AC46" i="27"/>
  <c r="Z46" i="27"/>
  <c r="AB46" i="27" s="1"/>
  <c r="X46" i="27"/>
  <c r="U46" i="27"/>
  <c r="W46" i="27" s="1"/>
  <c r="Q46" i="27"/>
  <c r="O46" i="27"/>
  <c r="P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/>
  <c r="AC45" i="27"/>
  <c r="Z45" i="27"/>
  <c r="AB45" i="27" s="1"/>
  <c r="X45" i="27"/>
  <c r="U45" i="27"/>
  <c r="W45" i="27"/>
  <c r="Q45" i="27"/>
  <c r="O45" i="27"/>
  <c r="P45" i="27" s="1"/>
  <c r="L45" i="27"/>
  <c r="J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R44" i="27" s="1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H44" i="27" s="1"/>
  <c r="EA43" i="27"/>
  <c r="DX43" i="27"/>
  <c r="DU43" i="27"/>
  <c r="DR43" i="27"/>
  <c r="DO43" i="27"/>
  <c r="DL43" i="27"/>
  <c r="DI43" i="27"/>
  <c r="G43" i="27"/>
  <c r="DG43" i="27"/>
  <c r="E43" i="27" s="1"/>
  <c r="F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Q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R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/>
  <c r="L42" i="27"/>
  <c r="K42" i="27"/>
  <c r="J42" i="27"/>
  <c r="G42" i="27"/>
  <c r="EA41" i="27"/>
  <c r="DX41" i="27"/>
  <c r="DU41" i="27"/>
  <c r="DR41" i="27"/>
  <c r="DO41" i="27"/>
  <c r="DL41" i="27"/>
  <c r="DI41" i="27"/>
  <c r="G41" i="27"/>
  <c r="DG41" i="27"/>
  <c r="E41" i="27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Q40" i="27" s="1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 s="1"/>
  <c r="AC39" i="27"/>
  <c r="Z39" i="27"/>
  <c r="AB39" i="27"/>
  <c r="X39" i="27"/>
  <c r="U39" i="27"/>
  <c r="W39" i="27" s="1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K38" i="27" s="1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R36" i="27" s="1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 s="1"/>
  <c r="X36" i="27"/>
  <c r="U36" i="27"/>
  <c r="W36" i="27" s="1"/>
  <c r="Q36" i="27"/>
  <c r="S36" i="27" s="1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/>
  <c r="AC35" i="27"/>
  <c r="Z35" i="27"/>
  <c r="AB35" i="27"/>
  <c r="X35" i="27"/>
  <c r="U35" i="27"/>
  <c r="W35" i="27" s="1"/>
  <c r="Q35" i="27"/>
  <c r="O35" i="27"/>
  <c r="P35" i="27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M34" i="27" s="1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 s="1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J33" i="27"/>
  <c r="K33" i="27"/>
  <c r="M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/>
  <c r="AC32" i="27"/>
  <c r="Z32" i="27"/>
  <c r="AB32" i="27" s="1"/>
  <c r="X32" i="27"/>
  <c r="U32" i="27"/>
  <c r="W32" i="27" s="1"/>
  <c r="Q32" i="27"/>
  <c r="O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I30" i="27" s="1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Q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R29" i="27" s="1"/>
  <c r="O29" i="27"/>
  <c r="P29" i="27" s="1"/>
  <c r="L29" i="27"/>
  <c r="J29" i="27"/>
  <c r="K29" i="27" s="1"/>
  <c r="M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O28" i="27" s="1"/>
  <c r="BQ28" i="27" s="1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/>
  <c r="X28" i="27"/>
  <c r="U28" i="27"/>
  <c r="W28" i="27" s="1"/>
  <c r="Q28" i="27"/>
  <c r="R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E27" i="27" s="1"/>
  <c r="F27" i="27" s="1"/>
  <c r="H27" i="27" s="1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Q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/>
  <c r="Q27" i="27"/>
  <c r="O27" i="27"/>
  <c r="P27" i="27" s="1"/>
  <c r="R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Q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O24" i="27" s="1"/>
  <c r="BQ24" i="27" s="1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N24" i="27" s="1"/>
  <c r="J24" i="27"/>
  <c r="EA23" i="27"/>
  <c r="DX23" i="27"/>
  <c r="DU23" i="27"/>
  <c r="DR23" i="27"/>
  <c r="DO23" i="27"/>
  <c r="DL23" i="27"/>
  <c r="DI23" i="27"/>
  <c r="G23" i="27"/>
  <c r="DG23" i="27"/>
  <c r="E23" i="27" s="1"/>
  <c r="F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/>
  <c r="Q23" i="27"/>
  <c r="O23" i="27"/>
  <c r="P23" i="27" s="1"/>
  <c r="L23" i="27"/>
  <c r="J23" i="27"/>
  <c r="K23" i="27" s="1"/>
  <c r="M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R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R21" i="27"/>
  <c r="BN21" i="27"/>
  <c r="BO21" i="27" s="1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S20" i="27" s="1"/>
  <c r="O20" i="27"/>
  <c r="P20" i="27" s="1"/>
  <c r="L20" i="27"/>
  <c r="J20" i="27"/>
  <c r="N20" i="27" s="1"/>
  <c r="EA19" i="27"/>
  <c r="DX19" i="27"/>
  <c r="DU19" i="27"/>
  <c r="DR19" i="27"/>
  <c r="DO19" i="27"/>
  <c r="DL19" i="27"/>
  <c r="DI19" i="27"/>
  <c r="G19" i="27"/>
  <c r="I19" i="27" s="1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Q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/>
  <c r="AC19" i="27"/>
  <c r="Z19" i="27"/>
  <c r="AB19" i="27" s="1"/>
  <c r="X19" i="27"/>
  <c r="U19" i="27"/>
  <c r="W19" i="27" s="1"/>
  <c r="Q19" i="27"/>
  <c r="O19" i="27"/>
  <c r="P19" i="27"/>
  <c r="R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Q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Q16" i="27" s="1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/>
  <c r="Q16" i="27"/>
  <c r="O16" i="27"/>
  <c r="P16" i="27" s="1"/>
  <c r="L16" i="27"/>
  <c r="J16" i="27"/>
  <c r="N16" i="27" s="1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L15" i="27"/>
  <c r="J15" i="27"/>
  <c r="K15" i="27" s="1"/>
  <c r="M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/>
  <c r="X14" i="27"/>
  <c r="U14" i="27"/>
  <c r="W14" i="27" s="1"/>
  <c r="Q14" i="27"/>
  <c r="O14" i="27"/>
  <c r="P14" i="27" s="1"/>
  <c r="L14" i="27"/>
  <c r="J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 s="1"/>
  <c r="X13" i="27"/>
  <c r="U13" i="27"/>
  <c r="W13" i="27"/>
  <c r="Q13" i="27"/>
  <c r="O13" i="27"/>
  <c r="L13" i="27"/>
  <c r="J13" i="27"/>
  <c r="N13" i="27" s="1"/>
  <c r="G13" i="27"/>
  <c r="H13" i="27" s="1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R12" i="27" s="1"/>
  <c r="BN12" i="27"/>
  <c r="BO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I11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/>
  <c r="G11" i="27"/>
  <c r="EA10" i="27"/>
  <c r="E10" i="27" s="1"/>
  <c r="F10" i="27" s="1"/>
  <c r="H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O10" i="27"/>
  <c r="BQ10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M10" i="27" s="1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AQ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/>
  <c r="CE82" i="26"/>
  <c r="CC82" i="26"/>
  <c r="CD82" i="26" s="1"/>
  <c r="CB82" i="26"/>
  <c r="BZ82" i="26"/>
  <c r="CA82" i="26" s="1"/>
  <c r="BY82" i="26"/>
  <c r="BW82" i="26"/>
  <c r="BX82" i="26"/>
  <c r="BV82" i="26"/>
  <c r="BT82" i="26"/>
  <c r="BU82" i="26"/>
  <c r="BL82" i="26"/>
  <c r="BM82" i="26" s="1"/>
  <c r="BI82" i="26"/>
  <c r="BJ82" i="26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B82" i="26"/>
  <c r="Z82" i="26"/>
  <c r="AA82" i="26" s="1"/>
  <c r="AC82" i="26" s="1"/>
  <c r="W82" i="26"/>
  <c r="U82" i="26"/>
  <c r="E82" i="26"/>
  <c r="ED81" i="26"/>
  <c r="EE81" i="26" s="1"/>
  <c r="DX81" i="26"/>
  <c r="DU81" i="26"/>
  <c r="DR81" i="26"/>
  <c r="DO81" i="26"/>
  <c r="DL81" i="26"/>
  <c r="DJ81" i="26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R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/>
  <c r="AD81" i="26"/>
  <c r="AA81" i="26"/>
  <c r="AC81" i="26" s="1"/>
  <c r="Y81" i="26"/>
  <c r="V81" i="26"/>
  <c r="X81" i="26" s="1"/>
  <c r="R81" i="26"/>
  <c r="P81" i="26"/>
  <c r="M81" i="26"/>
  <c r="K81" i="26"/>
  <c r="O81" i="26" s="1"/>
  <c r="H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S80" i="26" s="1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DH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T79" i="26" s="1"/>
  <c r="P79" i="26"/>
  <c r="Q79" i="26" s="1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S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/>
  <c r="R78" i="26"/>
  <c r="P78" i="26"/>
  <c r="Q78" i="26" s="1"/>
  <c r="S78" i="26" s="1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R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/>
  <c r="Y77" i="26"/>
  <c r="V77" i="26"/>
  <c r="X77" i="26" s="1"/>
  <c r="R77" i="26"/>
  <c r="P77" i="26"/>
  <c r="Q77" i="26" s="1"/>
  <c r="M77" i="26"/>
  <c r="K77" i="26"/>
  <c r="O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I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/>
  <c r="S75" i="26" s="1"/>
  <c r="M75" i="26"/>
  <c r="K75" i="26"/>
  <c r="ED74" i="26"/>
  <c r="EE74" i="26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T74" i="26" s="1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S73" i="26" s="1"/>
  <c r="M73" i="26"/>
  <c r="O73" i="26" s="1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Q72" i="26" s="1"/>
  <c r="M72" i="26"/>
  <c r="O72" i="26" s="1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P71" i="26" s="1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Q71" i="26" s="1"/>
  <c r="M71" i="26"/>
  <c r="K71" i="26"/>
  <c r="ED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P70" i="26" s="1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M70" i="26"/>
  <c r="K70" i="26"/>
  <c r="L70" i="26" s="1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/>
  <c r="R69" i="26"/>
  <c r="P69" i="26"/>
  <c r="M69" i="26"/>
  <c r="K69" i="26"/>
  <c r="ED68" i="26"/>
  <c r="EE68" i="26" s="1"/>
  <c r="DX68" i="26"/>
  <c r="DU68" i="26"/>
  <c r="DR68" i="26"/>
  <c r="DO68" i="26"/>
  <c r="DL68" i="26"/>
  <c r="DJ68" i="26"/>
  <c r="H68" i="26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S67" i="26" s="1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/>
  <c r="Y66" i="26"/>
  <c r="V66" i="26"/>
  <c r="X66" i="26" s="1"/>
  <c r="R66" i="26"/>
  <c r="P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 s="1"/>
  <c r="Y65" i="26"/>
  <c r="V65" i="26"/>
  <c r="X65" i="26"/>
  <c r="R65" i="26"/>
  <c r="T65" i="26" s="1"/>
  <c r="P65" i="26"/>
  <c r="Q65" i="26" s="1"/>
  <c r="M65" i="26"/>
  <c r="K65" i="26"/>
  <c r="L65" i="26" s="1"/>
  <c r="ED64" i="26"/>
  <c r="EE64" i="26" s="1"/>
  <c r="DX64" i="26"/>
  <c r="DU64" i="26"/>
  <c r="DR64" i="26"/>
  <c r="DO64" i="26"/>
  <c r="DL64" i="26"/>
  <c r="DJ64" i="26"/>
  <c r="H64" i="26"/>
  <c r="J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P64" i="26" s="1"/>
  <c r="BR64" i="26" s="1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 s="1"/>
  <c r="M64" i="26"/>
  <c r="K64" i="26"/>
  <c r="L64" i="26" s="1"/>
  <c r="N64" i="26" s="1"/>
  <c r="ED63" i="26"/>
  <c r="DX63" i="26"/>
  <c r="DU63" i="26"/>
  <c r="DR63" i="26"/>
  <c r="DO63" i="26"/>
  <c r="DL63" i="26"/>
  <c r="DJ63" i="26"/>
  <c r="H63" i="26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R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 s="1"/>
  <c r="Y63" i="26"/>
  <c r="V63" i="26"/>
  <c r="X63" i="26" s="1"/>
  <c r="R63" i="26"/>
  <c r="P63" i="26"/>
  <c r="Q63" i="26" s="1"/>
  <c r="T63" i="26"/>
  <c r="M63" i="26"/>
  <c r="K63" i="26"/>
  <c r="L63" i="26" s="1"/>
  <c r="ED62" i="26"/>
  <c r="EE62" i="26"/>
  <c r="DX62" i="26"/>
  <c r="DU62" i="26"/>
  <c r="DR62" i="26"/>
  <c r="DO62" i="26"/>
  <c r="DL62" i="26"/>
  <c r="DJ62" i="26"/>
  <c r="H62" i="26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/>
  <c r="Y62" i="26"/>
  <c r="V62" i="26"/>
  <c r="X62" i="26" s="1"/>
  <c r="R62" i="26"/>
  <c r="P62" i="26"/>
  <c r="Q62" i="26" s="1"/>
  <c r="S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J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/>
  <c r="AI61" i="26"/>
  <c r="AF61" i="26"/>
  <c r="AH61" i="26" s="1"/>
  <c r="AD61" i="26"/>
  <c r="AA61" i="26"/>
  <c r="AC61" i="26" s="1"/>
  <c r="Y61" i="26"/>
  <c r="V61" i="26"/>
  <c r="X61" i="26"/>
  <c r="R61" i="26"/>
  <c r="T61" i="26" s="1"/>
  <c r="P61" i="26"/>
  <c r="Q61" i="26" s="1"/>
  <c r="M61" i="26"/>
  <c r="K61" i="26"/>
  <c r="L61" i="26" s="1"/>
  <c r="N61" i="26" s="1"/>
  <c r="ED60" i="26"/>
  <c r="DX60" i="26"/>
  <c r="DU60" i="26"/>
  <c r="DR60" i="26"/>
  <c r="DO60" i="26"/>
  <c r="DL60" i="26"/>
  <c r="DJ60" i="26"/>
  <c r="H60" i="26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R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S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T59" i="26" s="1"/>
  <c r="P59" i="26"/>
  <c r="Q59" i="26" s="1"/>
  <c r="M59" i="26"/>
  <c r="K59" i="26"/>
  <c r="L59" i="26" s="1"/>
  <c r="N59" i="26" s="1"/>
  <c r="ED58" i="26"/>
  <c r="EE58" i="26" s="1"/>
  <c r="DX58" i="26"/>
  <c r="DU58" i="26"/>
  <c r="DR58" i="26"/>
  <c r="DO58" i="26"/>
  <c r="DL58" i="26"/>
  <c r="DJ58" i="26"/>
  <c r="H58" i="26"/>
  <c r="DH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R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O58" i="26" s="1"/>
  <c r="K58" i="26"/>
  <c r="L58" i="26"/>
  <c r="ED57" i="26"/>
  <c r="EE57" i="26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R57" i="26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N57" i="26" s="1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S56" i="26" s="1"/>
  <c r="M56" i="26"/>
  <c r="N56" i="26" s="1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R55" i="26" s="1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 s="1"/>
  <c r="R55" i="26"/>
  <c r="P55" i="26"/>
  <c r="Q55" i="26" s="1"/>
  <c r="S55" i="26" s="1"/>
  <c r="M55" i="26"/>
  <c r="N55" i="26" s="1"/>
  <c r="K55" i="26"/>
  <c r="L55" i="26" s="1"/>
  <c r="ED54" i="26"/>
  <c r="EE54" i="26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O54" i="26" s="1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 s="1"/>
  <c r="Y53" i="26"/>
  <c r="V53" i="26"/>
  <c r="X53" i="26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R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 s="1"/>
  <c r="M52" i="26"/>
  <c r="O52" i="26" s="1"/>
  <c r="K52" i="26"/>
  <c r="L52" i="26" s="1"/>
  <c r="ED51" i="26"/>
  <c r="EE51" i="26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M51" i="26"/>
  <c r="N51" i="26" s="1"/>
  <c r="K51" i="26"/>
  <c r="L51" i="26" s="1"/>
  <c r="ED50" i="26"/>
  <c r="DX50" i="26"/>
  <c r="DU50" i="26"/>
  <c r="DR50" i="26"/>
  <c r="DO50" i="26"/>
  <c r="DL50" i="26"/>
  <c r="DJ50" i="26"/>
  <c r="H50" i="26" s="1"/>
  <c r="DH50" i="26"/>
  <c r="DI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/>
  <c r="Y50" i="26"/>
  <c r="V50" i="26"/>
  <c r="X50" i="26" s="1"/>
  <c r="R50" i="26"/>
  <c r="T50" i="26" s="1"/>
  <c r="P50" i="26"/>
  <c r="Q50" i="26" s="1"/>
  <c r="M50" i="26"/>
  <c r="O50" i="26" s="1"/>
  <c r="K50" i="26"/>
  <c r="L50" i="26"/>
  <c r="ED49" i="26"/>
  <c r="EE49" i="26" s="1"/>
  <c r="DX49" i="26"/>
  <c r="DU49" i="26"/>
  <c r="DR49" i="26"/>
  <c r="DO49" i="26"/>
  <c r="DL49" i="26"/>
  <c r="DJ49" i="26"/>
  <c r="H49" i="26"/>
  <c r="DH49" i="26"/>
  <c r="F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R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/>
  <c r="R49" i="26"/>
  <c r="S49" i="26" s="1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I48" i="26" s="1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P48" i="26" s="1"/>
  <c r="BR48" i="26" s="1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/>
  <c r="N48" i="26" s="1"/>
  <c r="ED47" i="26"/>
  <c r="EE47" i="26" s="1"/>
  <c r="DX47" i="26"/>
  <c r="DU47" i="26"/>
  <c r="DR47" i="26"/>
  <c r="DO47" i="26"/>
  <c r="DL47" i="26"/>
  <c r="DJ47" i="26"/>
  <c r="H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/>
  <c r="R47" i="26"/>
  <c r="P47" i="26"/>
  <c r="Q47" i="26" s="1"/>
  <c r="M47" i="26"/>
  <c r="K47" i="26"/>
  <c r="L47" i="26" s="1"/>
  <c r="N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O46" i="26" s="1"/>
  <c r="K46" i="26"/>
  <c r="L46" i="26" s="1"/>
  <c r="ED45" i="26"/>
  <c r="DX45" i="26"/>
  <c r="DU45" i="26"/>
  <c r="DR45" i="26"/>
  <c r="DO45" i="26"/>
  <c r="DL45" i="26"/>
  <c r="DJ45" i="26"/>
  <c r="H45" i="26" s="1"/>
  <c r="DH45" i="26"/>
  <c r="DI45" i="26" s="1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Q45" i="26" s="1"/>
  <c r="M45" i="26"/>
  <c r="N45" i="26" s="1"/>
  <c r="K45" i="26"/>
  <c r="L45" i="26" s="1"/>
  <c r="ED44" i="26"/>
  <c r="EE44" i="26" s="1"/>
  <c r="DX44" i="26"/>
  <c r="DU44" i="26"/>
  <c r="DR44" i="26"/>
  <c r="DO44" i="26"/>
  <c r="DL44" i="26"/>
  <c r="DJ44" i="26"/>
  <c r="H44" i="26" s="1"/>
  <c r="DH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/>
  <c r="R44" i="26"/>
  <c r="P44" i="26"/>
  <c r="Q44" i="26" s="1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T43" i="26" s="1"/>
  <c r="Q43" i="26"/>
  <c r="M43" i="26"/>
  <c r="K43" i="26"/>
  <c r="ED42" i="26"/>
  <c r="EE42" i="26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/>
  <c r="BR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/>
  <c r="AI42" i="26"/>
  <c r="AF42" i="26"/>
  <c r="AH42" i="26" s="1"/>
  <c r="AD42" i="26"/>
  <c r="AA42" i="26"/>
  <c r="AC42" i="26" s="1"/>
  <c r="Y42" i="26"/>
  <c r="V42" i="26"/>
  <c r="X42" i="26" s="1"/>
  <c r="R42" i="26"/>
  <c r="P42" i="26"/>
  <c r="M42" i="26"/>
  <c r="K42" i="26"/>
  <c r="L42" i="26" s="1"/>
  <c r="N42" i="26" s="1"/>
  <c r="ED41" i="26"/>
  <c r="EE41" i="26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R41" i="26" s="1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/>
  <c r="R41" i="26"/>
  <c r="P41" i="26"/>
  <c r="M41" i="26"/>
  <c r="K41" i="26"/>
  <c r="O41" i="26" s="1"/>
  <c r="ED40" i="26"/>
  <c r="EE40" i="26" s="1"/>
  <c r="DX40" i="26"/>
  <c r="DU40" i="26"/>
  <c r="DR40" i="26"/>
  <c r="DO40" i="26"/>
  <c r="DL40" i="26"/>
  <c r="DJ40" i="26"/>
  <c r="H40" i="26" s="1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/>
  <c r="Y40" i="26"/>
  <c r="V40" i="26"/>
  <c r="X40" i="26" s="1"/>
  <c r="R40" i="26"/>
  <c r="P40" i="26"/>
  <c r="Q40" i="26" s="1"/>
  <c r="M40" i="26"/>
  <c r="K40" i="26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S39" i="26" s="1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P37" i="26" s="1"/>
  <c r="BR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Q37" i="26" s="1"/>
  <c r="M37" i="26"/>
  <c r="O37" i="26" s="1"/>
  <c r="K37" i="26"/>
  <c r="L37" i="26" s="1"/>
  <c r="ED36" i="26"/>
  <c r="EE36" i="26" s="1"/>
  <c r="DX36" i="26"/>
  <c r="DU36" i="26"/>
  <c r="DR36" i="26"/>
  <c r="DO36" i="26"/>
  <c r="DL36" i="26"/>
  <c r="DJ36" i="26"/>
  <c r="H36" i="26" s="1"/>
  <c r="DH36" i="26"/>
  <c r="F36" i="26"/>
  <c r="G36" i="26" s="1"/>
  <c r="I36" i="26" s="1"/>
  <c r="DI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C36" i="26"/>
  <c r="AA36" i="26"/>
  <c r="Y36" i="26"/>
  <c r="V36" i="26"/>
  <c r="X36" i="26" s="1"/>
  <c r="R36" i="26"/>
  <c r="P36" i="26"/>
  <c r="M36" i="26"/>
  <c r="K36" i="26"/>
  <c r="L36" i="26" s="1"/>
  <c r="ED35" i="26"/>
  <c r="EE35" i="26" s="1"/>
  <c r="DX35" i="26"/>
  <c r="DU35" i="26"/>
  <c r="DR35" i="26"/>
  <c r="DO35" i="26"/>
  <c r="DL35" i="26"/>
  <c r="DJ35" i="26"/>
  <c r="H35" i="26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S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/>
  <c r="Y35" i="26"/>
  <c r="V35" i="26"/>
  <c r="X35" i="26" s="1"/>
  <c r="R35" i="26"/>
  <c r="P35" i="26"/>
  <c r="Q35" i="26" s="1"/>
  <c r="S35" i="26" s="1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R34" i="26" s="1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/>
  <c r="M34" i="26"/>
  <c r="K34" i="26"/>
  <c r="L34" i="26"/>
  <c r="N34" i="26" s="1"/>
  <c r="ED33" i="26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/>
  <c r="Y33" i="26"/>
  <c r="V33" i="26"/>
  <c r="X33" i="26"/>
  <c r="R33" i="26"/>
  <c r="P33" i="26"/>
  <c r="Q33" i="26" s="1"/>
  <c r="M33" i="26"/>
  <c r="K33" i="26"/>
  <c r="O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S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S32" i="26" s="1"/>
  <c r="M32" i="26"/>
  <c r="O32" i="26" s="1"/>
  <c r="K32" i="26"/>
  <c r="L32" i="26"/>
  <c r="ED31" i="26"/>
  <c r="EE31" i="26" s="1"/>
  <c r="DX31" i="26"/>
  <c r="DU31" i="26"/>
  <c r="DR31" i="26"/>
  <c r="DO31" i="26"/>
  <c r="DL31" i="26"/>
  <c r="DJ31" i="26"/>
  <c r="H31" i="26" s="1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T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/>
  <c r="Y30" i="26"/>
  <c r="V30" i="26"/>
  <c r="X30" i="26" s="1"/>
  <c r="R30" i="26"/>
  <c r="S30" i="26"/>
  <c r="P30" i="26"/>
  <c r="Q30" i="26" s="1"/>
  <c r="M30" i="26"/>
  <c r="K30" i="26"/>
  <c r="L30" i="26" s="1"/>
  <c r="ED29" i="26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/>
  <c r="AD29" i="26"/>
  <c r="AA29" i="26"/>
  <c r="AC29" i="26" s="1"/>
  <c r="Y29" i="26"/>
  <c r="V29" i="26"/>
  <c r="X29" i="26" s="1"/>
  <c r="R29" i="26"/>
  <c r="P29" i="26"/>
  <c r="M29" i="26"/>
  <c r="K29" i="26"/>
  <c r="L29" i="26" s="1"/>
  <c r="N29" i="26" s="1"/>
  <c r="ED28" i="26"/>
  <c r="EE28" i="26" s="1"/>
  <c r="DX28" i="26"/>
  <c r="DU28" i="26"/>
  <c r="DR28" i="26"/>
  <c r="DO28" i="26"/>
  <c r="DL28" i="26"/>
  <c r="DJ28" i="26"/>
  <c r="H28" i="26"/>
  <c r="DH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T28" i="26" s="1"/>
  <c r="P28" i="26"/>
  <c r="Q28" i="26" s="1"/>
  <c r="M28" i="26"/>
  <c r="N28" i="26" s="1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/>
  <c r="Y27" i="26"/>
  <c r="V27" i="26"/>
  <c r="X27" i="26" s="1"/>
  <c r="R27" i="26"/>
  <c r="P27" i="26"/>
  <c r="Q27" i="26" s="1"/>
  <c r="S27" i="26" s="1"/>
  <c r="M27" i="26"/>
  <c r="O27" i="26" s="1"/>
  <c r="K27" i="26"/>
  <c r="ED26" i="26"/>
  <c r="DX26" i="26"/>
  <c r="DU26" i="26"/>
  <c r="DR26" i="26"/>
  <c r="DO26" i="26"/>
  <c r="DL26" i="26"/>
  <c r="DJ26" i="26"/>
  <c r="H26" i="26" s="1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S26" i="26" s="1"/>
  <c r="BO26" i="26"/>
  <c r="BP26" i="26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N26" i="26" s="1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S25" i="26" s="1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/>
  <c r="R25" i="26"/>
  <c r="P25" i="26"/>
  <c r="T25" i="26" s="1"/>
  <c r="M25" i="26"/>
  <c r="K25" i="26"/>
  <c r="L25" i="26" s="1"/>
  <c r="N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/>
  <c r="AD24" i="26"/>
  <c r="AA24" i="26"/>
  <c r="AC24" i="26" s="1"/>
  <c r="Y24" i="26"/>
  <c r="V24" i="26"/>
  <c r="X24" i="26" s="1"/>
  <c r="R24" i="26"/>
  <c r="P24" i="26"/>
  <c r="M24" i="26"/>
  <c r="K24" i="26"/>
  <c r="O24" i="26" s="1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T22" i="26" s="1"/>
  <c r="P22" i="26"/>
  <c r="Q22" i="26" s="1"/>
  <c r="M22" i="26"/>
  <c r="K22" i="26"/>
  <c r="ED21" i="26"/>
  <c r="EE21" i="26" s="1"/>
  <c r="DX21" i="26"/>
  <c r="DU21" i="26"/>
  <c r="DR21" i="26"/>
  <c r="DO21" i="26"/>
  <c r="DL21" i="26"/>
  <c r="DJ21" i="26"/>
  <c r="H21" i="26" s="1"/>
  <c r="DH21" i="26"/>
  <c r="F21" i="26"/>
  <c r="G21" i="26" s="1"/>
  <c r="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L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R20" i="26" s="1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/>
  <c r="AD20" i="26"/>
  <c r="AA20" i="26"/>
  <c r="AC20" i="26" s="1"/>
  <c r="Y20" i="26"/>
  <c r="V20" i="26"/>
  <c r="X20" i="26" s="1"/>
  <c r="R20" i="26"/>
  <c r="P20" i="26"/>
  <c r="T20" i="26" s="1"/>
  <c r="M20" i="26"/>
  <c r="K20" i="26"/>
  <c r="L20" i="26" s="1"/>
  <c r="ED19" i="26"/>
  <c r="EE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P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/>
  <c r="Y19" i="26"/>
  <c r="V19" i="26"/>
  <c r="X19" i="26" s="1"/>
  <c r="R19" i="26"/>
  <c r="P19" i="26"/>
  <c r="Q19" i="26" s="1"/>
  <c r="M19" i="26"/>
  <c r="K19" i="26"/>
  <c r="ED18" i="26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/>
  <c r="R18" i="26"/>
  <c r="P18" i="26"/>
  <c r="M18" i="26"/>
  <c r="K18" i="26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L17" i="26" s="1"/>
  <c r="N17" i="26" s="1"/>
  <c r="ED16" i="26"/>
  <c r="DX16" i="26"/>
  <c r="DU16" i="26"/>
  <c r="DR16" i="26"/>
  <c r="DO16" i="26"/>
  <c r="DL16" i="26"/>
  <c r="DJ16" i="26"/>
  <c r="H16" i="26" s="1"/>
  <c r="DH16" i="26"/>
  <c r="DI16" i="26" s="1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T16" i="26" s="1"/>
  <c r="P16" i="26"/>
  <c r="Q16" i="26" s="1"/>
  <c r="M16" i="26"/>
  <c r="K16" i="26"/>
  <c r="L16" i="26" s="1"/>
  <c r="N16" i="26" s="1"/>
  <c r="ED15" i="26"/>
  <c r="DX15" i="26"/>
  <c r="DU15" i="26"/>
  <c r="DR15" i="26"/>
  <c r="DO15" i="26"/>
  <c r="DL15" i="26"/>
  <c r="DJ15" i="26"/>
  <c r="H15" i="26" s="1"/>
  <c r="DH15" i="26"/>
  <c r="DI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/>
  <c r="AI15" i="26"/>
  <c r="AF15" i="26"/>
  <c r="AH15" i="26" s="1"/>
  <c r="AD15" i="26"/>
  <c r="AA15" i="26"/>
  <c r="AC15" i="26" s="1"/>
  <c r="Y15" i="26"/>
  <c r="V15" i="26"/>
  <c r="X15" i="26" s="1"/>
  <c r="R15" i="26"/>
  <c r="P15" i="26"/>
  <c r="Q15" i="26" s="1"/>
  <c r="S15" i="26" s="1"/>
  <c r="M15" i="26"/>
  <c r="O15" i="26" s="1"/>
  <c r="K15" i="26"/>
  <c r="L15" i="26" s="1"/>
  <c r="ED14" i="26"/>
  <c r="EE14" i="26"/>
  <c r="DX14" i="26"/>
  <c r="DU14" i="26"/>
  <c r="DR14" i="26"/>
  <c r="DO14" i="26"/>
  <c r="DL14" i="26"/>
  <c r="DJ14" i="26"/>
  <c r="H14" i="26" s="1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R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/>
  <c r="AI14" i="26"/>
  <c r="AF14" i="26"/>
  <c r="AH14" i="26" s="1"/>
  <c r="AD14" i="26"/>
  <c r="AA14" i="26"/>
  <c r="AC14" i="26"/>
  <c r="Y14" i="26"/>
  <c r="V14" i="26"/>
  <c r="X14" i="26" s="1"/>
  <c r="R14" i="26"/>
  <c r="P14" i="26"/>
  <c r="Q14" i="26" s="1"/>
  <c r="S14" i="26" s="1"/>
  <c r="M14" i="26"/>
  <c r="K14" i="26"/>
  <c r="L14" i="26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 s="1"/>
  <c r="AD13" i="26"/>
  <c r="AA13" i="26"/>
  <c r="AC13" i="26"/>
  <c r="Y13" i="26"/>
  <c r="V13" i="26"/>
  <c r="X13" i="26" s="1"/>
  <c r="R13" i="26"/>
  <c r="P13" i="26"/>
  <c r="Q13" i="26" s="1"/>
  <c r="M13" i="26"/>
  <c r="K13" i="26"/>
  <c r="L13" i="26" s="1"/>
  <c r="ED12" i="26"/>
  <c r="EE12" i="26" s="1"/>
  <c r="DX12" i="26"/>
  <c r="DU12" i="26"/>
  <c r="DR12" i="26"/>
  <c r="DO12" i="26"/>
  <c r="DL12" i="26"/>
  <c r="DJ12" i="26"/>
  <c r="H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S12" i="26" s="1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O11" i="26" s="1"/>
  <c r="K11" i="26"/>
  <c r="DX10" i="26"/>
  <c r="DU10" i="26"/>
  <c r="DR10" i="26"/>
  <c r="DO10" i="26"/>
  <c r="DL10" i="26"/>
  <c r="DJ10" i="26"/>
  <c r="H10" i="26" s="1"/>
  <c r="H82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S10" i="26" s="1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Q10" i="26" s="1"/>
  <c r="M10" i="26"/>
  <c r="K10" i="26"/>
  <c r="L10" i="26" s="1"/>
  <c r="R8" i="26"/>
  <c r="W8" i="26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15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R81" i="23"/>
  <c r="O80" i="23"/>
  <c r="J80" i="23"/>
  <c r="I80" i="23"/>
  <c r="J81" i="23" s="1"/>
  <c r="AF53" i="22"/>
  <c r="DT82" i="22"/>
  <c r="DR82" i="22"/>
  <c r="DS82" i="22" s="1"/>
  <c r="DN82" i="22"/>
  <c r="AU82" i="22"/>
  <c r="AV82" i="22" s="1"/>
  <c r="AP62" i="22"/>
  <c r="V44" i="22"/>
  <c r="V56" i="22"/>
  <c r="V60" i="22"/>
  <c r="V72" i="22"/>
  <c r="V80" i="22"/>
  <c r="DE82" i="22"/>
  <c r="DD82" i="22"/>
  <c r="DA82" i="22"/>
  <c r="AZ82" i="22"/>
  <c r="DZ82" i="22"/>
  <c r="DW82" i="22"/>
  <c r="DQ82" i="22"/>
  <c r="CX82" i="22"/>
  <c r="CU82" i="22"/>
  <c r="CL82" i="22"/>
  <c r="CC82" i="22"/>
  <c r="BZ82" i="22"/>
  <c r="BW82" i="22"/>
  <c r="BT82" i="22"/>
  <c r="BF82" i="22"/>
  <c r="AW82" i="22"/>
  <c r="AP44" i="22"/>
  <c r="AF51" i="22"/>
  <c r="AF57" i="22"/>
  <c r="AF65" i="22"/>
  <c r="AF75" i="22"/>
  <c r="C82" i="22"/>
  <c r="D82" i="22"/>
  <c r="S82" i="22"/>
  <c r="T82" i="22" s="1"/>
  <c r="X82" i="22"/>
  <c r="AC82" i="22"/>
  <c r="AD82" i="22" s="1"/>
  <c r="AE82" i="22"/>
  <c r="AH82" i="22"/>
  <c r="AI82" i="22" s="1"/>
  <c r="AJ82" i="22"/>
  <c r="AL82" i="22" s="1"/>
  <c r="AM82" i="22"/>
  <c r="AN82" i="22" s="1"/>
  <c r="AO82" i="22"/>
  <c r="AR82" i="22"/>
  <c r="AS82" i="22" s="1"/>
  <c r="AX82" i="22"/>
  <c r="AY82" i="22" s="1"/>
  <c r="BA82" i="22"/>
  <c r="BD82" i="22"/>
  <c r="BE82" i="22" s="1"/>
  <c r="BG82" i="22"/>
  <c r="BH82" i="22" s="1"/>
  <c r="BJ82" i="22"/>
  <c r="BK82" i="22" s="1"/>
  <c r="BR82" i="22"/>
  <c r="BS82" i="22" s="1"/>
  <c r="BU82" i="22"/>
  <c r="BV82" i="22" s="1"/>
  <c r="CA82" i="22"/>
  <c r="CB82" i="22" s="1"/>
  <c r="CD82" i="22"/>
  <c r="CE82" i="22" s="1"/>
  <c r="CG82" i="22"/>
  <c r="CH82" i="22" s="1"/>
  <c r="CJ82" i="22"/>
  <c r="CK82" i="22" s="1"/>
  <c r="CM82" i="22"/>
  <c r="CN82" i="22" s="1"/>
  <c r="CS82" i="22"/>
  <c r="CT82" i="22" s="1"/>
  <c r="CV82" i="22"/>
  <c r="CW82" i="22" s="1"/>
  <c r="CY82" i="22"/>
  <c r="CZ82" i="22" s="1"/>
  <c r="DB82" i="22"/>
  <c r="DC82" i="22" s="1"/>
  <c r="DI82" i="22"/>
  <c r="DJ82" i="22" s="1"/>
  <c r="DL82" i="22"/>
  <c r="DM82" i="22" s="1"/>
  <c r="DO82" i="22"/>
  <c r="DP82" i="22" s="1"/>
  <c r="DU82" i="22"/>
  <c r="DV82" i="22" s="1"/>
  <c r="DX82" i="22"/>
  <c r="DY82" i="22" s="1"/>
  <c r="EA82" i="22"/>
  <c r="AQ44" i="22"/>
  <c r="AQ45" i="22"/>
  <c r="AQ46" i="22"/>
  <c r="AQ47" i="22"/>
  <c r="AQ48" i="22"/>
  <c r="AQ51" i="22"/>
  <c r="AQ52" i="22"/>
  <c r="AQ53" i="22"/>
  <c r="AQ54" i="22"/>
  <c r="AQ55" i="22"/>
  <c r="AQ56" i="22"/>
  <c r="AQ57" i="22"/>
  <c r="AQ58" i="22"/>
  <c r="AQ60" i="22"/>
  <c r="AQ61" i="22"/>
  <c r="AQ62" i="22"/>
  <c r="AQ63" i="22"/>
  <c r="AQ64" i="22"/>
  <c r="AQ65" i="22"/>
  <c r="AQ66" i="22"/>
  <c r="AQ67" i="22"/>
  <c r="AQ68" i="22"/>
  <c r="AQ69" i="22"/>
  <c r="AQ71" i="22"/>
  <c r="AQ72" i="22"/>
  <c r="AQ73" i="22"/>
  <c r="AQ74" i="22"/>
  <c r="AQ75" i="22"/>
  <c r="AQ76" i="22"/>
  <c r="AQ77" i="22"/>
  <c r="AQ78" i="22"/>
  <c r="AQ79" i="22"/>
  <c r="AQ80" i="22"/>
  <c r="AQ81" i="22"/>
  <c r="AP51" i="22"/>
  <c r="AP55" i="22"/>
  <c r="AP79" i="22"/>
  <c r="AL44" i="22"/>
  <c r="AL45" i="22"/>
  <c r="AL46" i="22"/>
  <c r="AL47" i="22"/>
  <c r="AL48" i="22"/>
  <c r="AL51" i="22"/>
  <c r="AL52" i="22"/>
  <c r="AL53" i="22"/>
  <c r="AL54" i="22"/>
  <c r="AL55" i="22"/>
  <c r="AL56" i="22"/>
  <c r="AL57" i="22"/>
  <c r="AL58" i="22"/>
  <c r="AL60" i="22"/>
  <c r="AL61" i="22"/>
  <c r="AL62" i="22"/>
  <c r="AL63" i="22"/>
  <c r="AL64" i="22"/>
  <c r="AL65" i="22"/>
  <c r="AL66" i="22"/>
  <c r="AL67" i="22"/>
  <c r="AL68" i="22"/>
  <c r="AL69" i="22"/>
  <c r="AL71" i="22"/>
  <c r="AL72" i="22"/>
  <c r="AL73" i="22"/>
  <c r="AL74" i="22"/>
  <c r="AL75" i="22"/>
  <c r="AL76" i="22"/>
  <c r="AL77" i="22"/>
  <c r="AL78" i="22"/>
  <c r="AL79" i="22"/>
  <c r="AL80" i="22"/>
  <c r="AL81" i="22"/>
  <c r="AG44" i="22"/>
  <c r="AG45" i="22"/>
  <c r="AG46" i="22"/>
  <c r="AG47" i="22"/>
  <c r="AG48" i="22"/>
  <c r="AG51" i="22"/>
  <c r="AG52" i="22"/>
  <c r="AG53" i="22"/>
  <c r="AG54" i="22"/>
  <c r="AG55" i="22"/>
  <c r="AG56" i="22"/>
  <c r="AG57" i="22"/>
  <c r="AG58" i="22"/>
  <c r="AG60" i="22"/>
  <c r="AG61" i="22"/>
  <c r="AG62" i="22"/>
  <c r="AG63" i="22"/>
  <c r="AG64" i="22"/>
  <c r="AG65" i="22"/>
  <c r="AG66" i="22"/>
  <c r="AG67" i="22"/>
  <c r="AG68" i="22"/>
  <c r="AG69" i="22"/>
  <c r="AG71" i="22"/>
  <c r="AG72" i="22"/>
  <c r="AG73" i="22"/>
  <c r="AG74" i="22"/>
  <c r="AG75" i="22"/>
  <c r="AG76" i="22"/>
  <c r="AG77" i="22"/>
  <c r="AG78" i="22"/>
  <c r="AG79" i="22"/>
  <c r="AG80" i="22"/>
  <c r="AG81" i="22"/>
  <c r="AB44" i="22"/>
  <c r="N42" i="23" s="1"/>
  <c r="AB45" i="22"/>
  <c r="N43" i="23" s="1"/>
  <c r="AB46" i="22"/>
  <c r="N44" i="23" s="1"/>
  <c r="AB47" i="22"/>
  <c r="N45" i="23" s="1"/>
  <c r="AB48" i="22"/>
  <c r="N46" i="23" s="1"/>
  <c r="AB51" i="22"/>
  <c r="N49" i="23" s="1"/>
  <c r="AB52" i="22"/>
  <c r="N50" i="23" s="1"/>
  <c r="AB53" i="22"/>
  <c r="N51" i="23" s="1"/>
  <c r="AB54" i="22"/>
  <c r="N52" i="23" s="1"/>
  <c r="AB55" i="22"/>
  <c r="N53" i="23" s="1"/>
  <c r="AB56" i="22"/>
  <c r="N54" i="23" s="1"/>
  <c r="AB57" i="22"/>
  <c r="N55" i="23" s="1"/>
  <c r="AB58" i="22"/>
  <c r="N56" i="23" s="1"/>
  <c r="AB60" i="22"/>
  <c r="N58" i="23" s="1"/>
  <c r="AB61" i="22"/>
  <c r="N59" i="23" s="1"/>
  <c r="AB62" i="22"/>
  <c r="N60" i="23" s="1"/>
  <c r="AB63" i="22"/>
  <c r="N61" i="23" s="1"/>
  <c r="AB64" i="22"/>
  <c r="N62" i="23" s="1"/>
  <c r="AB65" i="22"/>
  <c r="N63" i="23" s="1"/>
  <c r="AB66" i="22"/>
  <c r="N64" i="23" s="1"/>
  <c r="AB67" i="22"/>
  <c r="N65" i="23" s="1"/>
  <c r="AB68" i="22"/>
  <c r="N66" i="23" s="1"/>
  <c r="AB69" i="22"/>
  <c r="N67" i="23" s="1"/>
  <c r="AB71" i="22"/>
  <c r="N69" i="23" s="1"/>
  <c r="AB72" i="22"/>
  <c r="N70" i="23" s="1"/>
  <c r="AB73" i="22"/>
  <c r="N71" i="23" s="1"/>
  <c r="AB74" i="22"/>
  <c r="N72" i="23" s="1"/>
  <c r="AB75" i="22"/>
  <c r="N73" i="23" s="1"/>
  <c r="AB76" i="22"/>
  <c r="N74" i="23" s="1"/>
  <c r="AB77" i="22"/>
  <c r="N75" i="23" s="1"/>
  <c r="AB78" i="22"/>
  <c r="N76" i="23" s="1"/>
  <c r="AB79" i="22"/>
  <c r="N77" i="23" s="1"/>
  <c r="AB80" i="22"/>
  <c r="N78" i="23" s="1"/>
  <c r="AB81" i="22"/>
  <c r="N79" i="23" s="1"/>
  <c r="AA68" i="22"/>
  <c r="W44" i="22"/>
  <c r="W45" i="22"/>
  <c r="W46" i="22"/>
  <c r="W47" i="22"/>
  <c r="W48" i="22"/>
  <c r="W51" i="22"/>
  <c r="W52" i="22"/>
  <c r="W53" i="22"/>
  <c r="W54" i="22"/>
  <c r="W55" i="22"/>
  <c r="W56" i="22"/>
  <c r="W57" i="22"/>
  <c r="W58" i="22"/>
  <c r="W60" i="22"/>
  <c r="W61" i="22"/>
  <c r="W62" i="22"/>
  <c r="W63" i="22"/>
  <c r="W64" i="22"/>
  <c r="W65" i="22"/>
  <c r="W66" i="22"/>
  <c r="W67" i="22"/>
  <c r="W68" i="22"/>
  <c r="W69" i="22"/>
  <c r="W71" i="22"/>
  <c r="W72" i="22"/>
  <c r="W73" i="22"/>
  <c r="W74" i="22"/>
  <c r="W75" i="22"/>
  <c r="W76" i="22"/>
  <c r="W77" i="22"/>
  <c r="W78" i="22"/>
  <c r="W79" i="22"/>
  <c r="W80" i="22"/>
  <c r="W81" i="22"/>
  <c r="P44" i="22"/>
  <c r="E42" i="23" s="1"/>
  <c r="P45" i="22"/>
  <c r="E43" i="23" s="1"/>
  <c r="P46" i="22"/>
  <c r="E44" i="23" s="1"/>
  <c r="P47" i="22"/>
  <c r="E45" i="23" s="1"/>
  <c r="P48" i="22"/>
  <c r="P51" i="22"/>
  <c r="E49" i="23" s="1"/>
  <c r="P52" i="22"/>
  <c r="P53" i="22"/>
  <c r="E51" i="23" s="1"/>
  <c r="P54" i="22"/>
  <c r="E52" i="23" s="1"/>
  <c r="P55" i="22"/>
  <c r="E53" i="23" s="1"/>
  <c r="P56" i="22"/>
  <c r="E54" i="23" s="1"/>
  <c r="P57" i="22"/>
  <c r="E55" i="23" s="1"/>
  <c r="P58" i="22"/>
  <c r="E56" i="23" s="1"/>
  <c r="P60" i="22"/>
  <c r="E58" i="23" s="1"/>
  <c r="P61" i="22"/>
  <c r="E59" i="23" s="1"/>
  <c r="P62" i="22"/>
  <c r="E60" i="23" s="1"/>
  <c r="P63" i="22"/>
  <c r="E61" i="23" s="1"/>
  <c r="P64" i="22"/>
  <c r="P65" i="22"/>
  <c r="P66" i="22"/>
  <c r="P67" i="22"/>
  <c r="E65" i="23" s="1"/>
  <c r="P68" i="22"/>
  <c r="E66" i="23" s="1"/>
  <c r="P69" i="22"/>
  <c r="E67" i="23" s="1"/>
  <c r="P71" i="22"/>
  <c r="P72" i="22"/>
  <c r="E70" i="23" s="1"/>
  <c r="P73" i="22"/>
  <c r="E71" i="23" s="1"/>
  <c r="P74" i="22"/>
  <c r="E72" i="23" s="1"/>
  <c r="P75" i="22"/>
  <c r="E73" i="23" s="1"/>
  <c r="P76" i="22"/>
  <c r="E74" i="23" s="1"/>
  <c r="P77" i="22"/>
  <c r="E75" i="23" s="1"/>
  <c r="P78" i="22"/>
  <c r="E76" i="23" s="1"/>
  <c r="P79" i="22"/>
  <c r="E77" i="23" s="1"/>
  <c r="P80" i="22"/>
  <c r="E78" i="23" s="1"/>
  <c r="P81" i="22"/>
  <c r="E79" i="23" s="1"/>
  <c r="G81" i="22"/>
  <c r="N81" i="22"/>
  <c r="O81" i="22" s="1"/>
  <c r="K81" i="22"/>
  <c r="G80" i="22"/>
  <c r="N80" i="22"/>
  <c r="O80" i="22" s="1"/>
  <c r="K80" i="22"/>
  <c r="N79" i="22"/>
  <c r="K79" i="22"/>
  <c r="N78" i="22"/>
  <c r="K78" i="22"/>
  <c r="N77" i="22"/>
  <c r="O77" i="22" s="1"/>
  <c r="D75" i="23" s="1"/>
  <c r="K77" i="22"/>
  <c r="G76" i="22"/>
  <c r="BP76" i="22"/>
  <c r="N76" i="22"/>
  <c r="O76" i="22" s="1"/>
  <c r="D74" i="23" s="1"/>
  <c r="K76" i="22"/>
  <c r="G75" i="22"/>
  <c r="N75" i="22"/>
  <c r="K75" i="22"/>
  <c r="N74" i="22"/>
  <c r="C72" i="23" s="1"/>
  <c r="K74" i="22"/>
  <c r="N73" i="22"/>
  <c r="O73" i="22" s="1"/>
  <c r="K73" i="22"/>
  <c r="G72" i="22"/>
  <c r="N72" i="22"/>
  <c r="O72" i="22" s="1"/>
  <c r="K72" i="22"/>
  <c r="G71" i="22"/>
  <c r="N71" i="22"/>
  <c r="O71" i="22" s="1"/>
  <c r="D69" i="23" s="1"/>
  <c r="K71" i="22"/>
  <c r="G69" i="22"/>
  <c r="E69" i="22"/>
  <c r="F69" i="22" s="1"/>
  <c r="N69" i="22"/>
  <c r="O69" i="22" s="1"/>
  <c r="D67" i="23" s="1"/>
  <c r="K69" i="22"/>
  <c r="G68" i="22"/>
  <c r="N68" i="22"/>
  <c r="O68" i="22" s="1"/>
  <c r="K68" i="22"/>
  <c r="G67" i="22"/>
  <c r="E67" i="22"/>
  <c r="F67" i="22" s="1"/>
  <c r="N67" i="22"/>
  <c r="O67" i="22" s="1"/>
  <c r="K67" i="22"/>
  <c r="G66" i="22"/>
  <c r="BP66" i="22"/>
  <c r="N66" i="22"/>
  <c r="O66" i="22" s="1"/>
  <c r="D64" i="23" s="1"/>
  <c r="K66" i="22"/>
  <c r="G65" i="22"/>
  <c r="N65" i="22"/>
  <c r="O65" i="22" s="1"/>
  <c r="K65" i="22"/>
  <c r="G64" i="22"/>
  <c r="N64" i="22"/>
  <c r="O64" i="22" s="1"/>
  <c r="K64" i="22"/>
  <c r="N63" i="22"/>
  <c r="O63" i="22" s="1"/>
  <c r="K63" i="22"/>
  <c r="G62" i="22"/>
  <c r="N62" i="22"/>
  <c r="O62" i="22" s="1"/>
  <c r="D60" i="23" s="1"/>
  <c r="K62" i="22"/>
  <c r="N61" i="22"/>
  <c r="K61" i="22"/>
  <c r="N60" i="22"/>
  <c r="O60" i="22" s="1"/>
  <c r="D58" i="23" s="1"/>
  <c r="K60" i="22"/>
  <c r="G58" i="22"/>
  <c r="N58" i="22"/>
  <c r="O58" i="22" s="1"/>
  <c r="D56" i="23" s="1"/>
  <c r="K58" i="22"/>
  <c r="N57" i="22"/>
  <c r="O57" i="22" s="1"/>
  <c r="K57" i="22"/>
  <c r="N56" i="22"/>
  <c r="O56" i="22" s="1"/>
  <c r="K56" i="22"/>
  <c r="G55" i="22"/>
  <c r="N55" i="22"/>
  <c r="K55" i="22"/>
  <c r="G54" i="22"/>
  <c r="N54" i="22"/>
  <c r="C52" i="23" s="1"/>
  <c r="K54" i="22"/>
  <c r="N53" i="22"/>
  <c r="O53" i="22" s="1"/>
  <c r="D51" i="23" s="1"/>
  <c r="K53" i="22"/>
  <c r="G52" i="22"/>
  <c r="N52" i="22"/>
  <c r="O52" i="22" s="1"/>
  <c r="K52" i="22"/>
  <c r="G51" i="22"/>
  <c r="E51" i="22"/>
  <c r="F51" i="22" s="1"/>
  <c r="N51" i="22"/>
  <c r="O51" i="22" s="1"/>
  <c r="K51" i="22"/>
  <c r="G48" i="22"/>
  <c r="N48" i="22"/>
  <c r="O48" i="22" s="1"/>
  <c r="D46" i="23" s="1"/>
  <c r="K48" i="22"/>
  <c r="N47" i="22"/>
  <c r="O47" i="22" s="1"/>
  <c r="K47" i="22"/>
  <c r="BP46" i="22"/>
  <c r="N46" i="22"/>
  <c r="O46" i="22" s="1"/>
  <c r="K46" i="22"/>
  <c r="G45" i="22"/>
  <c r="N45" i="22"/>
  <c r="N44" i="22"/>
  <c r="R44" i="22" s="1"/>
  <c r="F42" i="23" s="1"/>
  <c r="K44" i="22"/>
  <c r="C11" i="23"/>
  <c r="BX82" i="22"/>
  <c r="BY82" i="22" s="1"/>
  <c r="K45" i="22"/>
  <c r="AA46" i="22"/>
  <c r="C77" i="25"/>
  <c r="F38" i="26"/>
  <c r="G38" i="26" s="1"/>
  <c r="O47" i="26"/>
  <c r="N58" i="26"/>
  <c r="BS46" i="26"/>
  <c r="O68" i="26"/>
  <c r="T69" i="26"/>
  <c r="O45" i="26"/>
  <c r="AS82" i="26"/>
  <c r="Q53" i="26"/>
  <c r="O60" i="26"/>
  <c r="BS71" i="26"/>
  <c r="BS37" i="26"/>
  <c r="T71" i="26"/>
  <c r="BS33" i="26"/>
  <c r="O35" i="26"/>
  <c r="S54" i="26"/>
  <c r="BS74" i="26"/>
  <c r="T30" i="26"/>
  <c r="BP39" i="26"/>
  <c r="BR39" i="26" s="1"/>
  <c r="T49" i="26"/>
  <c r="BS65" i="26"/>
  <c r="Q69" i="26"/>
  <c r="S77" i="26"/>
  <c r="Q23" i="26"/>
  <c r="Q31" i="26"/>
  <c r="S31" i="26" s="1"/>
  <c r="BS42" i="26"/>
  <c r="T67" i="26"/>
  <c r="T75" i="26"/>
  <c r="BS77" i="26"/>
  <c r="BS23" i="26"/>
  <c r="BS31" i="26"/>
  <c r="T38" i="26"/>
  <c r="T54" i="26"/>
  <c r="T55" i="26"/>
  <c r="T62" i="26"/>
  <c r="O67" i="26"/>
  <c r="T73" i="26"/>
  <c r="T78" i="26"/>
  <c r="N30" i="26"/>
  <c r="BR12" i="26"/>
  <c r="F46" i="26"/>
  <c r="F52" i="26"/>
  <c r="G52" i="26" s="1"/>
  <c r="O57" i="26"/>
  <c r="O14" i="26"/>
  <c r="BS20" i="26"/>
  <c r="O26" i="26"/>
  <c r="O34" i="26"/>
  <c r="BS34" i="26"/>
  <c r="S38" i="26"/>
  <c r="Q39" i="26"/>
  <c r="S39" i="26" s="1"/>
  <c r="BS47" i="26"/>
  <c r="BS55" i="26"/>
  <c r="O56" i="26"/>
  <c r="DI10" i="26"/>
  <c r="L11" i="26"/>
  <c r="F12" i="26"/>
  <c r="G12" i="26" s="1"/>
  <c r="BP15" i="26"/>
  <c r="BR15" i="26" s="1"/>
  <c r="L19" i="26"/>
  <c r="F22" i="26"/>
  <c r="G22" i="26" s="1"/>
  <c r="BP23" i="26"/>
  <c r="BR23" i="26" s="1"/>
  <c r="BP25" i="26"/>
  <c r="BP27" i="26"/>
  <c r="BR27" i="26"/>
  <c r="BP31" i="26"/>
  <c r="BR31" i="26" s="1"/>
  <c r="BP33" i="26"/>
  <c r="BR33" i="26" s="1"/>
  <c r="N35" i="26"/>
  <c r="BP35" i="26"/>
  <c r="N37" i="26"/>
  <c r="DI43" i="26"/>
  <c r="F43" i="26"/>
  <c r="G43" i="26" s="1"/>
  <c r="I43" i="26" s="1"/>
  <c r="DI51" i="26"/>
  <c r="F51" i="26"/>
  <c r="G51" i="26" s="1"/>
  <c r="F53" i="26"/>
  <c r="G53" i="26" s="1"/>
  <c r="I53" i="26" s="1"/>
  <c r="F55" i="26"/>
  <c r="G55" i="26" s="1"/>
  <c r="DI57" i="26"/>
  <c r="DI59" i="26"/>
  <c r="F59" i="26"/>
  <c r="BP10" i="26"/>
  <c r="BR10" i="26" s="1"/>
  <c r="F25" i="26"/>
  <c r="G25" i="26" s="1"/>
  <c r="F31" i="26"/>
  <c r="G31" i="26" s="1"/>
  <c r="BS41" i="26"/>
  <c r="BS58" i="26"/>
  <c r="F61" i="26"/>
  <c r="G61" i="26" s="1"/>
  <c r="L62" i="26"/>
  <c r="N62" i="26"/>
  <c r="BR65" i="26"/>
  <c r="L66" i="26"/>
  <c r="BP66" i="26"/>
  <c r="N67" i="26"/>
  <c r="L68" i="26"/>
  <c r="BP68" i="26"/>
  <c r="BR68" i="26"/>
  <c r="F69" i="26"/>
  <c r="G69" i="26" s="1"/>
  <c r="F71" i="26"/>
  <c r="J71" i="26" s="1"/>
  <c r="BR71" i="26"/>
  <c r="L72" i="26"/>
  <c r="BP74" i="26"/>
  <c r="BR74" i="26"/>
  <c r="F75" i="26"/>
  <c r="G75" i="26" s="1"/>
  <c r="BP76" i="26"/>
  <c r="L78" i="26"/>
  <c r="BP78" i="26"/>
  <c r="BR78" i="26"/>
  <c r="L80" i="26"/>
  <c r="N80" i="26" s="1"/>
  <c r="V82" i="26"/>
  <c r="AP82" i="26"/>
  <c r="AR82" i="26" s="1"/>
  <c r="F68" i="26"/>
  <c r="G68" i="26" s="1"/>
  <c r="I68" i="26" s="1"/>
  <c r="R16" i="27"/>
  <c r="S17" i="27"/>
  <c r="N22" i="27"/>
  <c r="P33" i="27"/>
  <c r="E44" i="27"/>
  <c r="F44" i="27" s="1"/>
  <c r="R50" i="27"/>
  <c r="BR60" i="27"/>
  <c r="N68" i="27"/>
  <c r="S78" i="27"/>
  <c r="N33" i="27"/>
  <c r="N38" i="27"/>
  <c r="BQ42" i="27"/>
  <c r="R61" i="27"/>
  <c r="BR62" i="27"/>
  <c r="R24" i="27"/>
  <c r="BR73" i="27"/>
  <c r="AM82" i="27"/>
  <c r="R73" i="27"/>
  <c r="S19" i="27"/>
  <c r="N21" i="27"/>
  <c r="N23" i="27"/>
  <c r="N25" i="27"/>
  <c r="R26" i="27"/>
  <c r="N29" i="27"/>
  <c r="BR29" i="27"/>
  <c r="N30" i="27"/>
  <c r="S30" i="27"/>
  <c r="N31" i="27"/>
  <c r="BR33" i="27"/>
  <c r="N35" i="27"/>
  <c r="S45" i="27"/>
  <c r="BR45" i="27"/>
  <c r="H45" i="27"/>
  <c r="N46" i="27"/>
  <c r="S49" i="27"/>
  <c r="S56" i="27"/>
  <c r="N57" i="27"/>
  <c r="M61" i="27"/>
  <c r="S64" i="27"/>
  <c r="N71" i="27"/>
  <c r="R71" i="27"/>
  <c r="BR15" i="27"/>
  <c r="S34" i="27"/>
  <c r="E36" i="27"/>
  <c r="N37" i="27"/>
  <c r="N40" i="27"/>
  <c r="BR46" i="27"/>
  <c r="S70" i="27"/>
  <c r="M11" i="27"/>
  <c r="E17" i="27"/>
  <c r="F17" i="27" s="1"/>
  <c r="H17" i="27" s="1"/>
  <c r="E21" i="27"/>
  <c r="F21" i="27" s="1"/>
  <c r="H21" i="27" s="1"/>
  <c r="BR24" i="27"/>
  <c r="P25" i="27"/>
  <c r="R25" i="27" s="1"/>
  <c r="BR41" i="27"/>
  <c r="R44" i="27"/>
  <c r="N47" i="27"/>
  <c r="S55" i="27"/>
  <c r="BR59" i="27"/>
  <c r="BQ61" i="27"/>
  <c r="S65" i="27"/>
  <c r="N66" i="27"/>
  <c r="M67" i="27"/>
  <c r="S76" i="27"/>
  <c r="S77" i="27"/>
  <c r="R60" i="27"/>
  <c r="BR81" i="27"/>
  <c r="H47" i="27"/>
  <c r="I47" i="27"/>
  <c r="BR11" i="27"/>
  <c r="S13" i="27"/>
  <c r="S16" i="27"/>
  <c r="N17" i="27"/>
  <c r="BR18" i="27"/>
  <c r="N19" i="27"/>
  <c r="R20" i="27"/>
  <c r="K21" i="27"/>
  <c r="M21" i="27" s="1"/>
  <c r="S22" i="27"/>
  <c r="N27" i="27"/>
  <c r="BR27" i="27"/>
  <c r="N28" i="27"/>
  <c r="S28" i="27"/>
  <c r="S29" i="27"/>
  <c r="BR30" i="27"/>
  <c r="P31" i="27"/>
  <c r="R34" i="27"/>
  <c r="S35" i="27"/>
  <c r="R36" i="27"/>
  <c r="R38" i="27"/>
  <c r="BO41" i="27"/>
  <c r="BQ41" i="27" s="1"/>
  <c r="R42" i="27"/>
  <c r="BR43" i="27"/>
  <c r="BO45" i="27"/>
  <c r="BQ45" i="27" s="1"/>
  <c r="P49" i="27"/>
  <c r="R49" i="27"/>
  <c r="S52" i="27"/>
  <c r="BR57" i="27"/>
  <c r="P59" i="27"/>
  <c r="S60" i="27"/>
  <c r="S61" i="27"/>
  <c r="P62" i="27"/>
  <c r="R62" i="27" s="1"/>
  <c r="N64" i="27"/>
  <c r="BR66" i="27"/>
  <c r="S68" i="27"/>
  <c r="BR71" i="27"/>
  <c r="S74" i="27"/>
  <c r="P75" i="27"/>
  <c r="N77" i="27"/>
  <c r="BR79" i="27"/>
  <c r="S81" i="27"/>
  <c r="AR82" i="27"/>
  <c r="E40" i="27"/>
  <c r="I41" i="27"/>
  <c r="K43" i="27"/>
  <c r="S44" i="27"/>
  <c r="K47" i="27"/>
  <c r="M47" i="27" s="1"/>
  <c r="N51" i="27"/>
  <c r="P55" i="27"/>
  <c r="R55" i="27"/>
  <c r="P64" i="27"/>
  <c r="M65" i="27"/>
  <c r="P77" i="27"/>
  <c r="R77" i="27" s="1"/>
  <c r="M78" i="27"/>
  <c r="BQ78" i="27"/>
  <c r="M80" i="27"/>
  <c r="R18" i="27"/>
  <c r="BR26" i="27"/>
  <c r="N73" i="27"/>
  <c r="N79" i="27"/>
  <c r="AB82" i="27"/>
  <c r="N12" i="27"/>
  <c r="BR16" i="27"/>
  <c r="M17" i="27"/>
  <c r="BR17" i="27"/>
  <c r="S18" i="27"/>
  <c r="N26" i="27"/>
  <c r="S26" i="27"/>
  <c r="BR28" i="27"/>
  <c r="E34" i="27"/>
  <c r="F34" i="27" s="1"/>
  <c r="R35" i="27"/>
  <c r="BR37" i="27"/>
  <c r="E38" i="27"/>
  <c r="R41" i="27"/>
  <c r="M42" i="27"/>
  <c r="S53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BQ8" i="27"/>
  <c r="P10" i="27"/>
  <c r="K12" i="27"/>
  <c r="M12" i="27"/>
  <c r="P13" i="27"/>
  <c r="R13" i="27"/>
  <c r="E14" i="27"/>
  <c r="F14" i="27" s="1"/>
  <c r="H14" i="27" s="1"/>
  <c r="P17" i="27"/>
  <c r="R17" i="27" s="1"/>
  <c r="E18" i="27"/>
  <c r="F18" i="27"/>
  <c r="H18" i="27" s="1"/>
  <c r="M18" i="27"/>
  <c r="BQ18" i="27"/>
  <c r="F19" i="27"/>
  <c r="K20" i="27"/>
  <c r="M20" i="27" s="1"/>
  <c r="P21" i="27"/>
  <c r="R21" i="27" s="1"/>
  <c r="E22" i="27"/>
  <c r="M22" i="27"/>
  <c r="BQ22" i="27"/>
  <c r="K24" i="27"/>
  <c r="M24" i="27" s="1"/>
  <c r="E25" i="27"/>
  <c r="F25" i="27" s="1"/>
  <c r="H25" i="27"/>
  <c r="M25" i="27"/>
  <c r="K26" i="27"/>
  <c r="M26" i="27"/>
  <c r="BO26" i="27"/>
  <c r="BQ26" i="27" s="1"/>
  <c r="M27" i="27"/>
  <c r="K28" i="27"/>
  <c r="M28" i="27" s="1"/>
  <c r="E29" i="27"/>
  <c r="F29" i="27" s="1"/>
  <c r="H29" i="27" s="1"/>
  <c r="BQ29" i="27"/>
  <c r="K30" i="27"/>
  <c r="M30" i="27" s="1"/>
  <c r="E31" i="27"/>
  <c r="I31" i="27"/>
  <c r="F31" i="27"/>
  <c r="H31" i="27" s="1"/>
  <c r="M31" i="27"/>
  <c r="K32" i="27"/>
  <c r="BO32" i="27"/>
  <c r="BQ32" i="27"/>
  <c r="E33" i="27"/>
  <c r="F33" i="27" s="1"/>
  <c r="H33" i="27" s="1"/>
  <c r="BQ33" i="27"/>
  <c r="K34" i="27"/>
  <c r="E35" i="27"/>
  <c r="F35" i="27" s="1"/>
  <c r="M35" i="27"/>
  <c r="K36" i="27"/>
  <c r="BO36" i="27"/>
  <c r="BQ36" i="27" s="1"/>
  <c r="M37" i="27"/>
  <c r="BQ37" i="27"/>
  <c r="M38" i="27"/>
  <c r="BO38" i="27"/>
  <c r="BQ38" i="27"/>
  <c r="K39" i="27"/>
  <c r="M39" i="27" s="1"/>
  <c r="H41" i="27"/>
  <c r="S42" i="27"/>
  <c r="I45" i="27"/>
  <c r="M48" i="27"/>
  <c r="BQ49" i="27"/>
  <c r="BQ51" i="27"/>
  <c r="BQ53" i="27"/>
  <c r="M54" i="27"/>
  <c r="BQ55" i="27"/>
  <c r="M63" i="27"/>
  <c r="BQ63" i="27"/>
  <c r="BQ76" i="27"/>
  <c r="E49" i="27"/>
  <c r="F49" i="27"/>
  <c r="E51" i="27"/>
  <c r="E53" i="27"/>
  <c r="M56" i="27"/>
  <c r="N56" i="27"/>
  <c r="G82" i="27"/>
  <c r="M69" i="27"/>
  <c r="BQ69" i="27"/>
  <c r="I69" i="27"/>
  <c r="N10" i="27"/>
  <c r="E12" i="27"/>
  <c r="F12" i="27"/>
  <c r="H12" i="27" s="1"/>
  <c r="E16" i="27"/>
  <c r="E20" i="27"/>
  <c r="E24" i="27"/>
  <c r="F24" i="27" s="1"/>
  <c r="H24" i="27" s="1"/>
  <c r="E26" i="27"/>
  <c r="E28" i="27"/>
  <c r="F28" i="27" s="1"/>
  <c r="E30" i="27"/>
  <c r="F30" i="27" s="1"/>
  <c r="H30" i="27" s="1"/>
  <c r="E32" i="27"/>
  <c r="F32" i="27" s="1"/>
  <c r="S41" i="27"/>
  <c r="E48" i="27"/>
  <c r="I48" i="27" s="1"/>
  <c r="F48" i="27"/>
  <c r="E50" i="27"/>
  <c r="E52" i="27"/>
  <c r="F52" i="27" s="1"/>
  <c r="H52" i="27" s="1"/>
  <c r="H80" i="27"/>
  <c r="I80" i="27"/>
  <c r="I10" i="27"/>
  <c r="N48" i="27"/>
  <c r="BR49" i="27"/>
  <c r="N50" i="27"/>
  <c r="BR51" i="27"/>
  <c r="N52" i="27"/>
  <c r="BR53" i="27"/>
  <c r="BR55" i="27"/>
  <c r="E55" i="27"/>
  <c r="F55" i="27" s="1"/>
  <c r="H55" i="27" s="1"/>
  <c r="I55" i="27"/>
  <c r="E57" i="27"/>
  <c r="F57" i="27" s="1"/>
  <c r="E60" i="27"/>
  <c r="E62" i="27"/>
  <c r="I62" i="27" s="1"/>
  <c r="E64" i="27"/>
  <c r="F64" i="27"/>
  <c r="H64" i="27"/>
  <c r="E66" i="27"/>
  <c r="F66" i="27" s="1"/>
  <c r="H66" i="27" s="1"/>
  <c r="E68" i="27"/>
  <c r="F68" i="27" s="1"/>
  <c r="E71" i="27"/>
  <c r="F71" i="27" s="1"/>
  <c r="E73" i="27"/>
  <c r="E75" i="27"/>
  <c r="F75" i="27" s="1"/>
  <c r="H75" i="27" s="1"/>
  <c r="I75" i="27"/>
  <c r="E77" i="27"/>
  <c r="F77" i="27"/>
  <c r="H77" i="27"/>
  <c r="S80" i="27"/>
  <c r="BQ81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N70" i="27"/>
  <c r="BR70" i="27"/>
  <c r="BR72" i="27"/>
  <c r="N74" i="27"/>
  <c r="BR76" i="27"/>
  <c r="N78" i="27"/>
  <c r="BR78" i="27"/>
  <c r="P79" i="27"/>
  <c r="R79" i="27"/>
  <c r="N80" i="27"/>
  <c r="P81" i="27"/>
  <c r="R81" i="27"/>
  <c r="AJ82" i="27"/>
  <c r="AL82" i="27" s="1"/>
  <c r="K57" i="27"/>
  <c r="M57" i="27" s="1"/>
  <c r="BO57" i="27"/>
  <c r="BQ57" i="27" s="1"/>
  <c r="E58" i="27"/>
  <c r="I58" i="27" s="1"/>
  <c r="F58" i="27"/>
  <c r="H58" i="27" s="1"/>
  <c r="K59" i="27"/>
  <c r="M59" i="27" s="1"/>
  <c r="BO59" i="27"/>
  <c r="BQ59" i="27"/>
  <c r="K60" i="27"/>
  <c r="M60" i="27" s="1"/>
  <c r="BO60" i="27"/>
  <c r="E61" i="27"/>
  <c r="F61" i="27" s="1"/>
  <c r="H61" i="27" s="1"/>
  <c r="K62" i="27"/>
  <c r="M62" i="27" s="1"/>
  <c r="BO62" i="27"/>
  <c r="BQ62" i="27" s="1"/>
  <c r="E63" i="27"/>
  <c r="K64" i="27"/>
  <c r="M64" i="27"/>
  <c r="BO64" i="27"/>
  <c r="BQ64" i="27" s="1"/>
  <c r="H65" i="27"/>
  <c r="K66" i="27"/>
  <c r="M66" i="27" s="1"/>
  <c r="BO66" i="27"/>
  <c r="BQ66" i="27" s="1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/>
  <c r="BO73" i="27"/>
  <c r="BQ73" i="27" s="1"/>
  <c r="E74" i="27"/>
  <c r="F74" i="27" s="1"/>
  <c r="H74" i="27" s="1"/>
  <c r="K75" i="27"/>
  <c r="M75" i="27"/>
  <c r="BO75" i="27"/>
  <c r="E76" i="27"/>
  <c r="I76" i="27" s="1"/>
  <c r="K77" i="27"/>
  <c r="M77" i="27" s="1"/>
  <c r="BO77" i="27"/>
  <c r="BQ77" i="27" s="1"/>
  <c r="E78" i="27"/>
  <c r="I78" i="27" s="1"/>
  <c r="K79" i="27"/>
  <c r="M79" i="27" s="1"/>
  <c r="BO79" i="27"/>
  <c r="BQ79" i="27" s="1"/>
  <c r="K81" i="27"/>
  <c r="I49" i="27"/>
  <c r="I29" i="27"/>
  <c r="I27" i="27"/>
  <c r="I77" i="27"/>
  <c r="I64" i="27"/>
  <c r="I68" i="27"/>
  <c r="I57" i="27"/>
  <c r="DJ8" i="27"/>
  <c r="DM8" i="27"/>
  <c r="DP8" i="27" s="1"/>
  <c r="DS8" i="27" s="1"/>
  <c r="DV8" i="27" s="1"/>
  <c r="DY8" i="27" s="1"/>
  <c r="I18" i="27"/>
  <c r="I61" i="27"/>
  <c r="I12" i="27"/>
  <c r="BA8" i="28"/>
  <c r="BD8" i="28"/>
  <c r="BG8" i="28" s="1"/>
  <c r="DH43" i="28"/>
  <c r="E43" i="28"/>
  <c r="N39" i="28"/>
  <c r="BQ39" i="28"/>
  <c r="R40" i="28"/>
  <c r="DH39" i="28"/>
  <c r="E39" i="28"/>
  <c r="DH41" i="28"/>
  <c r="E41" i="28"/>
  <c r="F41" i="28" s="1"/>
  <c r="H41" i="28" s="1"/>
  <c r="S44" i="28"/>
  <c r="R44" i="28"/>
  <c r="N11" i="28"/>
  <c r="BR11" i="28"/>
  <c r="S12" i="28"/>
  <c r="I14" i="28"/>
  <c r="N15" i="28"/>
  <c r="BR15" i="28"/>
  <c r="S16" i="28"/>
  <c r="EF16" i="28"/>
  <c r="N19" i="28"/>
  <c r="S20" i="28"/>
  <c r="EF20" i="28"/>
  <c r="N23" i="28"/>
  <c r="BR23" i="28"/>
  <c r="EF24" i="28"/>
  <c r="N27" i="28"/>
  <c r="BR27" i="28"/>
  <c r="S28" i="28"/>
  <c r="EF28" i="28"/>
  <c r="N31" i="28"/>
  <c r="BR31" i="28"/>
  <c r="EF32" i="28"/>
  <c r="I34" i="28"/>
  <c r="N35" i="28"/>
  <c r="BR35" i="28"/>
  <c r="S36" i="28"/>
  <c r="EF36" i="28"/>
  <c r="N43" i="28"/>
  <c r="BR43" i="28"/>
  <c r="BQ43" i="28"/>
  <c r="EF44" i="28"/>
  <c r="ED44" i="28"/>
  <c r="K10" i="28"/>
  <c r="M10" i="28"/>
  <c r="O82" i="28"/>
  <c r="P82" i="28" s="1"/>
  <c r="S10" i="28"/>
  <c r="BO10" i="28"/>
  <c r="BQ10" i="28"/>
  <c r="E11" i="28"/>
  <c r="F11" i="28" s="1"/>
  <c r="K13" i="28"/>
  <c r="M13" i="28" s="1"/>
  <c r="BO13" i="28"/>
  <c r="BQ13" i="28"/>
  <c r="P14" i="28"/>
  <c r="R14" i="28" s="1"/>
  <c r="E15" i="28"/>
  <c r="I15" i="28"/>
  <c r="K17" i="28"/>
  <c r="M17" i="28" s="1"/>
  <c r="BO17" i="28"/>
  <c r="BQ17" i="28"/>
  <c r="P18" i="28"/>
  <c r="R18" i="28" s="1"/>
  <c r="E19" i="28"/>
  <c r="F19" i="28" s="1"/>
  <c r="H19" i="28" s="1"/>
  <c r="K21" i="28"/>
  <c r="M21" i="28" s="1"/>
  <c r="BO21" i="28"/>
  <c r="BQ21" i="28"/>
  <c r="P22" i="28"/>
  <c r="E23" i="28"/>
  <c r="I23" i="28" s="1"/>
  <c r="K25" i="28"/>
  <c r="M25" i="28"/>
  <c r="BO25" i="28"/>
  <c r="P26" i="28"/>
  <c r="R26" i="28" s="1"/>
  <c r="E27" i="28"/>
  <c r="F27" i="28" s="1"/>
  <c r="H27" i="28" s="1"/>
  <c r="K29" i="28"/>
  <c r="M29" i="28" s="1"/>
  <c r="BO29" i="28"/>
  <c r="BQ29" i="28" s="1"/>
  <c r="P30" i="28"/>
  <c r="R30" i="28" s="1"/>
  <c r="K33" i="28"/>
  <c r="M33" i="28"/>
  <c r="BO33" i="28"/>
  <c r="BQ33" i="28" s="1"/>
  <c r="P34" i="28"/>
  <c r="R34" i="28"/>
  <c r="E35" i="28"/>
  <c r="F35" i="28" s="1"/>
  <c r="K37" i="28"/>
  <c r="M37" i="28" s="1"/>
  <c r="BO37" i="28"/>
  <c r="P38" i="28"/>
  <c r="R38" i="28"/>
  <c r="N10" i="28"/>
  <c r="BR39" i="28"/>
  <c r="S40" i="28"/>
  <c r="R42" i="28"/>
  <c r="K45" i="28"/>
  <c r="M45" i="28"/>
  <c r="BO45" i="28"/>
  <c r="BQ45" i="28" s="1"/>
  <c r="P46" i="28"/>
  <c r="R46" i="28" s="1"/>
  <c r="E47" i="28"/>
  <c r="M47" i="28"/>
  <c r="BQ47" i="28"/>
  <c r="ED48" i="28"/>
  <c r="K49" i="28"/>
  <c r="M49" i="28"/>
  <c r="BO49" i="28"/>
  <c r="BQ49" i="28" s="1"/>
  <c r="E51" i="28"/>
  <c r="F51" i="28" s="1"/>
  <c r="H51" i="28" s="1"/>
  <c r="M51" i="28"/>
  <c r="ED52" i="28"/>
  <c r="BO53" i="28"/>
  <c r="BQ53" i="28"/>
  <c r="P54" i="28"/>
  <c r="R54" i="28" s="1"/>
  <c r="E55" i="28"/>
  <c r="I55" i="28" s="1"/>
  <c r="F55" i="28"/>
  <c r="H55" i="28" s="1"/>
  <c r="M55" i="28"/>
  <c r="F56" i="28"/>
  <c r="H56" i="28" s="1"/>
  <c r="R56" i="28"/>
  <c r="ED56" i="28"/>
  <c r="K57" i="28"/>
  <c r="M57" i="28" s="1"/>
  <c r="BO57" i="28"/>
  <c r="BQ57" i="28" s="1"/>
  <c r="P58" i="28"/>
  <c r="R58" i="28"/>
  <c r="E59" i="28"/>
  <c r="M59" i="28"/>
  <c r="BQ59" i="28"/>
  <c r="R60" i="28"/>
  <c r="ED60" i="28"/>
  <c r="K61" i="28"/>
  <c r="M61" i="28" s="1"/>
  <c r="BO61" i="28"/>
  <c r="BQ61" i="28"/>
  <c r="P62" i="28"/>
  <c r="R62" i="28" s="1"/>
  <c r="E63" i="28"/>
  <c r="F63" i="28" s="1"/>
  <c r="H63" i="28" s="1"/>
  <c r="BQ63" i="28"/>
  <c r="R64" i="28"/>
  <c r="ED64" i="28"/>
  <c r="K65" i="28"/>
  <c r="M65" i="28"/>
  <c r="BO65" i="28"/>
  <c r="BQ65" i="28" s="1"/>
  <c r="R66" i="28"/>
  <c r="E67" i="28"/>
  <c r="M67" i="28"/>
  <c r="BQ67" i="28"/>
  <c r="R68" i="28"/>
  <c r="ED68" i="28"/>
  <c r="K69" i="28"/>
  <c r="BO69" i="28"/>
  <c r="BQ69" i="28" s="1"/>
  <c r="P70" i="28"/>
  <c r="R70" i="28" s="1"/>
  <c r="E71" i="28"/>
  <c r="M71" i="28"/>
  <c r="R72" i="28"/>
  <c r="ED72" i="28"/>
  <c r="BO73" i="28"/>
  <c r="BQ73" i="28" s="1"/>
  <c r="P74" i="28"/>
  <c r="R74" i="28" s="1"/>
  <c r="E75" i="28"/>
  <c r="F75" i="28" s="1"/>
  <c r="M75" i="28"/>
  <c r="BQ75" i="28"/>
  <c r="R76" i="28"/>
  <c r="ED76" i="28"/>
  <c r="K77" i="28"/>
  <c r="M77" i="28" s="1"/>
  <c r="BO77" i="28"/>
  <c r="BQ77" i="28"/>
  <c r="P78" i="28"/>
  <c r="R78" i="28" s="1"/>
  <c r="E79" i="28"/>
  <c r="I79" i="28"/>
  <c r="M79" i="28"/>
  <c r="BQ79" i="28"/>
  <c r="N80" i="28"/>
  <c r="R80" i="28"/>
  <c r="BR80" i="28"/>
  <c r="ED80" i="28"/>
  <c r="K81" i="28"/>
  <c r="M81" i="28"/>
  <c r="S81" i="28"/>
  <c r="BO81" i="28"/>
  <c r="BQ81" i="28" s="1"/>
  <c r="Z82" i="28"/>
  <c r="AB82" i="28" s="1"/>
  <c r="E45" i="28"/>
  <c r="F45" i="28" s="1"/>
  <c r="H45" i="28" s="1"/>
  <c r="E49" i="28"/>
  <c r="F49" i="28" s="1"/>
  <c r="H49" i="28" s="1"/>
  <c r="E53" i="28"/>
  <c r="F53" i="28" s="1"/>
  <c r="H53" i="28" s="1"/>
  <c r="E57" i="28"/>
  <c r="F57" i="28"/>
  <c r="H57" i="28" s="1"/>
  <c r="E61" i="28"/>
  <c r="F61" i="28" s="1"/>
  <c r="H61" i="28" s="1"/>
  <c r="E65" i="28"/>
  <c r="F65" i="28" s="1"/>
  <c r="H65" i="28" s="1"/>
  <c r="N78" i="28"/>
  <c r="BR78" i="28"/>
  <c r="EF79" i="28"/>
  <c r="DI82" i="28"/>
  <c r="I27" i="28"/>
  <c r="I19" i="28"/>
  <c r="I57" i="28"/>
  <c r="F79" i="28"/>
  <c r="H79" i="28" s="1"/>
  <c r="I11" i="28"/>
  <c r="EE66" i="22"/>
  <c r="EE70" i="22"/>
  <c r="EE13" i="22"/>
  <c r="EE14" i="22"/>
  <c r="EE15" i="22"/>
  <c r="EE11" i="22"/>
  <c r="EE19" i="22"/>
  <c r="EE30" i="22"/>
  <c r="L50" i="23"/>
  <c r="BQ50" i="22"/>
  <c r="EE75" i="22"/>
  <c r="EE16" i="22"/>
  <c r="EE37" i="22"/>
  <c r="P8" i="22"/>
  <c r="U8" i="22" s="1"/>
  <c r="Z8" i="22" s="1"/>
  <c r="AE8" i="22" s="1"/>
  <c r="AJ8" i="22" s="1"/>
  <c r="AO8" i="22" s="1"/>
  <c r="AT8" i="22" s="1"/>
  <c r="AW8" i="22" s="1"/>
  <c r="EE46" i="22"/>
  <c r="EE41" i="22"/>
  <c r="EE28" i="22"/>
  <c r="EE25" i="22"/>
  <c r="EE29" i="22"/>
  <c r="EE31" i="22"/>
  <c r="EE60" i="22"/>
  <c r="AA80" i="22"/>
  <c r="E34" i="22"/>
  <c r="F34" i="22" s="1"/>
  <c r="C34" i="23"/>
  <c r="L14" i="23"/>
  <c r="EE80" i="22"/>
  <c r="E41" i="22"/>
  <c r="F41" i="22" s="1"/>
  <c r="I66" i="27"/>
  <c r="R76" i="27"/>
  <c r="BQ15" i="28"/>
  <c r="H14" i="28"/>
  <c r="R12" i="28"/>
  <c r="EF30" i="28"/>
  <c r="ED30" i="28"/>
  <c r="DH10" i="28"/>
  <c r="P15" i="28"/>
  <c r="R15" i="28"/>
  <c r="M16" i="28"/>
  <c r="E17" i="28"/>
  <c r="F17" i="28" s="1"/>
  <c r="H17" i="28" s="1"/>
  <c r="ED17" i="28"/>
  <c r="K18" i="28"/>
  <c r="M18" i="28" s="1"/>
  <c r="EF18" i="28"/>
  <c r="BQ20" i="28"/>
  <c r="P23" i="28"/>
  <c r="R23" i="28" s="1"/>
  <c r="ED23" i="28"/>
  <c r="K26" i="28"/>
  <c r="M26" i="28"/>
  <c r="S27" i="28"/>
  <c r="BR29" i="28"/>
  <c r="R39" i="28"/>
  <c r="BO52" i="27"/>
  <c r="BQ52" i="27" s="1"/>
  <c r="M31" i="28"/>
  <c r="K32" i="28"/>
  <c r="M32" i="28" s="1"/>
  <c r="M66" i="28"/>
  <c r="BQ80" i="28"/>
  <c r="BR14" i="28"/>
  <c r="E16" i="28"/>
  <c r="I16" i="28" s="1"/>
  <c r="F16" i="28"/>
  <c r="H16" i="28" s="1"/>
  <c r="S19" i="28"/>
  <c r="E12" i="28"/>
  <c r="I12" i="28" s="1"/>
  <c r="F12" i="28"/>
  <c r="H12" i="28" s="1"/>
  <c r="E25" i="28"/>
  <c r="F25" i="28" s="1"/>
  <c r="H25" i="28" s="1"/>
  <c r="BQ56" i="28"/>
  <c r="BO34" i="28"/>
  <c r="BQ34" i="28"/>
  <c r="S37" i="28"/>
  <c r="ED37" i="28"/>
  <c r="E42" i="28"/>
  <c r="F42" i="28" s="1"/>
  <c r="H42" i="28" s="1"/>
  <c r="I42" i="28"/>
  <c r="EF42" i="28"/>
  <c r="E44" i="28"/>
  <c r="I44" i="28" s="1"/>
  <c r="N44" i="28"/>
  <c r="E46" i="28"/>
  <c r="BO46" i="28"/>
  <c r="BQ46" i="28"/>
  <c r="N51" i="28"/>
  <c r="E52" i="28"/>
  <c r="F52" i="28" s="1"/>
  <c r="K54" i="28"/>
  <c r="M54" i="28"/>
  <c r="P55" i="28"/>
  <c r="R55" i="28" s="1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S77" i="28"/>
  <c r="S80" i="28"/>
  <c r="X82" i="28"/>
  <c r="S39" i="28"/>
  <c r="S51" i="28"/>
  <c r="BR58" i="28"/>
  <c r="BR74" i="28"/>
  <c r="E76" i="28"/>
  <c r="E29" i="28"/>
  <c r="I29" i="28" s="1"/>
  <c r="E36" i="28"/>
  <c r="F36" i="28"/>
  <c r="H36" i="28" s="1"/>
  <c r="E58" i="28"/>
  <c r="E64" i="28"/>
  <c r="F64" i="28" s="1"/>
  <c r="H64" i="28" s="1"/>
  <c r="E72" i="28"/>
  <c r="F68" i="28"/>
  <c r="H68" i="28" s="1"/>
  <c r="I36" i="28"/>
  <c r="I64" i="28"/>
  <c r="I52" i="28"/>
  <c r="H52" i="28"/>
  <c r="EE81" i="22"/>
  <c r="EE63" i="22"/>
  <c r="EE67" i="22"/>
  <c r="EE56" i="22"/>
  <c r="EE53" i="22"/>
  <c r="EE62" i="22"/>
  <c r="C30" i="23"/>
  <c r="EE73" i="22"/>
  <c r="EE36" i="22"/>
  <c r="EE26" i="22"/>
  <c r="EE32" i="22"/>
  <c r="EE49" i="22"/>
  <c r="EE42" i="22"/>
  <c r="EE57" i="22"/>
  <c r="E10" i="22"/>
  <c r="F10" i="22" s="1"/>
  <c r="C26" i="23"/>
  <c r="L20" i="23"/>
  <c r="EE69" i="22"/>
  <c r="EE61" i="22"/>
  <c r="EE54" i="22"/>
  <c r="EE79" i="22"/>
  <c r="EE55" i="22"/>
  <c r="EE44" i="22"/>
  <c r="EE51" i="22"/>
  <c r="E64" i="22"/>
  <c r="F64" i="22" s="1"/>
  <c r="E19" i="22"/>
  <c r="F19" i="22" s="1"/>
  <c r="E17" i="22"/>
  <c r="E81" i="22"/>
  <c r="F81" i="22" s="1"/>
  <c r="BQ34" i="22"/>
  <c r="E56" i="22"/>
  <c r="F56" i="22" s="1"/>
  <c r="E65" i="22"/>
  <c r="E49" i="22"/>
  <c r="E18" i="22"/>
  <c r="F18" i="22" s="1"/>
  <c r="AA76" i="22"/>
  <c r="AA44" i="22"/>
  <c r="E15" i="22"/>
  <c r="E75" i="22"/>
  <c r="AA72" i="22"/>
  <c r="E62" i="22"/>
  <c r="F62" i="22" s="1"/>
  <c r="E80" i="22"/>
  <c r="F80" i="22" s="1"/>
  <c r="E77" i="22"/>
  <c r="F77" i="22" s="1"/>
  <c r="E61" i="22"/>
  <c r="F61" i="22" s="1"/>
  <c r="E25" i="22"/>
  <c r="F25" i="22" s="1"/>
  <c r="E22" i="22"/>
  <c r="F22" i="22" s="1"/>
  <c r="E42" i="22"/>
  <c r="BQ78" i="22"/>
  <c r="M11" i="22"/>
  <c r="E33" i="22"/>
  <c r="F33" i="22" s="1"/>
  <c r="E13" i="22"/>
  <c r="F13" i="22" s="1"/>
  <c r="E70" i="22"/>
  <c r="F70" i="22" s="1"/>
  <c r="E28" i="22"/>
  <c r="F28" i="22" s="1"/>
  <c r="E73" i="22"/>
  <c r="F73" i="22" s="1"/>
  <c r="E32" i="22"/>
  <c r="F32" i="22" s="1"/>
  <c r="EE27" i="22"/>
  <c r="E40" i="22"/>
  <c r="F40" i="22" s="1"/>
  <c r="E30" i="22"/>
  <c r="F30" i="22" s="1"/>
  <c r="M75" i="22"/>
  <c r="E46" i="23"/>
  <c r="EE58" i="22"/>
  <c r="AA13" i="22"/>
  <c r="L47" i="23"/>
  <c r="BQ46" i="22"/>
  <c r="AA62" i="22"/>
  <c r="AA79" i="22"/>
  <c r="AA71" i="22"/>
  <c r="Q76" i="26"/>
  <c r="T76" i="26"/>
  <c r="EF66" i="28"/>
  <c r="ED66" i="28"/>
  <c r="T26" i="26"/>
  <c r="BS30" i="26"/>
  <c r="BS38" i="26"/>
  <c r="BP38" i="26"/>
  <c r="BP51" i="26"/>
  <c r="BR51" i="26"/>
  <c r="BS51" i="26"/>
  <c r="EE77" i="26"/>
  <c r="F77" i="26"/>
  <c r="G77" i="26" s="1"/>
  <c r="AM82" i="26"/>
  <c r="F13" i="27"/>
  <c r="I13" i="27"/>
  <c r="I23" i="27"/>
  <c r="BP82" i="28"/>
  <c r="S49" i="28"/>
  <c r="R49" i="28"/>
  <c r="BQ66" i="28"/>
  <c r="BR66" i="28"/>
  <c r="L59" i="23"/>
  <c r="AA54" i="22"/>
  <c r="L45" i="23"/>
  <c r="L31" i="23"/>
  <c r="N50" i="28"/>
  <c r="F15" i="28"/>
  <c r="H15" i="28" s="1"/>
  <c r="G46" i="26"/>
  <c r="I46" i="26"/>
  <c r="T34" i="26"/>
  <c r="T17" i="26"/>
  <c r="L24" i="26"/>
  <c r="N24" i="26" s="1"/>
  <c r="P12" i="27"/>
  <c r="P51" i="27"/>
  <c r="R51" i="27" s="1"/>
  <c r="S51" i="27"/>
  <c r="K20" i="28"/>
  <c r="M20" i="28" s="1"/>
  <c r="N20" i="28"/>
  <c r="S41" i="28"/>
  <c r="N41" i="27"/>
  <c r="K41" i="27"/>
  <c r="M41" i="27" s="1"/>
  <c r="I59" i="27"/>
  <c r="F37" i="26"/>
  <c r="G37" i="26" s="1"/>
  <c r="S66" i="27"/>
  <c r="F14" i="26"/>
  <c r="J14" i="26" s="1"/>
  <c r="I31" i="26"/>
  <c r="DI80" i="26"/>
  <c r="F80" i="26"/>
  <c r="G80" i="26" s="1"/>
  <c r="BO14" i="27"/>
  <c r="BQ14" i="27"/>
  <c r="BR14" i="27"/>
  <c r="H15" i="27"/>
  <c r="BO54" i="27"/>
  <c r="BQ54" i="27"/>
  <c r="BR54" i="27"/>
  <c r="BQ54" i="22"/>
  <c r="EE64" i="22"/>
  <c r="I17" i="28"/>
  <c r="BR41" i="28"/>
  <c r="F79" i="27"/>
  <c r="H79" i="27" s="1"/>
  <c r="J82" i="27"/>
  <c r="K82" i="27" s="1"/>
  <c r="S10" i="27"/>
  <c r="BQ21" i="27"/>
  <c r="BR40" i="27"/>
  <c r="F17" i="26"/>
  <c r="G17" i="26" s="1"/>
  <c r="I17" i="26" s="1"/>
  <c r="L27" i="26"/>
  <c r="BS14" i="26"/>
  <c r="DI21" i="26"/>
  <c r="EE56" i="26"/>
  <c r="F56" i="26"/>
  <c r="G56" i="26" s="1"/>
  <c r="I56" i="26" s="1"/>
  <c r="S72" i="26"/>
  <c r="T72" i="26"/>
  <c r="F74" i="26"/>
  <c r="G74" i="26" s="1"/>
  <c r="N79" i="26"/>
  <c r="BS79" i="26"/>
  <c r="N34" i="27"/>
  <c r="N44" i="27"/>
  <c r="M44" i="27"/>
  <c r="P54" i="27"/>
  <c r="R54" i="27" s="1"/>
  <c r="S54" i="27"/>
  <c r="E40" i="28"/>
  <c r="F40" i="28"/>
  <c r="H40" i="28" s="1"/>
  <c r="DH40" i="28"/>
  <c r="Q12" i="26"/>
  <c r="S12" i="26" s="1"/>
  <c r="T46" i="26"/>
  <c r="S46" i="26"/>
  <c r="F22" i="27"/>
  <c r="H22" i="27" s="1"/>
  <c r="I22" i="27"/>
  <c r="EE30" i="26"/>
  <c r="F30" i="26"/>
  <c r="G30" i="26" s="1"/>
  <c r="Q36" i="26"/>
  <c r="T36" i="26"/>
  <c r="BO50" i="28"/>
  <c r="BQ50" i="28" s="1"/>
  <c r="BR50" i="28"/>
  <c r="EE76" i="22"/>
  <c r="M81" i="27"/>
  <c r="E21" i="28"/>
  <c r="F21" i="28" s="1"/>
  <c r="H21" i="28" s="1"/>
  <c r="DH21" i="28"/>
  <c r="L10" i="23"/>
  <c r="EE77" i="22"/>
  <c r="BR13" i="27"/>
  <c r="DG82" i="28"/>
  <c r="DH82" i="28" s="1"/>
  <c r="I25" i="27"/>
  <c r="T12" i="26"/>
  <c r="EE74" i="22"/>
  <c r="N11" i="26"/>
  <c r="BR24" i="26"/>
  <c r="BS24" i="26"/>
  <c r="EE48" i="26"/>
  <c r="F48" i="26"/>
  <c r="J48" i="26" s="1"/>
  <c r="DI49" i="26"/>
  <c r="BR56" i="26"/>
  <c r="BS56" i="26"/>
  <c r="O64" i="26"/>
  <c r="F64" i="26"/>
  <c r="T68" i="26"/>
  <c r="BO74" i="27"/>
  <c r="BQ74" i="27" s="1"/>
  <c r="BR74" i="27"/>
  <c r="E38" i="28"/>
  <c r="F38" i="28" s="1"/>
  <c r="EF38" i="28"/>
  <c r="N40" i="28"/>
  <c r="M40" i="28"/>
  <c r="G71" i="26"/>
  <c r="I71" i="26" s="1"/>
  <c r="BS43" i="26"/>
  <c r="BR43" i="26"/>
  <c r="S37" i="27"/>
  <c r="R37" i="27"/>
  <c r="E60" i="22"/>
  <c r="F60" i="22" s="1"/>
  <c r="J69" i="26"/>
  <c r="Q18" i="26"/>
  <c r="S18" i="26"/>
  <c r="BP32" i="26"/>
  <c r="BR32" i="26" s="1"/>
  <c r="N24" i="28"/>
  <c r="K24" i="28"/>
  <c r="M24" i="28"/>
  <c r="DH48" i="28"/>
  <c r="E48" i="28"/>
  <c r="F48" i="28" s="1"/>
  <c r="R46" i="27"/>
  <c r="I15" i="27"/>
  <c r="K82" i="26"/>
  <c r="L82" i="26" s="1"/>
  <c r="T53" i="26"/>
  <c r="S53" i="26"/>
  <c r="N54" i="26"/>
  <c r="DI54" i="26"/>
  <c r="F54" i="26"/>
  <c r="I57" i="26"/>
  <c r="BO39" i="27"/>
  <c r="BQ39" i="27"/>
  <c r="BR39" i="27"/>
  <c r="P48" i="27"/>
  <c r="R48" i="27" s="1"/>
  <c r="S48" i="27"/>
  <c r="U82" i="27"/>
  <c r="S63" i="26"/>
  <c r="S23" i="27"/>
  <c r="M40" i="27"/>
  <c r="BO12" i="28"/>
  <c r="BQ12" i="28" s="1"/>
  <c r="O16" i="26"/>
  <c r="O25" i="26"/>
  <c r="T45" i="26"/>
  <c r="R10" i="28"/>
  <c r="BS29" i="26"/>
  <c r="O59" i="26"/>
  <c r="O61" i="26"/>
  <c r="J68" i="26"/>
  <c r="L81" i="26"/>
  <c r="N81" i="26" s="1"/>
  <c r="S35" i="28"/>
  <c r="P35" i="28"/>
  <c r="R35" i="28" s="1"/>
  <c r="F40" i="26"/>
  <c r="J40" i="26" s="1"/>
  <c r="L43" i="26"/>
  <c r="O43" i="26"/>
  <c r="EE10" i="26"/>
  <c r="N13" i="28"/>
  <c r="R14" i="27"/>
  <c r="S63" i="27"/>
  <c r="P63" i="27"/>
  <c r="R63" i="27" s="1"/>
  <c r="E24" i="28"/>
  <c r="DH24" i="28"/>
  <c r="ED61" i="28"/>
  <c r="EF61" i="28"/>
  <c r="BR22" i="27"/>
  <c r="S69" i="27"/>
  <c r="S14" i="28"/>
  <c r="E50" i="28"/>
  <c r="I50" i="28" s="1"/>
  <c r="N60" i="28"/>
  <c r="E60" i="28"/>
  <c r="DH60" i="28"/>
  <c r="BQ67" i="27"/>
  <c r="EF13" i="28"/>
  <c r="ED13" i="28"/>
  <c r="R16" i="28"/>
  <c r="BQ16" i="28"/>
  <c r="E18" i="28"/>
  <c r="F18" i="28" s="1"/>
  <c r="DH18" i="28"/>
  <c r="S29" i="28"/>
  <c r="H34" i="28"/>
  <c r="BR40" i="28"/>
  <c r="BO40" i="28"/>
  <c r="BQ40" i="28"/>
  <c r="BQ44" i="28"/>
  <c r="EF26" i="28"/>
  <c r="ED26" i="28"/>
  <c r="EF41" i="28"/>
  <c r="ED41" i="28"/>
  <c r="BR12" i="28"/>
  <c r="E20" i="28"/>
  <c r="I20" i="28" s="1"/>
  <c r="E22" i="28"/>
  <c r="F22" i="28" s="1"/>
  <c r="BQ22" i="28"/>
  <c r="BR22" i="28"/>
  <c r="E33" i="28"/>
  <c r="I33" i="28" s="1"/>
  <c r="S34" i="28"/>
  <c r="BR38" i="28"/>
  <c r="R47" i="28"/>
  <c r="BR62" i="28"/>
  <c r="R81" i="28"/>
  <c r="BQ27" i="28"/>
  <c r="EF27" i="28"/>
  <c r="ED27" i="28"/>
  <c r="S30" i="28"/>
  <c r="BR48" i="28"/>
  <c r="BQ48" i="28"/>
  <c r="M56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I78" i="28" s="1"/>
  <c r="F78" i="28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E66" i="28"/>
  <c r="F66" i="28" s="1"/>
  <c r="H66" i="28"/>
  <c r="L25" i="23"/>
  <c r="R43" i="28"/>
  <c r="BO55" i="28"/>
  <c r="BQ55" i="28"/>
  <c r="S60" i="28"/>
  <c r="R67" i="28"/>
  <c r="DH70" i="28"/>
  <c r="E70" i="28"/>
  <c r="F70" i="28" s="1"/>
  <c r="H70" i="28" s="1"/>
  <c r="S71" i="28"/>
  <c r="AH82" i="28"/>
  <c r="BQ36" i="28"/>
  <c r="N41" i="28"/>
  <c r="I56" i="28"/>
  <c r="R59" i="28"/>
  <c r="S59" i="28"/>
  <c r="ED59" i="28"/>
  <c r="EF59" i="28"/>
  <c r="R65" i="28"/>
  <c r="BQ72" i="28"/>
  <c r="N76" i="28"/>
  <c r="K76" i="28"/>
  <c r="M76" i="28"/>
  <c r="AJ82" i="28"/>
  <c r="AL82" i="28" s="1"/>
  <c r="R37" i="28"/>
  <c r="S55" i="28"/>
  <c r="E62" i="28"/>
  <c r="I62" i="28" s="1"/>
  <c r="EF63" i="28"/>
  <c r="BR70" i="28"/>
  <c r="AA66" i="22"/>
  <c r="DH77" i="28"/>
  <c r="E80" i="28"/>
  <c r="I80" i="28" s="1"/>
  <c r="BR76" i="28"/>
  <c r="I22" i="28"/>
  <c r="G14" i="26"/>
  <c r="I14" i="26" s="1"/>
  <c r="F33" i="28"/>
  <c r="H33" i="28" s="1"/>
  <c r="I18" i="28"/>
  <c r="I48" i="28"/>
  <c r="G49" i="26"/>
  <c r="I49" i="26" s="1"/>
  <c r="F80" i="28"/>
  <c r="H80" i="28" s="1"/>
  <c r="G64" i="26"/>
  <c r="J77" i="26"/>
  <c r="J54" i="26"/>
  <c r="G54" i="26"/>
  <c r="I54" i="26" s="1"/>
  <c r="I38" i="28"/>
  <c r="BQ76" i="22"/>
  <c r="BQ70" i="22"/>
  <c r="EE45" i="22"/>
  <c r="E46" i="22"/>
  <c r="F46" i="22" s="1"/>
  <c r="E47" i="22"/>
  <c r="F47" i="22" s="1"/>
  <c r="EE47" i="22"/>
  <c r="EE52" i="22"/>
  <c r="EE65" i="22"/>
  <c r="E66" i="22"/>
  <c r="EE71" i="22"/>
  <c r="EE72" i="22"/>
  <c r="E78" i="22"/>
  <c r="F78" i="22" s="1"/>
  <c r="E11" i="22"/>
  <c r="EE12" i="22"/>
  <c r="E20" i="22"/>
  <c r="F20" i="22" s="1"/>
  <c r="EE21" i="22"/>
  <c r="EE22" i="22"/>
  <c r="E23" i="22"/>
  <c r="F23" i="22" s="1"/>
  <c r="EE23" i="22"/>
  <c r="E26" i="22"/>
  <c r="F26" i="22" s="1"/>
  <c r="E31" i="22"/>
  <c r="E37" i="22"/>
  <c r="F37" i="22" s="1"/>
  <c r="E38" i="22"/>
  <c r="F38" i="22" s="1"/>
  <c r="EE38" i="22"/>
  <c r="EE39" i="22"/>
  <c r="EE40" i="22"/>
  <c r="E50" i="22"/>
  <c r="F50" i="22" s="1"/>
  <c r="E59" i="22"/>
  <c r="F59" i="22" s="1"/>
  <c r="L61" i="23"/>
  <c r="AA55" i="22"/>
  <c r="EE68" i="22"/>
  <c r="BQ74" i="22"/>
  <c r="EE17" i="22"/>
  <c r="EE18" i="22"/>
  <c r="EE33" i="22"/>
  <c r="EE34" i="22"/>
  <c r="E33" i="23"/>
  <c r="E43" i="22"/>
  <c r="F43" i="22" s="1"/>
  <c r="EE43" i="22"/>
  <c r="L26" i="23"/>
  <c r="L18" i="23"/>
  <c r="EB82" i="22"/>
  <c r="EC82" i="22" s="1"/>
  <c r="EE78" i="22"/>
  <c r="L63" i="23"/>
  <c r="AA77" i="22"/>
  <c r="L35" i="23"/>
  <c r="E27" i="22"/>
  <c r="F27" i="22" s="1"/>
  <c r="E12" i="22"/>
  <c r="F12" i="22" s="1"/>
  <c r="E45" i="22"/>
  <c r="F45" i="22" s="1"/>
  <c r="E16" i="22"/>
  <c r="F16" i="22" s="1"/>
  <c r="E39" i="22"/>
  <c r="F39" i="22" s="1"/>
  <c r="E24" i="22"/>
  <c r="F24" i="22" s="1"/>
  <c r="E52" i="22"/>
  <c r="E72" i="22"/>
  <c r="F72" i="22" s="1"/>
  <c r="EE48" i="22"/>
  <c r="EE59" i="22"/>
  <c r="E21" i="22"/>
  <c r="EE35" i="22"/>
  <c r="EE24" i="22"/>
  <c r="EE20" i="22"/>
  <c r="EE50" i="22"/>
  <c r="AA57" i="22"/>
  <c r="G47" i="22"/>
  <c r="G57" i="22"/>
  <c r="G79" i="22"/>
  <c r="G11" i="22"/>
  <c r="M20" i="22"/>
  <c r="G21" i="22"/>
  <c r="G33" i="22"/>
  <c r="G37" i="22"/>
  <c r="G44" i="22"/>
  <c r="G60" i="22"/>
  <c r="G30" i="22"/>
  <c r="G42" i="22"/>
  <c r="I42" i="22" s="1"/>
  <c r="E63" i="22"/>
  <c r="F63" i="22" s="1"/>
  <c r="E53" i="22"/>
  <c r="F53" i="22" s="1"/>
  <c r="M38" i="22"/>
  <c r="M64" i="22"/>
  <c r="E44" i="22"/>
  <c r="F44" i="22" s="1"/>
  <c r="E48" i="22"/>
  <c r="F48" i="22" s="1"/>
  <c r="E57" i="22"/>
  <c r="F57" i="22" s="1"/>
  <c r="E71" i="22"/>
  <c r="E76" i="22"/>
  <c r="F76" i="22" s="1"/>
  <c r="E55" i="22"/>
  <c r="F55" i="22" s="1"/>
  <c r="C54" i="23"/>
  <c r="E58" i="22"/>
  <c r="F58" i="22" s="1"/>
  <c r="C59" i="23"/>
  <c r="E68" i="22"/>
  <c r="E74" i="22"/>
  <c r="F74" i="22" s="1"/>
  <c r="E79" i="22"/>
  <c r="F79" i="22" s="1"/>
  <c r="AA30" i="22"/>
  <c r="G29" i="22"/>
  <c r="G41" i="22"/>
  <c r="M76" i="22"/>
  <c r="M13" i="22"/>
  <c r="M37" i="22"/>
  <c r="BQ30" i="22"/>
  <c r="M12" i="22"/>
  <c r="M17" i="22"/>
  <c r="E54" i="22"/>
  <c r="F54" i="22" s="1"/>
  <c r="E14" i="22"/>
  <c r="C16" i="23"/>
  <c r="E36" i="22"/>
  <c r="F36" i="22" s="1"/>
  <c r="D12" i="23"/>
  <c r="C13" i="23"/>
  <c r="BP42" i="22"/>
  <c r="BQ42" i="22"/>
  <c r="AA64" i="22"/>
  <c r="AA60" i="22"/>
  <c r="L58" i="23"/>
  <c r="AA56" i="22"/>
  <c r="L46" i="23"/>
  <c r="AA40" i="22"/>
  <c r="L38" i="23"/>
  <c r="AA32" i="22"/>
  <c r="C46" i="23"/>
  <c r="BP58" i="22"/>
  <c r="BQ58" i="22"/>
  <c r="BP38" i="22"/>
  <c r="BQ38" i="22"/>
  <c r="C37" i="23"/>
  <c r="G13" i="22"/>
  <c r="G19" i="22"/>
  <c r="G25" i="22"/>
  <c r="G35" i="22"/>
  <c r="G59" i="22"/>
  <c r="L76" i="23"/>
  <c r="AA26" i="22"/>
  <c r="M53" i="22"/>
  <c r="G53" i="22"/>
  <c r="G61" i="22"/>
  <c r="G63" i="22"/>
  <c r="G73" i="22"/>
  <c r="G77" i="22"/>
  <c r="G23" i="22"/>
  <c r="BQ26" i="22"/>
  <c r="G27" i="22"/>
  <c r="G39" i="22"/>
  <c r="G43" i="22"/>
  <c r="BP70" i="22"/>
  <c r="BQ62" i="22"/>
  <c r="BQ66" i="22"/>
  <c r="M27" i="22"/>
  <c r="BQ75" i="22"/>
  <c r="BP18" i="22"/>
  <c r="BP26" i="22"/>
  <c r="D37" i="23"/>
  <c r="D19" i="23"/>
  <c r="D62" i="23"/>
  <c r="M21" i="22"/>
  <c r="BQ36" i="22"/>
  <c r="M72" i="22"/>
  <c r="M67" i="22"/>
  <c r="M26" i="22"/>
  <c r="M33" i="22"/>
  <c r="M40" i="22"/>
  <c r="M30" i="22"/>
  <c r="M18" i="22"/>
  <c r="M54" i="22"/>
  <c r="M23" i="22"/>
  <c r="R37" i="22" l="1"/>
  <c r="F35" i="23" s="1"/>
  <c r="BQ24" i="22"/>
  <c r="R16" i="22"/>
  <c r="F14" i="23" s="1"/>
  <c r="Q42" i="22"/>
  <c r="R42" i="22"/>
  <c r="F40" i="23" s="1"/>
  <c r="BQ60" i="22"/>
  <c r="BQ47" i="22"/>
  <c r="I35" i="22"/>
  <c r="C47" i="23"/>
  <c r="BQ72" i="22"/>
  <c r="C66" i="23"/>
  <c r="C15" i="23"/>
  <c r="AF82" i="22"/>
  <c r="F81" i="27"/>
  <c r="H81" i="27" s="1"/>
  <c r="I81" i="27"/>
  <c r="I46" i="28"/>
  <c r="F46" i="28"/>
  <c r="F43" i="28"/>
  <c r="H43" i="28" s="1"/>
  <c r="I43" i="28"/>
  <c r="F16" i="27"/>
  <c r="H16" i="27" s="1"/>
  <c r="I16" i="27"/>
  <c r="N21" i="26"/>
  <c r="O21" i="26"/>
  <c r="T37" i="26"/>
  <c r="S37" i="26"/>
  <c r="J56" i="26"/>
  <c r="O63" i="26"/>
  <c r="N63" i="26"/>
  <c r="T66" i="26"/>
  <c r="Q66" i="26"/>
  <c r="S66" i="26" s="1"/>
  <c r="O71" i="26"/>
  <c r="L71" i="26"/>
  <c r="N71" i="26" s="1"/>
  <c r="F78" i="26"/>
  <c r="DI78" i="26"/>
  <c r="R11" i="27"/>
  <c r="S11" i="27"/>
  <c r="BQ80" i="27"/>
  <c r="BR80" i="27"/>
  <c r="I64" i="26"/>
  <c r="F20" i="28"/>
  <c r="H20" i="28" s="1"/>
  <c r="S28" i="26"/>
  <c r="W82" i="27"/>
  <c r="AD82" i="26"/>
  <c r="I61" i="28"/>
  <c r="AN82" i="26"/>
  <c r="I63" i="27"/>
  <c r="F63" i="27"/>
  <c r="H63" i="27" s="1"/>
  <c r="I26" i="27"/>
  <c r="F26" i="27"/>
  <c r="H26" i="27" s="1"/>
  <c r="I38" i="27"/>
  <c r="F38" i="27"/>
  <c r="H38" i="27" s="1"/>
  <c r="N19" i="26"/>
  <c r="O19" i="26"/>
  <c r="DI27" i="26"/>
  <c r="F27" i="26"/>
  <c r="G27" i="26" s="1"/>
  <c r="DI35" i="26"/>
  <c r="F35" i="26"/>
  <c r="S36" i="26"/>
  <c r="L38" i="26"/>
  <c r="N38" i="26" s="1"/>
  <c r="O38" i="26"/>
  <c r="O40" i="26"/>
  <c r="L40" i="26"/>
  <c r="N40" i="26" s="1"/>
  <c r="Q41" i="26"/>
  <c r="S41" i="26" s="1"/>
  <c r="T41" i="26"/>
  <c r="Q42" i="26"/>
  <c r="S42" i="26" s="1"/>
  <c r="T42" i="26"/>
  <c r="F44" i="26"/>
  <c r="G44" i="26" s="1"/>
  <c r="I44" i="26" s="1"/>
  <c r="DI44" i="26"/>
  <c r="T47" i="26"/>
  <c r="S47" i="26"/>
  <c r="T48" i="26"/>
  <c r="Q57" i="26"/>
  <c r="S57" i="26" s="1"/>
  <c r="T57" i="26"/>
  <c r="BS64" i="26"/>
  <c r="DI72" i="26"/>
  <c r="F72" i="26"/>
  <c r="O74" i="26"/>
  <c r="L74" i="26"/>
  <c r="N74" i="26" s="1"/>
  <c r="O79" i="26"/>
  <c r="F81" i="26"/>
  <c r="G81" i="26" s="1"/>
  <c r="DI81" i="26"/>
  <c r="H28" i="27"/>
  <c r="N43" i="27"/>
  <c r="M43" i="27"/>
  <c r="I43" i="27"/>
  <c r="H43" i="27"/>
  <c r="R47" i="27"/>
  <c r="S47" i="27"/>
  <c r="K49" i="27"/>
  <c r="M49" i="27" s="1"/>
  <c r="N49" i="27"/>
  <c r="K53" i="27"/>
  <c r="M53" i="27" s="1"/>
  <c r="N53" i="27"/>
  <c r="BN63" i="22"/>
  <c r="BP63" i="22" s="1"/>
  <c r="BQ63" i="22"/>
  <c r="BN27" i="22"/>
  <c r="BQ27" i="22"/>
  <c r="BN23" i="22"/>
  <c r="BP23" i="22" s="1"/>
  <c r="BQ23" i="22"/>
  <c r="BQ31" i="22"/>
  <c r="I66" i="28"/>
  <c r="BS48" i="26"/>
  <c r="O51" i="26"/>
  <c r="N27" i="26"/>
  <c r="I46" i="27"/>
  <c r="I58" i="28"/>
  <c r="F58" i="28"/>
  <c r="H58" i="28" s="1"/>
  <c r="I44" i="27"/>
  <c r="I45" i="28"/>
  <c r="I71" i="28"/>
  <c r="F71" i="28"/>
  <c r="H71" i="28" s="1"/>
  <c r="I28" i="27"/>
  <c r="I35" i="27"/>
  <c r="I73" i="27"/>
  <c r="F73" i="27"/>
  <c r="H73" i="27" s="1"/>
  <c r="F60" i="27"/>
  <c r="H60" i="27" s="1"/>
  <c r="I60" i="27"/>
  <c r="F53" i="27"/>
  <c r="H53" i="27" s="1"/>
  <c r="I53" i="27"/>
  <c r="R75" i="27"/>
  <c r="BS16" i="26"/>
  <c r="BP16" i="26"/>
  <c r="BR16" i="26" s="1"/>
  <c r="O18" i="26"/>
  <c r="L18" i="26"/>
  <c r="N18" i="26" s="1"/>
  <c r="BS44" i="26"/>
  <c r="BP44" i="26"/>
  <c r="BR44" i="26" s="1"/>
  <c r="J49" i="26"/>
  <c r="BR54" i="26"/>
  <c r="BS54" i="26"/>
  <c r="DI65" i="26"/>
  <c r="F65" i="26"/>
  <c r="L69" i="26"/>
  <c r="O69" i="26"/>
  <c r="BP72" i="26"/>
  <c r="BR72" i="26" s="1"/>
  <c r="BS72" i="26"/>
  <c r="EA82" i="27"/>
  <c r="BR31" i="27"/>
  <c r="BQ31" i="27"/>
  <c r="I39" i="27"/>
  <c r="F39" i="27"/>
  <c r="H39" i="27" s="1"/>
  <c r="R40" i="27"/>
  <c r="S40" i="27"/>
  <c r="F54" i="27"/>
  <c r="H54" i="27" s="1"/>
  <c r="I54" i="27"/>
  <c r="I56" i="27"/>
  <c r="F56" i="27"/>
  <c r="H56" i="27" s="1"/>
  <c r="R64" i="27"/>
  <c r="BO11" i="28"/>
  <c r="BN82" i="28"/>
  <c r="BO82" i="28" s="1"/>
  <c r="BQ82" i="28" s="1"/>
  <c r="H11" i="28"/>
  <c r="H35" i="22"/>
  <c r="BQ51" i="22"/>
  <c r="BS60" i="26"/>
  <c r="T35" i="26"/>
  <c r="G48" i="26"/>
  <c r="I48" i="26" s="1"/>
  <c r="S22" i="26"/>
  <c r="BO44" i="27"/>
  <c r="BQ44" i="27" s="1"/>
  <c r="N72" i="27"/>
  <c r="I65" i="27"/>
  <c r="K13" i="27"/>
  <c r="M13" i="27" s="1"/>
  <c r="J17" i="26"/>
  <c r="F76" i="28"/>
  <c r="H76" i="28" s="1"/>
  <c r="I76" i="28"/>
  <c r="F76" i="27"/>
  <c r="H76" i="27" s="1"/>
  <c r="I35" i="28"/>
  <c r="I59" i="28"/>
  <c r="F59" i="28"/>
  <c r="H59" i="28" s="1"/>
  <c r="F47" i="28"/>
  <c r="I47" i="28"/>
  <c r="EF12" i="28"/>
  <c r="I67" i="27"/>
  <c r="F78" i="27"/>
  <c r="H78" i="27" s="1"/>
  <c r="H71" i="27"/>
  <c r="M76" i="27"/>
  <c r="F73" i="26"/>
  <c r="G73" i="26" s="1"/>
  <c r="I73" i="26" s="1"/>
  <c r="BS81" i="26"/>
  <c r="S50" i="26"/>
  <c r="O55" i="26"/>
  <c r="EE29" i="26"/>
  <c r="F29" i="26"/>
  <c r="J29" i="26" s="1"/>
  <c r="T44" i="26"/>
  <c r="S44" i="26"/>
  <c r="S45" i="26"/>
  <c r="O49" i="26"/>
  <c r="L49" i="26"/>
  <c r="N49" i="26" s="1"/>
  <c r="DI58" i="26"/>
  <c r="F58" i="26"/>
  <c r="S61" i="26"/>
  <c r="DI66" i="26"/>
  <c r="F66" i="26"/>
  <c r="T80" i="26"/>
  <c r="S80" i="26"/>
  <c r="J81" i="26"/>
  <c r="DJ82" i="26"/>
  <c r="BO32" i="28"/>
  <c r="BQ32" i="28" s="1"/>
  <c r="BR32" i="28"/>
  <c r="I51" i="28"/>
  <c r="N53" i="28"/>
  <c r="K53" i="28"/>
  <c r="M53" i="28" s="1"/>
  <c r="EF55" i="28"/>
  <c r="ED55" i="28"/>
  <c r="DH69" i="28"/>
  <c r="E69" i="28"/>
  <c r="G77" i="25"/>
  <c r="M82" i="26"/>
  <c r="O82" i="26" s="1"/>
  <c r="O13" i="26"/>
  <c r="N13" i="26"/>
  <c r="BS22" i="26"/>
  <c r="BR36" i="26"/>
  <c r="DI39" i="26"/>
  <c r="F39" i="26"/>
  <c r="G39" i="26" s="1"/>
  <c r="N46" i="26"/>
  <c r="S59" i="26"/>
  <c r="G82" i="28"/>
  <c r="BR30" i="28"/>
  <c r="M78" i="28"/>
  <c r="H68" i="27"/>
  <c r="I38" i="26"/>
  <c r="DI13" i="26"/>
  <c r="F13" i="26"/>
  <c r="T14" i="26"/>
  <c r="O17" i="26"/>
  <c r="L22" i="26"/>
  <c r="N22" i="26" s="1"/>
  <c r="O22" i="26"/>
  <c r="T23" i="26"/>
  <c r="S23" i="26"/>
  <c r="F32" i="26"/>
  <c r="DI34" i="26"/>
  <c r="F34" i="26"/>
  <c r="G34" i="26" s="1"/>
  <c r="I34" i="26" s="1"/>
  <c r="J46" i="26"/>
  <c r="T60" i="26"/>
  <c r="BS61" i="26"/>
  <c r="BR61" i="26"/>
  <c r="T64" i="26"/>
  <c r="N78" i="26"/>
  <c r="O78" i="26"/>
  <c r="BN82" i="27"/>
  <c r="BO82" i="27" s="1"/>
  <c r="N81" i="27"/>
  <c r="S66" i="28"/>
  <c r="BR72" i="28"/>
  <c r="O40" i="22"/>
  <c r="D38" i="23" s="1"/>
  <c r="C38" i="23"/>
  <c r="BQ18" i="22"/>
  <c r="I25" i="22"/>
  <c r="C51" i="23"/>
  <c r="C27" i="23"/>
  <c r="C9" i="23"/>
  <c r="H18" i="28"/>
  <c r="S50" i="28"/>
  <c r="BR28" i="28"/>
  <c r="N43" i="26"/>
  <c r="BS49" i="26"/>
  <c r="Q20" i="26"/>
  <c r="S20" i="26" s="1"/>
  <c r="S76" i="26"/>
  <c r="N22" i="28"/>
  <c r="N30" i="28"/>
  <c r="ED19" i="28"/>
  <c r="S79" i="28"/>
  <c r="H75" i="28"/>
  <c r="M69" i="28"/>
  <c r="BQ37" i="28"/>
  <c r="E31" i="28"/>
  <c r="I31" i="28" s="1"/>
  <c r="R22" i="28"/>
  <c r="BQ75" i="27"/>
  <c r="AC82" i="27"/>
  <c r="N54" i="27"/>
  <c r="S43" i="27"/>
  <c r="BR10" i="27"/>
  <c r="H19" i="27"/>
  <c r="K16" i="27"/>
  <c r="M16" i="27" s="1"/>
  <c r="R10" i="27"/>
  <c r="N15" i="27"/>
  <c r="R59" i="27"/>
  <c r="BR25" i="27"/>
  <c r="F76" i="26"/>
  <c r="G76" i="26" s="1"/>
  <c r="I76" i="26" s="1"/>
  <c r="N72" i="26"/>
  <c r="N68" i="26"/>
  <c r="F67" i="26"/>
  <c r="F41" i="26"/>
  <c r="G41" i="26" s="1"/>
  <c r="I41" i="26" s="1"/>
  <c r="J25" i="26"/>
  <c r="F47" i="26"/>
  <c r="G47" i="26" s="1"/>
  <c r="I47" i="26" s="1"/>
  <c r="BR25" i="26"/>
  <c r="BS67" i="26"/>
  <c r="Q25" i="26"/>
  <c r="S25" i="26" s="1"/>
  <c r="O29" i="26"/>
  <c r="BS11" i="26"/>
  <c r="T15" i="26"/>
  <c r="BS15" i="26"/>
  <c r="Q24" i="26"/>
  <c r="S24" i="26" s="1"/>
  <c r="T24" i="26"/>
  <c r="S26" i="26"/>
  <c r="BR26" i="26"/>
  <c r="BS27" i="26"/>
  <c r="BR29" i="26"/>
  <c r="O30" i="26"/>
  <c r="N32" i="26"/>
  <c r="J36" i="26"/>
  <c r="BR46" i="26"/>
  <c r="BS57" i="26"/>
  <c r="O66" i="26"/>
  <c r="N66" i="26"/>
  <c r="N73" i="26"/>
  <c r="S74" i="26"/>
  <c r="BR79" i="26"/>
  <c r="O80" i="26"/>
  <c r="N11" i="27"/>
  <c r="S14" i="27"/>
  <c r="BR23" i="27"/>
  <c r="BO23" i="27"/>
  <c r="BQ23" i="27" s="1"/>
  <c r="E42" i="27"/>
  <c r="S23" i="28"/>
  <c r="R29" i="28"/>
  <c r="M30" i="28"/>
  <c r="K72" i="28"/>
  <c r="M72" i="28" s="1"/>
  <c r="N72" i="28"/>
  <c r="R55" i="22"/>
  <c r="F53" i="23" s="1"/>
  <c r="BQ82" i="26"/>
  <c r="T18" i="26"/>
  <c r="J31" i="26"/>
  <c r="BR35" i="26"/>
  <c r="T39" i="26"/>
  <c r="T40" i="26"/>
  <c r="J43" i="26"/>
  <c r="O48" i="26"/>
  <c r="BR50" i="26"/>
  <c r="I51" i="26"/>
  <c r="N52" i="26"/>
  <c r="BS52" i="26"/>
  <c r="BR67" i="26"/>
  <c r="S68" i="26"/>
  <c r="I69" i="26"/>
  <c r="J73" i="26"/>
  <c r="S25" i="27"/>
  <c r="I32" i="27"/>
  <c r="R33" i="27"/>
  <c r="R45" i="27"/>
  <c r="S59" i="27"/>
  <c r="R11" i="28"/>
  <c r="S11" i="28"/>
  <c r="N16" i="28"/>
  <c r="S33" i="28"/>
  <c r="EF51" i="28"/>
  <c r="ED51" i="28"/>
  <c r="DG82" i="27"/>
  <c r="E82" i="27" s="1"/>
  <c r="S21" i="27"/>
  <c r="S24" i="27"/>
  <c r="BQ50" i="27"/>
  <c r="BQ72" i="27"/>
  <c r="M12" i="28"/>
  <c r="M19" i="28"/>
  <c r="M23" i="28"/>
  <c r="R24" i="28"/>
  <c r="I25" i="28"/>
  <c r="BQ35" i="28"/>
  <c r="H35" i="28"/>
  <c r="H38" i="28"/>
  <c r="BR42" i="28"/>
  <c r="M52" i="28"/>
  <c r="N52" i="28"/>
  <c r="DH54" i="28"/>
  <c r="E54" i="28"/>
  <c r="ED74" i="28"/>
  <c r="EF74" i="28"/>
  <c r="BQ78" i="28"/>
  <c r="N81" i="28"/>
  <c r="BQ15" i="27"/>
  <c r="BR19" i="27"/>
  <c r="S27" i="27"/>
  <c r="S46" i="27"/>
  <c r="R67" i="27"/>
  <c r="M72" i="27"/>
  <c r="E10" i="28"/>
  <c r="BR13" i="28"/>
  <c r="R20" i="28"/>
  <c r="M22" i="28"/>
  <c r="N33" i="28"/>
  <c r="BO42" i="28"/>
  <c r="BQ42" i="28" s="1"/>
  <c r="R45" i="28"/>
  <c r="EF46" i="28"/>
  <c r="S57" i="28"/>
  <c r="ED57" i="28"/>
  <c r="EF57" i="28"/>
  <c r="R69" i="28"/>
  <c r="BR69" i="28"/>
  <c r="ED71" i="28"/>
  <c r="EF71" i="28"/>
  <c r="N73" i="28"/>
  <c r="R23" i="27"/>
  <c r="H23" i="27"/>
  <c r="R30" i="27"/>
  <c r="E37" i="27"/>
  <c r="N42" i="27"/>
  <c r="BR42" i="27"/>
  <c r="M46" i="27"/>
  <c r="N60" i="27"/>
  <c r="BQ23" i="28"/>
  <c r="BR33" i="28"/>
  <c r="BR46" i="28"/>
  <c r="H47" i="28"/>
  <c r="H48" i="28"/>
  <c r="S52" i="28"/>
  <c r="N54" i="28"/>
  <c r="BR54" i="28"/>
  <c r="N57" i="28"/>
  <c r="N61" i="28"/>
  <c r="S76" i="28"/>
  <c r="E81" i="28"/>
  <c r="F81" i="28" s="1"/>
  <c r="H81" i="28" s="1"/>
  <c r="W82" i="28"/>
  <c r="R39" i="22"/>
  <c r="F37" i="23" s="1"/>
  <c r="BR45" i="28"/>
  <c r="S47" i="28"/>
  <c r="M50" i="28"/>
  <c r="BR55" i="28"/>
  <c r="N56" i="28"/>
  <c r="BR57" i="28"/>
  <c r="BQ58" i="28"/>
  <c r="S62" i="28"/>
  <c r="N66" i="28"/>
  <c r="BR68" i="28"/>
  <c r="N75" i="28"/>
  <c r="AR82" i="28"/>
  <c r="Q65" i="22"/>
  <c r="Q48" i="22"/>
  <c r="R77" i="22"/>
  <c r="F75" i="23" s="1"/>
  <c r="I48" i="22"/>
  <c r="R14" i="22"/>
  <c r="F12" i="23" s="1"/>
  <c r="C58" i="23"/>
  <c r="BQ79" i="22"/>
  <c r="BQ71" i="22"/>
  <c r="R41" i="22"/>
  <c r="F39" i="23" s="1"/>
  <c r="BQ55" i="22"/>
  <c r="Q58" i="22"/>
  <c r="BQ39" i="22"/>
  <c r="BQ35" i="22"/>
  <c r="C57" i="23"/>
  <c r="C19" i="23"/>
  <c r="C62" i="23"/>
  <c r="C28" i="23"/>
  <c r="C64" i="23"/>
  <c r="BQ15" i="22"/>
  <c r="R76" i="22"/>
  <c r="F74" i="23" s="1"/>
  <c r="C70" i="23"/>
  <c r="R13" i="22"/>
  <c r="F11" i="23" s="1"/>
  <c r="BQ67" i="22"/>
  <c r="BQ11" i="22"/>
  <c r="C74" i="23"/>
  <c r="BQ61" i="22"/>
  <c r="BQ81" i="22"/>
  <c r="R64" i="22"/>
  <c r="F62" i="23" s="1"/>
  <c r="Q39" i="22"/>
  <c r="R59" i="22"/>
  <c r="R70" i="22"/>
  <c r="BQ80" i="22"/>
  <c r="BQ68" i="22"/>
  <c r="BQ32" i="22"/>
  <c r="BQ20" i="22"/>
  <c r="BQ64" i="22"/>
  <c r="BQ48" i="22"/>
  <c r="BQ40" i="22"/>
  <c r="EE82" i="22"/>
  <c r="Q59" i="22"/>
  <c r="H79" i="22"/>
  <c r="I52" i="22"/>
  <c r="H69" i="22"/>
  <c r="I29" i="22"/>
  <c r="I15" i="22"/>
  <c r="I62" i="22"/>
  <c r="E82" i="22"/>
  <c r="F82" i="22" s="1"/>
  <c r="H29" i="22"/>
  <c r="H55" i="22"/>
  <c r="H13" i="22"/>
  <c r="I53" i="22"/>
  <c r="I58" i="22"/>
  <c r="H19" i="22"/>
  <c r="I41" i="22"/>
  <c r="H47" i="22"/>
  <c r="R60" i="22"/>
  <c r="F58" i="23" s="1"/>
  <c r="R30" i="22"/>
  <c r="F28" i="23" s="1"/>
  <c r="E62" i="23"/>
  <c r="Q33" i="22"/>
  <c r="Q50" i="22"/>
  <c r="Q77" i="22"/>
  <c r="Q64" i="22"/>
  <c r="R34" i="22"/>
  <c r="F32" i="23" s="1"/>
  <c r="R23" i="22"/>
  <c r="F21" i="23" s="1"/>
  <c r="C56" i="23"/>
  <c r="C45" i="23"/>
  <c r="C61" i="23"/>
  <c r="C75" i="23"/>
  <c r="C71" i="23"/>
  <c r="C31" i="23"/>
  <c r="R58" i="22"/>
  <c r="F56" i="23" s="1"/>
  <c r="C65" i="23"/>
  <c r="R63" i="22"/>
  <c r="F61" i="23" s="1"/>
  <c r="C24" i="23"/>
  <c r="C79" i="23"/>
  <c r="C17" i="23"/>
  <c r="R10" i="22"/>
  <c r="F8" i="23" s="1"/>
  <c r="C20" i="23"/>
  <c r="C67" i="23"/>
  <c r="C63" i="23"/>
  <c r="C36" i="23"/>
  <c r="C12" i="23"/>
  <c r="R80" i="22"/>
  <c r="F78" i="23" s="1"/>
  <c r="C69" i="23"/>
  <c r="C55" i="23"/>
  <c r="R72" i="22"/>
  <c r="F70" i="23" s="1"/>
  <c r="C40" i="23"/>
  <c r="R67" i="22"/>
  <c r="F65" i="23" s="1"/>
  <c r="C41" i="23"/>
  <c r="C8" i="23"/>
  <c r="R69" i="22"/>
  <c r="F67" i="23" s="1"/>
  <c r="R36" i="22"/>
  <c r="F34" i="23" s="1"/>
  <c r="C39" i="23"/>
  <c r="C25" i="23"/>
  <c r="BR8" i="26"/>
  <c r="AR8" i="26"/>
  <c r="BE8" i="26"/>
  <c r="BH8" i="26" s="1"/>
  <c r="BB8" i="26"/>
  <c r="O79" i="22"/>
  <c r="Q79" i="22" s="1"/>
  <c r="C77" i="23"/>
  <c r="E64" i="23"/>
  <c r="R66" i="22"/>
  <c r="F64" i="23" s="1"/>
  <c r="BS28" i="26"/>
  <c r="BR28" i="26"/>
  <c r="EE33" i="26"/>
  <c r="F33" i="26"/>
  <c r="F45" i="26"/>
  <c r="EE45" i="26"/>
  <c r="I52" i="26"/>
  <c r="J52" i="26"/>
  <c r="I61" i="26"/>
  <c r="EE63" i="26"/>
  <c r="F63" i="26"/>
  <c r="G63" i="26" s="1"/>
  <c r="Y82" i="26"/>
  <c r="X82" i="26"/>
  <c r="BO34" i="27"/>
  <c r="BQ34" i="27" s="1"/>
  <c r="BR34" i="27"/>
  <c r="H34" i="27"/>
  <c r="BO47" i="27"/>
  <c r="BQ47" i="27" s="1"/>
  <c r="BR47" i="27"/>
  <c r="F77" i="28"/>
  <c r="H77" i="28" s="1"/>
  <c r="I77" i="28"/>
  <c r="BN65" i="22"/>
  <c r="BP65" i="22" s="1"/>
  <c r="BQ65" i="22"/>
  <c r="BN57" i="22"/>
  <c r="BP57" i="22" s="1"/>
  <c r="BQ57" i="22"/>
  <c r="BN41" i="22"/>
  <c r="BQ41" i="22"/>
  <c r="BN29" i="22"/>
  <c r="BP29" i="22" s="1"/>
  <c r="BQ29" i="22"/>
  <c r="BN13" i="22"/>
  <c r="BP13" i="22" s="1"/>
  <c r="BQ13" i="22"/>
  <c r="BQ56" i="22"/>
  <c r="BP56" i="22"/>
  <c r="BO82" i="22"/>
  <c r="R79" i="22"/>
  <c r="F77" i="23" s="1"/>
  <c r="N82" i="22"/>
  <c r="O82" i="22" s="1"/>
  <c r="BQ45" i="22"/>
  <c r="BP20" i="22"/>
  <c r="BQ49" i="22"/>
  <c r="BQ12" i="22"/>
  <c r="BQ73" i="22"/>
  <c r="BQ53" i="22"/>
  <c r="BQ17" i="22"/>
  <c r="BQ52" i="22"/>
  <c r="I30" i="22"/>
  <c r="I33" i="22"/>
  <c r="G40" i="26"/>
  <c r="I40" i="26" s="1"/>
  <c r="F30" i="28"/>
  <c r="H30" i="28" s="1"/>
  <c r="F50" i="28"/>
  <c r="H50" i="28" s="1"/>
  <c r="J38" i="26"/>
  <c r="O28" i="26"/>
  <c r="I63" i="28"/>
  <c r="I17" i="27"/>
  <c r="J51" i="26"/>
  <c r="BD8" i="27"/>
  <c r="BG8" i="27" s="1"/>
  <c r="I74" i="27"/>
  <c r="F31" i="28"/>
  <c r="H31" i="28" s="1"/>
  <c r="I24" i="27"/>
  <c r="F36" i="27"/>
  <c r="H36" i="27" s="1"/>
  <c r="I36" i="27"/>
  <c r="I81" i="26"/>
  <c r="F19" i="26"/>
  <c r="N10" i="26"/>
  <c r="N15" i="26"/>
  <c r="S65" i="26"/>
  <c r="S64" i="26"/>
  <c r="E63" i="23"/>
  <c r="R65" i="22"/>
  <c r="F63" i="23" s="1"/>
  <c r="R56" i="22"/>
  <c r="F54" i="23" s="1"/>
  <c r="E50" i="23"/>
  <c r="R52" i="22"/>
  <c r="F50" i="23" s="1"/>
  <c r="F11" i="26"/>
  <c r="DH82" i="26"/>
  <c r="T13" i="26"/>
  <c r="S13" i="26"/>
  <c r="O23" i="26"/>
  <c r="Q29" i="26"/>
  <c r="S29" i="26" s="1"/>
  <c r="T29" i="26"/>
  <c r="DI42" i="26"/>
  <c r="F42" i="26"/>
  <c r="G42" i="26" s="1"/>
  <c r="I42" i="26" s="1"/>
  <c r="J44" i="26"/>
  <c r="BP62" i="26"/>
  <c r="BR62" i="26" s="1"/>
  <c r="BS62" i="26"/>
  <c r="J63" i="26"/>
  <c r="N65" i="26"/>
  <c r="O65" i="26"/>
  <c r="J75" i="26"/>
  <c r="L76" i="26"/>
  <c r="N76" i="26" s="1"/>
  <c r="O76" i="26"/>
  <c r="BQ12" i="27"/>
  <c r="BP82" i="27"/>
  <c r="K14" i="27"/>
  <c r="M14" i="27" s="1"/>
  <c r="N14" i="27"/>
  <c r="S31" i="27"/>
  <c r="R31" i="27"/>
  <c r="P32" i="27"/>
  <c r="R32" i="27" s="1"/>
  <c r="S32" i="27"/>
  <c r="BO35" i="27"/>
  <c r="BQ35" i="27" s="1"/>
  <c r="BR35" i="27"/>
  <c r="N36" i="27"/>
  <c r="M36" i="27"/>
  <c r="F37" i="27"/>
  <c r="H37" i="27" s="1"/>
  <c r="I37" i="27"/>
  <c r="R39" i="27"/>
  <c r="S39" i="27"/>
  <c r="BR25" i="28"/>
  <c r="BQ25" i="28"/>
  <c r="M27" i="28"/>
  <c r="L82" i="28"/>
  <c r="E28" i="28"/>
  <c r="DH28" i="28"/>
  <c r="EF31" i="28"/>
  <c r="EC82" i="28"/>
  <c r="ED31" i="28"/>
  <c r="DH32" i="28"/>
  <c r="E32" i="28"/>
  <c r="I67" i="28"/>
  <c r="F67" i="28"/>
  <c r="H67" i="28" s="1"/>
  <c r="I40" i="27"/>
  <c r="F40" i="27"/>
  <c r="H40" i="27" s="1"/>
  <c r="J72" i="26"/>
  <c r="G72" i="26"/>
  <c r="I72" i="26" s="1"/>
  <c r="G29" i="26"/>
  <c r="I29" i="26" s="1"/>
  <c r="E69" i="23"/>
  <c r="Q71" i="22"/>
  <c r="F77" i="25"/>
  <c r="BP11" i="26"/>
  <c r="BR11" i="26" s="1"/>
  <c r="BO82" i="26"/>
  <c r="O12" i="26"/>
  <c r="N12" i="26"/>
  <c r="EE18" i="26"/>
  <c r="F18" i="26"/>
  <c r="S19" i="26"/>
  <c r="T19" i="26"/>
  <c r="EE20" i="26"/>
  <c r="F20" i="26"/>
  <c r="G20" i="26" s="1"/>
  <c r="I20" i="26" s="1"/>
  <c r="BS21" i="26"/>
  <c r="BP21" i="26"/>
  <c r="BR21" i="26" s="1"/>
  <c r="I22" i="26"/>
  <c r="J22" i="26"/>
  <c r="I27" i="26"/>
  <c r="T33" i="26"/>
  <c r="S33" i="26"/>
  <c r="I37" i="26"/>
  <c r="J37" i="26"/>
  <c r="I39" i="26"/>
  <c r="J39" i="26"/>
  <c r="J41" i="26"/>
  <c r="L53" i="26"/>
  <c r="N53" i="26" s="1"/>
  <c r="O53" i="26"/>
  <c r="I80" i="26"/>
  <c r="J80" i="26"/>
  <c r="Q82" i="27"/>
  <c r="R12" i="27"/>
  <c r="P15" i="27"/>
  <c r="R15" i="27" s="1"/>
  <c r="S15" i="27"/>
  <c r="M32" i="27"/>
  <c r="L82" i="27"/>
  <c r="H35" i="27"/>
  <c r="R57" i="22"/>
  <c r="F55" i="23" s="1"/>
  <c r="H62" i="22"/>
  <c r="BQ37" i="22"/>
  <c r="BQ69" i="22"/>
  <c r="BQ25" i="22"/>
  <c r="I70" i="28"/>
  <c r="F62" i="28"/>
  <c r="H62" i="28" s="1"/>
  <c r="R82" i="26"/>
  <c r="S40" i="26"/>
  <c r="O82" i="27"/>
  <c r="P82" i="27" s="1"/>
  <c r="I72" i="28"/>
  <c r="F72" i="28"/>
  <c r="H72" i="28" s="1"/>
  <c r="I41" i="28"/>
  <c r="F39" i="28"/>
  <c r="H39" i="28" s="1"/>
  <c r="I39" i="28"/>
  <c r="I71" i="27"/>
  <c r="F72" i="27"/>
  <c r="H72" i="27" s="1"/>
  <c r="I72" i="27"/>
  <c r="F51" i="27"/>
  <c r="H51" i="27" s="1"/>
  <c r="I51" i="27"/>
  <c r="G59" i="26"/>
  <c r="I59" i="26" s="1"/>
  <c r="J59" i="26"/>
  <c r="BR13" i="26"/>
  <c r="O42" i="26"/>
  <c r="BS13" i="26"/>
  <c r="BS19" i="26"/>
  <c r="T10" i="26"/>
  <c r="S10" i="26"/>
  <c r="P82" i="26"/>
  <c r="Q82" i="26" s="1"/>
  <c r="BS18" i="26"/>
  <c r="BR18" i="26"/>
  <c r="EE26" i="26"/>
  <c r="F26" i="26"/>
  <c r="G26" i="26" s="1"/>
  <c r="I26" i="26" s="1"/>
  <c r="O36" i="26"/>
  <c r="N36" i="26"/>
  <c r="O44" i="26"/>
  <c r="N44" i="26"/>
  <c r="BR45" i="26"/>
  <c r="BS45" i="26"/>
  <c r="N70" i="26"/>
  <c r="O70" i="26"/>
  <c r="BS70" i="26"/>
  <c r="BR70" i="26"/>
  <c r="BS75" i="26"/>
  <c r="BR75" i="26"/>
  <c r="J76" i="26"/>
  <c r="BQ8" i="28"/>
  <c r="AQ8" i="28"/>
  <c r="H46" i="28"/>
  <c r="I49" i="28"/>
  <c r="Q66" i="22"/>
  <c r="Q69" i="22"/>
  <c r="C50" i="23"/>
  <c r="BP64" i="22"/>
  <c r="BQ77" i="22"/>
  <c r="BQ21" i="22"/>
  <c r="R74" i="22"/>
  <c r="F72" i="23" s="1"/>
  <c r="R62" i="22"/>
  <c r="F60" i="23" s="1"/>
  <c r="Q56" i="22"/>
  <c r="R46" i="22"/>
  <c r="F44" i="23" s="1"/>
  <c r="BQ44" i="22"/>
  <c r="H57" i="22"/>
  <c r="H45" i="22"/>
  <c r="I21" i="28"/>
  <c r="F60" i="28"/>
  <c r="H60" i="28" s="1"/>
  <c r="I60" i="28"/>
  <c r="F24" i="28"/>
  <c r="H24" i="28" s="1"/>
  <c r="I24" i="28"/>
  <c r="S33" i="27"/>
  <c r="I52" i="27"/>
  <c r="T32" i="26"/>
  <c r="S12" i="27"/>
  <c r="I34" i="27"/>
  <c r="F29" i="28"/>
  <c r="H29" i="28" s="1"/>
  <c r="F44" i="28"/>
  <c r="H44" i="28" s="1"/>
  <c r="J21" i="26"/>
  <c r="I53" i="28"/>
  <c r="F23" i="28"/>
  <c r="H23" i="28" s="1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21" i="27"/>
  <c r="I70" i="27"/>
  <c r="F70" i="27"/>
  <c r="H70" i="27" s="1"/>
  <c r="F62" i="27"/>
  <c r="H62" i="27" s="1"/>
  <c r="I50" i="27"/>
  <c r="F50" i="27"/>
  <c r="H50" i="27" s="1"/>
  <c r="H32" i="27"/>
  <c r="F20" i="27"/>
  <c r="H20" i="27" s="1"/>
  <c r="I20" i="27"/>
  <c r="F11" i="27"/>
  <c r="H11" i="27" s="1"/>
  <c r="N32" i="27"/>
  <c r="F62" i="26"/>
  <c r="BP80" i="26"/>
  <c r="BR80" i="26" s="1"/>
  <c r="I63" i="26"/>
  <c r="L33" i="26"/>
  <c r="N23" i="26"/>
  <c r="O10" i="26"/>
  <c r="Q11" i="26"/>
  <c r="S11" i="26" s="1"/>
  <c r="L41" i="26"/>
  <c r="N41" i="26" s="1"/>
  <c r="C80" i="24"/>
  <c r="I12" i="26"/>
  <c r="J12" i="26"/>
  <c r="EE15" i="26"/>
  <c r="F15" i="26"/>
  <c r="G15" i="26" s="1"/>
  <c r="I15" i="26" s="1"/>
  <c r="S17" i="26"/>
  <c r="BP17" i="26"/>
  <c r="BR17" i="26" s="1"/>
  <c r="BS17" i="26"/>
  <c r="N20" i="26"/>
  <c r="O20" i="26"/>
  <c r="Q21" i="26"/>
  <c r="S21" i="26" s="1"/>
  <c r="T21" i="26"/>
  <c r="I25" i="26"/>
  <c r="I30" i="26"/>
  <c r="J30" i="26"/>
  <c r="N31" i="26"/>
  <c r="O31" i="26"/>
  <c r="BR38" i="26"/>
  <c r="O39" i="26"/>
  <c r="N39" i="26"/>
  <c r="EE50" i="26"/>
  <c r="F50" i="26"/>
  <c r="G50" i="26" s="1"/>
  <c r="I50" i="26" s="1"/>
  <c r="T51" i="26"/>
  <c r="Q51" i="26"/>
  <c r="S51" i="26" s="1"/>
  <c r="S52" i="26"/>
  <c r="T52" i="26"/>
  <c r="BR53" i="26"/>
  <c r="BS53" i="26"/>
  <c r="I55" i="26"/>
  <c r="J55" i="26"/>
  <c r="J57" i="26"/>
  <c r="S58" i="26"/>
  <c r="T58" i="26"/>
  <c r="BP59" i="26"/>
  <c r="BR59" i="26" s="1"/>
  <c r="BS59" i="26"/>
  <c r="BS66" i="26"/>
  <c r="BR66" i="26"/>
  <c r="BR69" i="26"/>
  <c r="BS69" i="26"/>
  <c r="Q70" i="26"/>
  <c r="S70" i="26" s="1"/>
  <c r="T70" i="26"/>
  <c r="BR73" i="26"/>
  <c r="BS73" i="26"/>
  <c r="I74" i="26"/>
  <c r="J74" i="26"/>
  <c r="L75" i="26"/>
  <c r="N75" i="26" s="1"/>
  <c r="O75" i="26"/>
  <c r="I77" i="26"/>
  <c r="DI79" i="26"/>
  <c r="F79" i="26"/>
  <c r="Q81" i="26"/>
  <c r="S81" i="26" s="1"/>
  <c r="T81" i="26"/>
  <c r="AF82" i="26"/>
  <c r="AH82" i="26" s="1"/>
  <c r="AI82" i="26"/>
  <c r="F10" i="26"/>
  <c r="G10" i="26" s="1"/>
  <c r="I10" i="26" s="1"/>
  <c r="ED82" i="26"/>
  <c r="EE82" i="26" s="1"/>
  <c r="K45" i="27"/>
  <c r="M45" i="27" s="1"/>
  <c r="N45" i="27"/>
  <c r="BO24" i="28"/>
  <c r="BQ24" i="28" s="1"/>
  <c r="BR24" i="28"/>
  <c r="M34" i="28"/>
  <c r="N34" i="28"/>
  <c r="K48" i="28"/>
  <c r="M48" i="28" s="1"/>
  <c r="N48" i="28"/>
  <c r="N58" i="28"/>
  <c r="K58" i="28"/>
  <c r="EF58" i="28"/>
  <c r="ED58" i="28"/>
  <c r="I13" i="22"/>
  <c r="C78" i="23"/>
  <c r="I60" i="22"/>
  <c r="C49" i="23"/>
  <c r="S63" i="28"/>
  <c r="I33" i="27"/>
  <c r="C60" i="23"/>
  <c r="I65" i="28"/>
  <c r="I75" i="28"/>
  <c r="R52" i="28"/>
  <c r="E37" i="28"/>
  <c r="J53" i="26"/>
  <c r="T11" i="26"/>
  <c r="EE16" i="26"/>
  <c r="F16" i="26"/>
  <c r="G16" i="26" s="1"/>
  <c r="I16" i="26" s="1"/>
  <c r="BR19" i="26"/>
  <c r="BP22" i="26"/>
  <c r="BR22" i="26" s="1"/>
  <c r="T27" i="26"/>
  <c r="N33" i="26"/>
  <c r="S34" i="26"/>
  <c r="BS36" i="26"/>
  <c r="BS40" i="26"/>
  <c r="J42" i="26"/>
  <c r="S43" i="26"/>
  <c r="BS50" i="26"/>
  <c r="EE60" i="26"/>
  <c r="F60" i="26"/>
  <c r="BS63" i="26"/>
  <c r="S69" i="26"/>
  <c r="EE70" i="26"/>
  <c r="F70" i="26"/>
  <c r="G70" i="26" s="1"/>
  <c r="I70" i="26" s="1"/>
  <c r="BS76" i="26"/>
  <c r="BR76" i="26"/>
  <c r="L77" i="26"/>
  <c r="N77" i="26" s="1"/>
  <c r="T77" i="26"/>
  <c r="N18" i="27"/>
  <c r="M19" i="27"/>
  <c r="BR20" i="27"/>
  <c r="BO20" i="27"/>
  <c r="BQ20" i="27" s="1"/>
  <c r="BR38" i="27"/>
  <c r="I75" i="22"/>
  <c r="N42" i="28"/>
  <c r="BQ51" i="28"/>
  <c r="BR19" i="28"/>
  <c r="Q82" i="28"/>
  <c r="S16" i="26"/>
  <c r="DI28" i="26"/>
  <c r="F28" i="26"/>
  <c r="G28" i="26" s="1"/>
  <c r="I28" i="26" s="1"/>
  <c r="S71" i="26"/>
  <c r="BO48" i="27"/>
  <c r="BQ48" i="27" s="1"/>
  <c r="BR48" i="27"/>
  <c r="H48" i="27"/>
  <c r="H49" i="27"/>
  <c r="M55" i="27"/>
  <c r="N55" i="27"/>
  <c r="S58" i="27"/>
  <c r="R58" i="27"/>
  <c r="F23" i="26"/>
  <c r="G23" i="26" s="1"/>
  <c r="I23" i="26" s="1"/>
  <c r="F24" i="26"/>
  <c r="T56" i="26"/>
  <c r="N69" i="26"/>
  <c r="BQ11" i="27"/>
  <c r="BQ60" i="27"/>
  <c r="M14" i="28"/>
  <c r="N14" i="28"/>
  <c r="ED22" i="28"/>
  <c r="EF22" i="28"/>
  <c r="S48" i="26"/>
  <c r="N50" i="26"/>
  <c r="S79" i="26"/>
  <c r="BQ13" i="27"/>
  <c r="S62" i="27"/>
  <c r="J82" i="28"/>
  <c r="K82" i="28" s="1"/>
  <c r="R17" i="28"/>
  <c r="S17" i="28"/>
  <c r="P31" i="28"/>
  <c r="R31" i="28" s="1"/>
  <c r="S31" i="28"/>
  <c r="I14" i="27"/>
  <c r="M70" i="27"/>
  <c r="ED21" i="28"/>
  <c r="EF21" i="28"/>
  <c r="EF82" i="28" s="1"/>
  <c r="P25" i="28"/>
  <c r="R25" i="28" s="1"/>
  <c r="S25" i="28"/>
  <c r="P48" i="28"/>
  <c r="R48" i="28" s="1"/>
  <c r="S48" i="28"/>
  <c r="BR52" i="28"/>
  <c r="BO52" i="28"/>
  <c r="BQ11" i="28"/>
  <c r="S15" i="28"/>
  <c r="R21" i="28"/>
  <c r="R66" i="27"/>
  <c r="N12" i="28"/>
  <c r="S13" i="28"/>
  <c r="M15" i="28"/>
  <c r="R19" i="28"/>
  <c r="BQ19" i="28"/>
  <c r="BO26" i="28"/>
  <c r="BQ26" i="28" s="1"/>
  <c r="BR26" i="28"/>
  <c r="E26" i="28"/>
  <c r="F26" i="28" s="1"/>
  <c r="H26" i="28" s="1"/>
  <c r="DH26" i="28"/>
  <c r="R27" i="28"/>
  <c r="R32" i="28"/>
  <c r="M35" i="28"/>
  <c r="K38" i="28"/>
  <c r="M38" i="28" s="1"/>
  <c r="N38" i="28"/>
  <c r="BQ38" i="28"/>
  <c r="ED47" i="28"/>
  <c r="EF47" i="28"/>
  <c r="ED49" i="28"/>
  <c r="EF49" i="28"/>
  <c r="BQ52" i="28"/>
  <c r="M39" i="28"/>
  <c r="M41" i="28"/>
  <c r="M42" i="28"/>
  <c r="M46" i="28"/>
  <c r="EF67" i="28"/>
  <c r="ED67" i="28"/>
  <c r="BO71" i="28"/>
  <c r="BQ71" i="28" s="1"/>
  <c r="BR71" i="28"/>
  <c r="ED50" i="28"/>
  <c r="ED54" i="28"/>
  <c r="BR61" i="28"/>
  <c r="BR63" i="28"/>
  <c r="S70" i="28"/>
  <c r="N79" i="28"/>
  <c r="BR79" i="28"/>
  <c r="M58" i="28"/>
  <c r="ED73" i="28"/>
  <c r="E73" i="28"/>
  <c r="DH74" i="28"/>
  <c r="E74" i="28"/>
  <c r="K62" i="28"/>
  <c r="M62" i="28" s="1"/>
  <c r="N74" i="28"/>
  <c r="S75" i="28"/>
  <c r="P75" i="28"/>
  <c r="R75" i="28" s="1"/>
  <c r="AM82" i="28"/>
  <c r="R33" i="22"/>
  <c r="F31" i="23" s="1"/>
  <c r="R50" i="22"/>
  <c r="H63" i="22"/>
  <c r="H59" i="22"/>
  <c r="I67" i="22"/>
  <c r="M55" i="22"/>
  <c r="I24" i="22"/>
  <c r="I39" i="22"/>
  <c r="I27" i="22"/>
  <c r="I73" i="22"/>
  <c r="I63" i="22"/>
  <c r="I59" i="22"/>
  <c r="I11" i="22"/>
  <c r="H33" i="22"/>
  <c r="H51" i="22"/>
  <c r="I76" i="22"/>
  <c r="I64" i="22"/>
  <c r="I43" i="22"/>
  <c r="I61" i="22"/>
  <c r="I79" i="22"/>
  <c r="I51" i="22"/>
  <c r="I69" i="22"/>
  <c r="M80" i="22"/>
  <c r="BR87" i="22"/>
  <c r="BN10" i="22"/>
  <c r="BP10" i="22" s="1"/>
  <c r="BN34" i="22"/>
  <c r="BP34" i="22" s="1"/>
  <c r="BN28" i="22"/>
  <c r="BP28" i="22" s="1"/>
  <c r="BQ22" i="22"/>
  <c r="BN22" i="22"/>
  <c r="BP22" i="22" s="1"/>
  <c r="BQ16" i="22"/>
  <c r="BN16" i="22"/>
  <c r="BP16" i="22" s="1"/>
  <c r="M79" i="22"/>
  <c r="M57" i="22"/>
  <c r="M47" i="22"/>
  <c r="M45" i="22"/>
  <c r="M15" i="22"/>
  <c r="M16" i="22"/>
  <c r="M32" i="22"/>
  <c r="M36" i="22"/>
  <c r="M59" i="22"/>
  <c r="BQ19" i="22"/>
  <c r="BQ59" i="22"/>
  <c r="Q76" i="22"/>
  <c r="M19" i="22"/>
  <c r="M39" i="22"/>
  <c r="M41" i="22"/>
  <c r="M22" i="22"/>
  <c r="F14" i="22"/>
  <c r="H14" i="22" s="1"/>
  <c r="I71" i="22"/>
  <c r="F71" i="22"/>
  <c r="H71" i="22" s="1"/>
  <c r="F11" i="22"/>
  <c r="H11" i="22" s="1"/>
  <c r="F75" i="22"/>
  <c r="H75" i="22" s="1"/>
  <c r="F65" i="22"/>
  <c r="H65" i="22" s="1"/>
  <c r="I17" i="22"/>
  <c r="F17" i="22"/>
  <c r="H17" i="22" s="1"/>
  <c r="O54" i="22"/>
  <c r="Q54" i="22" s="1"/>
  <c r="R61" i="22"/>
  <c r="F59" i="23" s="1"/>
  <c r="O61" i="22"/>
  <c r="O74" i="22"/>
  <c r="Q74" i="22" s="1"/>
  <c r="R78" i="22"/>
  <c r="F76" i="23" s="1"/>
  <c r="O78" i="22"/>
  <c r="Q78" i="22" s="1"/>
  <c r="Y82" i="22"/>
  <c r="AA82" i="22" s="1"/>
  <c r="O12" i="22"/>
  <c r="Q12" i="22" s="1"/>
  <c r="R20" i="22"/>
  <c r="F18" i="23" s="1"/>
  <c r="O20" i="22"/>
  <c r="C21" i="23"/>
  <c r="O23" i="22"/>
  <c r="O24" i="22"/>
  <c r="Q24" i="22" s="1"/>
  <c r="C23" i="23"/>
  <c r="O25" i="22"/>
  <c r="C33" i="23"/>
  <c r="O35" i="22"/>
  <c r="D33" i="23" s="1"/>
  <c r="O37" i="22"/>
  <c r="Q37" i="22" s="1"/>
  <c r="I55" i="22"/>
  <c r="R48" i="22"/>
  <c r="F46" i="23" s="1"/>
  <c r="AQ82" i="22"/>
  <c r="AG82" i="22"/>
  <c r="M10" i="22"/>
  <c r="F68" i="22"/>
  <c r="H68" i="22" s="1"/>
  <c r="I21" i="22"/>
  <c r="F21" i="22"/>
  <c r="H21" i="22" s="1"/>
  <c r="F52" i="22"/>
  <c r="H52" i="22" s="1"/>
  <c r="F31" i="22"/>
  <c r="H31" i="22" s="1"/>
  <c r="F66" i="22"/>
  <c r="H66" i="22" s="1"/>
  <c r="F42" i="22"/>
  <c r="H42" i="22" s="1"/>
  <c r="F15" i="22"/>
  <c r="H15" i="22" s="1"/>
  <c r="F49" i="22"/>
  <c r="H49" i="22" s="1"/>
  <c r="C42" i="23"/>
  <c r="O44" i="22"/>
  <c r="Q44" i="22" s="1"/>
  <c r="C43" i="23"/>
  <c r="O45" i="22"/>
  <c r="D43" i="23" s="1"/>
  <c r="C53" i="23"/>
  <c r="O55" i="22"/>
  <c r="Q55" i="22" s="1"/>
  <c r="C73" i="23"/>
  <c r="O75" i="22"/>
  <c r="BB82" i="22"/>
  <c r="BC82" i="22" s="1"/>
  <c r="O15" i="22"/>
  <c r="D13" i="23" s="1"/>
  <c r="O16" i="22"/>
  <c r="D14" i="23" s="1"/>
  <c r="C29" i="23"/>
  <c r="O31" i="22"/>
  <c r="Q31" i="22" s="1"/>
  <c r="C32" i="23"/>
  <c r="O34" i="22"/>
  <c r="O70" i="22"/>
  <c r="Q70" i="22" s="1"/>
  <c r="I66" i="22"/>
  <c r="I68" i="22"/>
  <c r="I72" i="22"/>
  <c r="I80" i="22"/>
  <c r="M80" i="23"/>
  <c r="M78" i="22"/>
  <c r="M74" i="22"/>
  <c r="M69" i="22"/>
  <c r="M63" i="22"/>
  <c r="M61" i="22"/>
  <c r="M58" i="22"/>
  <c r="M52" i="22"/>
  <c r="M48" i="22"/>
  <c r="M44" i="22"/>
  <c r="I14" i="22"/>
  <c r="M35" i="22"/>
  <c r="Q35" i="22"/>
  <c r="R40" i="22"/>
  <c r="F38" i="23" s="1"/>
  <c r="I70" i="22"/>
  <c r="W82" i="22"/>
  <c r="I26" i="22"/>
  <c r="I28" i="22"/>
  <c r="I34" i="22"/>
  <c r="I38" i="22"/>
  <c r="I40" i="22"/>
  <c r="I46" i="22"/>
  <c r="I56" i="22"/>
  <c r="I78" i="22"/>
  <c r="BQ43" i="22"/>
  <c r="BQ33" i="22"/>
  <c r="I23" i="22"/>
  <c r="H23" i="22"/>
  <c r="Q19" i="22"/>
  <c r="D17" i="23"/>
  <c r="Q38" i="22"/>
  <c r="D36" i="23"/>
  <c r="H38" i="22"/>
  <c r="H26" i="22"/>
  <c r="R28" i="22"/>
  <c r="F26" i="23" s="1"/>
  <c r="P82" i="22"/>
  <c r="R82" i="22" s="1"/>
  <c r="F80" i="23" s="1"/>
  <c r="R12" i="22"/>
  <c r="F10" i="23" s="1"/>
  <c r="R68" i="22"/>
  <c r="F66" i="23" s="1"/>
  <c r="R81" i="22"/>
  <c r="F79" i="23" s="1"/>
  <c r="R75" i="22"/>
  <c r="F73" i="23" s="1"/>
  <c r="R22" i="22"/>
  <c r="F20" i="23" s="1"/>
  <c r="Q60" i="22"/>
  <c r="Q22" i="22"/>
  <c r="Q49" i="22"/>
  <c r="M28" i="22"/>
  <c r="M43" i="22"/>
  <c r="M31" i="22"/>
  <c r="M25" i="22"/>
  <c r="I37" i="22"/>
  <c r="Q62" i="22"/>
  <c r="R17" i="22"/>
  <c r="F15" i="23" s="1"/>
  <c r="M62" i="22"/>
  <c r="D63" i="23"/>
  <c r="Q32" i="22"/>
  <c r="Q21" i="22"/>
  <c r="H67" i="22"/>
  <c r="H34" i="22"/>
  <c r="H48" i="22"/>
  <c r="R54" i="22"/>
  <c r="F52" i="23" s="1"/>
  <c r="J82" i="22"/>
  <c r="K82" i="22" s="1"/>
  <c r="R47" i="22"/>
  <c r="F45" i="23" s="1"/>
  <c r="I77" i="22"/>
  <c r="R71" i="22"/>
  <c r="F69" i="23" s="1"/>
  <c r="I19" i="22"/>
  <c r="R31" i="22"/>
  <c r="F29" i="23" s="1"/>
  <c r="R26" i="22"/>
  <c r="F24" i="23" s="1"/>
  <c r="R19" i="22"/>
  <c r="F17" i="23" s="1"/>
  <c r="C76" i="23"/>
  <c r="M81" i="22"/>
  <c r="R32" i="22"/>
  <c r="F30" i="23" s="1"/>
  <c r="R21" i="22"/>
  <c r="F19" i="23" s="1"/>
  <c r="R73" i="22"/>
  <c r="F71" i="23" s="1"/>
  <c r="Q53" i="22"/>
  <c r="Q41" i="22"/>
  <c r="Q61" i="22"/>
  <c r="Q73" i="22"/>
  <c r="R38" i="22"/>
  <c r="F36" i="23" s="1"/>
  <c r="R24" i="22"/>
  <c r="F22" i="23" s="1"/>
  <c r="R18" i="22"/>
  <c r="F16" i="23" s="1"/>
  <c r="Q18" i="22"/>
  <c r="Q14" i="22"/>
  <c r="H54" i="22"/>
  <c r="C44" i="23"/>
  <c r="R27" i="22"/>
  <c r="F25" i="23" s="1"/>
  <c r="I31" i="22"/>
  <c r="M68" i="22"/>
  <c r="H58" i="22"/>
  <c r="M51" i="22"/>
  <c r="R45" i="22"/>
  <c r="F43" i="23" s="1"/>
  <c r="H76" i="22"/>
  <c r="I47" i="22"/>
  <c r="H72" i="22"/>
  <c r="H24" i="22"/>
  <c r="R43" i="22"/>
  <c r="F41" i="23" s="1"/>
  <c r="R51" i="22"/>
  <c r="F49" i="23" s="1"/>
  <c r="L67" i="23"/>
  <c r="R11" i="22"/>
  <c r="F9" i="23" s="1"/>
  <c r="R53" i="22"/>
  <c r="F51" i="23" s="1"/>
  <c r="AA75" i="22"/>
  <c r="C35" i="23"/>
  <c r="R29" i="22"/>
  <c r="F27" i="23" s="1"/>
  <c r="H78" i="22"/>
  <c r="M60" i="22"/>
  <c r="AB82" i="22"/>
  <c r="N80" i="23" s="1"/>
  <c r="L37" i="23"/>
  <c r="L29" i="23"/>
  <c r="AA73" i="22"/>
  <c r="L43" i="23"/>
  <c r="M73" i="22"/>
  <c r="H40" i="22"/>
  <c r="H70" i="22"/>
  <c r="H64" i="22"/>
  <c r="E31" i="23"/>
  <c r="AA53" i="22"/>
  <c r="V82" i="22"/>
  <c r="BP25" i="22"/>
  <c r="BP37" i="22"/>
  <c r="BP49" i="22"/>
  <c r="BQ14" i="22"/>
  <c r="L19" i="23"/>
  <c r="L23" i="23"/>
  <c r="BP24" i="22"/>
  <c r="BP14" i="22"/>
  <c r="BM82" i="22"/>
  <c r="BN82" i="22" s="1"/>
  <c r="H53" i="22"/>
  <c r="D76" i="23"/>
  <c r="Q27" i="22"/>
  <c r="D54" i="23"/>
  <c r="R15" i="22"/>
  <c r="F13" i="23" s="1"/>
  <c r="I12" i="22"/>
  <c r="I18" i="22"/>
  <c r="I20" i="22"/>
  <c r="I22" i="22"/>
  <c r="I32" i="22"/>
  <c r="I50" i="22"/>
  <c r="D55" i="23"/>
  <c r="Q57" i="22"/>
  <c r="D27" i="23"/>
  <c r="Q29" i="22"/>
  <c r="H16" i="22"/>
  <c r="I16" i="22"/>
  <c r="H50" i="22"/>
  <c r="H20" i="22"/>
  <c r="H22" i="22"/>
  <c r="H18" i="22"/>
  <c r="BP31" i="22"/>
  <c r="BP35" i="22"/>
  <c r="BP41" i="22"/>
  <c r="BP32" i="22"/>
  <c r="BP36" i="22"/>
  <c r="D59" i="23"/>
  <c r="Q30" i="22"/>
  <c r="H12" i="22"/>
  <c r="H32" i="22"/>
  <c r="L82" i="22"/>
  <c r="Q63" i="22"/>
  <c r="D61" i="23"/>
  <c r="I45" i="22"/>
  <c r="I65" i="22"/>
  <c r="H74" i="22"/>
  <c r="I81" i="22"/>
  <c r="AK82" i="22"/>
  <c r="H44" i="22"/>
  <c r="H80" i="22"/>
  <c r="H25" i="22"/>
  <c r="H36" i="22"/>
  <c r="H81" i="22"/>
  <c r="H77" i="22"/>
  <c r="I36" i="22"/>
  <c r="I74" i="22"/>
  <c r="I57" i="22"/>
  <c r="I44" i="22"/>
  <c r="H46" i="22"/>
  <c r="Q67" i="22"/>
  <c r="D65" i="23"/>
  <c r="D70" i="23"/>
  <c r="Q72" i="22"/>
  <c r="D34" i="23"/>
  <c r="Q36" i="22"/>
  <c r="Q47" i="22"/>
  <c r="D45" i="23"/>
  <c r="Q80" i="22"/>
  <c r="D78" i="23"/>
  <c r="Q10" i="22"/>
  <c r="D8" i="23"/>
  <c r="Q13" i="22"/>
  <c r="D11" i="23"/>
  <c r="BP8" i="22"/>
  <c r="AP8" i="22"/>
  <c r="AP82" i="22"/>
  <c r="H30" i="22"/>
  <c r="K80" i="23"/>
  <c r="H73" i="22"/>
  <c r="H28" i="22"/>
  <c r="H41" i="22"/>
  <c r="I54" i="22"/>
  <c r="H10" i="22"/>
  <c r="I10" i="22"/>
  <c r="G82" i="22"/>
  <c r="H39" i="22"/>
  <c r="H43" i="22"/>
  <c r="H37" i="22"/>
  <c r="H60" i="22"/>
  <c r="H61" i="22"/>
  <c r="H27" i="22"/>
  <c r="H56" i="22"/>
  <c r="BP11" i="22"/>
  <c r="BP27" i="22"/>
  <c r="BP40" i="22"/>
  <c r="BP30" i="22"/>
  <c r="M14" i="22"/>
  <c r="R25" i="22"/>
  <c r="F23" i="23" s="1"/>
  <c r="M46" i="22"/>
  <c r="M70" i="22"/>
  <c r="M42" i="22"/>
  <c r="M34" i="22"/>
  <c r="M29" i="22"/>
  <c r="M24" i="22"/>
  <c r="M56" i="22"/>
  <c r="M65" i="22"/>
  <c r="L8" i="23"/>
  <c r="M50" i="22"/>
  <c r="M49" i="22"/>
  <c r="M66" i="22"/>
  <c r="M71" i="22"/>
  <c r="L13" i="23"/>
  <c r="AA41" i="22"/>
  <c r="AA14" i="22"/>
  <c r="AA24" i="22"/>
  <c r="AA74" i="22"/>
  <c r="M77" i="22"/>
  <c r="L32" i="23"/>
  <c r="L36" i="23"/>
  <c r="AA67" i="22"/>
  <c r="L49" i="23"/>
  <c r="R49" i="22"/>
  <c r="F47" i="23" s="1"/>
  <c r="R35" i="22"/>
  <c r="F33" i="23" s="1"/>
  <c r="Q46" i="22"/>
  <c r="D44" i="23"/>
  <c r="Q17" i="22"/>
  <c r="D15" i="23"/>
  <c r="D24" i="23"/>
  <c r="Q26" i="22"/>
  <c r="Q51" i="22"/>
  <c r="D49" i="23"/>
  <c r="Q52" i="22"/>
  <c r="D50" i="23"/>
  <c r="D66" i="23"/>
  <c r="Q68" i="22"/>
  <c r="Q81" i="22"/>
  <c r="D79" i="23"/>
  <c r="D9" i="23"/>
  <c r="Q11" i="22"/>
  <c r="Q28" i="22"/>
  <c r="D26" i="23"/>
  <c r="D41" i="23"/>
  <c r="Q43" i="22"/>
  <c r="D71" i="23"/>
  <c r="D22" i="23"/>
  <c r="BC8" i="22"/>
  <c r="BF8" i="22" s="1"/>
  <c r="AZ8" i="22"/>
  <c r="Q82" i="22"/>
  <c r="Q40" i="22" l="1"/>
  <c r="F10" i="28"/>
  <c r="H10" i="28" s="1"/>
  <c r="I10" i="28"/>
  <c r="G66" i="26"/>
  <c r="I66" i="26" s="1"/>
  <c r="J66" i="26"/>
  <c r="G65" i="26"/>
  <c r="I65" i="26" s="1"/>
  <c r="J65" i="26"/>
  <c r="BP82" i="22"/>
  <c r="J34" i="26"/>
  <c r="J16" i="26"/>
  <c r="J13" i="26"/>
  <c r="G13" i="26"/>
  <c r="I13" i="26" s="1"/>
  <c r="N82" i="26"/>
  <c r="F42" i="27"/>
  <c r="H42" i="27" s="1"/>
  <c r="I42" i="27"/>
  <c r="J32" i="26"/>
  <c r="G32" i="26"/>
  <c r="I32" i="26" s="1"/>
  <c r="I81" i="28"/>
  <c r="G35" i="26"/>
  <c r="I35" i="26" s="1"/>
  <c r="J35" i="26"/>
  <c r="G78" i="26"/>
  <c r="I78" i="26" s="1"/>
  <c r="J78" i="26"/>
  <c r="Q16" i="22"/>
  <c r="D29" i="23"/>
  <c r="J47" i="26"/>
  <c r="J10" i="26"/>
  <c r="BR82" i="28"/>
  <c r="J27" i="26"/>
  <c r="F54" i="28"/>
  <c r="H54" i="28" s="1"/>
  <c r="I54" i="28"/>
  <c r="G67" i="26"/>
  <c r="I67" i="26" s="1"/>
  <c r="J67" i="26"/>
  <c r="F69" i="28"/>
  <c r="H69" i="28" s="1"/>
  <c r="I69" i="28"/>
  <c r="G58" i="26"/>
  <c r="I58" i="26" s="1"/>
  <c r="J58" i="26"/>
  <c r="E80" i="23"/>
  <c r="D77" i="23"/>
  <c r="D42" i="23"/>
  <c r="C80" i="23"/>
  <c r="F74" i="28"/>
  <c r="H74" i="28" s="1"/>
  <c r="I74" i="28"/>
  <c r="G60" i="26"/>
  <c r="I60" i="26" s="1"/>
  <c r="J60" i="26"/>
  <c r="J26" i="26"/>
  <c r="F37" i="28"/>
  <c r="H37" i="28" s="1"/>
  <c r="I37" i="28"/>
  <c r="G18" i="26"/>
  <c r="I18" i="26" s="1"/>
  <c r="J18" i="26"/>
  <c r="BP82" i="26"/>
  <c r="BR82" i="26" s="1"/>
  <c r="BS82" i="26"/>
  <c r="ED82" i="28"/>
  <c r="E82" i="28"/>
  <c r="N82" i="28"/>
  <c r="M82" i="28"/>
  <c r="J15" i="26"/>
  <c r="F82" i="26"/>
  <c r="DI82" i="26"/>
  <c r="G33" i="26"/>
  <c r="I33" i="26" s="1"/>
  <c r="J33" i="26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S82" i="28"/>
  <c r="R82" i="28"/>
  <c r="S82" i="27"/>
  <c r="R82" i="27"/>
  <c r="I28" i="28"/>
  <c r="F28" i="28"/>
  <c r="H28" i="28" s="1"/>
  <c r="J19" i="26"/>
  <c r="G19" i="26"/>
  <c r="I19" i="26" s="1"/>
  <c r="G45" i="26"/>
  <c r="I45" i="26" s="1"/>
  <c r="J45" i="26"/>
  <c r="Q45" i="22"/>
  <c r="F73" i="28"/>
  <c r="H73" i="28" s="1"/>
  <c r="I73" i="28"/>
  <c r="G24" i="26"/>
  <c r="I24" i="26" s="1"/>
  <c r="J24" i="26"/>
  <c r="G79" i="26"/>
  <c r="I79" i="26" s="1"/>
  <c r="J79" i="26"/>
  <c r="T82" i="26"/>
  <c r="S82" i="26"/>
  <c r="I32" i="28"/>
  <c r="F32" i="28"/>
  <c r="H32" i="28" s="1"/>
  <c r="BQ82" i="27"/>
  <c r="BR82" i="27"/>
  <c r="J20" i="26"/>
  <c r="G11" i="26"/>
  <c r="I11" i="26" s="1"/>
  <c r="J11" i="26"/>
  <c r="J50" i="26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J23" i="26"/>
  <c r="M82" i="22"/>
  <c r="D53" i="23"/>
  <c r="J28" i="26"/>
  <c r="G62" i="26"/>
  <c r="I62" i="26" s="1"/>
  <c r="J62" i="26"/>
  <c r="M82" i="27"/>
  <c r="N82" i="27"/>
  <c r="I26" i="28"/>
  <c r="F82" i="27"/>
  <c r="H82" i="27" s="1"/>
  <c r="I82" i="27"/>
  <c r="J70" i="26"/>
  <c r="Q15" i="22"/>
  <c r="D10" i="23"/>
  <c r="D72" i="23"/>
  <c r="D52" i="23"/>
  <c r="Q75" i="22"/>
  <c r="D73" i="23"/>
  <c r="J83" i="22"/>
  <c r="D35" i="23"/>
  <c r="D23" i="23"/>
  <c r="Q25" i="22"/>
  <c r="D21" i="23"/>
  <c r="Q23" i="22"/>
  <c r="D18" i="23"/>
  <c r="Q20" i="22"/>
  <c r="D32" i="23"/>
  <c r="Q34" i="22"/>
  <c r="BQ82" i="22"/>
  <c r="H82" i="22"/>
  <c r="I82" i="22"/>
  <c r="L80" i="23"/>
  <c r="BL8" i="22"/>
  <c r="BO8" i="22" s="1"/>
  <c r="BT8" i="22" s="1"/>
  <c r="BW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ED8" i="22" s="1"/>
  <c r="BI8" i="22"/>
  <c r="D80" i="23" l="1"/>
  <c r="G82" i="26"/>
  <c r="I82" i="26" s="1"/>
  <c r="J82" i="26"/>
  <c r="F82" i="28"/>
  <c r="H82" i="28" s="1"/>
  <c r="I82" i="28"/>
</calcChain>
</file>

<file path=xl/sharedStrings.xml><?xml version="1.0" encoding="utf-8"?>
<sst xmlns="http://schemas.openxmlformats.org/spreadsheetml/2006/main" count="1259" uniqueCount="238">
  <si>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</si>
  <si>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</si>
  <si>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</si>
  <si>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</si>
  <si>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</si>
  <si>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</si>
  <si>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</si>
  <si>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</si>
  <si>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</si>
  <si>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</si>
  <si>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</si>
  <si>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</si>
  <si>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</si>
  <si>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</si>
  <si>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</si>
  <si>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</si>
  <si>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</si>
  <si>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</si>
  <si>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</si>
  <si>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</si>
  <si>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</si>
  <si>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</si>
  <si>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</si>
  <si>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</si>
  <si>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</si>
  <si>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</si>
  <si>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</si>
  <si>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</si>
  <si>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</si>
  <si>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</si>
  <si>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</si>
  <si>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</si>
  <si>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</si>
  <si>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</si>
  <si>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</si>
  <si>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</si>
  <si>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</si>
  <si>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</si>
  <si>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</si>
  <si>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</si>
  <si>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</si>
  <si>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</si>
  <si>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</si>
  <si>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</si>
  <si>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</si>
  <si>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</si>
  <si>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</si>
  <si>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</si>
  <si>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</si>
  <si>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</si>
  <si>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</si>
  <si>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</si>
  <si>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</si>
  <si>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</si>
  <si>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</si>
  <si>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</si>
  <si>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</si>
  <si>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</si>
  <si>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</si>
  <si>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</si>
  <si>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</si>
  <si>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</si>
  <si>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</si>
  <si>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</si>
  <si>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</si>
  <si>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</si>
  <si>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</si>
  <si>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</si>
  <si>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</si>
  <si>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</si>
  <si>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</si>
  <si>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</si>
  <si>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</si>
  <si>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</si>
  <si>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</si>
  <si>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</si>
  <si>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</si>
  <si>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</si>
  <si>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</si>
  <si>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</si>
  <si>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</si>
  <si>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</si>
  <si>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</si>
  <si>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</si>
  <si>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</si>
  <si>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</si>
  <si>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</si>
  <si>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</si>
  <si>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</si>
  <si>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</si>
  <si>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</si>
  <si>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</si>
  <si>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</si>
  <si>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</si>
  <si>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</si>
  <si>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</si>
  <si>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</si>
  <si>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</si>
  <si>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</si>
  <si>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</si>
  <si>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</si>
  <si>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</si>
  <si>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</si>
  <si>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</si>
  <si>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</si>
  <si>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</si>
  <si>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</si>
  <si>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</si>
  <si>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</si>
  <si>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</si>
  <si>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</si>
  <si>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</si>
  <si>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</si>
  <si>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</si>
  <si>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</si>
  <si>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</si>
  <si>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</si>
  <si>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</si>
  <si>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</si>
  <si>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</si>
  <si>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</si>
  <si>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</si>
  <si>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</si>
  <si>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</si>
  <si>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</si>
  <si>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</si>
  <si>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</si>
  <si>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</si>
  <si>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</si>
  <si>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</si>
  <si>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</si>
  <si>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</si>
  <si>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</si>
  <si>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</si>
  <si>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</si>
  <si>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</si>
  <si>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</si>
  <si>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</si>
  <si>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</si>
  <si>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</si>
  <si>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</si>
  <si>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</si>
  <si>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</si>
  <si>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</si>
  <si>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</si>
  <si>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</si>
  <si>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</si>
  <si>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</si>
  <si>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</si>
  <si>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</si>
  <si>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</si>
  <si>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</si>
  <si>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</si>
  <si>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</si>
  <si>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</si>
  <si>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</si>
  <si>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</si>
  <si>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</si>
  <si>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</si>
  <si>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</si>
  <si>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</si>
  <si>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</si>
  <si>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</si>
  <si>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</si>
  <si>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</si>
  <si>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</si>
  <si>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</si>
  <si>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</si>
  <si>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</si>
  <si>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</si>
  <si>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</si>
  <si>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</si>
  <si>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</si>
  <si>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</si>
  <si>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</si>
  <si>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</si>
  <si>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</si>
  <si>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</si>
  <si>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</si>
  <si>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</si>
  <si>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</si>
  <si>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</si>
  <si>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</si>
  <si>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</si>
  <si>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</si>
  <si>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</si>
  <si>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</si>
  <si>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</si>
  <si>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</si>
  <si>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</si>
  <si>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</si>
  <si>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</si>
  <si>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</si>
  <si>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</si>
  <si>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</si>
  <si>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</si>
  <si>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</si>
  <si>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</si>
  <si>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</si>
  <si>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</si>
  <si>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</si>
  <si>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</si>
  <si>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</si>
  <si>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</si>
  <si>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</si>
  <si>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</si>
  <si>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</si>
  <si>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</si>
  <si>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</si>
  <si>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</si>
  <si>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</si>
  <si>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</si>
  <si>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</si>
  <si>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</si>
  <si>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</si>
  <si>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</si>
  <si>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</si>
  <si>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</si>
  <si>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</si>
  <si>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</si>
  <si>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</si>
  <si>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</si>
  <si>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</si>
  <si>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</si>
  <si>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</si>
  <si>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</si>
  <si>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</si>
  <si>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</si>
  <si>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</si>
  <si>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</si>
  <si>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</si>
  <si>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</si>
  <si>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</si>
  <si>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</si>
  <si>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</si>
  <si>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>ծրագիր (4րդ եռամսյակ)</t>
  </si>
  <si>
    <t>փաստացի           (11ամիս)</t>
  </si>
  <si>
    <r>
      <t xml:space="preserve"> ՀՀ  ԱՐԱԳԱԾՈՏՆԻ  ՄԱՐԶԻ  ՀԱՄԱՅՆՔՆԵՐԻ   ԲՅՈՒՋԵՏԱՅԻՆ   ԵԿԱՄՈՒՏՆԵՐԻ   ՎԵՐԱԲԵՐՅԱԼ  (աճողական)  2021թ.  «11ամսվա»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</si>
</sst>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9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74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0" borderId="2" xfId="0" applyNumberFormat="1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4" fontId="20" fillId="0" borderId="2" xfId="0" applyNumberFormat="1" applyFont="1" applyFill="1" applyBorder="1" applyAlignment="1">
      <alignment horizontal="lef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4" fontId="20" fillId="0" borderId="5" xfId="0" applyNumberFormat="1" applyFont="1" applyFill="1" applyBorder="1" applyAlignment="1">
      <alignment horizontal="left" vertical="center"/>
    </xf>
    <xf numFmtId="164" fontId="4" fillId="0" borderId="5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Alignment="1">
      <alignment horizontal="left" vertical="center"/>
    </xf>
    <xf numFmtId="164" fontId="4" fillId="0" borderId="9" xfId="0" applyNumberFormat="1" applyFont="1" applyFill="1" applyBorder="1" applyAlignment="1">
      <alignment horizontal="left" vertical="center"/>
    </xf>
    <xf numFmtId="164" fontId="4" fillId="0" borderId="2" xfId="0" applyNumberFormat="1" applyFont="1" applyFill="1" applyBorder="1" applyAlignment="1">
      <alignment horizontal="left" vertical="center"/>
    </xf>
    <xf numFmtId="2" fontId="4" fillId="0" borderId="2" xfId="0" applyNumberFormat="1" applyFont="1" applyFill="1" applyBorder="1" applyAlignment="1">
      <alignment horizontal="left" vertical="center"/>
    </xf>
    <xf numFmtId="165" fontId="4" fillId="0" borderId="7" xfId="0" applyNumberFormat="1" applyFont="1" applyFill="1" applyBorder="1" applyAlignment="1" applyProtection="1">
      <alignment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/>
    </xf>
    <xf numFmtId="165" fontId="21" fillId="2" borderId="2" xfId="0" applyNumberFormat="1" applyFont="1" applyFill="1" applyBorder="1" applyAlignment="1" applyProtection="1">
      <alignment horizontal="right" vertical="center" wrapText="1"/>
    </xf>
    <xf numFmtId="165" fontId="9" fillId="10" borderId="2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5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7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7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7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7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2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1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6" borderId="17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1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7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7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7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7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87"/>
  <sheetViews>
    <sheetView tabSelected="1" zoomScale="55" zoomScaleNormal="55" workbookViewId="0">
      <pane xSplit="2" ySplit="9" topLeftCell="C76" activePane="bottomRight" state="frozen"/>
      <selection pane="topRight" activeCell="C1" sqref="C1"/>
      <selection pane="bottomLeft" activeCell="A10" sqref="A10"/>
      <selection pane="bottomRight" activeCell="L82" sqref="L82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8.75" style="1" customWidth="1"/>
    <col min="6" max="6" width="14.125" style="34" customWidth="1"/>
    <col min="7" max="7" width="18.375" style="1" customWidth="1"/>
    <col min="8" max="8" width="11.75" style="1" customWidth="1"/>
    <col min="9" max="9" width="13.375" style="1" customWidth="1"/>
    <col min="10" max="10" width="13.625" style="1" customWidth="1"/>
    <col min="11" max="11" width="12" style="1" customWidth="1"/>
    <col min="12" max="12" width="14.875" style="1" customWidth="1"/>
    <col min="13" max="13" width="9.5" style="1" customWidth="1"/>
    <col min="14" max="15" width="12.875" style="1" customWidth="1"/>
    <col min="16" max="17" width="13" style="1" customWidth="1"/>
    <col min="18" max="18" width="8.875" style="1" customWidth="1"/>
    <col min="19" max="20" width="12.5" style="1" customWidth="1"/>
    <col min="21" max="21" width="14.875" style="1" customWidth="1"/>
    <col min="22" max="22" width="11.75" style="1" customWidth="1"/>
    <col min="23" max="23" width="11.875" style="1" customWidth="1"/>
    <col min="24" max="26" width="12.125" style="1" customWidth="1"/>
    <col min="27" max="27" width="10.25" style="1" customWidth="1"/>
    <col min="28" max="28" width="11.5" style="1" customWidth="1"/>
    <col min="29" max="29" width="16" style="1" customWidth="1"/>
    <col min="30" max="30" width="11.625" style="1" customWidth="1"/>
    <col min="31" max="31" width="14.625" style="1" customWidth="1"/>
    <col min="32" max="33" width="10.875" style="1" customWidth="1"/>
    <col min="34" max="35" width="11.625" style="1" customWidth="1"/>
    <col min="36" max="36" width="13.625" style="1" customWidth="1"/>
    <col min="37" max="37" width="11.375" style="1" customWidth="1"/>
    <col min="38" max="38" width="10.75" style="1" customWidth="1"/>
    <col min="39" max="39" width="12" style="1" customWidth="1"/>
    <col min="40" max="40" width="10.375" style="1" customWidth="1"/>
    <col min="41" max="41" width="12.625" style="1" customWidth="1"/>
    <col min="42" max="42" width="10.75" style="1" customWidth="1"/>
    <col min="43" max="43" width="9.625" style="1" customWidth="1"/>
    <col min="44" max="45" width="8.25" style="1" customWidth="1"/>
    <col min="46" max="46" width="7.25" style="1" customWidth="1"/>
    <col min="47" max="48" width="9" style="1" customWidth="1"/>
    <col min="49" max="49" width="7.875" style="1" customWidth="1"/>
    <col min="50" max="50" width="16.875" style="1" customWidth="1"/>
    <col min="51" max="51" width="13" style="1" customWidth="1"/>
    <col min="52" max="52" width="16.75" style="1" customWidth="1"/>
    <col min="53" max="55" width="8.25" style="1" customWidth="1"/>
    <col min="56" max="57" width="9.875" style="1" customWidth="1"/>
    <col min="58" max="58" width="10.375" style="1" customWidth="1"/>
    <col min="59" max="60" width="8" style="1" customWidth="1"/>
    <col min="61" max="61" width="7.25" style="1" customWidth="1"/>
    <col min="62" max="63" width="8.125" style="1" customWidth="1"/>
    <col min="64" max="64" width="6.5" style="1" customWidth="1"/>
    <col min="65" max="65" width="14.375" style="1" customWidth="1"/>
    <col min="66" max="66" width="10.75" style="1" customWidth="1"/>
    <col min="67" max="67" width="12.75" style="1" customWidth="1"/>
    <col min="68" max="69" width="10.75" style="1" customWidth="1"/>
    <col min="70" max="72" width="16.375" style="1" customWidth="1"/>
    <col min="73" max="73" width="12.875" style="1" customWidth="1"/>
    <col min="74" max="74" width="9.25" style="1" customWidth="1"/>
    <col min="75" max="75" width="10.375" style="1" customWidth="1"/>
    <col min="76" max="76" width="13.25" style="1" customWidth="1"/>
    <col min="77" max="77" width="10.125" style="1" customWidth="1"/>
    <col min="78" max="78" width="10.75" style="1" customWidth="1"/>
    <col min="79" max="80" width="11.375" style="1" customWidth="1"/>
    <col min="81" max="81" width="9.375" style="1" customWidth="1"/>
    <col min="82" max="82" width="10.875" style="1" customWidth="1"/>
    <col min="83" max="83" width="8.125" style="1" customWidth="1"/>
    <col min="84" max="84" width="7.875" style="1" customWidth="1"/>
    <col min="85" max="85" width="13.25" style="1" customWidth="1"/>
    <col min="86" max="86" width="9.875" style="1" customWidth="1"/>
    <col min="87" max="87" width="10.625" style="1" customWidth="1"/>
    <col min="88" max="88" width="13.25" style="1" customWidth="1"/>
    <col min="89" max="89" width="9.375" style="1" customWidth="1"/>
    <col min="90" max="90" width="9.125" style="1" customWidth="1"/>
    <col min="91" max="92" width="11.75" style="1" customWidth="1"/>
    <col min="93" max="93" width="15.625" style="1" customWidth="1"/>
    <col min="94" max="94" width="15.125" style="1" customWidth="1"/>
    <col min="95" max="95" width="11" style="1" customWidth="1"/>
    <col min="96" max="96" width="14.75" style="1" customWidth="1"/>
    <col min="97" max="97" width="14.375" style="1" customWidth="1"/>
    <col min="98" max="98" width="9.875" style="1" customWidth="1"/>
    <col min="99" max="99" width="10.875" style="1" customWidth="1"/>
    <col min="100" max="100" width="10.25" style="1" customWidth="1"/>
    <col min="101" max="101" width="9.125" style="1" customWidth="1"/>
    <col min="102" max="102" width="10.5" style="1" customWidth="1"/>
    <col min="103" max="104" width="9.75" style="1" customWidth="1"/>
    <col min="105" max="105" width="6.75" style="1" customWidth="1"/>
    <col min="106" max="106" width="10.875" style="1" customWidth="1"/>
    <col min="107" max="107" width="9.875" style="1" customWidth="1"/>
    <col min="108" max="108" width="12.75" style="1" customWidth="1"/>
    <col min="109" max="109" width="9.875" style="1" customWidth="1"/>
    <col min="110" max="110" width="21.25" style="1" customWidth="1"/>
    <col min="111" max="111" width="13.125" style="1" customWidth="1"/>
    <col min="112" max="112" width="14.625" style="1" customWidth="1"/>
    <col min="113" max="114" width="9.625" style="1" customWidth="1"/>
    <col min="115" max="115" width="10.5" style="1" customWidth="1"/>
    <col min="116" max="116" width="16.75" style="1" customWidth="1"/>
    <col min="117" max="117" width="12.5" style="1" customWidth="1"/>
    <col min="118" max="118" width="15" style="1" customWidth="1"/>
    <col min="119" max="120" width="8" style="1" customWidth="1"/>
    <col min="121" max="121" width="7.375" style="1" customWidth="1"/>
    <col min="122" max="122" width="12.75" style="1" customWidth="1"/>
    <col min="123" max="123" width="10.25" style="1" customWidth="1"/>
    <col min="124" max="124" width="10.875" style="1" customWidth="1"/>
    <col min="125" max="126" width="8.125" style="1" customWidth="1"/>
    <col min="127" max="127" width="8.75" style="1" customWidth="1"/>
    <col min="128" max="128" width="15.5" style="1" customWidth="1"/>
    <col min="129" max="129" width="11" style="1" customWidth="1"/>
    <col min="130" max="130" width="13.375" style="1" customWidth="1"/>
    <col min="131" max="131" width="15.125" style="1" customWidth="1"/>
    <col min="132" max="132" width="14" style="1" customWidth="1"/>
    <col min="133" max="133" width="14.125" style="1" customWidth="1"/>
    <col min="134" max="134" width="16" style="1" customWidth="1"/>
    <col min="135" max="135" width="12.25" style="1" hidden="1" customWidth="1"/>
    <col min="136" max="136" width="7.25" style="1" customWidth="1"/>
    <col min="137" max="137" width="10.125" style="1" customWidth="1"/>
    <col min="138" max="16384" width="9" style="1"/>
  </cols>
  <sheetData>
    <row r="1" spans="1:135" ht="27.75" customHeight="1" x14ac:dyDescent="0.3">
      <c r="C1" s="201" t="s">
        <v>11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3"/>
      <c r="O1" s="3"/>
      <c r="P1" s="3"/>
      <c r="Q1" s="3"/>
      <c r="R1" s="3"/>
      <c r="S1" s="3"/>
      <c r="T1" s="3"/>
      <c r="U1" s="3"/>
      <c r="V1" s="3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</row>
    <row r="2" spans="1:135" ht="34.5" customHeight="1" x14ac:dyDescent="0.3">
      <c r="C2" s="202" t="s">
        <v>237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P2" s="5"/>
      <c r="Q2" s="5"/>
      <c r="S2" s="203"/>
      <c r="T2" s="203"/>
      <c r="U2" s="203"/>
      <c r="V2" s="7"/>
      <c r="W2" s="7"/>
      <c r="Z2" s="6"/>
      <c r="AA2" s="7"/>
      <c r="AB2" s="7"/>
      <c r="AC2" s="7"/>
      <c r="AD2" s="7"/>
      <c r="AE2" s="6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135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02" t="s">
        <v>12</v>
      </c>
      <c r="M3" s="202"/>
      <c r="N3" s="202"/>
      <c r="O3" s="8"/>
      <c r="P3" s="5"/>
      <c r="Q3" s="5"/>
      <c r="S3" s="7"/>
      <c r="T3" s="7"/>
      <c r="U3" s="7"/>
      <c r="V3" s="7"/>
      <c r="W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135" s="9" customFormat="1" ht="18" customHeight="1" x14ac:dyDescent="0.3">
      <c r="A4" s="214" t="s">
        <v>6</v>
      </c>
      <c r="B4" s="217" t="s">
        <v>10</v>
      </c>
      <c r="C4" s="220" t="s">
        <v>4</v>
      </c>
      <c r="D4" s="220" t="s">
        <v>5</v>
      </c>
      <c r="E4" s="223" t="s">
        <v>13</v>
      </c>
      <c r="F4" s="224"/>
      <c r="G4" s="224"/>
      <c r="H4" s="224"/>
      <c r="I4" s="225"/>
      <c r="J4" s="204" t="s">
        <v>45</v>
      </c>
      <c r="K4" s="205"/>
      <c r="L4" s="205"/>
      <c r="M4" s="206"/>
      <c r="N4" s="183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5"/>
      <c r="DE4" s="190" t="s">
        <v>14</v>
      </c>
      <c r="DF4" s="191" t="s">
        <v>15</v>
      </c>
      <c r="DG4" s="192"/>
      <c r="DH4" s="193"/>
      <c r="DI4" s="200" t="s">
        <v>3</v>
      </c>
      <c r="DJ4" s="200"/>
      <c r="DK4" s="200"/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00"/>
      <c r="EA4" s="190" t="s">
        <v>16</v>
      </c>
      <c r="EB4" s="167" t="s">
        <v>17</v>
      </c>
      <c r="EC4" s="168"/>
      <c r="ED4" s="169"/>
    </row>
    <row r="5" spans="1:135" s="9" customFormat="1" ht="15" customHeight="1" x14ac:dyDescent="0.3">
      <c r="A5" s="215"/>
      <c r="B5" s="218"/>
      <c r="C5" s="221"/>
      <c r="D5" s="221"/>
      <c r="E5" s="226"/>
      <c r="F5" s="227"/>
      <c r="G5" s="227"/>
      <c r="H5" s="227"/>
      <c r="I5" s="228"/>
      <c r="J5" s="207"/>
      <c r="K5" s="208"/>
      <c r="L5" s="208"/>
      <c r="M5" s="209"/>
      <c r="N5" s="176" t="s">
        <v>7</v>
      </c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8"/>
      <c r="AU5" s="179" t="s">
        <v>2</v>
      </c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28" t="s">
        <v>8</v>
      </c>
      <c r="BK5" s="129"/>
      <c r="BL5" s="129"/>
      <c r="BM5" s="180" t="s">
        <v>18</v>
      </c>
      <c r="BN5" s="181"/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2"/>
      <c r="CD5" s="149" t="s">
        <v>0</v>
      </c>
      <c r="CE5" s="147"/>
      <c r="CF5" s="147"/>
      <c r="CG5" s="147"/>
      <c r="CH5" s="147"/>
      <c r="CI5" s="147"/>
      <c r="CJ5" s="147"/>
      <c r="CK5" s="147"/>
      <c r="CL5" s="186"/>
      <c r="CM5" s="180" t="s">
        <v>1</v>
      </c>
      <c r="CN5" s="181"/>
      <c r="CO5" s="181"/>
      <c r="CP5" s="181"/>
      <c r="CQ5" s="181"/>
      <c r="CR5" s="181"/>
      <c r="CS5" s="181"/>
      <c r="CT5" s="181"/>
      <c r="CU5" s="181"/>
      <c r="CV5" s="179" t="s">
        <v>19</v>
      </c>
      <c r="CW5" s="179"/>
      <c r="CX5" s="179"/>
      <c r="CY5" s="128" t="s">
        <v>20</v>
      </c>
      <c r="CZ5" s="129"/>
      <c r="DA5" s="130"/>
      <c r="DB5" s="128" t="s">
        <v>21</v>
      </c>
      <c r="DC5" s="129"/>
      <c r="DD5" s="130"/>
      <c r="DE5" s="190"/>
      <c r="DF5" s="194"/>
      <c r="DG5" s="195"/>
      <c r="DH5" s="196"/>
      <c r="DI5" s="143"/>
      <c r="DJ5" s="143"/>
      <c r="DK5" s="144"/>
      <c r="DL5" s="144"/>
      <c r="DM5" s="144"/>
      <c r="DN5" s="144"/>
      <c r="DO5" s="128" t="s">
        <v>22</v>
      </c>
      <c r="DP5" s="129"/>
      <c r="DQ5" s="130"/>
      <c r="DR5" s="138"/>
      <c r="DS5" s="139"/>
      <c r="DT5" s="139"/>
      <c r="DU5" s="139"/>
      <c r="DV5" s="139"/>
      <c r="DW5" s="139"/>
      <c r="DX5" s="139"/>
      <c r="DY5" s="139"/>
      <c r="DZ5" s="139"/>
      <c r="EA5" s="190"/>
      <c r="EB5" s="170"/>
      <c r="EC5" s="171"/>
      <c r="ED5" s="172"/>
    </row>
    <row r="6" spans="1:135" s="9" customFormat="1" ht="119.25" customHeight="1" x14ac:dyDescent="0.3">
      <c r="A6" s="215"/>
      <c r="B6" s="218"/>
      <c r="C6" s="221"/>
      <c r="D6" s="221"/>
      <c r="E6" s="229"/>
      <c r="F6" s="230"/>
      <c r="G6" s="230"/>
      <c r="H6" s="230"/>
      <c r="I6" s="231"/>
      <c r="J6" s="210"/>
      <c r="K6" s="211"/>
      <c r="L6" s="211"/>
      <c r="M6" s="212"/>
      <c r="N6" s="187" t="s">
        <v>23</v>
      </c>
      <c r="O6" s="188"/>
      <c r="P6" s="188"/>
      <c r="Q6" s="188"/>
      <c r="R6" s="189"/>
      <c r="S6" s="162" t="s">
        <v>24</v>
      </c>
      <c r="T6" s="163"/>
      <c r="U6" s="163"/>
      <c r="V6" s="163"/>
      <c r="W6" s="164"/>
      <c r="X6" s="162" t="s">
        <v>25</v>
      </c>
      <c r="Y6" s="163"/>
      <c r="Z6" s="163"/>
      <c r="AA6" s="163"/>
      <c r="AB6" s="164"/>
      <c r="AC6" s="162" t="s">
        <v>26</v>
      </c>
      <c r="AD6" s="163"/>
      <c r="AE6" s="163"/>
      <c r="AF6" s="163"/>
      <c r="AG6" s="164"/>
      <c r="AH6" s="162" t="s">
        <v>27</v>
      </c>
      <c r="AI6" s="163"/>
      <c r="AJ6" s="163"/>
      <c r="AK6" s="163"/>
      <c r="AL6" s="164"/>
      <c r="AM6" s="162" t="s">
        <v>28</v>
      </c>
      <c r="AN6" s="163"/>
      <c r="AO6" s="163"/>
      <c r="AP6" s="163"/>
      <c r="AQ6" s="164"/>
      <c r="AR6" s="213" t="s">
        <v>29</v>
      </c>
      <c r="AS6" s="213"/>
      <c r="AT6" s="213"/>
      <c r="AU6" s="150" t="s">
        <v>30</v>
      </c>
      <c r="AV6" s="151"/>
      <c r="AW6" s="151"/>
      <c r="AX6" s="150" t="s">
        <v>31</v>
      </c>
      <c r="AY6" s="151"/>
      <c r="AZ6" s="152"/>
      <c r="BA6" s="153" t="s">
        <v>32</v>
      </c>
      <c r="BB6" s="154"/>
      <c r="BC6" s="155"/>
      <c r="BD6" s="153" t="s">
        <v>33</v>
      </c>
      <c r="BE6" s="154"/>
      <c r="BF6" s="154"/>
      <c r="BG6" s="165" t="s">
        <v>34</v>
      </c>
      <c r="BH6" s="166"/>
      <c r="BI6" s="166"/>
      <c r="BJ6" s="135"/>
      <c r="BK6" s="136"/>
      <c r="BL6" s="136"/>
      <c r="BM6" s="159" t="s">
        <v>35</v>
      </c>
      <c r="BN6" s="160"/>
      <c r="BO6" s="160"/>
      <c r="BP6" s="160"/>
      <c r="BQ6" s="161"/>
      <c r="BR6" s="148" t="s">
        <v>36</v>
      </c>
      <c r="BS6" s="148"/>
      <c r="BT6" s="148"/>
      <c r="BU6" s="148" t="s">
        <v>37</v>
      </c>
      <c r="BV6" s="148"/>
      <c r="BW6" s="148"/>
      <c r="BX6" s="148" t="s">
        <v>38</v>
      </c>
      <c r="BY6" s="148"/>
      <c r="BZ6" s="148"/>
      <c r="CA6" s="148" t="s">
        <v>39</v>
      </c>
      <c r="CB6" s="148"/>
      <c r="CC6" s="148"/>
      <c r="CD6" s="148" t="s">
        <v>46</v>
      </c>
      <c r="CE6" s="148"/>
      <c r="CF6" s="148"/>
      <c r="CG6" s="149" t="s">
        <v>47</v>
      </c>
      <c r="CH6" s="147"/>
      <c r="CI6" s="147"/>
      <c r="CJ6" s="148" t="s">
        <v>40</v>
      </c>
      <c r="CK6" s="148"/>
      <c r="CL6" s="148"/>
      <c r="CM6" s="145" t="s">
        <v>41</v>
      </c>
      <c r="CN6" s="146"/>
      <c r="CO6" s="147"/>
      <c r="CP6" s="148" t="s">
        <v>42</v>
      </c>
      <c r="CQ6" s="148"/>
      <c r="CR6" s="148"/>
      <c r="CS6" s="149" t="s">
        <v>48</v>
      </c>
      <c r="CT6" s="147"/>
      <c r="CU6" s="147"/>
      <c r="CV6" s="179"/>
      <c r="CW6" s="179"/>
      <c r="CX6" s="179"/>
      <c r="CY6" s="135"/>
      <c r="CZ6" s="136"/>
      <c r="DA6" s="137"/>
      <c r="DB6" s="135"/>
      <c r="DC6" s="136"/>
      <c r="DD6" s="137"/>
      <c r="DE6" s="190"/>
      <c r="DF6" s="197"/>
      <c r="DG6" s="198"/>
      <c r="DH6" s="199"/>
      <c r="DI6" s="128" t="s">
        <v>49</v>
      </c>
      <c r="DJ6" s="129"/>
      <c r="DK6" s="130"/>
      <c r="DL6" s="128" t="s">
        <v>50</v>
      </c>
      <c r="DM6" s="129"/>
      <c r="DN6" s="130"/>
      <c r="DO6" s="135"/>
      <c r="DP6" s="136"/>
      <c r="DQ6" s="137"/>
      <c r="DR6" s="128" t="s">
        <v>51</v>
      </c>
      <c r="DS6" s="129"/>
      <c r="DT6" s="130"/>
      <c r="DU6" s="128" t="s">
        <v>52</v>
      </c>
      <c r="DV6" s="129"/>
      <c r="DW6" s="130"/>
      <c r="DX6" s="133" t="s">
        <v>53</v>
      </c>
      <c r="DY6" s="134"/>
      <c r="DZ6" s="134"/>
      <c r="EA6" s="190"/>
      <c r="EB6" s="173"/>
      <c r="EC6" s="174"/>
      <c r="ED6" s="175"/>
    </row>
    <row r="7" spans="1:135" s="10" customFormat="1" ht="36" customHeight="1" x14ac:dyDescent="0.3">
      <c r="A7" s="215"/>
      <c r="B7" s="218"/>
      <c r="C7" s="221"/>
      <c r="D7" s="221"/>
      <c r="E7" s="131" t="s">
        <v>43</v>
      </c>
      <c r="F7" s="156" t="s">
        <v>55</v>
      </c>
      <c r="G7" s="157"/>
      <c r="H7" s="157"/>
      <c r="I7" s="158"/>
      <c r="J7" s="131" t="s">
        <v>43</v>
      </c>
      <c r="K7" s="156" t="s">
        <v>55</v>
      </c>
      <c r="L7" s="157"/>
      <c r="M7" s="158"/>
      <c r="N7" s="131" t="s">
        <v>43</v>
      </c>
      <c r="O7" s="156" t="s">
        <v>55</v>
      </c>
      <c r="P7" s="157"/>
      <c r="Q7" s="157"/>
      <c r="R7" s="158"/>
      <c r="S7" s="131" t="s">
        <v>43</v>
      </c>
      <c r="T7" s="156" t="s">
        <v>55</v>
      </c>
      <c r="U7" s="157"/>
      <c r="V7" s="157"/>
      <c r="W7" s="158"/>
      <c r="X7" s="131" t="s">
        <v>43</v>
      </c>
      <c r="Y7" s="156" t="s">
        <v>55</v>
      </c>
      <c r="Z7" s="157"/>
      <c r="AA7" s="157"/>
      <c r="AB7" s="158"/>
      <c r="AC7" s="131" t="s">
        <v>43</v>
      </c>
      <c r="AD7" s="156" t="s">
        <v>55</v>
      </c>
      <c r="AE7" s="157"/>
      <c r="AF7" s="157"/>
      <c r="AG7" s="158"/>
      <c r="AH7" s="131" t="s">
        <v>43</v>
      </c>
      <c r="AI7" s="156" t="s">
        <v>55</v>
      </c>
      <c r="AJ7" s="157"/>
      <c r="AK7" s="157"/>
      <c r="AL7" s="158"/>
      <c r="AM7" s="131" t="s">
        <v>43</v>
      </c>
      <c r="AN7" s="156" t="s">
        <v>55</v>
      </c>
      <c r="AO7" s="157"/>
      <c r="AP7" s="157"/>
      <c r="AQ7" s="158"/>
      <c r="AR7" s="131" t="s">
        <v>43</v>
      </c>
      <c r="AS7" s="140" t="s">
        <v>55</v>
      </c>
      <c r="AT7" s="141"/>
      <c r="AU7" s="131" t="s">
        <v>43</v>
      </c>
      <c r="AV7" s="140" t="s">
        <v>55</v>
      </c>
      <c r="AW7" s="141"/>
      <c r="AX7" s="131" t="s">
        <v>43</v>
      </c>
      <c r="AY7" s="140" t="s">
        <v>55</v>
      </c>
      <c r="AZ7" s="141"/>
      <c r="BA7" s="131" t="s">
        <v>43</v>
      </c>
      <c r="BB7" s="140" t="s">
        <v>55</v>
      </c>
      <c r="BC7" s="141"/>
      <c r="BD7" s="131" t="s">
        <v>43</v>
      </c>
      <c r="BE7" s="140" t="s">
        <v>55</v>
      </c>
      <c r="BF7" s="141"/>
      <c r="BG7" s="131" t="s">
        <v>43</v>
      </c>
      <c r="BH7" s="140" t="s">
        <v>55</v>
      </c>
      <c r="BI7" s="141"/>
      <c r="BJ7" s="131" t="s">
        <v>43</v>
      </c>
      <c r="BK7" s="140" t="s">
        <v>55</v>
      </c>
      <c r="BL7" s="141"/>
      <c r="BM7" s="131" t="s">
        <v>43</v>
      </c>
      <c r="BN7" s="140" t="s">
        <v>55</v>
      </c>
      <c r="BO7" s="232"/>
      <c r="BP7" s="232"/>
      <c r="BQ7" s="141"/>
      <c r="BR7" s="131" t="s">
        <v>43</v>
      </c>
      <c r="BS7" s="140" t="s">
        <v>55</v>
      </c>
      <c r="BT7" s="141"/>
      <c r="BU7" s="131" t="s">
        <v>43</v>
      </c>
      <c r="BV7" s="140" t="s">
        <v>55</v>
      </c>
      <c r="BW7" s="141"/>
      <c r="BX7" s="131" t="s">
        <v>43</v>
      </c>
      <c r="BY7" s="140" t="s">
        <v>55</v>
      </c>
      <c r="BZ7" s="141"/>
      <c r="CA7" s="131" t="s">
        <v>43</v>
      </c>
      <c r="CB7" s="140" t="s">
        <v>55</v>
      </c>
      <c r="CC7" s="141"/>
      <c r="CD7" s="131" t="s">
        <v>43</v>
      </c>
      <c r="CE7" s="140" t="s">
        <v>55</v>
      </c>
      <c r="CF7" s="141"/>
      <c r="CG7" s="131" t="s">
        <v>43</v>
      </c>
      <c r="CH7" s="140" t="s">
        <v>55</v>
      </c>
      <c r="CI7" s="141"/>
      <c r="CJ7" s="131" t="s">
        <v>43</v>
      </c>
      <c r="CK7" s="140" t="s">
        <v>55</v>
      </c>
      <c r="CL7" s="141"/>
      <c r="CM7" s="131" t="s">
        <v>43</v>
      </c>
      <c r="CN7" s="140" t="s">
        <v>55</v>
      </c>
      <c r="CO7" s="141"/>
      <c r="CP7" s="131" t="s">
        <v>43</v>
      </c>
      <c r="CQ7" s="140" t="s">
        <v>55</v>
      </c>
      <c r="CR7" s="141"/>
      <c r="CS7" s="131" t="s">
        <v>43</v>
      </c>
      <c r="CT7" s="140" t="s">
        <v>55</v>
      </c>
      <c r="CU7" s="141"/>
      <c r="CV7" s="131" t="s">
        <v>43</v>
      </c>
      <c r="CW7" s="140" t="s">
        <v>55</v>
      </c>
      <c r="CX7" s="141"/>
      <c r="CY7" s="131" t="s">
        <v>43</v>
      </c>
      <c r="CZ7" s="140" t="s">
        <v>55</v>
      </c>
      <c r="DA7" s="141"/>
      <c r="DB7" s="131" t="s">
        <v>43</v>
      </c>
      <c r="DC7" s="140" t="s">
        <v>55</v>
      </c>
      <c r="DD7" s="141"/>
      <c r="DE7" s="142" t="s">
        <v>9</v>
      </c>
      <c r="DF7" s="131" t="s">
        <v>43</v>
      </c>
      <c r="DG7" s="140" t="s">
        <v>55</v>
      </c>
      <c r="DH7" s="141"/>
      <c r="DI7" s="131" t="s">
        <v>43</v>
      </c>
      <c r="DJ7" s="140" t="s">
        <v>55</v>
      </c>
      <c r="DK7" s="141"/>
      <c r="DL7" s="131" t="s">
        <v>43</v>
      </c>
      <c r="DM7" s="140" t="s">
        <v>55</v>
      </c>
      <c r="DN7" s="141"/>
      <c r="DO7" s="131" t="s">
        <v>43</v>
      </c>
      <c r="DP7" s="140" t="s">
        <v>55</v>
      </c>
      <c r="DQ7" s="141"/>
      <c r="DR7" s="131" t="s">
        <v>43</v>
      </c>
      <c r="DS7" s="140" t="s">
        <v>55</v>
      </c>
      <c r="DT7" s="141"/>
      <c r="DU7" s="131" t="s">
        <v>43</v>
      </c>
      <c r="DV7" s="140" t="s">
        <v>55</v>
      </c>
      <c r="DW7" s="141"/>
      <c r="DX7" s="131" t="s">
        <v>43</v>
      </c>
      <c r="DY7" s="140" t="s">
        <v>55</v>
      </c>
      <c r="DZ7" s="141"/>
      <c r="EA7" s="190" t="s">
        <v>9</v>
      </c>
      <c r="EB7" s="131" t="s">
        <v>43</v>
      </c>
      <c r="EC7" s="140" t="s">
        <v>55</v>
      </c>
      <c r="ED7" s="141"/>
    </row>
    <row r="8" spans="1:135" s="27" customFormat="1" ht="101.25" customHeight="1" x14ac:dyDescent="0.25">
      <c r="A8" s="216"/>
      <c r="B8" s="219"/>
      <c r="C8" s="222"/>
      <c r="D8" s="222"/>
      <c r="E8" s="132"/>
      <c r="F8" s="35" t="s">
        <v>235</v>
      </c>
      <c r="G8" s="26" t="str">
        <f>L8</f>
        <v>փաստացի           (11ամիս)</v>
      </c>
      <c r="H8" s="36" t="s">
        <v>233</v>
      </c>
      <c r="I8" s="26" t="s">
        <v>54</v>
      </c>
      <c r="J8" s="132"/>
      <c r="K8" s="35" t="str">
        <f>F8</f>
        <v>ծրագիր (4րդ եռամսյակ)</v>
      </c>
      <c r="L8" s="26" t="s">
        <v>236</v>
      </c>
      <c r="M8" s="26" t="s">
        <v>54</v>
      </c>
      <c r="N8" s="132"/>
      <c r="O8" s="35" t="str">
        <f>K8</f>
        <v>ծրագիր (4րդ եռամսյակ)</v>
      </c>
      <c r="P8" s="26" t="str">
        <f>L8</f>
        <v>փաստացի           (11ամիս)</v>
      </c>
      <c r="Q8" s="36" t="str">
        <f>H8</f>
        <v>կատ. %-ը 1-ին եռամսյակի  նկատմամբ</v>
      </c>
      <c r="R8" s="26" t="s">
        <v>54</v>
      </c>
      <c r="S8" s="132"/>
      <c r="T8" s="35" t="str">
        <f>O8</f>
        <v>ծրագիր (4րդ եռամսյակ)</v>
      </c>
      <c r="U8" s="26" t="str">
        <f>P8</f>
        <v>փաստացի           (11ամիս)</v>
      </c>
      <c r="V8" s="36" t="str">
        <f>Q8</f>
        <v>կատ. %-ը 1-ին եռամսյակի  նկատմամբ</v>
      </c>
      <c r="W8" s="26" t="s">
        <v>54</v>
      </c>
      <c r="X8" s="132"/>
      <c r="Y8" s="35" t="str">
        <f>T8</f>
        <v>ծրագիր (4րդ եռամսյակ)</v>
      </c>
      <c r="Z8" s="26" t="str">
        <f>U8</f>
        <v>փաստացի           (11ամիս)</v>
      </c>
      <c r="AA8" s="36" t="str">
        <f>V8</f>
        <v>կատ. %-ը 1-ին եռամսյակի  նկատմամբ</v>
      </c>
      <c r="AB8" s="26" t="s">
        <v>54</v>
      </c>
      <c r="AC8" s="132"/>
      <c r="AD8" s="35" t="str">
        <f>Y8</f>
        <v>ծրագիր (4րդ եռամսյակ)</v>
      </c>
      <c r="AE8" s="26" t="str">
        <f>Z8</f>
        <v>փաստացի           (11ամիս)</v>
      </c>
      <c r="AF8" s="36" t="str">
        <f>AA8</f>
        <v>կատ. %-ը 1-ին եռամսյակի  նկատմամբ</v>
      </c>
      <c r="AG8" s="26" t="s">
        <v>54</v>
      </c>
      <c r="AH8" s="132"/>
      <c r="AI8" s="35" t="str">
        <f>AD8</f>
        <v>ծրագիր (4րդ եռամսյակ)</v>
      </c>
      <c r="AJ8" s="26" t="str">
        <f>AE8</f>
        <v>փաստացի           (11ամիս)</v>
      </c>
      <c r="AK8" s="26" t="str">
        <f>AF8</f>
        <v>կատ. %-ը 1-ին եռամսյակի  նկատմամբ</v>
      </c>
      <c r="AL8" s="26" t="s">
        <v>54</v>
      </c>
      <c r="AM8" s="132"/>
      <c r="AN8" s="35" t="str">
        <f>AI8</f>
        <v>ծրագիր (4րդ եռամսյակ)</v>
      </c>
      <c r="AO8" s="26" t="str">
        <f>AJ8</f>
        <v>փաստացի           (11ամիս)</v>
      </c>
      <c r="AP8" s="36" t="str">
        <f>AK8</f>
        <v>կատ. %-ը 1-ին եռամսյակի  նկատմամբ</v>
      </c>
      <c r="AQ8" s="26" t="s">
        <v>54</v>
      </c>
      <c r="AR8" s="132"/>
      <c r="AS8" s="35" t="str">
        <f>AN8</f>
        <v>ծրագիր (4րդ եռամսյակ)</v>
      </c>
      <c r="AT8" s="26" t="str">
        <f>AO8</f>
        <v>փաստացի           (11ամիս)</v>
      </c>
      <c r="AU8" s="132"/>
      <c r="AV8" s="35" t="str">
        <f>AS8</f>
        <v>ծրագիր (4րդ եռամսյակ)</v>
      </c>
      <c r="AW8" s="26" t="str">
        <f>AT8</f>
        <v>փաստացի           (11ամիս)</v>
      </c>
      <c r="AX8" s="132"/>
      <c r="AY8" s="35" t="str">
        <f>AV8</f>
        <v>ծրագիր (4րդ եռամսյակ)</v>
      </c>
      <c r="AZ8" s="26" t="str">
        <f>AW8</f>
        <v>փաստացի           (11ամիս)</v>
      </c>
      <c r="BA8" s="132"/>
      <c r="BB8" s="35" t="str">
        <f>AY8</f>
        <v>ծրագիր (4րդ եռամսյակ)</v>
      </c>
      <c r="BC8" s="26" t="str">
        <f>AW8</f>
        <v>փաստացի           (11ամիս)</v>
      </c>
      <c r="BD8" s="132"/>
      <c r="BE8" s="35" t="str">
        <f>BB8</f>
        <v>ծրագիր (4րդ եռամսյակ)</v>
      </c>
      <c r="BF8" s="26" t="str">
        <f>BC8</f>
        <v>փաստացի           (11ամիս)</v>
      </c>
      <c r="BG8" s="132"/>
      <c r="BH8" s="35" t="str">
        <f>BE8</f>
        <v>ծրագիր (4րդ եռամսյակ)</v>
      </c>
      <c r="BI8" s="26" t="str">
        <f>BF8</f>
        <v>փաստացի           (11ամիս)</v>
      </c>
      <c r="BJ8" s="132"/>
      <c r="BK8" s="35" t="str">
        <f>BH8</f>
        <v>ծրագիր (4րդ եռամսյակ)</v>
      </c>
      <c r="BL8" s="26" t="str">
        <f>BF8</f>
        <v>փաստացի           (11ամիս)</v>
      </c>
      <c r="BM8" s="132"/>
      <c r="BN8" s="35" t="str">
        <f>BK8</f>
        <v>ծրագիր (4րդ եռամսյակ)</v>
      </c>
      <c r="BO8" s="26" t="str">
        <f>BL8</f>
        <v>փաստացի           (11ամիս)</v>
      </c>
      <c r="BP8" s="36" t="str">
        <f>AK8</f>
        <v>կատ. %-ը 1-ին եռամսյակի  նկատմամբ</v>
      </c>
      <c r="BQ8" s="26" t="s">
        <v>54</v>
      </c>
      <c r="BR8" s="132"/>
      <c r="BS8" s="35" t="str">
        <f>BN8</f>
        <v>ծրագիր (4րդ եռամսյակ)</v>
      </c>
      <c r="BT8" s="26" t="str">
        <f>BO8</f>
        <v>փաստացի           (11ամիս)</v>
      </c>
      <c r="BU8" s="132"/>
      <c r="BV8" s="35" t="str">
        <f>BS8</f>
        <v>ծրագիր (4րդ եռամսյակ)</v>
      </c>
      <c r="BW8" s="26" t="str">
        <f>BT8</f>
        <v>փաստացի           (11ամիս)</v>
      </c>
      <c r="BX8" s="132"/>
      <c r="BY8" s="35" t="str">
        <f>BV8</f>
        <v>ծրագիր (4րդ եռամսյակ)</v>
      </c>
      <c r="BZ8" s="26" t="str">
        <f>BW8</f>
        <v>փաստացի           (11ամիս)</v>
      </c>
      <c r="CA8" s="132"/>
      <c r="CB8" s="35" t="str">
        <f>BY8</f>
        <v>ծրագիր (4րդ եռամսյակ)</v>
      </c>
      <c r="CC8" s="26" t="str">
        <f>BZ8</f>
        <v>փաստացի           (11ամիս)</v>
      </c>
      <c r="CD8" s="132"/>
      <c r="CE8" s="35" t="str">
        <f>CB8</f>
        <v>ծրագիր (4րդ եռամսյակ)</v>
      </c>
      <c r="CF8" s="26" t="str">
        <f>CC8</f>
        <v>փաստացի           (11ամիս)</v>
      </c>
      <c r="CG8" s="132"/>
      <c r="CH8" s="35" t="str">
        <f>CE8</f>
        <v>ծրագիր (4րդ եռամսյակ)</v>
      </c>
      <c r="CI8" s="26" t="str">
        <f>CF8</f>
        <v>փաստացի           (11ամիս)</v>
      </c>
      <c r="CJ8" s="132"/>
      <c r="CK8" s="35" t="str">
        <f>CH8</f>
        <v>ծրագիր (4րդ եռամսյակ)</v>
      </c>
      <c r="CL8" s="26" t="str">
        <f>CI8</f>
        <v>փաստացի           (11ամիս)</v>
      </c>
      <c r="CM8" s="132"/>
      <c r="CN8" s="35" t="str">
        <f>CK8</f>
        <v>ծրագիր (4րդ եռամսյակ)</v>
      </c>
      <c r="CO8" s="26" t="str">
        <f>CL8</f>
        <v>փաստացի           (11ամիս)</v>
      </c>
      <c r="CP8" s="132"/>
      <c r="CQ8" s="35" t="str">
        <f>CN8</f>
        <v>ծրագիր (4րդ եռամսյակ)</v>
      </c>
      <c r="CR8" s="26" t="str">
        <f>CO8</f>
        <v>փաստացի           (11ամիս)</v>
      </c>
      <c r="CS8" s="132"/>
      <c r="CT8" s="35" t="str">
        <f>CQ8</f>
        <v>ծրագիր (4րդ եռամսյակ)</v>
      </c>
      <c r="CU8" s="26" t="str">
        <f>CR8</f>
        <v>փաստացի           (11ամիս)</v>
      </c>
      <c r="CV8" s="132"/>
      <c r="CW8" s="35" t="str">
        <f>CT8</f>
        <v>ծրագիր (4րդ եռամսյակ)</v>
      </c>
      <c r="CX8" s="26" t="str">
        <f>CU8</f>
        <v>փաստացի           (11ամիս)</v>
      </c>
      <c r="CY8" s="132"/>
      <c r="CZ8" s="35" t="str">
        <f>CW8</f>
        <v>ծրագիր (4րդ եռամսյակ)</v>
      </c>
      <c r="DA8" s="26" t="str">
        <f>CX8</f>
        <v>փաստացի           (11ամիս)</v>
      </c>
      <c r="DB8" s="132"/>
      <c r="DC8" s="35" t="str">
        <f>CZ8</f>
        <v>ծրագիր (4րդ եռամսյակ)</v>
      </c>
      <c r="DD8" s="26" t="str">
        <f>DA8</f>
        <v>փաստացի           (11ամիս)</v>
      </c>
      <c r="DE8" s="142"/>
      <c r="DF8" s="132"/>
      <c r="DG8" s="35" t="str">
        <f>DC8</f>
        <v>ծրագիր (4րդ եռամսյակ)</v>
      </c>
      <c r="DH8" s="26" t="str">
        <f>DD8</f>
        <v>փաստացի           (11ամիս)</v>
      </c>
      <c r="DI8" s="132"/>
      <c r="DJ8" s="35" t="str">
        <f>DG8</f>
        <v>ծրագիր (4րդ եռամսյակ)</v>
      </c>
      <c r="DK8" s="26" t="str">
        <f>DH8</f>
        <v>փաստացի           (11ամիս)</v>
      </c>
      <c r="DL8" s="132"/>
      <c r="DM8" s="35" t="str">
        <f>DJ8</f>
        <v>ծրագիր (4րդ եռամսյակ)</v>
      </c>
      <c r="DN8" s="26" t="str">
        <f>DK8</f>
        <v>փաստացի           (11ամիս)</v>
      </c>
      <c r="DO8" s="132"/>
      <c r="DP8" s="35" t="str">
        <f>DM8</f>
        <v>ծրագիր (4րդ եռամսյակ)</v>
      </c>
      <c r="DQ8" s="26" t="str">
        <f>DN8</f>
        <v>փաստացի           (11ամիս)</v>
      </c>
      <c r="DR8" s="132"/>
      <c r="DS8" s="35" t="str">
        <f>DP8</f>
        <v>ծրագիր (4րդ եռամսյակ)</v>
      </c>
      <c r="DT8" s="26" t="str">
        <f>DQ8</f>
        <v>փաստացի           (11ամիս)</v>
      </c>
      <c r="DU8" s="132"/>
      <c r="DV8" s="35" t="str">
        <f>DS8</f>
        <v>ծրագիր (4րդ եռամսյակ)</v>
      </c>
      <c r="DW8" s="26" t="str">
        <f>DT8</f>
        <v>փաստացի           (11ամիս)</v>
      </c>
      <c r="DX8" s="132"/>
      <c r="DY8" s="35" t="str">
        <f>DV8</f>
        <v>ծրագիր (4րդ եռամսյակ)</v>
      </c>
      <c r="DZ8" s="26" t="str">
        <f>DW8</f>
        <v>փաստացի           (11ամիս)</v>
      </c>
      <c r="EA8" s="190"/>
      <c r="EB8" s="132"/>
      <c r="EC8" s="35" t="str">
        <f>DY8</f>
        <v>ծրագիր (4րդ եռամսյակ)</v>
      </c>
      <c r="ED8" s="26" t="str">
        <f>DZ8</f>
        <v>փաստացի           (11ամիս)</v>
      </c>
    </row>
    <row r="9" spans="1:135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29">
        <v>13</v>
      </c>
      <c r="N9" s="30">
        <v>14</v>
      </c>
      <c r="O9" s="29">
        <v>15</v>
      </c>
      <c r="P9" s="30">
        <v>16</v>
      </c>
      <c r="Q9" s="29">
        <v>17</v>
      </c>
      <c r="R9" s="30">
        <v>18</v>
      </c>
      <c r="S9" s="29">
        <v>19</v>
      </c>
      <c r="T9" s="30">
        <v>20</v>
      </c>
      <c r="U9" s="29">
        <v>21</v>
      </c>
      <c r="V9" s="30">
        <v>22</v>
      </c>
      <c r="W9" s="29">
        <v>23</v>
      </c>
      <c r="X9" s="30">
        <v>24</v>
      </c>
      <c r="Y9" s="29">
        <v>25</v>
      </c>
      <c r="Z9" s="30">
        <v>26</v>
      </c>
      <c r="AA9" s="29">
        <v>27</v>
      </c>
      <c r="AB9" s="30">
        <v>28</v>
      </c>
      <c r="AC9" s="29">
        <v>29</v>
      </c>
      <c r="AD9" s="30">
        <v>30</v>
      </c>
      <c r="AE9" s="29">
        <v>31</v>
      </c>
      <c r="AF9" s="30">
        <v>32</v>
      </c>
      <c r="AG9" s="29">
        <v>33</v>
      </c>
      <c r="AH9" s="30">
        <v>34</v>
      </c>
      <c r="AI9" s="29">
        <v>35</v>
      </c>
      <c r="AJ9" s="30">
        <v>36</v>
      </c>
      <c r="AK9" s="29">
        <v>37</v>
      </c>
      <c r="AL9" s="30">
        <v>38</v>
      </c>
      <c r="AM9" s="29">
        <v>39</v>
      </c>
      <c r="AN9" s="30">
        <v>40</v>
      </c>
      <c r="AO9" s="29">
        <v>41</v>
      </c>
      <c r="AP9" s="30">
        <v>42</v>
      </c>
      <c r="AQ9" s="29">
        <v>43</v>
      </c>
      <c r="AR9" s="30">
        <v>44</v>
      </c>
      <c r="AS9" s="29">
        <v>45</v>
      </c>
      <c r="AT9" s="30">
        <v>46</v>
      </c>
      <c r="AU9" s="29">
        <v>47</v>
      </c>
      <c r="AV9" s="30">
        <v>48</v>
      </c>
      <c r="AW9" s="29">
        <v>49</v>
      </c>
      <c r="AX9" s="30">
        <v>50</v>
      </c>
      <c r="AY9" s="29">
        <v>51</v>
      </c>
      <c r="AZ9" s="30">
        <v>52</v>
      </c>
      <c r="BA9" s="29">
        <v>53</v>
      </c>
      <c r="BB9" s="30">
        <v>54</v>
      </c>
      <c r="BC9" s="29">
        <v>55</v>
      </c>
      <c r="BD9" s="30">
        <v>56</v>
      </c>
      <c r="BE9" s="29">
        <v>57</v>
      </c>
      <c r="BF9" s="30">
        <v>58</v>
      </c>
      <c r="BG9" s="29">
        <v>59</v>
      </c>
      <c r="BH9" s="30">
        <v>60</v>
      </c>
      <c r="BI9" s="29">
        <v>61</v>
      </c>
      <c r="BJ9" s="30">
        <v>62</v>
      </c>
      <c r="BK9" s="29">
        <v>63</v>
      </c>
      <c r="BL9" s="30">
        <v>64</v>
      </c>
      <c r="BM9" s="29">
        <v>65</v>
      </c>
      <c r="BN9" s="30">
        <v>66</v>
      </c>
      <c r="BO9" s="29">
        <v>67</v>
      </c>
      <c r="BP9" s="30">
        <v>68</v>
      </c>
      <c r="BQ9" s="29">
        <v>69</v>
      </c>
      <c r="BR9" s="30">
        <v>70</v>
      </c>
      <c r="BS9" s="29">
        <v>71</v>
      </c>
      <c r="BT9" s="30">
        <v>72</v>
      </c>
      <c r="BU9" s="29">
        <v>73</v>
      </c>
      <c r="BV9" s="30">
        <v>74</v>
      </c>
      <c r="BW9" s="29">
        <v>75</v>
      </c>
      <c r="BX9" s="30">
        <v>76</v>
      </c>
      <c r="BY9" s="29">
        <v>77</v>
      </c>
      <c r="BZ9" s="30">
        <v>78</v>
      </c>
      <c r="CA9" s="29">
        <v>79</v>
      </c>
      <c r="CB9" s="30">
        <v>80</v>
      </c>
      <c r="CC9" s="29">
        <v>81</v>
      </c>
      <c r="CD9" s="30">
        <v>82</v>
      </c>
      <c r="CE9" s="29">
        <v>83</v>
      </c>
      <c r="CF9" s="30">
        <v>84</v>
      </c>
      <c r="CG9" s="29">
        <v>85</v>
      </c>
      <c r="CH9" s="30">
        <v>86</v>
      </c>
      <c r="CI9" s="29">
        <v>87</v>
      </c>
      <c r="CJ9" s="30">
        <v>88</v>
      </c>
      <c r="CK9" s="29">
        <v>89</v>
      </c>
      <c r="CL9" s="30">
        <v>90</v>
      </c>
      <c r="CM9" s="29">
        <v>91</v>
      </c>
      <c r="CN9" s="30">
        <v>92</v>
      </c>
      <c r="CO9" s="29">
        <v>93</v>
      </c>
      <c r="CP9" s="30">
        <v>94</v>
      </c>
      <c r="CQ9" s="29">
        <v>95</v>
      </c>
      <c r="CR9" s="30">
        <v>96</v>
      </c>
      <c r="CS9" s="29">
        <v>97</v>
      </c>
      <c r="CT9" s="30">
        <v>98</v>
      </c>
      <c r="CU9" s="29">
        <v>99</v>
      </c>
      <c r="CV9" s="30">
        <v>100</v>
      </c>
      <c r="CW9" s="29">
        <v>101</v>
      </c>
      <c r="CX9" s="30">
        <v>102</v>
      </c>
      <c r="CY9" s="29">
        <v>103</v>
      </c>
      <c r="CZ9" s="30">
        <v>104</v>
      </c>
      <c r="DA9" s="29">
        <v>105</v>
      </c>
      <c r="DB9" s="30">
        <v>106</v>
      </c>
      <c r="DC9" s="29">
        <v>107</v>
      </c>
      <c r="DD9" s="30">
        <v>108</v>
      </c>
      <c r="DE9" s="29">
        <v>109</v>
      </c>
      <c r="DF9" s="30">
        <v>110</v>
      </c>
      <c r="DG9" s="29">
        <v>111</v>
      </c>
      <c r="DH9" s="30">
        <v>112</v>
      </c>
      <c r="DI9" s="29">
        <v>113</v>
      </c>
      <c r="DJ9" s="30">
        <v>114</v>
      </c>
      <c r="DK9" s="29">
        <v>115</v>
      </c>
      <c r="DL9" s="30">
        <v>116</v>
      </c>
      <c r="DM9" s="29">
        <v>117</v>
      </c>
      <c r="DN9" s="30">
        <v>118</v>
      </c>
      <c r="DO9" s="29">
        <v>119</v>
      </c>
      <c r="DP9" s="30">
        <v>120</v>
      </c>
      <c r="DQ9" s="29">
        <v>121</v>
      </c>
      <c r="DR9" s="30">
        <v>122</v>
      </c>
      <c r="DS9" s="29">
        <v>123</v>
      </c>
      <c r="DT9" s="30">
        <v>124</v>
      </c>
      <c r="DU9" s="29">
        <v>125</v>
      </c>
      <c r="DV9" s="30">
        <v>126</v>
      </c>
      <c r="DW9" s="29">
        <v>127</v>
      </c>
      <c r="DX9" s="30">
        <v>128</v>
      </c>
      <c r="DY9" s="29">
        <v>129</v>
      </c>
      <c r="DZ9" s="30">
        <v>130</v>
      </c>
      <c r="EA9" s="29">
        <v>131</v>
      </c>
      <c r="EB9" s="30">
        <v>132</v>
      </c>
      <c r="EC9" s="29">
        <v>133</v>
      </c>
      <c r="ED9" s="30">
        <v>134</v>
      </c>
    </row>
    <row r="10" spans="1:135" s="14" customFormat="1" ht="20.25" customHeight="1" x14ac:dyDescent="0.2">
      <c r="A10" s="21">
        <v>1</v>
      </c>
      <c r="B10" s="109" t="s">
        <v>56</v>
      </c>
      <c r="C10" s="110">
        <v>187779.8</v>
      </c>
      <c r="D10" s="110">
        <v>2697.6</v>
      </c>
      <c r="E10" s="20">
        <f t="shared" ref="E10:E41" si="0">DF10+EB10-DX10</f>
        <v>904196.22</v>
      </c>
      <c r="F10" s="33">
        <f>E10/12*12</f>
        <v>904196.22</v>
      </c>
      <c r="G10" s="12">
        <f>DH10+ED10-DZ10</f>
        <v>620946.69099999999</v>
      </c>
      <c r="H10" s="12">
        <f t="shared" ref="H10:H41" si="1">G10/F10*100</f>
        <v>68.673887068450696</v>
      </c>
      <c r="I10" s="12">
        <f t="shared" ref="I10:I41" si="2">G10/E10*100</f>
        <v>68.673887068450696</v>
      </c>
      <c r="J10" s="12">
        <v>359520</v>
      </c>
      <c r="K10" s="33">
        <f>J10/12*12</f>
        <v>359520</v>
      </c>
      <c r="L10" s="12">
        <v>329980.36129999999</v>
      </c>
      <c r="M10" s="12">
        <f t="shared" ref="M10:M41" si="3">L10/J10*100</f>
        <v>91.783589591677796</v>
      </c>
      <c r="N10" s="12">
        <f t="shared" ref="N10:N43" si="4">S10+AC10</f>
        <v>188000</v>
      </c>
      <c r="O10" s="33">
        <f>N10/12*12</f>
        <v>188000</v>
      </c>
      <c r="P10" s="12">
        <f t="shared" ref="P10:P43" si="5">U10+AE10</f>
        <v>157810.55970000004</v>
      </c>
      <c r="Q10" s="12">
        <f>P10/O10*100</f>
        <v>83.94178707446811</v>
      </c>
      <c r="R10" s="11">
        <f>P10/N10*100</f>
        <v>83.94178707446811</v>
      </c>
      <c r="S10" s="126">
        <v>78000</v>
      </c>
      <c r="T10" s="33">
        <f>S10/12*12</f>
        <v>78000</v>
      </c>
      <c r="U10" s="47">
        <v>44950.792700000049</v>
      </c>
      <c r="V10" s="12">
        <f>U10/T10*100</f>
        <v>57.62922141025647</v>
      </c>
      <c r="W10" s="11">
        <f>U10/S10*100</f>
        <v>57.62922141025647</v>
      </c>
      <c r="X10" s="126">
        <v>15500</v>
      </c>
      <c r="Y10" s="33">
        <f>X10/12*12</f>
        <v>15500</v>
      </c>
      <c r="Z10" s="47">
        <v>20377.355599999999</v>
      </c>
      <c r="AA10" s="12">
        <f>Z10/Y10*100</f>
        <v>131.46681032258064</v>
      </c>
      <c r="AB10" s="11">
        <f>Z10/X10*100</f>
        <v>131.46681032258064</v>
      </c>
      <c r="AC10" s="126">
        <v>110000</v>
      </c>
      <c r="AD10" s="33">
        <f>AC10/12*12</f>
        <v>110000</v>
      </c>
      <c r="AE10" s="47">
        <v>112859.76700000001</v>
      </c>
      <c r="AF10" s="12">
        <f>AE10/AD10*100</f>
        <v>102.59978818181818</v>
      </c>
      <c r="AG10" s="11">
        <f>AE10/AC10*100</f>
        <v>102.59978818181818</v>
      </c>
      <c r="AH10" s="126">
        <v>23430</v>
      </c>
      <c r="AI10" s="33">
        <f>AH10/12*12</f>
        <v>23430</v>
      </c>
      <c r="AJ10" s="47">
        <v>15703.02</v>
      </c>
      <c r="AK10" s="47">
        <v>12971.02</v>
      </c>
      <c r="AL10" s="11">
        <f>AJ10/AH10*100</f>
        <v>67.020998719590281</v>
      </c>
      <c r="AM10" s="110">
        <v>15000</v>
      </c>
      <c r="AN10" s="33">
        <f>AM10/12*12</f>
        <v>15000</v>
      </c>
      <c r="AO10" s="47">
        <v>20050.8</v>
      </c>
      <c r="AP10" s="12">
        <f>AO10/AN10*100</f>
        <v>133.672</v>
      </c>
      <c r="AQ10" s="11">
        <f>AO10/AM10*100</f>
        <v>133.672</v>
      </c>
      <c r="AR10" s="111">
        <v>0</v>
      </c>
      <c r="AS10" s="33">
        <f>AR10/12*9</f>
        <v>0</v>
      </c>
      <c r="AT10" s="110">
        <v>0</v>
      </c>
      <c r="AU10" s="111">
        <v>0</v>
      </c>
      <c r="AV10" s="33">
        <f>AU10/12*12</f>
        <v>0</v>
      </c>
      <c r="AW10" s="110">
        <v>0</v>
      </c>
      <c r="AX10" s="112">
        <v>323995.30000000005</v>
      </c>
      <c r="AY10" s="33">
        <f>AX10/12*12</f>
        <v>323995.30000000005</v>
      </c>
      <c r="AZ10" s="47">
        <v>296995.7</v>
      </c>
      <c r="BA10" s="111">
        <v>0</v>
      </c>
      <c r="BB10" s="33">
        <f>BA10/12*12</f>
        <v>0</v>
      </c>
      <c r="BC10" s="13">
        <v>0</v>
      </c>
      <c r="BD10" s="47">
        <v>1525.8</v>
      </c>
      <c r="BE10" s="33">
        <f>BD10/12*12</f>
        <v>1525.8</v>
      </c>
      <c r="BF10" s="126">
        <v>762.9</v>
      </c>
      <c r="BG10" s="111">
        <v>0</v>
      </c>
      <c r="BH10" s="33">
        <f>BG10/12*12</f>
        <v>0</v>
      </c>
      <c r="BI10" s="110">
        <v>0</v>
      </c>
      <c r="BJ10" s="111">
        <v>0</v>
      </c>
      <c r="BK10" s="33">
        <f>BJ10/12*12</f>
        <v>0</v>
      </c>
      <c r="BL10" s="110">
        <v>0</v>
      </c>
      <c r="BM10" s="12">
        <f t="shared" ref="BM10:BM73" si="6">BR10+BU10+BX10+CA10</f>
        <v>24500</v>
      </c>
      <c r="BN10" s="33">
        <f>BM10/12*12</f>
        <v>24500</v>
      </c>
      <c r="BO10" s="12">
        <f>BT10+BW10+BZ10+CC10</f>
        <v>24058.73</v>
      </c>
      <c r="BP10" s="12">
        <f>BO10/BN10*100</f>
        <v>98.198897959183668</v>
      </c>
      <c r="BQ10" s="11">
        <f t="shared" ref="BQ10:BQ41" si="7">BO10/BM10*100</f>
        <v>98.198897959183668</v>
      </c>
      <c r="BR10" s="126">
        <v>15000</v>
      </c>
      <c r="BS10" s="33">
        <f>BR10/12*12</f>
        <v>15000</v>
      </c>
      <c r="BT10" s="47">
        <v>6283.2290000000003</v>
      </c>
      <c r="BU10" s="110">
        <v>0</v>
      </c>
      <c r="BV10" s="33">
        <f>BU10/12*12</f>
        <v>0</v>
      </c>
      <c r="BW10" s="126">
        <v>0</v>
      </c>
      <c r="BX10" s="113">
        <v>8500</v>
      </c>
      <c r="BY10" s="33">
        <f>BX10/12*12</f>
        <v>8500</v>
      </c>
      <c r="BZ10" s="47">
        <v>16360.880999999999</v>
      </c>
      <c r="CA10" s="110">
        <v>1000</v>
      </c>
      <c r="CB10" s="33">
        <f>CA10/12*12</f>
        <v>1000</v>
      </c>
      <c r="CC10" s="47">
        <v>1414.62</v>
      </c>
      <c r="CD10" s="110">
        <v>0</v>
      </c>
      <c r="CE10" s="33">
        <f>CD10/12*12</f>
        <v>0</v>
      </c>
      <c r="CF10" s="110">
        <v>0</v>
      </c>
      <c r="CG10" s="113">
        <v>7473.32</v>
      </c>
      <c r="CH10" s="33">
        <f>CG10/12*12</f>
        <v>7473.32</v>
      </c>
      <c r="CI10" s="47">
        <v>6361.86</v>
      </c>
      <c r="CJ10" s="111">
        <v>0</v>
      </c>
      <c r="CK10" s="33">
        <f>CJ10/12*12</f>
        <v>0</v>
      </c>
      <c r="CL10" s="47">
        <v>0</v>
      </c>
      <c r="CM10" s="47">
        <v>81090</v>
      </c>
      <c r="CN10" s="33">
        <f>CM10/12*12</f>
        <v>81090</v>
      </c>
      <c r="CO10" s="47">
        <v>80765.910999999993</v>
      </c>
      <c r="CP10" s="110">
        <v>33500</v>
      </c>
      <c r="CQ10" s="33">
        <f>CP10/12*12</f>
        <v>33500</v>
      </c>
      <c r="CR10" s="47">
        <v>35275.661</v>
      </c>
      <c r="CS10" s="47">
        <v>10000</v>
      </c>
      <c r="CT10" s="33">
        <f>CS10/12*12</f>
        <v>10000</v>
      </c>
      <c r="CU10" s="47">
        <v>8194.4349999999995</v>
      </c>
      <c r="CV10" s="113">
        <v>1000</v>
      </c>
      <c r="CW10" s="33">
        <f>CV10/12*12</f>
        <v>1000</v>
      </c>
      <c r="CX10" s="126">
        <v>800</v>
      </c>
      <c r="CY10" s="113">
        <v>0</v>
      </c>
      <c r="CZ10" s="33">
        <f>CY10/12*12</f>
        <v>0</v>
      </c>
      <c r="DA10" s="110">
        <v>0</v>
      </c>
      <c r="DB10" s="47">
        <v>1000</v>
      </c>
      <c r="DC10" s="33">
        <f>DB10/12*12</f>
        <v>1000</v>
      </c>
      <c r="DD10" s="47">
        <v>2219.5500000000002</v>
      </c>
      <c r="DE10" s="47">
        <v>0</v>
      </c>
      <c r="DF10" s="12">
        <v>674514.42</v>
      </c>
      <c r="DG10" s="33">
        <f>DF10/12*12</f>
        <v>674514.42</v>
      </c>
      <c r="DH10" s="12">
        <v>613808.09100000001</v>
      </c>
      <c r="DI10" s="47">
        <v>0</v>
      </c>
      <c r="DJ10" s="33">
        <f>DI10/12*12</f>
        <v>0</v>
      </c>
      <c r="DK10" s="47">
        <v>0</v>
      </c>
      <c r="DL10" s="47">
        <v>229681.8</v>
      </c>
      <c r="DM10" s="33">
        <f>DL10/12*12</f>
        <v>229681.8</v>
      </c>
      <c r="DN10" s="47">
        <v>7138.6</v>
      </c>
      <c r="DO10" s="113">
        <v>0</v>
      </c>
      <c r="DP10" s="33">
        <f>DO10/12*12</f>
        <v>0</v>
      </c>
      <c r="DQ10" s="110">
        <v>0</v>
      </c>
      <c r="DR10" s="110">
        <v>0</v>
      </c>
      <c r="DS10" s="33">
        <f>DR10/12*12</f>
        <v>0</v>
      </c>
      <c r="DT10" s="47">
        <v>0</v>
      </c>
      <c r="DU10" s="113">
        <v>0</v>
      </c>
      <c r="DV10" s="33">
        <f>DU10/12*12</f>
        <v>0</v>
      </c>
      <c r="DW10" s="110">
        <v>0</v>
      </c>
      <c r="DX10" s="47">
        <v>0</v>
      </c>
      <c r="DY10" s="33">
        <f>DX10/12*12</f>
        <v>0</v>
      </c>
      <c r="DZ10" s="126">
        <v>0</v>
      </c>
      <c r="EA10" s="126">
        <v>0</v>
      </c>
      <c r="EB10" s="126">
        <v>229681.8</v>
      </c>
      <c r="EC10" s="33">
        <f>EB10/12*12</f>
        <v>229681.8</v>
      </c>
      <c r="ED10" s="110">
        <v>7138.6</v>
      </c>
    </row>
    <row r="11" spans="1:135" s="14" customFormat="1" ht="20.25" customHeight="1" x14ac:dyDescent="0.2">
      <c r="A11" s="21">
        <v>2</v>
      </c>
      <c r="B11" s="109" t="s">
        <v>57</v>
      </c>
      <c r="C11" s="110">
        <v>21565.3</v>
      </c>
      <c r="D11" s="110">
        <v>0</v>
      </c>
      <c r="E11" s="20">
        <f t="shared" si="0"/>
        <v>57023.082999999999</v>
      </c>
      <c r="F11" s="33">
        <f t="shared" ref="F11:F74" si="8">E11/12*12</f>
        <v>57023.082999999999</v>
      </c>
      <c r="G11" s="12">
        <f t="shared" ref="G11:G41" si="9">DH11+ED11-DZ11</f>
        <v>54070.312000000005</v>
      </c>
      <c r="H11" s="12">
        <f t="shared" si="1"/>
        <v>94.821796990527517</v>
      </c>
      <c r="I11" s="12">
        <f t="shared" si="2"/>
        <v>94.821796990527517</v>
      </c>
      <c r="J11" s="12">
        <v>26170.5</v>
      </c>
      <c r="K11" s="33">
        <f t="shared" ref="K11:K74" si="10">J11/12*12</f>
        <v>26170.5</v>
      </c>
      <c r="L11" s="12">
        <v>18209.214999999997</v>
      </c>
      <c r="M11" s="12">
        <f t="shared" si="3"/>
        <v>69.57916356202594</v>
      </c>
      <c r="N11" s="12">
        <f t="shared" si="4"/>
        <v>18707.400000000001</v>
      </c>
      <c r="O11" s="33">
        <f t="shared" ref="O11:O74" si="11">N11/12*12</f>
        <v>18707.400000000001</v>
      </c>
      <c r="P11" s="12">
        <f t="shared" si="5"/>
        <v>10782.904999999999</v>
      </c>
      <c r="Q11" s="12">
        <f t="shared" ref="Q11:Q43" si="12">P11/O11*100</f>
        <v>57.639784256497414</v>
      </c>
      <c r="R11" s="11">
        <f t="shared" ref="R11:R43" si="13">P11/N11*100</f>
        <v>57.639784256497414</v>
      </c>
      <c r="S11" s="126">
        <v>5397.4000000000015</v>
      </c>
      <c r="T11" s="33">
        <f t="shared" ref="T11:T74" si="14">S11/12*12</f>
        <v>5397.4000000000015</v>
      </c>
      <c r="U11" s="47">
        <v>3175.8959999999979</v>
      </c>
      <c r="V11" s="12">
        <f t="shared" ref="V11:V43" si="15">U11/T11*100</f>
        <v>58.84121984659275</v>
      </c>
      <c r="W11" s="11">
        <f t="shared" ref="W11:W43" si="16">U11/S11*100</f>
        <v>58.84121984659275</v>
      </c>
      <c r="X11" s="126">
        <v>0</v>
      </c>
      <c r="Y11" s="33">
        <f t="shared" ref="Y11:Y74" si="17">X11/12*12</f>
        <v>0</v>
      </c>
      <c r="Z11" s="47">
        <v>2055.4009999999998</v>
      </c>
      <c r="AA11" s="12" t="e">
        <f t="shared" ref="AA11:AA43" si="18">Z11/Y11*100</f>
        <v>#DIV/0!</v>
      </c>
      <c r="AB11" s="11" t="e">
        <f t="shared" ref="AB11:AB43" si="19">Z11/X11*100</f>
        <v>#DIV/0!</v>
      </c>
      <c r="AC11" s="126">
        <v>13310</v>
      </c>
      <c r="AD11" s="33">
        <f t="shared" ref="AD11:AD74" si="20">AC11/12*12</f>
        <v>13310</v>
      </c>
      <c r="AE11" s="47">
        <v>7607.009</v>
      </c>
      <c r="AF11" s="12">
        <f t="shared" ref="AF11:AF43" si="21">AE11/AD11*100</f>
        <v>57.152584522915106</v>
      </c>
      <c r="AG11" s="11">
        <f t="shared" ref="AG11:AG43" si="22">AE11/AC11*100</f>
        <v>57.152584522915106</v>
      </c>
      <c r="AH11" s="126">
        <v>123.6</v>
      </c>
      <c r="AI11" s="33">
        <f t="shared" ref="AI11:AI74" si="23">AH11/12*12</f>
        <v>123.6</v>
      </c>
      <c r="AJ11" s="47">
        <v>195.6</v>
      </c>
      <c r="AK11" s="47">
        <v>158.1</v>
      </c>
      <c r="AL11" s="11">
        <f t="shared" ref="AL11:AL43" si="24">AJ11/AH11*100</f>
        <v>158.25242718446603</v>
      </c>
      <c r="AM11" s="110">
        <v>0</v>
      </c>
      <c r="AN11" s="33">
        <f t="shared" ref="AN11:AN74" si="25">AM11/12*12</f>
        <v>0</v>
      </c>
      <c r="AO11" s="47">
        <v>0</v>
      </c>
      <c r="AP11" s="12" t="e">
        <f t="shared" ref="AP11:AP43" si="26">AO11/AN11*100</f>
        <v>#DIV/0!</v>
      </c>
      <c r="AQ11" s="11" t="e">
        <f t="shared" ref="AQ11:AQ43" si="27">AO11/AM11*100</f>
        <v>#DIV/0!</v>
      </c>
      <c r="AR11" s="111">
        <v>0</v>
      </c>
      <c r="AS11" s="33">
        <f t="shared" ref="AS11:AS74" si="28">AR11/12*9</f>
        <v>0</v>
      </c>
      <c r="AT11" s="110">
        <v>0</v>
      </c>
      <c r="AU11" s="111">
        <v>0</v>
      </c>
      <c r="AV11" s="33">
        <f t="shared" ref="AV11:AV74" si="29">AU11/12*12</f>
        <v>0</v>
      </c>
      <c r="AW11" s="110">
        <v>0</v>
      </c>
      <c r="AX11" s="112">
        <v>35836</v>
      </c>
      <c r="AY11" s="33">
        <f t="shared" ref="AY11:AY74" si="30">AX11/12*12</f>
        <v>35836</v>
      </c>
      <c r="AZ11" s="47">
        <v>32771.9</v>
      </c>
      <c r="BA11" s="111">
        <v>0</v>
      </c>
      <c r="BB11" s="33">
        <f t="shared" ref="BB11:BB74" si="31">BA11/12*12</f>
        <v>0</v>
      </c>
      <c r="BC11" s="13">
        <v>0</v>
      </c>
      <c r="BD11" s="47">
        <v>0</v>
      </c>
      <c r="BE11" s="33">
        <f t="shared" ref="BE11:BE74" si="32">BD11/12*12</f>
        <v>0</v>
      </c>
      <c r="BF11" s="126">
        <v>0</v>
      </c>
      <c r="BG11" s="111">
        <v>0</v>
      </c>
      <c r="BH11" s="33">
        <f t="shared" ref="BH11:BH74" si="33">BG11/12*12</f>
        <v>0</v>
      </c>
      <c r="BI11" s="110">
        <v>0</v>
      </c>
      <c r="BJ11" s="111">
        <v>0</v>
      </c>
      <c r="BK11" s="33">
        <f t="shared" ref="BK11:BK74" si="34">BJ11/12*12</f>
        <v>0</v>
      </c>
      <c r="BL11" s="110">
        <v>0</v>
      </c>
      <c r="BM11" s="12">
        <f t="shared" si="6"/>
        <v>339.5</v>
      </c>
      <c r="BN11" s="33">
        <f t="shared" ref="BN11:BN74" si="35">BM11/12*12</f>
        <v>339.5</v>
      </c>
      <c r="BO11" s="12">
        <f t="shared" ref="BO11:BO74" si="36">BT11+BW11+BZ11+CC11</f>
        <v>48.484000000000002</v>
      </c>
      <c r="BP11" s="12">
        <f t="shared" ref="BP11:BP43" si="37">BO11/BN11*100</f>
        <v>14.281001472754051</v>
      </c>
      <c r="BQ11" s="11">
        <f t="shared" si="7"/>
        <v>14.281001472754051</v>
      </c>
      <c r="BR11" s="126">
        <v>339.5</v>
      </c>
      <c r="BS11" s="33">
        <f t="shared" ref="BS11:BS74" si="38">BR11/12*12</f>
        <v>339.5</v>
      </c>
      <c r="BT11" s="47">
        <v>48.484000000000002</v>
      </c>
      <c r="BU11" s="110">
        <v>0</v>
      </c>
      <c r="BV11" s="33">
        <f t="shared" ref="BV11:BV74" si="39">BU11/12*12</f>
        <v>0</v>
      </c>
      <c r="BW11" s="126">
        <v>0</v>
      </c>
      <c r="BX11" s="113">
        <v>0</v>
      </c>
      <c r="BY11" s="33">
        <f t="shared" ref="BY11:BY74" si="40">BX11/12*12</f>
        <v>0</v>
      </c>
      <c r="BZ11" s="47">
        <v>0</v>
      </c>
      <c r="CA11" s="110">
        <v>0</v>
      </c>
      <c r="CB11" s="33">
        <f t="shared" ref="CB11:CB74" si="41">CA11/12*12</f>
        <v>0</v>
      </c>
      <c r="CC11" s="47">
        <v>0</v>
      </c>
      <c r="CD11" s="110">
        <v>0</v>
      </c>
      <c r="CE11" s="33">
        <f t="shared" ref="CE11:CE74" si="42">CD11/12*12</f>
        <v>0</v>
      </c>
      <c r="CF11" s="110">
        <v>0</v>
      </c>
      <c r="CG11" s="113">
        <v>0</v>
      </c>
      <c r="CH11" s="33">
        <f t="shared" ref="CH11:CH74" si="43">CG11/12*12</f>
        <v>0</v>
      </c>
      <c r="CI11" s="47">
        <v>0</v>
      </c>
      <c r="CJ11" s="111">
        <v>0</v>
      </c>
      <c r="CK11" s="33">
        <f t="shared" ref="CK11:CK74" si="44">CJ11/12*12</f>
        <v>0</v>
      </c>
      <c r="CL11" s="47">
        <v>0</v>
      </c>
      <c r="CM11" s="47">
        <v>7000</v>
      </c>
      <c r="CN11" s="33">
        <f t="shared" ref="CN11:CN74" si="45">CM11/12*12</f>
        <v>7000</v>
      </c>
      <c r="CO11" s="47">
        <v>5058.4399999999996</v>
      </c>
      <c r="CP11" s="110">
        <v>1300</v>
      </c>
      <c r="CQ11" s="33">
        <f t="shared" ref="CQ11:CQ74" si="46">CP11/12*12</f>
        <v>1300</v>
      </c>
      <c r="CR11" s="47">
        <v>818.05</v>
      </c>
      <c r="CS11" s="47">
        <v>0</v>
      </c>
      <c r="CT11" s="33">
        <f t="shared" ref="CT11:CT74" si="47">CS11/12*12</f>
        <v>0</v>
      </c>
      <c r="CU11" s="47">
        <v>68.385000000000005</v>
      </c>
      <c r="CV11" s="113">
        <v>0</v>
      </c>
      <c r="CW11" s="33">
        <f t="shared" ref="CW11:CW74" si="48">CV11/12*12</f>
        <v>0</v>
      </c>
      <c r="CX11" s="126">
        <v>0</v>
      </c>
      <c r="CY11" s="113">
        <v>0</v>
      </c>
      <c r="CZ11" s="33">
        <f t="shared" ref="CZ11:CZ74" si="49">CY11/12*12</f>
        <v>0</v>
      </c>
      <c r="DA11" s="110">
        <v>0</v>
      </c>
      <c r="DB11" s="47">
        <v>0</v>
      </c>
      <c r="DC11" s="33">
        <f t="shared" ref="DC11:DC74" si="50">DB11/12*12</f>
        <v>0</v>
      </c>
      <c r="DD11" s="47">
        <v>0</v>
      </c>
      <c r="DE11" s="47">
        <v>0</v>
      </c>
      <c r="DF11" s="12">
        <v>56609.1</v>
      </c>
      <c r="DG11" s="33">
        <f t="shared" ref="DG11:DG74" si="51">DF11/12*12</f>
        <v>56609.100000000006</v>
      </c>
      <c r="DH11" s="12">
        <v>48066.312000000005</v>
      </c>
      <c r="DI11" s="47">
        <v>0</v>
      </c>
      <c r="DJ11" s="33">
        <f t="shared" ref="DJ11:DJ74" si="52">DI11/12*12</f>
        <v>0</v>
      </c>
      <c r="DK11" s="47">
        <v>0</v>
      </c>
      <c r="DL11" s="47">
        <v>413.983</v>
      </c>
      <c r="DM11" s="33">
        <f t="shared" ref="DM11:DM74" si="53">DL11/12*12</f>
        <v>413.98300000000006</v>
      </c>
      <c r="DN11" s="47">
        <v>0</v>
      </c>
      <c r="DO11" s="113">
        <v>0</v>
      </c>
      <c r="DP11" s="33">
        <f t="shared" ref="DP11:DP74" si="54">DO11/12*12</f>
        <v>0</v>
      </c>
      <c r="DQ11" s="110">
        <v>0</v>
      </c>
      <c r="DR11" s="110">
        <v>0</v>
      </c>
      <c r="DS11" s="33">
        <f t="shared" ref="DS11:DS74" si="55">DR11/12*12</f>
        <v>0</v>
      </c>
      <c r="DT11" s="47">
        <v>0</v>
      </c>
      <c r="DU11" s="113">
        <v>0</v>
      </c>
      <c r="DV11" s="33">
        <f t="shared" ref="DV11:DV74" si="56">DU11/12*12</f>
        <v>0</v>
      </c>
      <c r="DW11" s="110">
        <v>0</v>
      </c>
      <c r="DX11" s="47">
        <v>6733.2</v>
      </c>
      <c r="DY11" s="33">
        <f t="shared" ref="DY11:DY74" si="57">DX11/12*12</f>
        <v>6733.2000000000007</v>
      </c>
      <c r="DZ11" s="126">
        <v>0</v>
      </c>
      <c r="EA11" s="126">
        <v>0</v>
      </c>
      <c r="EB11" s="126">
        <v>7147.183</v>
      </c>
      <c r="EC11" s="33">
        <f t="shared" ref="EC11:EC74" si="58">EB11/12*12</f>
        <v>7147.1829999999991</v>
      </c>
      <c r="ED11" s="110">
        <v>6004</v>
      </c>
      <c r="EE11" s="14">
        <f>DX11-EB11</f>
        <v>-413.98300000000017</v>
      </c>
    </row>
    <row r="12" spans="1:135" s="14" customFormat="1" ht="20.25" customHeight="1" x14ac:dyDescent="0.2">
      <c r="A12" s="21">
        <v>3</v>
      </c>
      <c r="B12" s="109" t="s">
        <v>58</v>
      </c>
      <c r="C12" s="110">
        <v>12131.874100000001</v>
      </c>
      <c r="D12" s="110">
        <v>0</v>
      </c>
      <c r="E12" s="20">
        <f t="shared" si="0"/>
        <v>12987.3</v>
      </c>
      <c r="F12" s="33">
        <f t="shared" si="8"/>
        <v>12987.3</v>
      </c>
      <c r="G12" s="12">
        <f t="shared" si="9"/>
        <v>11738.683000000001</v>
      </c>
      <c r="H12" s="12">
        <f t="shared" si="1"/>
        <v>90.385861572459262</v>
      </c>
      <c r="I12" s="12">
        <f t="shared" si="2"/>
        <v>90.385861572459262</v>
      </c>
      <c r="J12" s="12">
        <v>4585.5</v>
      </c>
      <c r="K12" s="33">
        <f t="shared" si="10"/>
        <v>4585.5</v>
      </c>
      <c r="L12" s="12">
        <v>4301.8250000000007</v>
      </c>
      <c r="M12" s="12">
        <f t="shared" si="3"/>
        <v>93.813651728273925</v>
      </c>
      <c r="N12" s="12">
        <f t="shared" si="4"/>
        <v>3360</v>
      </c>
      <c r="O12" s="33">
        <f t="shared" si="11"/>
        <v>3360</v>
      </c>
      <c r="P12" s="12">
        <f t="shared" si="5"/>
        <v>2954.2990000000004</v>
      </c>
      <c r="Q12" s="12">
        <f t="shared" si="12"/>
        <v>87.925565476190499</v>
      </c>
      <c r="R12" s="11">
        <f t="shared" si="13"/>
        <v>87.925565476190499</v>
      </c>
      <c r="S12" s="126">
        <v>1853</v>
      </c>
      <c r="T12" s="33">
        <f t="shared" si="14"/>
        <v>1853</v>
      </c>
      <c r="U12" s="47">
        <v>2790.1230000000005</v>
      </c>
      <c r="V12" s="12">
        <f t="shared" si="15"/>
        <v>150.57328656233139</v>
      </c>
      <c r="W12" s="11">
        <f t="shared" si="16"/>
        <v>150.57328656233139</v>
      </c>
      <c r="X12" s="126">
        <v>755.4</v>
      </c>
      <c r="Y12" s="33">
        <f t="shared" si="17"/>
        <v>755.4</v>
      </c>
      <c r="Z12" s="47">
        <v>805.21900000000005</v>
      </c>
      <c r="AA12" s="12">
        <f t="shared" si="18"/>
        <v>106.59504898067249</v>
      </c>
      <c r="AB12" s="11">
        <f t="shared" si="19"/>
        <v>106.59504898067249</v>
      </c>
      <c r="AC12" s="126">
        <v>1507</v>
      </c>
      <c r="AD12" s="33">
        <f t="shared" si="20"/>
        <v>1507</v>
      </c>
      <c r="AE12" s="47">
        <v>164.17599999999999</v>
      </c>
      <c r="AF12" s="12">
        <f t="shared" si="21"/>
        <v>10.894226940942268</v>
      </c>
      <c r="AG12" s="11">
        <f t="shared" si="22"/>
        <v>10.894226940942268</v>
      </c>
      <c r="AH12" s="126">
        <v>91</v>
      </c>
      <c r="AI12" s="33">
        <f t="shared" si="23"/>
        <v>91</v>
      </c>
      <c r="AJ12" s="47">
        <v>113</v>
      </c>
      <c r="AK12" s="47">
        <v>91</v>
      </c>
      <c r="AL12" s="11">
        <f t="shared" si="24"/>
        <v>124.17582417582418</v>
      </c>
      <c r="AM12" s="110">
        <v>0</v>
      </c>
      <c r="AN12" s="33">
        <f t="shared" si="25"/>
        <v>0</v>
      </c>
      <c r="AO12" s="47">
        <v>0</v>
      </c>
      <c r="AP12" s="12" t="e">
        <f t="shared" si="26"/>
        <v>#DIV/0!</v>
      </c>
      <c r="AQ12" s="11" t="e">
        <f t="shared" si="27"/>
        <v>#DIV/0!</v>
      </c>
      <c r="AR12" s="111">
        <v>0</v>
      </c>
      <c r="AS12" s="33">
        <f t="shared" si="28"/>
        <v>0</v>
      </c>
      <c r="AT12" s="110">
        <v>0</v>
      </c>
      <c r="AU12" s="111">
        <v>0</v>
      </c>
      <c r="AV12" s="33">
        <f t="shared" si="29"/>
        <v>0</v>
      </c>
      <c r="AW12" s="110">
        <v>0</v>
      </c>
      <c r="AX12" s="112">
        <v>5701.8</v>
      </c>
      <c r="AY12" s="33">
        <f t="shared" si="30"/>
        <v>5701.8</v>
      </c>
      <c r="AZ12" s="47">
        <v>5226.8</v>
      </c>
      <c r="BA12" s="111">
        <v>0</v>
      </c>
      <c r="BB12" s="33">
        <f t="shared" si="31"/>
        <v>0</v>
      </c>
      <c r="BC12" s="13">
        <v>0</v>
      </c>
      <c r="BD12" s="47">
        <v>0</v>
      </c>
      <c r="BE12" s="33">
        <f t="shared" si="32"/>
        <v>0</v>
      </c>
      <c r="BF12" s="126">
        <v>0</v>
      </c>
      <c r="BG12" s="111">
        <v>0</v>
      </c>
      <c r="BH12" s="33">
        <f t="shared" si="33"/>
        <v>0</v>
      </c>
      <c r="BI12" s="110">
        <v>0</v>
      </c>
      <c r="BJ12" s="111">
        <v>0</v>
      </c>
      <c r="BK12" s="33">
        <f t="shared" si="34"/>
        <v>0</v>
      </c>
      <c r="BL12" s="110">
        <v>0</v>
      </c>
      <c r="BM12" s="12">
        <f t="shared" si="6"/>
        <v>373.09999999999997</v>
      </c>
      <c r="BN12" s="33">
        <f t="shared" si="35"/>
        <v>373.09999999999997</v>
      </c>
      <c r="BO12" s="12">
        <f t="shared" si="36"/>
        <v>423.30700000000002</v>
      </c>
      <c r="BP12" s="12">
        <f t="shared" si="37"/>
        <v>113.45671401768965</v>
      </c>
      <c r="BQ12" s="11">
        <f t="shared" si="7"/>
        <v>113.45671401768965</v>
      </c>
      <c r="BR12" s="126">
        <v>2.7</v>
      </c>
      <c r="BS12" s="33">
        <f t="shared" si="38"/>
        <v>2.7</v>
      </c>
      <c r="BT12" s="47">
        <v>190.58199999999999</v>
      </c>
      <c r="BU12" s="110">
        <v>370.4</v>
      </c>
      <c r="BV12" s="33">
        <f t="shared" si="39"/>
        <v>370.4</v>
      </c>
      <c r="BW12" s="126">
        <v>232.72499999999999</v>
      </c>
      <c r="BX12" s="113">
        <v>0</v>
      </c>
      <c r="BY12" s="33">
        <f t="shared" si="40"/>
        <v>0</v>
      </c>
      <c r="BZ12" s="47">
        <v>0</v>
      </c>
      <c r="CA12" s="110">
        <v>0</v>
      </c>
      <c r="CB12" s="33">
        <f t="shared" si="41"/>
        <v>0</v>
      </c>
      <c r="CC12" s="47">
        <v>0</v>
      </c>
      <c r="CD12" s="110">
        <v>0</v>
      </c>
      <c r="CE12" s="33">
        <f t="shared" si="42"/>
        <v>0</v>
      </c>
      <c r="CF12" s="110">
        <v>0</v>
      </c>
      <c r="CG12" s="113">
        <v>0</v>
      </c>
      <c r="CH12" s="33">
        <f t="shared" si="43"/>
        <v>0</v>
      </c>
      <c r="CI12" s="47">
        <v>0</v>
      </c>
      <c r="CJ12" s="111">
        <v>0</v>
      </c>
      <c r="CK12" s="33">
        <f t="shared" si="44"/>
        <v>0</v>
      </c>
      <c r="CL12" s="47">
        <v>0</v>
      </c>
      <c r="CM12" s="47">
        <v>6</v>
      </c>
      <c r="CN12" s="33">
        <f t="shared" si="45"/>
        <v>6</v>
      </c>
      <c r="CO12" s="47">
        <v>6</v>
      </c>
      <c r="CP12" s="110">
        <v>0</v>
      </c>
      <c r="CQ12" s="33">
        <f t="shared" si="46"/>
        <v>0</v>
      </c>
      <c r="CR12" s="47">
        <v>0</v>
      </c>
      <c r="CS12" s="47">
        <v>0</v>
      </c>
      <c r="CT12" s="33">
        <f t="shared" si="47"/>
        <v>0</v>
      </c>
      <c r="CU12" s="47">
        <v>0</v>
      </c>
      <c r="CV12" s="113">
        <v>0</v>
      </c>
      <c r="CW12" s="33">
        <f t="shared" si="48"/>
        <v>0</v>
      </c>
      <c r="CX12" s="126">
        <v>0</v>
      </c>
      <c r="CY12" s="113">
        <v>0</v>
      </c>
      <c r="CZ12" s="33">
        <f t="shared" si="49"/>
        <v>0</v>
      </c>
      <c r="DA12" s="110">
        <v>0</v>
      </c>
      <c r="DB12" s="47">
        <v>0</v>
      </c>
      <c r="DC12" s="33">
        <f t="shared" si="50"/>
        <v>0</v>
      </c>
      <c r="DD12" s="47">
        <v>0</v>
      </c>
      <c r="DE12" s="47">
        <v>0</v>
      </c>
      <c r="DF12" s="12">
        <v>10287.300000000001</v>
      </c>
      <c r="DG12" s="33">
        <f t="shared" si="51"/>
        <v>10287.300000000001</v>
      </c>
      <c r="DH12" s="12">
        <v>8481.9830000000002</v>
      </c>
      <c r="DI12" s="47">
        <v>0</v>
      </c>
      <c r="DJ12" s="33">
        <f t="shared" si="52"/>
        <v>0</v>
      </c>
      <c r="DK12" s="47">
        <v>0</v>
      </c>
      <c r="DL12" s="47">
        <v>2700</v>
      </c>
      <c r="DM12" s="33">
        <f t="shared" si="53"/>
        <v>2700</v>
      </c>
      <c r="DN12" s="47">
        <v>2700</v>
      </c>
      <c r="DO12" s="113">
        <v>0</v>
      </c>
      <c r="DP12" s="33">
        <f t="shared" si="54"/>
        <v>0</v>
      </c>
      <c r="DQ12" s="110">
        <v>0</v>
      </c>
      <c r="DR12" s="110">
        <v>0</v>
      </c>
      <c r="DS12" s="33">
        <f t="shared" si="55"/>
        <v>0</v>
      </c>
      <c r="DT12" s="47">
        <v>0</v>
      </c>
      <c r="DU12" s="113">
        <v>0</v>
      </c>
      <c r="DV12" s="33">
        <f t="shared" si="56"/>
        <v>0</v>
      </c>
      <c r="DW12" s="110">
        <v>0</v>
      </c>
      <c r="DX12" s="47">
        <v>556.70000000000005</v>
      </c>
      <c r="DY12" s="33">
        <f t="shared" si="57"/>
        <v>556.70000000000005</v>
      </c>
      <c r="DZ12" s="126">
        <v>0</v>
      </c>
      <c r="EA12" s="126">
        <v>0</v>
      </c>
      <c r="EB12" s="126">
        <v>3256.7</v>
      </c>
      <c r="EC12" s="33">
        <f t="shared" si="58"/>
        <v>3256.7</v>
      </c>
      <c r="ED12" s="110">
        <v>3256.7</v>
      </c>
      <c r="EE12" s="14">
        <f t="shared" ref="EE12:EE43" si="59">DX12-EB12</f>
        <v>-2700</v>
      </c>
    </row>
    <row r="13" spans="1:135" s="14" customFormat="1" ht="20.25" customHeight="1" x14ac:dyDescent="0.2">
      <c r="A13" s="21">
        <v>4</v>
      </c>
      <c r="B13" s="109" t="s">
        <v>59</v>
      </c>
      <c r="C13" s="110">
        <v>4997.6000000000004</v>
      </c>
      <c r="D13" s="110">
        <v>54</v>
      </c>
      <c r="E13" s="20">
        <f t="shared" si="0"/>
        <v>28187.899999999998</v>
      </c>
      <c r="F13" s="33">
        <f t="shared" si="8"/>
        <v>28187.899999999994</v>
      </c>
      <c r="G13" s="12">
        <f t="shared" si="9"/>
        <v>30462.696</v>
      </c>
      <c r="H13" s="12">
        <f t="shared" si="1"/>
        <v>108.07011519127003</v>
      </c>
      <c r="I13" s="12">
        <f t="shared" si="2"/>
        <v>108.07011519127001</v>
      </c>
      <c r="J13" s="12">
        <v>4774.5</v>
      </c>
      <c r="K13" s="33">
        <f t="shared" si="10"/>
        <v>4774.5</v>
      </c>
      <c r="L13" s="12">
        <v>3448.694</v>
      </c>
      <c r="M13" s="12">
        <f t="shared" si="3"/>
        <v>72.23152162530107</v>
      </c>
      <c r="N13" s="12">
        <f t="shared" si="4"/>
        <v>3531.5</v>
      </c>
      <c r="O13" s="33">
        <f t="shared" si="11"/>
        <v>3531.5</v>
      </c>
      <c r="P13" s="12">
        <f t="shared" si="5"/>
        <v>2144.5920000000001</v>
      </c>
      <c r="Q13" s="12">
        <f t="shared" si="12"/>
        <v>60.72750955684554</v>
      </c>
      <c r="R13" s="11">
        <f t="shared" si="13"/>
        <v>60.72750955684554</v>
      </c>
      <c r="S13" s="126">
        <v>1244.9000000000001</v>
      </c>
      <c r="T13" s="33">
        <f t="shared" si="14"/>
        <v>1244.9000000000001</v>
      </c>
      <c r="U13" s="47">
        <v>589.49800000000005</v>
      </c>
      <c r="V13" s="12">
        <f t="shared" si="15"/>
        <v>47.353040404851797</v>
      </c>
      <c r="W13" s="11">
        <f t="shared" si="16"/>
        <v>47.353040404851797</v>
      </c>
      <c r="X13" s="126">
        <v>0</v>
      </c>
      <c r="Y13" s="33">
        <f t="shared" si="17"/>
        <v>0</v>
      </c>
      <c r="Z13" s="47">
        <v>175</v>
      </c>
      <c r="AA13" s="12" t="e">
        <f t="shared" si="18"/>
        <v>#DIV/0!</v>
      </c>
      <c r="AB13" s="11" t="e">
        <f t="shared" si="19"/>
        <v>#DIV/0!</v>
      </c>
      <c r="AC13" s="126">
        <v>2286.6</v>
      </c>
      <c r="AD13" s="33">
        <f t="shared" si="20"/>
        <v>2286.6</v>
      </c>
      <c r="AE13" s="47">
        <v>1555.0940000000001</v>
      </c>
      <c r="AF13" s="12">
        <f t="shared" si="21"/>
        <v>68.00900900900902</v>
      </c>
      <c r="AG13" s="11">
        <f t="shared" si="22"/>
        <v>68.00900900900902</v>
      </c>
      <c r="AH13" s="126">
        <v>58</v>
      </c>
      <c r="AI13" s="33">
        <f t="shared" si="23"/>
        <v>58</v>
      </c>
      <c r="AJ13" s="47">
        <v>2.9060000000000001</v>
      </c>
      <c r="AK13" s="47">
        <v>2.9060000000000001</v>
      </c>
      <c r="AL13" s="11">
        <f t="shared" si="24"/>
        <v>5.0103448275862075</v>
      </c>
      <c r="AM13" s="110">
        <v>0</v>
      </c>
      <c r="AN13" s="33">
        <f t="shared" si="25"/>
        <v>0</v>
      </c>
      <c r="AO13" s="47">
        <v>0</v>
      </c>
      <c r="AP13" s="12" t="e">
        <f t="shared" si="26"/>
        <v>#DIV/0!</v>
      </c>
      <c r="AQ13" s="11" t="e">
        <f t="shared" si="27"/>
        <v>#DIV/0!</v>
      </c>
      <c r="AR13" s="111">
        <v>0</v>
      </c>
      <c r="AS13" s="33">
        <f t="shared" si="28"/>
        <v>0</v>
      </c>
      <c r="AT13" s="110">
        <v>0</v>
      </c>
      <c r="AU13" s="111">
        <v>0</v>
      </c>
      <c r="AV13" s="33">
        <f t="shared" si="29"/>
        <v>0</v>
      </c>
      <c r="AW13" s="110">
        <v>0</v>
      </c>
      <c r="AX13" s="112">
        <v>24658.3</v>
      </c>
      <c r="AY13" s="33">
        <f t="shared" si="30"/>
        <v>24658.299999999996</v>
      </c>
      <c r="AZ13" s="47">
        <v>22603.5</v>
      </c>
      <c r="BA13" s="111">
        <v>0</v>
      </c>
      <c r="BB13" s="33">
        <f t="shared" si="31"/>
        <v>0</v>
      </c>
      <c r="BC13" s="13">
        <v>0</v>
      </c>
      <c r="BD13" s="47">
        <v>0</v>
      </c>
      <c r="BE13" s="33">
        <f t="shared" si="32"/>
        <v>0</v>
      </c>
      <c r="BF13" s="126">
        <v>0</v>
      </c>
      <c r="BG13" s="111">
        <v>0</v>
      </c>
      <c r="BH13" s="33">
        <f t="shared" si="33"/>
        <v>0</v>
      </c>
      <c r="BI13" s="110">
        <v>0</v>
      </c>
      <c r="BJ13" s="111">
        <v>0</v>
      </c>
      <c r="BK13" s="33">
        <f t="shared" si="34"/>
        <v>0</v>
      </c>
      <c r="BL13" s="110">
        <v>0</v>
      </c>
      <c r="BM13" s="12">
        <f t="shared" si="6"/>
        <v>1185</v>
      </c>
      <c r="BN13" s="33">
        <f t="shared" si="35"/>
        <v>1185</v>
      </c>
      <c r="BO13" s="12">
        <f t="shared" si="36"/>
        <v>1126.1959999999999</v>
      </c>
      <c r="BP13" s="12">
        <f t="shared" si="37"/>
        <v>95.037637130801684</v>
      </c>
      <c r="BQ13" s="11">
        <f t="shared" si="7"/>
        <v>95.037637130801684</v>
      </c>
      <c r="BR13" s="126">
        <v>767</v>
      </c>
      <c r="BS13" s="33">
        <f t="shared" si="38"/>
        <v>767</v>
      </c>
      <c r="BT13" s="47">
        <v>796</v>
      </c>
      <c r="BU13" s="110">
        <v>58</v>
      </c>
      <c r="BV13" s="33">
        <f t="shared" si="39"/>
        <v>58</v>
      </c>
      <c r="BW13" s="126">
        <v>0.19600000000000001</v>
      </c>
      <c r="BX13" s="113">
        <v>360</v>
      </c>
      <c r="BY13" s="33">
        <f t="shared" si="40"/>
        <v>360</v>
      </c>
      <c r="BZ13" s="47">
        <v>330</v>
      </c>
      <c r="CA13" s="110">
        <v>0</v>
      </c>
      <c r="CB13" s="33">
        <f t="shared" si="41"/>
        <v>0</v>
      </c>
      <c r="CC13" s="47">
        <v>0</v>
      </c>
      <c r="CD13" s="110">
        <v>0</v>
      </c>
      <c r="CE13" s="33">
        <f t="shared" si="42"/>
        <v>0</v>
      </c>
      <c r="CF13" s="110">
        <v>0</v>
      </c>
      <c r="CG13" s="113">
        <v>0</v>
      </c>
      <c r="CH13" s="33">
        <f t="shared" si="43"/>
        <v>0</v>
      </c>
      <c r="CI13" s="47">
        <v>0</v>
      </c>
      <c r="CJ13" s="111">
        <v>0</v>
      </c>
      <c r="CK13" s="33">
        <f t="shared" si="44"/>
        <v>0</v>
      </c>
      <c r="CL13" s="47">
        <v>0</v>
      </c>
      <c r="CM13" s="47">
        <v>0</v>
      </c>
      <c r="CN13" s="33">
        <f t="shared" si="45"/>
        <v>0</v>
      </c>
      <c r="CO13" s="47">
        <v>0</v>
      </c>
      <c r="CP13" s="110">
        <v>0</v>
      </c>
      <c r="CQ13" s="33">
        <f t="shared" si="46"/>
        <v>0</v>
      </c>
      <c r="CR13" s="47">
        <v>0</v>
      </c>
      <c r="CS13" s="47">
        <v>0</v>
      </c>
      <c r="CT13" s="33">
        <f t="shared" si="47"/>
        <v>0</v>
      </c>
      <c r="CU13" s="47">
        <v>0</v>
      </c>
      <c r="CV13" s="113">
        <v>0</v>
      </c>
      <c r="CW13" s="33">
        <f t="shared" si="48"/>
        <v>0</v>
      </c>
      <c r="CX13" s="126">
        <v>0</v>
      </c>
      <c r="CY13" s="113">
        <v>0</v>
      </c>
      <c r="CZ13" s="33">
        <f t="shared" si="49"/>
        <v>0</v>
      </c>
      <c r="DA13" s="110">
        <v>0</v>
      </c>
      <c r="DB13" s="47">
        <v>0</v>
      </c>
      <c r="DC13" s="33">
        <f t="shared" si="50"/>
        <v>0</v>
      </c>
      <c r="DD13" s="47">
        <v>0</v>
      </c>
      <c r="DE13" s="47">
        <v>0</v>
      </c>
      <c r="DF13" s="12">
        <v>28187.899999999998</v>
      </c>
      <c r="DG13" s="33">
        <f t="shared" si="51"/>
        <v>28187.899999999994</v>
      </c>
      <c r="DH13" s="12">
        <v>25462.696</v>
      </c>
      <c r="DI13" s="47">
        <v>0</v>
      </c>
      <c r="DJ13" s="33">
        <f t="shared" si="52"/>
        <v>0</v>
      </c>
      <c r="DK13" s="47">
        <v>0</v>
      </c>
      <c r="DL13" s="47">
        <v>0</v>
      </c>
      <c r="DM13" s="33">
        <f t="shared" si="53"/>
        <v>0</v>
      </c>
      <c r="DN13" s="47">
        <v>5000</v>
      </c>
      <c r="DO13" s="113">
        <v>0</v>
      </c>
      <c r="DP13" s="33">
        <f t="shared" si="54"/>
        <v>0</v>
      </c>
      <c r="DQ13" s="110">
        <v>0</v>
      </c>
      <c r="DR13" s="110">
        <v>0</v>
      </c>
      <c r="DS13" s="33">
        <f t="shared" si="55"/>
        <v>0</v>
      </c>
      <c r="DT13" s="47">
        <v>0</v>
      </c>
      <c r="DU13" s="113">
        <v>0</v>
      </c>
      <c r="DV13" s="33">
        <f t="shared" si="56"/>
        <v>0</v>
      </c>
      <c r="DW13" s="110">
        <v>0</v>
      </c>
      <c r="DX13" s="47">
        <v>0</v>
      </c>
      <c r="DY13" s="33">
        <f t="shared" si="57"/>
        <v>0</v>
      </c>
      <c r="DZ13" s="126">
        <v>0</v>
      </c>
      <c r="EA13" s="126">
        <v>0</v>
      </c>
      <c r="EB13" s="126">
        <v>0</v>
      </c>
      <c r="EC13" s="33">
        <f t="shared" si="58"/>
        <v>0</v>
      </c>
      <c r="ED13" s="110">
        <v>5000</v>
      </c>
      <c r="EE13" s="14">
        <f t="shared" si="59"/>
        <v>0</v>
      </c>
    </row>
    <row r="14" spans="1:135" s="14" customFormat="1" ht="20.25" customHeight="1" x14ac:dyDescent="0.2">
      <c r="A14" s="21">
        <v>5</v>
      </c>
      <c r="B14" s="109" t="s">
        <v>60</v>
      </c>
      <c r="C14" s="110">
        <v>3746.4</v>
      </c>
      <c r="D14" s="110">
        <v>0</v>
      </c>
      <c r="E14" s="20">
        <f t="shared" si="0"/>
        <v>127736.90000000001</v>
      </c>
      <c r="F14" s="33">
        <f t="shared" si="8"/>
        <v>127736.9</v>
      </c>
      <c r="G14" s="12">
        <f t="shared" si="9"/>
        <v>34978.413</v>
      </c>
      <c r="H14" s="12">
        <f t="shared" si="1"/>
        <v>27.383170407298131</v>
      </c>
      <c r="I14" s="12">
        <f t="shared" si="2"/>
        <v>27.383170407298124</v>
      </c>
      <c r="J14" s="12">
        <v>12478</v>
      </c>
      <c r="K14" s="33">
        <f t="shared" si="10"/>
        <v>12478</v>
      </c>
      <c r="L14" s="12">
        <v>8867.1959999999999</v>
      </c>
      <c r="M14" s="12">
        <f t="shared" si="3"/>
        <v>71.062638243308214</v>
      </c>
      <c r="N14" s="12">
        <f t="shared" si="4"/>
        <v>4305</v>
      </c>
      <c r="O14" s="33">
        <f t="shared" si="11"/>
        <v>4305</v>
      </c>
      <c r="P14" s="12">
        <f t="shared" si="5"/>
        <v>2922.0220000000022</v>
      </c>
      <c r="Q14" s="12">
        <f t="shared" si="12"/>
        <v>67.87507549361213</v>
      </c>
      <c r="R14" s="11">
        <f t="shared" si="13"/>
        <v>67.87507549361213</v>
      </c>
      <c r="S14" s="126">
        <v>37.799999999999997</v>
      </c>
      <c r="T14" s="33">
        <f t="shared" si="14"/>
        <v>37.799999999999997</v>
      </c>
      <c r="U14" s="47">
        <v>9.8820000000023569</v>
      </c>
      <c r="V14" s="12">
        <f t="shared" si="15"/>
        <v>26.142857142863381</v>
      </c>
      <c r="W14" s="11">
        <f t="shared" si="16"/>
        <v>26.142857142863381</v>
      </c>
      <c r="X14" s="126">
        <v>5022.2</v>
      </c>
      <c r="Y14" s="33">
        <f t="shared" si="17"/>
        <v>5022.2</v>
      </c>
      <c r="Z14" s="47">
        <v>3814.2539999999999</v>
      </c>
      <c r="AA14" s="12">
        <f t="shared" si="18"/>
        <v>75.947871450758626</v>
      </c>
      <c r="AB14" s="11">
        <f t="shared" si="19"/>
        <v>75.947871450758626</v>
      </c>
      <c r="AC14" s="126">
        <v>4267.2</v>
      </c>
      <c r="AD14" s="33">
        <f t="shared" si="20"/>
        <v>4267.2</v>
      </c>
      <c r="AE14" s="47">
        <v>2912.14</v>
      </c>
      <c r="AF14" s="12">
        <f t="shared" si="21"/>
        <v>68.24475065616798</v>
      </c>
      <c r="AG14" s="11">
        <f t="shared" si="22"/>
        <v>68.24475065616798</v>
      </c>
      <c r="AH14" s="126">
        <v>60</v>
      </c>
      <c r="AI14" s="33">
        <f t="shared" si="23"/>
        <v>60</v>
      </c>
      <c r="AJ14" s="47">
        <v>658.07</v>
      </c>
      <c r="AK14" s="47">
        <v>564.66999999999996</v>
      </c>
      <c r="AL14" s="11">
        <f t="shared" si="24"/>
        <v>1096.7833333333335</v>
      </c>
      <c r="AM14" s="110">
        <v>0</v>
      </c>
      <c r="AN14" s="33">
        <f t="shared" si="25"/>
        <v>0</v>
      </c>
      <c r="AO14" s="47">
        <v>0</v>
      </c>
      <c r="AP14" s="12" t="e">
        <f t="shared" si="26"/>
        <v>#DIV/0!</v>
      </c>
      <c r="AQ14" s="11" t="e">
        <f t="shared" si="27"/>
        <v>#DIV/0!</v>
      </c>
      <c r="AR14" s="111">
        <v>0</v>
      </c>
      <c r="AS14" s="33">
        <f t="shared" si="28"/>
        <v>0</v>
      </c>
      <c r="AT14" s="110">
        <v>0</v>
      </c>
      <c r="AU14" s="111">
        <v>0</v>
      </c>
      <c r="AV14" s="33">
        <f t="shared" si="29"/>
        <v>0</v>
      </c>
      <c r="AW14" s="110">
        <v>0</v>
      </c>
      <c r="AX14" s="112">
        <v>25654.2</v>
      </c>
      <c r="AY14" s="33">
        <f t="shared" si="30"/>
        <v>25654.199999999997</v>
      </c>
      <c r="AZ14" s="47">
        <v>23516.5</v>
      </c>
      <c r="BA14" s="111">
        <v>0</v>
      </c>
      <c r="BB14" s="33">
        <f t="shared" si="31"/>
        <v>0</v>
      </c>
      <c r="BC14" s="13">
        <v>0</v>
      </c>
      <c r="BD14" s="47">
        <v>0</v>
      </c>
      <c r="BE14" s="33">
        <f t="shared" si="32"/>
        <v>0</v>
      </c>
      <c r="BF14" s="126">
        <v>0</v>
      </c>
      <c r="BG14" s="111">
        <v>0</v>
      </c>
      <c r="BH14" s="33">
        <f t="shared" si="33"/>
        <v>0</v>
      </c>
      <c r="BI14" s="110">
        <v>0</v>
      </c>
      <c r="BJ14" s="111">
        <v>0</v>
      </c>
      <c r="BK14" s="33">
        <f t="shared" si="34"/>
        <v>0</v>
      </c>
      <c r="BL14" s="110">
        <v>0</v>
      </c>
      <c r="BM14" s="12">
        <f t="shared" si="6"/>
        <v>2275.8000000000002</v>
      </c>
      <c r="BN14" s="33">
        <f t="shared" si="35"/>
        <v>2275.8000000000002</v>
      </c>
      <c r="BO14" s="12">
        <f t="shared" si="36"/>
        <v>1333.55</v>
      </c>
      <c r="BP14" s="12">
        <f t="shared" si="37"/>
        <v>58.596976887248431</v>
      </c>
      <c r="BQ14" s="11">
        <f t="shared" si="7"/>
        <v>58.596976887248431</v>
      </c>
      <c r="BR14" s="126">
        <v>0</v>
      </c>
      <c r="BS14" s="33">
        <f t="shared" si="38"/>
        <v>0</v>
      </c>
      <c r="BT14" s="47">
        <v>0</v>
      </c>
      <c r="BU14" s="110">
        <v>2275.8000000000002</v>
      </c>
      <c r="BV14" s="33">
        <f t="shared" si="39"/>
        <v>2275.8000000000002</v>
      </c>
      <c r="BW14" s="126">
        <v>1333.55</v>
      </c>
      <c r="BX14" s="113">
        <v>0</v>
      </c>
      <c r="BY14" s="33">
        <f t="shared" si="40"/>
        <v>0</v>
      </c>
      <c r="BZ14" s="47">
        <v>0</v>
      </c>
      <c r="CA14" s="110">
        <v>0</v>
      </c>
      <c r="CB14" s="33">
        <f t="shared" si="41"/>
        <v>0</v>
      </c>
      <c r="CC14" s="47">
        <v>0</v>
      </c>
      <c r="CD14" s="110">
        <v>0</v>
      </c>
      <c r="CE14" s="33">
        <f t="shared" si="42"/>
        <v>0</v>
      </c>
      <c r="CF14" s="110">
        <v>0</v>
      </c>
      <c r="CG14" s="113">
        <v>0</v>
      </c>
      <c r="CH14" s="33">
        <f t="shared" si="43"/>
        <v>0</v>
      </c>
      <c r="CI14" s="47">
        <v>0</v>
      </c>
      <c r="CJ14" s="111">
        <v>0</v>
      </c>
      <c r="CK14" s="33">
        <f t="shared" si="44"/>
        <v>0</v>
      </c>
      <c r="CL14" s="47">
        <v>0</v>
      </c>
      <c r="CM14" s="47">
        <v>815</v>
      </c>
      <c r="CN14" s="33">
        <f t="shared" si="45"/>
        <v>815</v>
      </c>
      <c r="CO14" s="47">
        <v>139.30000000000001</v>
      </c>
      <c r="CP14" s="110">
        <v>815</v>
      </c>
      <c r="CQ14" s="33">
        <f t="shared" si="46"/>
        <v>815</v>
      </c>
      <c r="CR14" s="47">
        <v>139.30000000000001</v>
      </c>
      <c r="CS14" s="47">
        <v>0</v>
      </c>
      <c r="CT14" s="33">
        <f t="shared" si="47"/>
        <v>0</v>
      </c>
      <c r="CU14" s="47">
        <v>0</v>
      </c>
      <c r="CV14" s="113">
        <v>0</v>
      </c>
      <c r="CW14" s="33">
        <f t="shared" si="48"/>
        <v>0</v>
      </c>
      <c r="CX14" s="126">
        <v>0</v>
      </c>
      <c r="CY14" s="113">
        <v>0</v>
      </c>
      <c r="CZ14" s="33">
        <f t="shared" si="49"/>
        <v>0</v>
      </c>
      <c r="DA14" s="110">
        <v>0</v>
      </c>
      <c r="DB14" s="47">
        <v>0</v>
      </c>
      <c r="DC14" s="33">
        <f t="shared" si="50"/>
        <v>0</v>
      </c>
      <c r="DD14" s="47">
        <v>0</v>
      </c>
      <c r="DE14" s="47">
        <v>0</v>
      </c>
      <c r="DF14" s="12">
        <v>38132.100000000006</v>
      </c>
      <c r="DG14" s="33">
        <f t="shared" si="51"/>
        <v>38132.100000000006</v>
      </c>
      <c r="DH14" s="12">
        <v>32380.112999999998</v>
      </c>
      <c r="DI14" s="47">
        <v>0</v>
      </c>
      <c r="DJ14" s="33">
        <f t="shared" si="52"/>
        <v>0</v>
      </c>
      <c r="DK14" s="47">
        <v>0</v>
      </c>
      <c r="DL14" s="47">
        <v>89604.800000000003</v>
      </c>
      <c r="DM14" s="33">
        <f t="shared" si="53"/>
        <v>89604.800000000003</v>
      </c>
      <c r="DN14" s="47">
        <v>2598.3000000000002</v>
      </c>
      <c r="DO14" s="113">
        <v>0</v>
      </c>
      <c r="DP14" s="33">
        <f t="shared" si="54"/>
        <v>0</v>
      </c>
      <c r="DQ14" s="110">
        <v>0</v>
      </c>
      <c r="DR14" s="110">
        <v>0</v>
      </c>
      <c r="DS14" s="33">
        <f t="shared" si="55"/>
        <v>0</v>
      </c>
      <c r="DT14" s="47">
        <v>0</v>
      </c>
      <c r="DU14" s="113">
        <v>0</v>
      </c>
      <c r="DV14" s="33">
        <f t="shared" si="56"/>
        <v>0</v>
      </c>
      <c r="DW14" s="110">
        <v>0</v>
      </c>
      <c r="DX14" s="47">
        <v>2500</v>
      </c>
      <c r="DY14" s="33">
        <f t="shared" si="57"/>
        <v>2500</v>
      </c>
      <c r="DZ14" s="126">
        <v>0</v>
      </c>
      <c r="EA14" s="126">
        <v>0</v>
      </c>
      <c r="EB14" s="126">
        <v>92104.8</v>
      </c>
      <c r="EC14" s="33">
        <f t="shared" si="58"/>
        <v>92104.8</v>
      </c>
      <c r="ED14" s="110">
        <v>2598.3000000000002</v>
      </c>
      <c r="EE14" s="14">
        <f t="shared" si="59"/>
        <v>-89604.800000000003</v>
      </c>
    </row>
    <row r="15" spans="1:135" s="14" customFormat="1" ht="20.25" customHeight="1" x14ac:dyDescent="0.2">
      <c r="A15" s="21">
        <v>6</v>
      </c>
      <c r="B15" s="109" t="s">
        <v>61</v>
      </c>
      <c r="C15" s="110">
        <v>5825.3</v>
      </c>
      <c r="D15" s="110">
        <v>1000</v>
      </c>
      <c r="E15" s="20">
        <f t="shared" si="0"/>
        <v>62313.7</v>
      </c>
      <c r="F15" s="33">
        <f t="shared" si="8"/>
        <v>62313.7</v>
      </c>
      <c r="G15" s="12">
        <f t="shared" si="9"/>
        <v>55059.232999999993</v>
      </c>
      <c r="H15" s="12">
        <f t="shared" si="1"/>
        <v>88.358150775832584</v>
      </c>
      <c r="I15" s="12">
        <f t="shared" si="2"/>
        <v>88.358150775832584</v>
      </c>
      <c r="J15" s="12">
        <v>25839.1</v>
      </c>
      <c r="K15" s="33">
        <f t="shared" si="10"/>
        <v>25839.1</v>
      </c>
      <c r="L15" s="12">
        <v>20834.345000000005</v>
      </c>
      <c r="M15" s="12">
        <f t="shared" si="3"/>
        <v>80.631078481835701</v>
      </c>
      <c r="N15" s="12">
        <f t="shared" si="4"/>
        <v>18477.599999999999</v>
      </c>
      <c r="O15" s="33">
        <f t="shared" si="11"/>
        <v>18477.599999999999</v>
      </c>
      <c r="P15" s="12">
        <f t="shared" si="5"/>
        <v>14837.530000000002</v>
      </c>
      <c r="Q15" s="12">
        <f t="shared" si="12"/>
        <v>80.30009308568215</v>
      </c>
      <c r="R15" s="11">
        <f t="shared" si="13"/>
        <v>80.30009308568215</v>
      </c>
      <c r="S15" s="126">
        <v>5996.5999999999985</v>
      </c>
      <c r="T15" s="33">
        <f t="shared" si="14"/>
        <v>5996.5999999999985</v>
      </c>
      <c r="U15" s="47">
        <v>5512.4530000000032</v>
      </c>
      <c r="V15" s="12">
        <f t="shared" si="15"/>
        <v>91.926308241336827</v>
      </c>
      <c r="W15" s="11">
        <f t="shared" si="16"/>
        <v>91.926308241336827</v>
      </c>
      <c r="X15" s="126">
        <v>0</v>
      </c>
      <c r="Y15" s="33">
        <f t="shared" si="17"/>
        <v>0</v>
      </c>
      <c r="Z15" s="47">
        <v>1111.7059999999999</v>
      </c>
      <c r="AA15" s="12" t="e">
        <f t="shared" si="18"/>
        <v>#DIV/0!</v>
      </c>
      <c r="AB15" s="11" t="e">
        <f t="shared" si="19"/>
        <v>#DIV/0!</v>
      </c>
      <c r="AC15" s="126">
        <v>12481</v>
      </c>
      <c r="AD15" s="33">
        <f t="shared" si="20"/>
        <v>12481</v>
      </c>
      <c r="AE15" s="47">
        <v>9325.0769999999993</v>
      </c>
      <c r="AF15" s="12">
        <f t="shared" si="21"/>
        <v>74.714181555965069</v>
      </c>
      <c r="AG15" s="11">
        <f t="shared" si="22"/>
        <v>74.714181555965069</v>
      </c>
      <c r="AH15" s="126">
        <v>1313</v>
      </c>
      <c r="AI15" s="33">
        <f t="shared" si="23"/>
        <v>1313</v>
      </c>
      <c r="AJ15" s="47">
        <v>459</v>
      </c>
      <c r="AK15" s="47">
        <v>427</v>
      </c>
      <c r="AL15" s="11">
        <f t="shared" si="24"/>
        <v>34.958111195734958</v>
      </c>
      <c r="AM15" s="110">
        <v>0</v>
      </c>
      <c r="AN15" s="33">
        <f t="shared" si="25"/>
        <v>0</v>
      </c>
      <c r="AO15" s="47">
        <v>0</v>
      </c>
      <c r="AP15" s="12" t="e">
        <f t="shared" si="26"/>
        <v>#DIV/0!</v>
      </c>
      <c r="AQ15" s="11" t="e">
        <f t="shared" si="27"/>
        <v>#DIV/0!</v>
      </c>
      <c r="AR15" s="111">
        <v>0</v>
      </c>
      <c r="AS15" s="33">
        <f t="shared" si="28"/>
        <v>0</v>
      </c>
      <c r="AT15" s="110">
        <v>0</v>
      </c>
      <c r="AU15" s="111">
        <v>0</v>
      </c>
      <c r="AV15" s="33">
        <f t="shared" si="29"/>
        <v>0</v>
      </c>
      <c r="AW15" s="110">
        <v>0</v>
      </c>
      <c r="AX15" s="112">
        <v>34991.599999999999</v>
      </c>
      <c r="AY15" s="33">
        <f t="shared" si="30"/>
        <v>34991.599999999999</v>
      </c>
      <c r="AZ15" s="47">
        <v>32075.7</v>
      </c>
      <c r="BA15" s="111">
        <v>0</v>
      </c>
      <c r="BB15" s="33">
        <f t="shared" si="31"/>
        <v>0</v>
      </c>
      <c r="BC15" s="13">
        <v>0</v>
      </c>
      <c r="BD15" s="47">
        <v>0</v>
      </c>
      <c r="BE15" s="33">
        <f t="shared" si="32"/>
        <v>0</v>
      </c>
      <c r="BF15" s="126">
        <v>0</v>
      </c>
      <c r="BG15" s="111">
        <v>0</v>
      </c>
      <c r="BH15" s="33">
        <f t="shared" si="33"/>
        <v>0</v>
      </c>
      <c r="BI15" s="110">
        <v>0</v>
      </c>
      <c r="BJ15" s="111">
        <v>0</v>
      </c>
      <c r="BK15" s="33">
        <f t="shared" si="34"/>
        <v>0</v>
      </c>
      <c r="BL15" s="110">
        <v>0</v>
      </c>
      <c r="BM15" s="12">
        <f t="shared" si="6"/>
        <v>768.5</v>
      </c>
      <c r="BN15" s="33">
        <f t="shared" si="35"/>
        <v>768.5</v>
      </c>
      <c r="BO15" s="12">
        <f t="shared" si="36"/>
        <v>1175.8119999999999</v>
      </c>
      <c r="BP15" s="12">
        <f t="shared" si="37"/>
        <v>153.00091086532203</v>
      </c>
      <c r="BQ15" s="11">
        <f t="shared" si="7"/>
        <v>153.00091086532203</v>
      </c>
      <c r="BR15" s="126">
        <v>768.5</v>
      </c>
      <c r="BS15" s="33">
        <f t="shared" si="38"/>
        <v>768.5</v>
      </c>
      <c r="BT15" s="47">
        <v>1175.8119999999999</v>
      </c>
      <c r="BU15" s="110">
        <v>0</v>
      </c>
      <c r="BV15" s="33">
        <f t="shared" si="39"/>
        <v>0</v>
      </c>
      <c r="BW15" s="126">
        <v>0</v>
      </c>
      <c r="BX15" s="113">
        <v>0</v>
      </c>
      <c r="BY15" s="33">
        <f t="shared" si="40"/>
        <v>0</v>
      </c>
      <c r="BZ15" s="47">
        <v>0</v>
      </c>
      <c r="CA15" s="110">
        <v>0</v>
      </c>
      <c r="CB15" s="33">
        <f t="shared" si="41"/>
        <v>0</v>
      </c>
      <c r="CC15" s="47">
        <v>0</v>
      </c>
      <c r="CD15" s="110">
        <v>0</v>
      </c>
      <c r="CE15" s="33">
        <f t="shared" si="42"/>
        <v>0</v>
      </c>
      <c r="CF15" s="110">
        <v>0</v>
      </c>
      <c r="CG15" s="113">
        <v>0</v>
      </c>
      <c r="CH15" s="33">
        <f t="shared" si="43"/>
        <v>0</v>
      </c>
      <c r="CI15" s="47">
        <v>0</v>
      </c>
      <c r="CJ15" s="111">
        <v>0</v>
      </c>
      <c r="CK15" s="33">
        <f t="shared" si="44"/>
        <v>0</v>
      </c>
      <c r="CL15" s="47">
        <v>0</v>
      </c>
      <c r="CM15" s="47">
        <v>5280</v>
      </c>
      <c r="CN15" s="33">
        <f t="shared" si="45"/>
        <v>5280</v>
      </c>
      <c r="CO15" s="47">
        <v>3020.8809999999999</v>
      </c>
      <c r="CP15" s="110">
        <v>2880</v>
      </c>
      <c r="CQ15" s="33">
        <f t="shared" si="46"/>
        <v>2880</v>
      </c>
      <c r="CR15" s="47">
        <v>1443.0809999999999</v>
      </c>
      <c r="CS15" s="47">
        <v>0</v>
      </c>
      <c r="CT15" s="33">
        <f t="shared" si="47"/>
        <v>0</v>
      </c>
      <c r="CU15" s="47">
        <v>0</v>
      </c>
      <c r="CV15" s="113">
        <v>0</v>
      </c>
      <c r="CW15" s="33">
        <f t="shared" si="48"/>
        <v>0</v>
      </c>
      <c r="CX15" s="126">
        <v>0</v>
      </c>
      <c r="CY15" s="113">
        <v>0</v>
      </c>
      <c r="CZ15" s="33">
        <f t="shared" si="49"/>
        <v>0</v>
      </c>
      <c r="DA15" s="110">
        <v>0</v>
      </c>
      <c r="DB15" s="47">
        <v>0</v>
      </c>
      <c r="DC15" s="33">
        <f t="shared" si="50"/>
        <v>0</v>
      </c>
      <c r="DD15" s="47">
        <v>229.416</v>
      </c>
      <c r="DE15" s="47">
        <v>0</v>
      </c>
      <c r="DF15" s="12">
        <v>54834.1</v>
      </c>
      <c r="DG15" s="33">
        <f t="shared" si="51"/>
        <v>54834.1</v>
      </c>
      <c r="DH15" s="12">
        <v>48359.232999999993</v>
      </c>
      <c r="DI15" s="47">
        <v>0</v>
      </c>
      <c r="DJ15" s="33">
        <f t="shared" si="52"/>
        <v>0</v>
      </c>
      <c r="DK15" s="47">
        <v>0</v>
      </c>
      <c r="DL15" s="47">
        <v>7479.6</v>
      </c>
      <c r="DM15" s="33">
        <f t="shared" si="53"/>
        <v>7479.6</v>
      </c>
      <c r="DN15" s="47">
        <v>4000</v>
      </c>
      <c r="DO15" s="113">
        <v>0</v>
      </c>
      <c r="DP15" s="33">
        <f t="shared" si="54"/>
        <v>0</v>
      </c>
      <c r="DQ15" s="110">
        <v>0</v>
      </c>
      <c r="DR15" s="110">
        <v>0</v>
      </c>
      <c r="DS15" s="33">
        <f t="shared" si="55"/>
        <v>0</v>
      </c>
      <c r="DT15" s="47">
        <v>0</v>
      </c>
      <c r="DU15" s="113">
        <v>0</v>
      </c>
      <c r="DV15" s="33">
        <f t="shared" si="56"/>
        <v>0</v>
      </c>
      <c r="DW15" s="110">
        <v>0</v>
      </c>
      <c r="DX15" s="47">
        <v>10859</v>
      </c>
      <c r="DY15" s="33">
        <f t="shared" si="57"/>
        <v>10859</v>
      </c>
      <c r="DZ15" s="126">
        <v>7659</v>
      </c>
      <c r="EA15" s="126">
        <v>0</v>
      </c>
      <c r="EB15" s="126">
        <v>18338.599999999999</v>
      </c>
      <c r="EC15" s="33">
        <f t="shared" si="58"/>
        <v>18338.599999999999</v>
      </c>
      <c r="ED15" s="110">
        <v>14359</v>
      </c>
      <c r="EE15" s="14">
        <f t="shared" si="59"/>
        <v>-7479.5999999999985</v>
      </c>
    </row>
    <row r="16" spans="1:135" s="14" customFormat="1" ht="20.25" customHeight="1" x14ac:dyDescent="0.2">
      <c r="A16" s="21">
        <v>7</v>
      </c>
      <c r="B16" s="109" t="s">
        <v>62</v>
      </c>
      <c r="C16" s="110">
        <v>1325.5</v>
      </c>
      <c r="D16" s="110">
        <v>0</v>
      </c>
      <c r="E16" s="20">
        <f t="shared" si="0"/>
        <v>36843.258000000002</v>
      </c>
      <c r="F16" s="33">
        <f t="shared" si="8"/>
        <v>36843.258000000002</v>
      </c>
      <c r="G16" s="12">
        <f t="shared" si="9"/>
        <v>21327.534000000003</v>
      </c>
      <c r="H16" s="12">
        <f t="shared" si="1"/>
        <v>57.887209649048955</v>
      </c>
      <c r="I16" s="12">
        <f t="shared" si="2"/>
        <v>57.887209649048955</v>
      </c>
      <c r="J16" s="12">
        <v>12811.1</v>
      </c>
      <c r="K16" s="33">
        <f t="shared" si="10"/>
        <v>12811.1</v>
      </c>
      <c r="L16" s="12">
        <v>14343.945</v>
      </c>
      <c r="M16" s="12">
        <f t="shared" si="3"/>
        <v>111.96497568514803</v>
      </c>
      <c r="N16" s="12">
        <f t="shared" si="4"/>
        <v>3064.5</v>
      </c>
      <c r="O16" s="33">
        <f t="shared" si="11"/>
        <v>3064.5</v>
      </c>
      <c r="P16" s="12">
        <f t="shared" si="5"/>
        <v>6877.0819999999994</v>
      </c>
      <c r="Q16" s="12">
        <f t="shared" si="12"/>
        <v>224.41122532223852</v>
      </c>
      <c r="R16" s="11">
        <f t="shared" si="13"/>
        <v>224.41122532223852</v>
      </c>
      <c r="S16" s="126">
        <v>552.9</v>
      </c>
      <c r="T16" s="33">
        <f t="shared" si="14"/>
        <v>552.9</v>
      </c>
      <c r="U16" s="47">
        <v>5406.6309999999994</v>
      </c>
      <c r="V16" s="12">
        <f t="shared" si="15"/>
        <v>977.86778802676793</v>
      </c>
      <c r="W16" s="11">
        <f t="shared" si="16"/>
        <v>977.86778802676793</v>
      </c>
      <c r="X16" s="126">
        <v>3334.6</v>
      </c>
      <c r="Y16" s="33">
        <f t="shared" si="17"/>
        <v>3334.6</v>
      </c>
      <c r="Z16" s="47">
        <v>1749.972</v>
      </c>
      <c r="AA16" s="12">
        <f t="shared" si="18"/>
        <v>52.479217897199057</v>
      </c>
      <c r="AB16" s="11">
        <f t="shared" si="19"/>
        <v>52.479217897199057</v>
      </c>
      <c r="AC16" s="126">
        <v>2511.6</v>
      </c>
      <c r="AD16" s="33">
        <f t="shared" si="20"/>
        <v>2511.6</v>
      </c>
      <c r="AE16" s="47">
        <v>1470.451</v>
      </c>
      <c r="AF16" s="12">
        <f t="shared" si="21"/>
        <v>58.546384774645645</v>
      </c>
      <c r="AG16" s="11">
        <f t="shared" si="22"/>
        <v>58.546384774645645</v>
      </c>
      <c r="AH16" s="126">
        <v>400</v>
      </c>
      <c r="AI16" s="33">
        <f t="shared" si="23"/>
        <v>400</v>
      </c>
      <c r="AJ16" s="47">
        <v>698.37</v>
      </c>
      <c r="AK16" s="47">
        <v>561.27</v>
      </c>
      <c r="AL16" s="11">
        <f t="shared" si="24"/>
        <v>174.5925</v>
      </c>
      <c r="AM16" s="110">
        <v>0</v>
      </c>
      <c r="AN16" s="33">
        <f t="shared" si="25"/>
        <v>0</v>
      </c>
      <c r="AO16" s="47">
        <v>0</v>
      </c>
      <c r="AP16" s="12" t="e">
        <f t="shared" si="26"/>
        <v>#DIV/0!</v>
      </c>
      <c r="AQ16" s="11" t="e">
        <f t="shared" si="27"/>
        <v>#DIV/0!</v>
      </c>
      <c r="AR16" s="111">
        <v>0</v>
      </c>
      <c r="AS16" s="33">
        <f t="shared" si="28"/>
        <v>0</v>
      </c>
      <c r="AT16" s="110">
        <v>0</v>
      </c>
      <c r="AU16" s="111">
        <v>0</v>
      </c>
      <c r="AV16" s="33">
        <f t="shared" si="29"/>
        <v>0</v>
      </c>
      <c r="AW16" s="110">
        <v>0</v>
      </c>
      <c r="AX16" s="112">
        <v>13394.4</v>
      </c>
      <c r="AY16" s="33">
        <f t="shared" si="30"/>
        <v>13394.400000000001</v>
      </c>
      <c r="AZ16" s="47">
        <v>12278.2</v>
      </c>
      <c r="BA16" s="111">
        <v>0</v>
      </c>
      <c r="BB16" s="33">
        <f t="shared" si="31"/>
        <v>0</v>
      </c>
      <c r="BC16" s="13">
        <v>0</v>
      </c>
      <c r="BD16" s="47">
        <v>0</v>
      </c>
      <c r="BE16" s="33">
        <f t="shared" si="32"/>
        <v>0</v>
      </c>
      <c r="BF16" s="126">
        <v>0</v>
      </c>
      <c r="BG16" s="111">
        <v>0</v>
      </c>
      <c r="BH16" s="33">
        <f t="shared" si="33"/>
        <v>0</v>
      </c>
      <c r="BI16" s="110">
        <v>0</v>
      </c>
      <c r="BJ16" s="111">
        <v>0</v>
      </c>
      <c r="BK16" s="33">
        <f t="shared" si="34"/>
        <v>0</v>
      </c>
      <c r="BL16" s="110">
        <v>0</v>
      </c>
      <c r="BM16" s="12">
        <f t="shared" si="6"/>
        <v>3812</v>
      </c>
      <c r="BN16" s="33">
        <f t="shared" si="35"/>
        <v>3812</v>
      </c>
      <c r="BO16" s="12">
        <f t="shared" si="36"/>
        <v>3696.75</v>
      </c>
      <c r="BP16" s="12">
        <f t="shared" si="37"/>
        <v>96.976652675760761</v>
      </c>
      <c r="BQ16" s="11">
        <f t="shared" si="7"/>
        <v>96.976652675760761</v>
      </c>
      <c r="BR16" s="126">
        <v>2800</v>
      </c>
      <c r="BS16" s="33">
        <f t="shared" si="38"/>
        <v>2800</v>
      </c>
      <c r="BT16" s="47">
        <v>1949.7059999999999</v>
      </c>
      <c r="BU16" s="110">
        <v>1000</v>
      </c>
      <c r="BV16" s="33">
        <f t="shared" si="39"/>
        <v>1000</v>
      </c>
      <c r="BW16" s="126">
        <v>1747.0440000000001</v>
      </c>
      <c r="BX16" s="113">
        <v>0</v>
      </c>
      <c r="BY16" s="33">
        <f t="shared" si="40"/>
        <v>0</v>
      </c>
      <c r="BZ16" s="47">
        <v>0</v>
      </c>
      <c r="CA16" s="110">
        <v>12</v>
      </c>
      <c r="CB16" s="33">
        <f t="shared" si="41"/>
        <v>12</v>
      </c>
      <c r="CC16" s="47">
        <v>0</v>
      </c>
      <c r="CD16" s="110">
        <v>0</v>
      </c>
      <c r="CE16" s="33">
        <f t="shared" si="42"/>
        <v>0</v>
      </c>
      <c r="CF16" s="110">
        <v>0</v>
      </c>
      <c r="CG16" s="113">
        <v>0</v>
      </c>
      <c r="CH16" s="33">
        <f t="shared" si="43"/>
        <v>0</v>
      </c>
      <c r="CI16" s="47">
        <v>0</v>
      </c>
      <c r="CJ16" s="111">
        <v>0</v>
      </c>
      <c r="CK16" s="33">
        <f t="shared" si="44"/>
        <v>0</v>
      </c>
      <c r="CL16" s="47">
        <v>0</v>
      </c>
      <c r="CM16" s="47">
        <v>900</v>
      </c>
      <c r="CN16" s="33">
        <f t="shared" si="45"/>
        <v>900</v>
      </c>
      <c r="CO16" s="47">
        <v>109.479</v>
      </c>
      <c r="CP16" s="110">
        <v>900</v>
      </c>
      <c r="CQ16" s="33">
        <f t="shared" si="46"/>
        <v>900</v>
      </c>
      <c r="CR16" s="47">
        <v>109.479</v>
      </c>
      <c r="CS16" s="47">
        <v>0</v>
      </c>
      <c r="CT16" s="33">
        <f t="shared" si="47"/>
        <v>0</v>
      </c>
      <c r="CU16" s="47">
        <v>0</v>
      </c>
      <c r="CV16" s="113">
        <v>0</v>
      </c>
      <c r="CW16" s="33">
        <f t="shared" si="48"/>
        <v>0</v>
      </c>
      <c r="CX16" s="126">
        <v>0</v>
      </c>
      <c r="CY16" s="113">
        <v>0</v>
      </c>
      <c r="CZ16" s="33">
        <f t="shared" si="49"/>
        <v>0</v>
      </c>
      <c r="DA16" s="110">
        <v>0</v>
      </c>
      <c r="DB16" s="47">
        <v>1300</v>
      </c>
      <c r="DC16" s="33">
        <f t="shared" si="50"/>
        <v>1300</v>
      </c>
      <c r="DD16" s="47">
        <v>1212.2919999999999</v>
      </c>
      <c r="DE16" s="47">
        <v>0</v>
      </c>
      <c r="DF16" s="12">
        <v>26205.5</v>
      </c>
      <c r="DG16" s="33">
        <f t="shared" si="51"/>
        <v>26205.5</v>
      </c>
      <c r="DH16" s="12">
        <v>21327.534000000003</v>
      </c>
      <c r="DI16" s="47">
        <v>0</v>
      </c>
      <c r="DJ16" s="33">
        <f t="shared" si="52"/>
        <v>0</v>
      </c>
      <c r="DK16" s="47">
        <v>0</v>
      </c>
      <c r="DL16" s="47">
        <v>10637.758</v>
      </c>
      <c r="DM16" s="33">
        <f t="shared" si="53"/>
        <v>10637.758</v>
      </c>
      <c r="DN16" s="47">
        <v>0</v>
      </c>
      <c r="DO16" s="113">
        <v>0</v>
      </c>
      <c r="DP16" s="33">
        <f t="shared" si="54"/>
        <v>0</v>
      </c>
      <c r="DQ16" s="110">
        <v>0</v>
      </c>
      <c r="DR16" s="110">
        <v>0</v>
      </c>
      <c r="DS16" s="33">
        <f t="shared" si="55"/>
        <v>0</v>
      </c>
      <c r="DT16" s="47">
        <v>0</v>
      </c>
      <c r="DU16" s="113">
        <v>0</v>
      </c>
      <c r="DV16" s="33">
        <f t="shared" si="56"/>
        <v>0</v>
      </c>
      <c r="DW16" s="110">
        <v>0</v>
      </c>
      <c r="DX16" s="47">
        <v>5071</v>
      </c>
      <c r="DY16" s="33">
        <f t="shared" si="57"/>
        <v>5071</v>
      </c>
      <c r="DZ16" s="126">
        <v>5071</v>
      </c>
      <c r="EA16" s="126">
        <v>0</v>
      </c>
      <c r="EB16" s="126">
        <v>15708.758</v>
      </c>
      <c r="EC16" s="33">
        <f t="shared" si="58"/>
        <v>15708.757999999998</v>
      </c>
      <c r="ED16" s="110">
        <v>5071</v>
      </c>
      <c r="EE16" s="14">
        <f t="shared" si="59"/>
        <v>-10637.758</v>
      </c>
    </row>
    <row r="17" spans="1:142" s="14" customFormat="1" ht="20.25" customHeight="1" x14ac:dyDescent="0.2">
      <c r="A17" s="21">
        <v>8</v>
      </c>
      <c r="B17" s="109" t="s">
        <v>63</v>
      </c>
      <c r="C17" s="110">
        <v>4512.3</v>
      </c>
      <c r="D17" s="110">
        <v>3872.4</v>
      </c>
      <c r="E17" s="20">
        <f t="shared" si="0"/>
        <v>40218.5</v>
      </c>
      <c r="F17" s="33">
        <f t="shared" si="8"/>
        <v>40218.5</v>
      </c>
      <c r="G17" s="12">
        <f t="shared" si="9"/>
        <v>33445.849000000002</v>
      </c>
      <c r="H17" s="12">
        <f t="shared" si="1"/>
        <v>83.160359038750826</v>
      </c>
      <c r="I17" s="12">
        <f t="shared" si="2"/>
        <v>83.160359038750826</v>
      </c>
      <c r="J17" s="12">
        <v>14715</v>
      </c>
      <c r="K17" s="33">
        <f t="shared" si="10"/>
        <v>14715</v>
      </c>
      <c r="L17" s="12">
        <v>11678.537</v>
      </c>
      <c r="M17" s="12">
        <f t="shared" si="3"/>
        <v>79.364845395854573</v>
      </c>
      <c r="N17" s="12">
        <f t="shared" si="4"/>
        <v>3883</v>
      </c>
      <c r="O17" s="33">
        <f t="shared" si="11"/>
        <v>3883</v>
      </c>
      <c r="P17" s="12">
        <f t="shared" si="5"/>
        <v>5222.3360000000002</v>
      </c>
      <c r="Q17" s="12">
        <f t="shared" si="12"/>
        <v>134.49229976822045</v>
      </c>
      <c r="R17" s="11">
        <f t="shared" si="13"/>
        <v>134.49229976822045</v>
      </c>
      <c r="S17" s="126">
        <v>283</v>
      </c>
      <c r="T17" s="33">
        <f t="shared" si="14"/>
        <v>283</v>
      </c>
      <c r="U17" s="47">
        <v>1429.0520000000001</v>
      </c>
      <c r="V17" s="12">
        <f t="shared" si="15"/>
        <v>504.96537102473502</v>
      </c>
      <c r="W17" s="11">
        <f t="shared" si="16"/>
        <v>504.96537102473502</v>
      </c>
      <c r="X17" s="126">
        <v>4500</v>
      </c>
      <c r="Y17" s="33">
        <f t="shared" si="17"/>
        <v>4500</v>
      </c>
      <c r="Z17" s="47">
        <v>1153.088</v>
      </c>
      <c r="AA17" s="12">
        <f t="shared" si="18"/>
        <v>25.624177777777778</v>
      </c>
      <c r="AB17" s="11">
        <f t="shared" si="19"/>
        <v>25.624177777777778</v>
      </c>
      <c r="AC17" s="126">
        <v>3600</v>
      </c>
      <c r="AD17" s="33">
        <f t="shared" si="20"/>
        <v>3600</v>
      </c>
      <c r="AE17" s="47">
        <v>3793.2840000000001</v>
      </c>
      <c r="AF17" s="12">
        <f t="shared" si="21"/>
        <v>105.369</v>
      </c>
      <c r="AG17" s="11">
        <f t="shared" si="22"/>
        <v>105.369</v>
      </c>
      <c r="AH17" s="126">
        <v>282</v>
      </c>
      <c r="AI17" s="33">
        <f t="shared" si="23"/>
        <v>282</v>
      </c>
      <c r="AJ17" s="47">
        <v>210.5</v>
      </c>
      <c r="AK17" s="47">
        <v>167.5</v>
      </c>
      <c r="AL17" s="11">
        <f t="shared" si="24"/>
        <v>74.645390070921991</v>
      </c>
      <c r="AM17" s="110">
        <v>0</v>
      </c>
      <c r="AN17" s="33">
        <f t="shared" si="25"/>
        <v>0</v>
      </c>
      <c r="AO17" s="47">
        <v>0</v>
      </c>
      <c r="AP17" s="12" t="e">
        <f t="shared" si="26"/>
        <v>#DIV/0!</v>
      </c>
      <c r="AQ17" s="11" t="e">
        <f t="shared" si="27"/>
        <v>#DIV/0!</v>
      </c>
      <c r="AR17" s="111">
        <v>0</v>
      </c>
      <c r="AS17" s="33">
        <f t="shared" si="28"/>
        <v>0</v>
      </c>
      <c r="AT17" s="110">
        <v>0</v>
      </c>
      <c r="AU17" s="111">
        <v>0</v>
      </c>
      <c r="AV17" s="33">
        <f t="shared" si="29"/>
        <v>0</v>
      </c>
      <c r="AW17" s="110">
        <v>0</v>
      </c>
      <c r="AX17" s="112">
        <v>25180.199999999997</v>
      </c>
      <c r="AY17" s="33">
        <f t="shared" si="30"/>
        <v>25180.199999999997</v>
      </c>
      <c r="AZ17" s="47">
        <v>23082</v>
      </c>
      <c r="BA17" s="111">
        <v>0</v>
      </c>
      <c r="BB17" s="33">
        <f t="shared" si="31"/>
        <v>0</v>
      </c>
      <c r="BC17" s="13">
        <v>0</v>
      </c>
      <c r="BD17" s="47">
        <v>0</v>
      </c>
      <c r="BE17" s="33">
        <f t="shared" si="32"/>
        <v>0</v>
      </c>
      <c r="BF17" s="126">
        <v>0</v>
      </c>
      <c r="BG17" s="111">
        <v>0</v>
      </c>
      <c r="BH17" s="33">
        <f t="shared" si="33"/>
        <v>0</v>
      </c>
      <c r="BI17" s="110">
        <v>0</v>
      </c>
      <c r="BJ17" s="111">
        <v>0</v>
      </c>
      <c r="BK17" s="33">
        <f t="shared" si="34"/>
        <v>0</v>
      </c>
      <c r="BL17" s="110">
        <v>0</v>
      </c>
      <c r="BM17" s="12">
        <f t="shared" si="6"/>
        <v>1750</v>
      </c>
      <c r="BN17" s="33">
        <f t="shared" si="35"/>
        <v>1750</v>
      </c>
      <c r="BO17" s="12">
        <f t="shared" si="36"/>
        <v>1589.5619999999999</v>
      </c>
      <c r="BP17" s="12">
        <f t="shared" si="37"/>
        <v>90.832114285714283</v>
      </c>
      <c r="BQ17" s="11">
        <f t="shared" si="7"/>
        <v>90.832114285714283</v>
      </c>
      <c r="BR17" s="126">
        <v>1750</v>
      </c>
      <c r="BS17" s="33">
        <f t="shared" si="38"/>
        <v>1750</v>
      </c>
      <c r="BT17" s="47">
        <v>1589.5619999999999</v>
      </c>
      <c r="BU17" s="110">
        <v>0</v>
      </c>
      <c r="BV17" s="33">
        <f t="shared" si="39"/>
        <v>0</v>
      </c>
      <c r="BW17" s="126">
        <v>0</v>
      </c>
      <c r="BX17" s="113">
        <v>0</v>
      </c>
      <c r="BY17" s="33">
        <f t="shared" si="40"/>
        <v>0</v>
      </c>
      <c r="BZ17" s="47">
        <v>0</v>
      </c>
      <c r="CA17" s="110">
        <v>0</v>
      </c>
      <c r="CB17" s="33">
        <f t="shared" si="41"/>
        <v>0</v>
      </c>
      <c r="CC17" s="47">
        <v>0</v>
      </c>
      <c r="CD17" s="110">
        <v>0</v>
      </c>
      <c r="CE17" s="33">
        <f t="shared" si="42"/>
        <v>0</v>
      </c>
      <c r="CF17" s="110">
        <v>0</v>
      </c>
      <c r="CG17" s="113">
        <v>0</v>
      </c>
      <c r="CH17" s="33">
        <f t="shared" si="43"/>
        <v>0</v>
      </c>
      <c r="CI17" s="47">
        <v>0</v>
      </c>
      <c r="CJ17" s="111">
        <v>0</v>
      </c>
      <c r="CK17" s="33">
        <f t="shared" si="44"/>
        <v>0</v>
      </c>
      <c r="CL17" s="47">
        <v>0</v>
      </c>
      <c r="CM17" s="47">
        <v>800</v>
      </c>
      <c r="CN17" s="33">
        <f t="shared" si="45"/>
        <v>800</v>
      </c>
      <c r="CO17" s="47">
        <v>184.98099999999999</v>
      </c>
      <c r="CP17" s="110">
        <v>800</v>
      </c>
      <c r="CQ17" s="33">
        <f t="shared" si="46"/>
        <v>800</v>
      </c>
      <c r="CR17" s="47">
        <v>184.98099999999999</v>
      </c>
      <c r="CS17" s="47">
        <v>0</v>
      </c>
      <c r="CT17" s="33">
        <f t="shared" si="47"/>
        <v>0</v>
      </c>
      <c r="CU17" s="47">
        <v>0</v>
      </c>
      <c r="CV17" s="113">
        <v>0</v>
      </c>
      <c r="CW17" s="33">
        <f t="shared" si="48"/>
        <v>0</v>
      </c>
      <c r="CX17" s="126">
        <v>0</v>
      </c>
      <c r="CY17" s="113">
        <v>0</v>
      </c>
      <c r="CZ17" s="33">
        <f t="shared" si="49"/>
        <v>0</v>
      </c>
      <c r="DA17" s="110">
        <v>0</v>
      </c>
      <c r="DB17" s="47">
        <v>3500</v>
      </c>
      <c r="DC17" s="33">
        <f t="shared" si="50"/>
        <v>3500</v>
      </c>
      <c r="DD17" s="47">
        <v>3318.07</v>
      </c>
      <c r="DE17" s="47">
        <v>0</v>
      </c>
      <c r="DF17" s="12">
        <v>39895.199999999997</v>
      </c>
      <c r="DG17" s="33">
        <f t="shared" si="51"/>
        <v>39895.199999999997</v>
      </c>
      <c r="DH17" s="12">
        <v>33445.849000000002</v>
      </c>
      <c r="DI17" s="47">
        <v>0</v>
      </c>
      <c r="DJ17" s="33">
        <f t="shared" si="52"/>
        <v>0</v>
      </c>
      <c r="DK17" s="47">
        <v>0</v>
      </c>
      <c r="DL17" s="47">
        <v>323.3</v>
      </c>
      <c r="DM17" s="33">
        <f t="shared" si="53"/>
        <v>323.3</v>
      </c>
      <c r="DN17" s="47">
        <v>0</v>
      </c>
      <c r="DO17" s="113">
        <v>0</v>
      </c>
      <c r="DP17" s="33">
        <f t="shared" si="54"/>
        <v>0</v>
      </c>
      <c r="DQ17" s="110">
        <v>0</v>
      </c>
      <c r="DR17" s="110">
        <v>0</v>
      </c>
      <c r="DS17" s="33">
        <f t="shared" si="55"/>
        <v>0</v>
      </c>
      <c r="DT17" s="47">
        <v>0</v>
      </c>
      <c r="DU17" s="113">
        <v>0</v>
      </c>
      <c r="DV17" s="33">
        <f t="shared" si="56"/>
        <v>0</v>
      </c>
      <c r="DW17" s="110">
        <v>0</v>
      </c>
      <c r="DX17" s="47">
        <v>3200</v>
      </c>
      <c r="DY17" s="33">
        <f t="shared" si="57"/>
        <v>3200</v>
      </c>
      <c r="DZ17" s="126">
        <v>2663.6439999999998</v>
      </c>
      <c r="EA17" s="126">
        <v>0</v>
      </c>
      <c r="EB17" s="126">
        <v>3523.3</v>
      </c>
      <c r="EC17" s="33">
        <f t="shared" si="58"/>
        <v>3523.3</v>
      </c>
      <c r="ED17" s="110">
        <v>2663.6439999999998</v>
      </c>
      <c r="EE17" s="14">
        <f t="shared" si="59"/>
        <v>-323.30000000000018</v>
      </c>
    </row>
    <row r="18" spans="1:142" s="14" customFormat="1" ht="20.25" customHeight="1" x14ac:dyDescent="0.2">
      <c r="A18" s="21">
        <v>9</v>
      </c>
      <c r="B18" s="109" t="s">
        <v>64</v>
      </c>
      <c r="C18" s="110">
        <v>15890.7</v>
      </c>
      <c r="D18" s="110">
        <v>0</v>
      </c>
      <c r="E18" s="20">
        <f t="shared" si="0"/>
        <v>33198.1</v>
      </c>
      <c r="F18" s="33">
        <f t="shared" si="8"/>
        <v>33198.1</v>
      </c>
      <c r="G18" s="12">
        <f t="shared" si="9"/>
        <v>24586.319</v>
      </c>
      <c r="H18" s="12">
        <f t="shared" si="1"/>
        <v>74.059416050918585</v>
      </c>
      <c r="I18" s="12">
        <f t="shared" si="2"/>
        <v>74.059416050918585</v>
      </c>
      <c r="J18" s="12">
        <v>8263.7000000000007</v>
      </c>
      <c r="K18" s="33">
        <f t="shared" si="10"/>
        <v>8263.7000000000007</v>
      </c>
      <c r="L18" s="12">
        <v>7933.5120000000006</v>
      </c>
      <c r="M18" s="12">
        <f t="shared" si="3"/>
        <v>96.004356402095908</v>
      </c>
      <c r="N18" s="12">
        <f t="shared" si="4"/>
        <v>5869</v>
      </c>
      <c r="O18" s="33">
        <f t="shared" si="11"/>
        <v>5869</v>
      </c>
      <c r="P18" s="12">
        <f t="shared" si="5"/>
        <v>6259.0280000000002</v>
      </c>
      <c r="Q18" s="12">
        <f t="shared" si="12"/>
        <v>106.64556142443347</v>
      </c>
      <c r="R18" s="11">
        <f t="shared" si="13"/>
        <v>106.64556142443347</v>
      </c>
      <c r="S18" s="126">
        <v>873</v>
      </c>
      <c r="T18" s="33">
        <f t="shared" si="14"/>
        <v>873</v>
      </c>
      <c r="U18" s="47">
        <v>2644.7540000000004</v>
      </c>
      <c r="V18" s="12">
        <f t="shared" si="15"/>
        <v>302.95005727376866</v>
      </c>
      <c r="W18" s="11">
        <f t="shared" si="16"/>
        <v>302.95005727376866</v>
      </c>
      <c r="X18" s="126">
        <v>1619.7</v>
      </c>
      <c r="Y18" s="33">
        <f t="shared" si="17"/>
        <v>1619.6999999999998</v>
      </c>
      <c r="Z18" s="47">
        <v>0.69</v>
      </c>
      <c r="AA18" s="12">
        <f t="shared" si="18"/>
        <v>4.2600481570661236E-2</v>
      </c>
      <c r="AB18" s="11">
        <f t="shared" si="19"/>
        <v>4.2600481570661229E-2</v>
      </c>
      <c r="AC18" s="126">
        <v>4996</v>
      </c>
      <c r="AD18" s="33">
        <f t="shared" si="20"/>
        <v>4996</v>
      </c>
      <c r="AE18" s="47">
        <v>3614.2739999999999</v>
      </c>
      <c r="AF18" s="12">
        <f t="shared" si="21"/>
        <v>72.343354683746995</v>
      </c>
      <c r="AG18" s="11">
        <f t="shared" si="22"/>
        <v>72.343354683746995</v>
      </c>
      <c r="AH18" s="126">
        <v>50</v>
      </c>
      <c r="AI18" s="33">
        <f t="shared" si="23"/>
        <v>50</v>
      </c>
      <c r="AJ18" s="47">
        <v>271</v>
      </c>
      <c r="AK18" s="47">
        <v>211</v>
      </c>
      <c r="AL18" s="11">
        <f t="shared" si="24"/>
        <v>542</v>
      </c>
      <c r="AM18" s="110">
        <v>0</v>
      </c>
      <c r="AN18" s="33">
        <f t="shared" si="25"/>
        <v>0</v>
      </c>
      <c r="AO18" s="47">
        <v>0</v>
      </c>
      <c r="AP18" s="12" t="e">
        <f t="shared" si="26"/>
        <v>#DIV/0!</v>
      </c>
      <c r="AQ18" s="11" t="e">
        <f t="shared" si="27"/>
        <v>#DIV/0!</v>
      </c>
      <c r="AR18" s="111">
        <v>0</v>
      </c>
      <c r="AS18" s="33">
        <f t="shared" si="28"/>
        <v>0</v>
      </c>
      <c r="AT18" s="110">
        <v>0</v>
      </c>
      <c r="AU18" s="111">
        <v>0</v>
      </c>
      <c r="AV18" s="33">
        <f t="shared" si="29"/>
        <v>0</v>
      </c>
      <c r="AW18" s="110">
        <v>0</v>
      </c>
      <c r="AX18" s="112">
        <v>20338.599999999999</v>
      </c>
      <c r="AY18" s="33">
        <f t="shared" si="30"/>
        <v>20338.599999999999</v>
      </c>
      <c r="AZ18" s="47">
        <v>18643.8</v>
      </c>
      <c r="BA18" s="111">
        <v>0</v>
      </c>
      <c r="BB18" s="33">
        <f t="shared" si="31"/>
        <v>0</v>
      </c>
      <c r="BC18" s="13">
        <v>0</v>
      </c>
      <c r="BD18" s="47">
        <v>0</v>
      </c>
      <c r="BE18" s="33">
        <f t="shared" si="32"/>
        <v>0</v>
      </c>
      <c r="BF18" s="126">
        <v>0</v>
      </c>
      <c r="BG18" s="111">
        <v>0</v>
      </c>
      <c r="BH18" s="33">
        <f t="shared" si="33"/>
        <v>0</v>
      </c>
      <c r="BI18" s="110">
        <v>0</v>
      </c>
      <c r="BJ18" s="111">
        <v>0</v>
      </c>
      <c r="BK18" s="33">
        <f t="shared" si="34"/>
        <v>0</v>
      </c>
      <c r="BL18" s="110">
        <v>0</v>
      </c>
      <c r="BM18" s="12">
        <f t="shared" si="6"/>
        <v>245</v>
      </c>
      <c r="BN18" s="33">
        <f t="shared" si="35"/>
        <v>245</v>
      </c>
      <c r="BO18" s="12">
        <f t="shared" si="36"/>
        <v>175.2</v>
      </c>
      <c r="BP18" s="12">
        <f t="shared" si="37"/>
        <v>71.510204081632651</v>
      </c>
      <c r="BQ18" s="11">
        <f t="shared" si="7"/>
        <v>71.510204081632651</v>
      </c>
      <c r="BR18" s="126">
        <v>195</v>
      </c>
      <c r="BS18" s="33">
        <f t="shared" si="38"/>
        <v>195</v>
      </c>
      <c r="BT18" s="47">
        <v>0</v>
      </c>
      <c r="BU18" s="110">
        <v>50</v>
      </c>
      <c r="BV18" s="33">
        <f t="shared" si="39"/>
        <v>50</v>
      </c>
      <c r="BW18" s="126">
        <v>175.2</v>
      </c>
      <c r="BX18" s="113">
        <v>0</v>
      </c>
      <c r="BY18" s="33">
        <f t="shared" si="40"/>
        <v>0</v>
      </c>
      <c r="BZ18" s="47">
        <v>0</v>
      </c>
      <c r="CA18" s="110">
        <v>0</v>
      </c>
      <c r="CB18" s="33">
        <f t="shared" si="41"/>
        <v>0</v>
      </c>
      <c r="CC18" s="47">
        <v>0</v>
      </c>
      <c r="CD18" s="110">
        <v>0</v>
      </c>
      <c r="CE18" s="33">
        <f t="shared" si="42"/>
        <v>0</v>
      </c>
      <c r="CF18" s="110">
        <v>0</v>
      </c>
      <c r="CG18" s="113">
        <v>0</v>
      </c>
      <c r="CH18" s="33">
        <f t="shared" si="43"/>
        <v>0</v>
      </c>
      <c r="CI18" s="47">
        <v>0</v>
      </c>
      <c r="CJ18" s="111">
        <v>0</v>
      </c>
      <c r="CK18" s="33">
        <f t="shared" si="44"/>
        <v>0</v>
      </c>
      <c r="CL18" s="47">
        <v>0</v>
      </c>
      <c r="CM18" s="47">
        <v>480</v>
      </c>
      <c r="CN18" s="33">
        <f t="shared" si="45"/>
        <v>480</v>
      </c>
      <c r="CO18" s="47">
        <v>163</v>
      </c>
      <c r="CP18" s="110">
        <v>0</v>
      </c>
      <c r="CQ18" s="33">
        <f t="shared" si="46"/>
        <v>0</v>
      </c>
      <c r="CR18" s="47">
        <v>163</v>
      </c>
      <c r="CS18" s="47">
        <v>0</v>
      </c>
      <c r="CT18" s="33">
        <f t="shared" si="47"/>
        <v>0</v>
      </c>
      <c r="CU18" s="47">
        <v>1064.5940000000001</v>
      </c>
      <c r="CV18" s="113">
        <v>0</v>
      </c>
      <c r="CW18" s="33">
        <f t="shared" si="48"/>
        <v>0</v>
      </c>
      <c r="CX18" s="126">
        <v>0</v>
      </c>
      <c r="CY18" s="113">
        <v>0</v>
      </c>
      <c r="CZ18" s="33">
        <f t="shared" si="49"/>
        <v>0</v>
      </c>
      <c r="DA18" s="110">
        <v>0</v>
      </c>
      <c r="DB18" s="47">
        <v>0</v>
      </c>
      <c r="DC18" s="33">
        <f t="shared" si="50"/>
        <v>0</v>
      </c>
      <c r="DD18" s="47">
        <v>0</v>
      </c>
      <c r="DE18" s="47">
        <v>0</v>
      </c>
      <c r="DF18" s="12">
        <v>28602.3</v>
      </c>
      <c r="DG18" s="33">
        <f t="shared" si="51"/>
        <v>28602.300000000003</v>
      </c>
      <c r="DH18" s="12">
        <v>23933.319</v>
      </c>
      <c r="DI18" s="47">
        <v>0</v>
      </c>
      <c r="DJ18" s="33">
        <f t="shared" si="52"/>
        <v>0</v>
      </c>
      <c r="DK18" s="47">
        <v>0</v>
      </c>
      <c r="DL18" s="47">
        <v>4595.8</v>
      </c>
      <c r="DM18" s="33">
        <f t="shared" si="53"/>
        <v>4595.8</v>
      </c>
      <c r="DN18" s="47">
        <v>0</v>
      </c>
      <c r="DO18" s="113">
        <v>0</v>
      </c>
      <c r="DP18" s="33">
        <f t="shared" si="54"/>
        <v>0</v>
      </c>
      <c r="DQ18" s="110">
        <v>0</v>
      </c>
      <c r="DR18" s="110">
        <v>0</v>
      </c>
      <c r="DS18" s="33">
        <f t="shared" si="55"/>
        <v>0</v>
      </c>
      <c r="DT18" s="47">
        <v>0</v>
      </c>
      <c r="DU18" s="113">
        <v>0</v>
      </c>
      <c r="DV18" s="33">
        <f t="shared" si="56"/>
        <v>0</v>
      </c>
      <c r="DW18" s="110">
        <v>0</v>
      </c>
      <c r="DX18" s="47">
        <v>5653.3</v>
      </c>
      <c r="DY18" s="33">
        <f t="shared" si="57"/>
        <v>5653.3</v>
      </c>
      <c r="DZ18" s="126">
        <v>5000</v>
      </c>
      <c r="EA18" s="126">
        <v>0</v>
      </c>
      <c r="EB18" s="126">
        <v>10249.1</v>
      </c>
      <c r="EC18" s="33">
        <f t="shared" si="58"/>
        <v>10249.1</v>
      </c>
      <c r="ED18" s="110">
        <v>5653</v>
      </c>
      <c r="EE18" s="14">
        <f t="shared" si="59"/>
        <v>-4595.8</v>
      </c>
    </row>
    <row r="19" spans="1:142" s="14" customFormat="1" ht="20.25" customHeight="1" x14ac:dyDescent="0.2">
      <c r="A19" s="21">
        <v>10</v>
      </c>
      <c r="B19" s="109" t="s">
        <v>65</v>
      </c>
      <c r="C19" s="110">
        <v>36637.9</v>
      </c>
      <c r="D19" s="110">
        <v>0</v>
      </c>
      <c r="E19" s="20">
        <f t="shared" si="0"/>
        <v>229078.02599999995</v>
      </c>
      <c r="F19" s="33">
        <f t="shared" si="8"/>
        <v>229078.02599999995</v>
      </c>
      <c r="G19" s="12">
        <f t="shared" si="9"/>
        <v>162418.99450000003</v>
      </c>
      <c r="H19" s="12">
        <f t="shared" si="1"/>
        <v>70.901167316676663</v>
      </c>
      <c r="I19" s="12">
        <f t="shared" si="2"/>
        <v>70.901167316676663</v>
      </c>
      <c r="J19" s="12">
        <v>36130.6</v>
      </c>
      <c r="K19" s="33">
        <f t="shared" si="10"/>
        <v>36130.6</v>
      </c>
      <c r="L19" s="12">
        <v>40625.118499999997</v>
      </c>
      <c r="M19" s="12">
        <f t="shared" si="3"/>
        <v>112.43964534217533</v>
      </c>
      <c r="N19" s="12">
        <f t="shared" si="4"/>
        <v>21844.999999999993</v>
      </c>
      <c r="O19" s="33">
        <f t="shared" si="11"/>
        <v>21844.999999999993</v>
      </c>
      <c r="P19" s="12">
        <f t="shared" si="5"/>
        <v>20554.635999999991</v>
      </c>
      <c r="Q19" s="12">
        <f t="shared" si="12"/>
        <v>94.093092240787357</v>
      </c>
      <c r="R19" s="11">
        <f t="shared" si="13"/>
        <v>94.093092240787357</v>
      </c>
      <c r="S19" s="126">
        <v>3793.4999999999927</v>
      </c>
      <c r="T19" s="33">
        <f t="shared" si="14"/>
        <v>3793.4999999999927</v>
      </c>
      <c r="U19" s="47">
        <v>4132.3139999999903</v>
      </c>
      <c r="V19" s="12">
        <f t="shared" si="15"/>
        <v>108.93143534994063</v>
      </c>
      <c r="W19" s="11">
        <f t="shared" si="16"/>
        <v>108.93143534994063</v>
      </c>
      <c r="X19" s="126">
        <v>4868.8999999999996</v>
      </c>
      <c r="Y19" s="33">
        <f t="shared" si="17"/>
        <v>4868.8999999999996</v>
      </c>
      <c r="Z19" s="47">
        <v>2546.404</v>
      </c>
      <c r="AA19" s="12">
        <f t="shared" si="18"/>
        <v>52.299369467436186</v>
      </c>
      <c r="AB19" s="11">
        <f t="shared" si="19"/>
        <v>52.299369467436186</v>
      </c>
      <c r="AC19" s="126">
        <v>18051.5</v>
      </c>
      <c r="AD19" s="33">
        <f t="shared" si="20"/>
        <v>18051.5</v>
      </c>
      <c r="AE19" s="47">
        <v>16422.322</v>
      </c>
      <c r="AF19" s="12">
        <f t="shared" si="21"/>
        <v>90.974833116361523</v>
      </c>
      <c r="AG19" s="11">
        <f t="shared" si="22"/>
        <v>90.974833116361523</v>
      </c>
      <c r="AH19" s="126">
        <v>270</v>
      </c>
      <c r="AI19" s="33">
        <f t="shared" si="23"/>
        <v>270</v>
      </c>
      <c r="AJ19" s="47">
        <v>309.39999999999998</v>
      </c>
      <c r="AK19" s="47">
        <v>264.39999999999998</v>
      </c>
      <c r="AL19" s="11">
        <f t="shared" si="24"/>
        <v>114.59259259259258</v>
      </c>
      <c r="AM19" s="110">
        <v>0</v>
      </c>
      <c r="AN19" s="33">
        <f t="shared" si="25"/>
        <v>0</v>
      </c>
      <c r="AO19" s="47">
        <v>0</v>
      </c>
      <c r="AP19" s="12" t="e">
        <f t="shared" si="26"/>
        <v>#DIV/0!</v>
      </c>
      <c r="AQ19" s="11" t="e">
        <f t="shared" si="27"/>
        <v>#DIV/0!</v>
      </c>
      <c r="AR19" s="111">
        <v>0</v>
      </c>
      <c r="AS19" s="33">
        <f t="shared" si="28"/>
        <v>0</v>
      </c>
      <c r="AT19" s="110">
        <v>0</v>
      </c>
      <c r="AU19" s="111">
        <v>0</v>
      </c>
      <c r="AV19" s="33">
        <f t="shared" si="29"/>
        <v>0</v>
      </c>
      <c r="AW19" s="110">
        <v>0</v>
      </c>
      <c r="AX19" s="112">
        <v>120414.6</v>
      </c>
      <c r="AY19" s="33">
        <f t="shared" si="30"/>
        <v>120414.6</v>
      </c>
      <c r="AZ19" s="47">
        <v>110380.2</v>
      </c>
      <c r="BA19" s="111">
        <v>0</v>
      </c>
      <c r="BB19" s="33">
        <f t="shared" si="31"/>
        <v>0</v>
      </c>
      <c r="BC19" s="13">
        <v>0</v>
      </c>
      <c r="BD19" s="47">
        <v>0</v>
      </c>
      <c r="BE19" s="33">
        <f t="shared" si="32"/>
        <v>0</v>
      </c>
      <c r="BF19" s="126">
        <v>0</v>
      </c>
      <c r="BG19" s="111">
        <v>0</v>
      </c>
      <c r="BH19" s="33">
        <f t="shared" si="33"/>
        <v>0</v>
      </c>
      <c r="BI19" s="110">
        <v>0</v>
      </c>
      <c r="BJ19" s="111">
        <v>0</v>
      </c>
      <c r="BK19" s="33">
        <f t="shared" si="34"/>
        <v>0</v>
      </c>
      <c r="BL19" s="110">
        <v>0</v>
      </c>
      <c r="BM19" s="12">
        <f t="shared" si="6"/>
        <v>3596.7000000000003</v>
      </c>
      <c r="BN19" s="33">
        <f t="shared" si="35"/>
        <v>3596.7000000000003</v>
      </c>
      <c r="BO19" s="12">
        <f t="shared" si="36"/>
        <v>7336.6959999999999</v>
      </c>
      <c r="BP19" s="12">
        <f t="shared" si="37"/>
        <v>203.98409653293297</v>
      </c>
      <c r="BQ19" s="11">
        <f t="shared" si="7"/>
        <v>203.98409653293297</v>
      </c>
      <c r="BR19" s="126">
        <v>58</v>
      </c>
      <c r="BS19" s="33">
        <f t="shared" si="38"/>
        <v>58</v>
      </c>
      <c r="BT19" s="47">
        <v>0</v>
      </c>
      <c r="BU19" s="110">
        <v>2000</v>
      </c>
      <c r="BV19" s="33">
        <f t="shared" si="39"/>
        <v>2000</v>
      </c>
      <c r="BW19" s="126">
        <v>6217</v>
      </c>
      <c r="BX19" s="113">
        <v>1044.3</v>
      </c>
      <c r="BY19" s="33">
        <f t="shared" si="40"/>
        <v>1044.3</v>
      </c>
      <c r="BZ19" s="47">
        <v>691.49599999999998</v>
      </c>
      <c r="CA19" s="110">
        <v>494.4</v>
      </c>
      <c r="CB19" s="33">
        <f t="shared" si="41"/>
        <v>494.4</v>
      </c>
      <c r="CC19" s="47">
        <v>428.2</v>
      </c>
      <c r="CD19" s="110">
        <v>0</v>
      </c>
      <c r="CE19" s="33">
        <f t="shared" si="42"/>
        <v>0</v>
      </c>
      <c r="CF19" s="110">
        <v>0</v>
      </c>
      <c r="CG19" s="113">
        <v>0</v>
      </c>
      <c r="CH19" s="33">
        <f t="shared" si="43"/>
        <v>0</v>
      </c>
      <c r="CI19" s="47">
        <v>0</v>
      </c>
      <c r="CJ19" s="111">
        <v>0</v>
      </c>
      <c r="CK19" s="33">
        <f t="shared" si="44"/>
        <v>0</v>
      </c>
      <c r="CL19" s="47">
        <v>0</v>
      </c>
      <c r="CM19" s="47">
        <v>5550</v>
      </c>
      <c r="CN19" s="33">
        <f t="shared" si="45"/>
        <v>5550</v>
      </c>
      <c r="CO19" s="47">
        <v>6205.1824999999999</v>
      </c>
      <c r="CP19" s="110">
        <v>3000</v>
      </c>
      <c r="CQ19" s="33">
        <f t="shared" si="46"/>
        <v>3000</v>
      </c>
      <c r="CR19" s="47">
        <v>1823.2729999999999</v>
      </c>
      <c r="CS19" s="47">
        <v>0</v>
      </c>
      <c r="CT19" s="33">
        <f t="shared" si="47"/>
        <v>0</v>
      </c>
      <c r="CU19" s="47">
        <v>0</v>
      </c>
      <c r="CV19" s="113">
        <v>0</v>
      </c>
      <c r="CW19" s="33">
        <f t="shared" si="48"/>
        <v>0</v>
      </c>
      <c r="CX19" s="126">
        <v>0</v>
      </c>
      <c r="CY19" s="113">
        <v>0</v>
      </c>
      <c r="CZ19" s="33">
        <f t="shared" si="49"/>
        <v>0</v>
      </c>
      <c r="DA19" s="110">
        <v>0</v>
      </c>
      <c r="DB19" s="47">
        <v>0</v>
      </c>
      <c r="DC19" s="33">
        <f t="shared" si="50"/>
        <v>0</v>
      </c>
      <c r="DD19" s="47">
        <v>3672.8</v>
      </c>
      <c r="DE19" s="47">
        <v>0</v>
      </c>
      <c r="DF19" s="12">
        <v>154795.19999999998</v>
      </c>
      <c r="DG19" s="33">
        <f t="shared" si="51"/>
        <v>154795.19999999998</v>
      </c>
      <c r="DH19" s="12">
        <v>148660.79450000002</v>
      </c>
      <c r="DI19" s="47">
        <v>0</v>
      </c>
      <c r="DJ19" s="33">
        <f t="shared" si="52"/>
        <v>0</v>
      </c>
      <c r="DK19" s="47">
        <v>0</v>
      </c>
      <c r="DL19" s="47">
        <v>74282.826000000001</v>
      </c>
      <c r="DM19" s="33">
        <f t="shared" si="53"/>
        <v>74282.826000000001</v>
      </c>
      <c r="DN19" s="47">
        <v>2800</v>
      </c>
      <c r="DO19" s="113">
        <v>0</v>
      </c>
      <c r="DP19" s="33">
        <f t="shared" si="54"/>
        <v>0</v>
      </c>
      <c r="DQ19" s="110">
        <v>0</v>
      </c>
      <c r="DR19" s="110">
        <v>0</v>
      </c>
      <c r="DS19" s="33">
        <f t="shared" si="55"/>
        <v>0</v>
      </c>
      <c r="DT19" s="47">
        <v>0</v>
      </c>
      <c r="DU19" s="113">
        <v>0</v>
      </c>
      <c r="DV19" s="33">
        <f t="shared" si="56"/>
        <v>0</v>
      </c>
      <c r="DW19" s="110">
        <v>0</v>
      </c>
      <c r="DX19" s="47">
        <v>10958.2</v>
      </c>
      <c r="DY19" s="33">
        <f t="shared" si="57"/>
        <v>10958.2</v>
      </c>
      <c r="DZ19" s="126">
        <v>0</v>
      </c>
      <c r="EA19" s="126">
        <v>0</v>
      </c>
      <c r="EB19" s="126">
        <v>85241.025999999998</v>
      </c>
      <c r="EC19" s="33">
        <f t="shared" si="58"/>
        <v>85241.025999999998</v>
      </c>
      <c r="ED19" s="110">
        <v>13758.2</v>
      </c>
      <c r="EE19" s="14">
        <f t="shared" si="59"/>
        <v>-74282.826000000001</v>
      </c>
    </row>
    <row r="20" spans="1:142" s="14" customFormat="1" ht="20.25" customHeight="1" x14ac:dyDescent="0.2">
      <c r="A20" s="21">
        <v>11</v>
      </c>
      <c r="B20" s="109" t="s">
        <v>66</v>
      </c>
      <c r="C20" s="110">
        <v>720.99450000000002</v>
      </c>
      <c r="D20" s="110">
        <v>0</v>
      </c>
      <c r="E20" s="20">
        <f t="shared" si="0"/>
        <v>4230</v>
      </c>
      <c r="F20" s="33">
        <f t="shared" si="8"/>
        <v>4230</v>
      </c>
      <c r="G20" s="12">
        <f t="shared" si="9"/>
        <v>3859.1859999999997</v>
      </c>
      <c r="H20" s="12">
        <f t="shared" si="1"/>
        <v>91.233711583924332</v>
      </c>
      <c r="I20" s="12">
        <f t="shared" si="2"/>
        <v>91.233711583924332</v>
      </c>
      <c r="J20" s="12">
        <v>177.7</v>
      </c>
      <c r="K20" s="33">
        <f t="shared" si="10"/>
        <v>177.7</v>
      </c>
      <c r="L20" s="12">
        <v>216.66899999999998</v>
      </c>
      <c r="M20" s="12">
        <f t="shared" si="3"/>
        <v>121.92965672481711</v>
      </c>
      <c r="N20" s="12">
        <f t="shared" si="4"/>
        <v>57.3</v>
      </c>
      <c r="O20" s="33">
        <f t="shared" si="11"/>
        <v>57.3</v>
      </c>
      <c r="P20" s="12">
        <f t="shared" si="5"/>
        <v>130.18299999999999</v>
      </c>
      <c r="Q20" s="12">
        <f t="shared" si="12"/>
        <v>227.19546247818499</v>
      </c>
      <c r="R20" s="11">
        <f t="shared" si="13"/>
        <v>227.19546247818499</v>
      </c>
      <c r="S20" s="126">
        <v>0</v>
      </c>
      <c r="T20" s="33">
        <f t="shared" si="14"/>
        <v>0</v>
      </c>
      <c r="U20" s="47">
        <v>72.082999999999998</v>
      </c>
      <c r="V20" s="12" t="e">
        <f t="shared" si="15"/>
        <v>#DIV/0!</v>
      </c>
      <c r="W20" s="11" t="e">
        <f t="shared" si="16"/>
        <v>#DIV/0!</v>
      </c>
      <c r="X20" s="126">
        <v>120.4</v>
      </c>
      <c r="Y20" s="33">
        <f t="shared" si="17"/>
        <v>120.4</v>
      </c>
      <c r="Z20" s="47">
        <v>58.485999999999997</v>
      </c>
      <c r="AA20" s="12">
        <f t="shared" si="18"/>
        <v>48.576411960132887</v>
      </c>
      <c r="AB20" s="11">
        <f t="shared" si="19"/>
        <v>48.576411960132887</v>
      </c>
      <c r="AC20" s="126">
        <v>57.3</v>
      </c>
      <c r="AD20" s="33">
        <f t="shared" si="20"/>
        <v>57.3</v>
      </c>
      <c r="AE20" s="47">
        <v>58.1</v>
      </c>
      <c r="AF20" s="12">
        <f t="shared" si="21"/>
        <v>101.39616055846423</v>
      </c>
      <c r="AG20" s="11">
        <f t="shared" si="22"/>
        <v>101.39616055846423</v>
      </c>
      <c r="AH20" s="126">
        <v>0</v>
      </c>
      <c r="AI20" s="33">
        <f t="shared" si="23"/>
        <v>0</v>
      </c>
      <c r="AJ20" s="47">
        <v>0</v>
      </c>
      <c r="AK20" s="47">
        <v>0</v>
      </c>
      <c r="AL20" s="11" t="e">
        <f t="shared" si="24"/>
        <v>#DIV/0!</v>
      </c>
      <c r="AM20" s="110">
        <v>0</v>
      </c>
      <c r="AN20" s="33">
        <f t="shared" si="25"/>
        <v>0</v>
      </c>
      <c r="AO20" s="47">
        <v>0</v>
      </c>
      <c r="AP20" s="12" t="e">
        <f t="shared" si="26"/>
        <v>#DIV/0!</v>
      </c>
      <c r="AQ20" s="11" t="e">
        <f t="shared" si="27"/>
        <v>#DIV/0!</v>
      </c>
      <c r="AR20" s="111">
        <v>0</v>
      </c>
      <c r="AS20" s="33">
        <f t="shared" si="28"/>
        <v>0</v>
      </c>
      <c r="AT20" s="110">
        <v>0</v>
      </c>
      <c r="AU20" s="111">
        <v>0</v>
      </c>
      <c r="AV20" s="33">
        <f t="shared" si="29"/>
        <v>0</v>
      </c>
      <c r="AW20" s="110">
        <v>0</v>
      </c>
      <c r="AX20" s="112">
        <v>4052.3</v>
      </c>
      <c r="AY20" s="33">
        <f t="shared" si="30"/>
        <v>4052.3</v>
      </c>
      <c r="AZ20" s="47">
        <v>3714.6</v>
      </c>
      <c r="BA20" s="111">
        <v>0</v>
      </c>
      <c r="BB20" s="33">
        <f t="shared" si="31"/>
        <v>0</v>
      </c>
      <c r="BC20" s="13">
        <v>0</v>
      </c>
      <c r="BD20" s="47">
        <v>0</v>
      </c>
      <c r="BE20" s="33">
        <f t="shared" si="32"/>
        <v>0</v>
      </c>
      <c r="BF20" s="126">
        <v>0</v>
      </c>
      <c r="BG20" s="111">
        <v>0</v>
      </c>
      <c r="BH20" s="33">
        <f t="shared" si="33"/>
        <v>0</v>
      </c>
      <c r="BI20" s="110">
        <v>0</v>
      </c>
      <c r="BJ20" s="111">
        <v>0</v>
      </c>
      <c r="BK20" s="33">
        <f t="shared" si="34"/>
        <v>0</v>
      </c>
      <c r="BL20" s="110">
        <v>0</v>
      </c>
      <c r="BM20" s="12">
        <f t="shared" si="6"/>
        <v>0</v>
      </c>
      <c r="BN20" s="33">
        <f t="shared" si="35"/>
        <v>0</v>
      </c>
      <c r="BO20" s="12">
        <f t="shared" si="36"/>
        <v>0</v>
      </c>
      <c r="BP20" s="12" t="e">
        <f t="shared" si="37"/>
        <v>#DIV/0!</v>
      </c>
      <c r="BQ20" s="11" t="e">
        <f t="shared" si="7"/>
        <v>#DIV/0!</v>
      </c>
      <c r="BR20" s="126">
        <v>0</v>
      </c>
      <c r="BS20" s="33">
        <f t="shared" si="38"/>
        <v>0</v>
      </c>
      <c r="BT20" s="47">
        <v>0</v>
      </c>
      <c r="BU20" s="110">
        <v>0</v>
      </c>
      <c r="BV20" s="33">
        <f t="shared" si="39"/>
        <v>0</v>
      </c>
      <c r="BW20" s="126">
        <v>0</v>
      </c>
      <c r="BX20" s="113">
        <v>0</v>
      </c>
      <c r="BY20" s="33">
        <f t="shared" si="40"/>
        <v>0</v>
      </c>
      <c r="BZ20" s="47">
        <v>0</v>
      </c>
      <c r="CA20" s="110">
        <v>0</v>
      </c>
      <c r="CB20" s="33">
        <f t="shared" si="41"/>
        <v>0</v>
      </c>
      <c r="CC20" s="47">
        <v>0</v>
      </c>
      <c r="CD20" s="110">
        <v>0</v>
      </c>
      <c r="CE20" s="33">
        <f t="shared" si="42"/>
        <v>0</v>
      </c>
      <c r="CF20" s="110">
        <v>0</v>
      </c>
      <c r="CG20" s="113">
        <v>0</v>
      </c>
      <c r="CH20" s="33">
        <f t="shared" si="43"/>
        <v>0</v>
      </c>
      <c r="CI20" s="47">
        <v>0</v>
      </c>
      <c r="CJ20" s="111">
        <v>0</v>
      </c>
      <c r="CK20" s="33">
        <f t="shared" si="44"/>
        <v>0</v>
      </c>
      <c r="CL20" s="47">
        <v>0</v>
      </c>
      <c r="CM20" s="47">
        <v>0</v>
      </c>
      <c r="CN20" s="33">
        <f t="shared" si="45"/>
        <v>0</v>
      </c>
      <c r="CO20" s="47">
        <v>28</v>
      </c>
      <c r="CP20" s="110">
        <v>0</v>
      </c>
      <c r="CQ20" s="33">
        <f t="shared" si="46"/>
        <v>0</v>
      </c>
      <c r="CR20" s="47">
        <v>0</v>
      </c>
      <c r="CS20" s="47">
        <v>0</v>
      </c>
      <c r="CT20" s="33">
        <f t="shared" si="47"/>
        <v>0</v>
      </c>
      <c r="CU20" s="47">
        <v>0</v>
      </c>
      <c r="CV20" s="113">
        <v>0</v>
      </c>
      <c r="CW20" s="33">
        <f t="shared" si="48"/>
        <v>0</v>
      </c>
      <c r="CX20" s="126">
        <v>0</v>
      </c>
      <c r="CY20" s="113">
        <v>0</v>
      </c>
      <c r="CZ20" s="33">
        <f t="shared" si="49"/>
        <v>0</v>
      </c>
      <c r="DA20" s="110">
        <v>0</v>
      </c>
      <c r="DB20" s="47">
        <v>0</v>
      </c>
      <c r="DC20" s="33">
        <f t="shared" si="50"/>
        <v>0</v>
      </c>
      <c r="DD20" s="47">
        <v>0</v>
      </c>
      <c r="DE20" s="47">
        <v>0</v>
      </c>
      <c r="DF20" s="12">
        <v>4230</v>
      </c>
      <c r="DG20" s="33">
        <f t="shared" si="51"/>
        <v>4230</v>
      </c>
      <c r="DH20" s="12">
        <v>3859.1859999999997</v>
      </c>
      <c r="DI20" s="47">
        <v>0</v>
      </c>
      <c r="DJ20" s="33">
        <f t="shared" si="52"/>
        <v>0</v>
      </c>
      <c r="DK20" s="47">
        <v>0</v>
      </c>
      <c r="DL20" s="47">
        <v>0</v>
      </c>
      <c r="DM20" s="33">
        <f t="shared" si="53"/>
        <v>0</v>
      </c>
      <c r="DN20" s="47">
        <v>0</v>
      </c>
      <c r="DO20" s="113">
        <v>0</v>
      </c>
      <c r="DP20" s="33">
        <f t="shared" si="54"/>
        <v>0</v>
      </c>
      <c r="DQ20" s="110">
        <v>0</v>
      </c>
      <c r="DR20" s="110">
        <v>0</v>
      </c>
      <c r="DS20" s="33">
        <f t="shared" si="55"/>
        <v>0</v>
      </c>
      <c r="DT20" s="47">
        <v>0</v>
      </c>
      <c r="DU20" s="113">
        <v>0</v>
      </c>
      <c r="DV20" s="33">
        <f t="shared" si="56"/>
        <v>0</v>
      </c>
      <c r="DW20" s="110">
        <v>0</v>
      </c>
      <c r="DX20" s="47">
        <v>230</v>
      </c>
      <c r="DY20" s="33">
        <f t="shared" si="57"/>
        <v>230</v>
      </c>
      <c r="DZ20" s="126">
        <v>0</v>
      </c>
      <c r="EA20" s="126">
        <v>0</v>
      </c>
      <c r="EB20" s="126">
        <v>230</v>
      </c>
      <c r="EC20" s="33">
        <f t="shared" si="58"/>
        <v>230</v>
      </c>
      <c r="ED20" s="110">
        <v>0</v>
      </c>
      <c r="EE20" s="14">
        <f t="shared" si="59"/>
        <v>0</v>
      </c>
    </row>
    <row r="21" spans="1:142" s="14" customFormat="1" ht="20.25" customHeight="1" x14ac:dyDescent="0.2">
      <c r="A21" s="21">
        <v>12</v>
      </c>
      <c r="B21" s="109" t="s">
        <v>67</v>
      </c>
      <c r="C21" s="110">
        <v>4343.4061000000002</v>
      </c>
      <c r="D21" s="110">
        <v>0</v>
      </c>
      <c r="E21" s="20">
        <f t="shared" si="0"/>
        <v>21061.8</v>
      </c>
      <c r="F21" s="33">
        <f t="shared" si="8"/>
        <v>21061.8</v>
      </c>
      <c r="G21" s="12">
        <f t="shared" si="9"/>
        <v>26116.252</v>
      </c>
      <c r="H21" s="12">
        <f t="shared" si="1"/>
        <v>123.99819578573532</v>
      </c>
      <c r="I21" s="12">
        <f t="shared" si="2"/>
        <v>123.99819578573532</v>
      </c>
      <c r="J21" s="12">
        <v>2733</v>
      </c>
      <c r="K21" s="33">
        <f t="shared" si="10"/>
        <v>2733</v>
      </c>
      <c r="L21" s="12">
        <v>8597.9920000000002</v>
      </c>
      <c r="M21" s="12">
        <f t="shared" si="3"/>
        <v>314.5990486644713</v>
      </c>
      <c r="N21" s="12">
        <f t="shared" si="4"/>
        <v>1200</v>
      </c>
      <c r="O21" s="33">
        <f t="shared" si="11"/>
        <v>1200</v>
      </c>
      <c r="P21" s="12">
        <f t="shared" si="5"/>
        <v>759.69600000000082</v>
      </c>
      <c r="Q21" s="12">
        <f t="shared" si="12"/>
        <v>63.308000000000064</v>
      </c>
      <c r="R21" s="11">
        <f t="shared" si="13"/>
        <v>63.308000000000064</v>
      </c>
      <c r="S21" s="126">
        <v>0</v>
      </c>
      <c r="T21" s="33">
        <f t="shared" si="14"/>
        <v>0</v>
      </c>
      <c r="U21" s="47">
        <v>116.54000000000087</v>
      </c>
      <c r="V21" s="12" t="e">
        <f t="shared" si="15"/>
        <v>#DIV/0!</v>
      </c>
      <c r="W21" s="11" t="e">
        <f t="shared" si="16"/>
        <v>#DIV/0!</v>
      </c>
      <c r="X21" s="126">
        <v>533</v>
      </c>
      <c r="Y21" s="33">
        <f t="shared" si="17"/>
        <v>533</v>
      </c>
      <c r="Z21" s="47">
        <v>14.2</v>
      </c>
      <c r="AA21" s="12">
        <f t="shared" si="18"/>
        <v>2.6641651031894935</v>
      </c>
      <c r="AB21" s="11">
        <f t="shared" si="19"/>
        <v>2.6641651031894935</v>
      </c>
      <c r="AC21" s="126">
        <v>1200</v>
      </c>
      <c r="AD21" s="33">
        <f t="shared" si="20"/>
        <v>1200</v>
      </c>
      <c r="AE21" s="47">
        <v>643.15599999999995</v>
      </c>
      <c r="AF21" s="12">
        <f t="shared" si="21"/>
        <v>53.596333333333327</v>
      </c>
      <c r="AG21" s="11">
        <f t="shared" si="22"/>
        <v>53.596333333333327</v>
      </c>
      <c r="AH21" s="126">
        <v>0</v>
      </c>
      <c r="AI21" s="33">
        <f t="shared" si="23"/>
        <v>0</v>
      </c>
      <c r="AJ21" s="47">
        <v>0</v>
      </c>
      <c r="AK21" s="47">
        <v>0</v>
      </c>
      <c r="AL21" s="11" t="e">
        <f t="shared" si="24"/>
        <v>#DIV/0!</v>
      </c>
      <c r="AM21" s="110">
        <v>0</v>
      </c>
      <c r="AN21" s="33">
        <f t="shared" si="25"/>
        <v>0</v>
      </c>
      <c r="AO21" s="47">
        <v>0</v>
      </c>
      <c r="AP21" s="12" t="e">
        <f t="shared" si="26"/>
        <v>#DIV/0!</v>
      </c>
      <c r="AQ21" s="11" t="e">
        <f t="shared" si="27"/>
        <v>#DIV/0!</v>
      </c>
      <c r="AR21" s="111">
        <v>0</v>
      </c>
      <c r="AS21" s="33">
        <f t="shared" si="28"/>
        <v>0</v>
      </c>
      <c r="AT21" s="110">
        <v>0</v>
      </c>
      <c r="AU21" s="111">
        <v>0</v>
      </c>
      <c r="AV21" s="33">
        <f t="shared" si="29"/>
        <v>0</v>
      </c>
      <c r="AW21" s="110">
        <v>0</v>
      </c>
      <c r="AX21" s="112">
        <v>8328.7999999999993</v>
      </c>
      <c r="AY21" s="33">
        <f t="shared" si="30"/>
        <v>8328.7999999999993</v>
      </c>
      <c r="AZ21" s="47">
        <v>7634.8</v>
      </c>
      <c r="BA21" s="111">
        <v>0</v>
      </c>
      <c r="BB21" s="33">
        <f t="shared" si="31"/>
        <v>0</v>
      </c>
      <c r="BC21" s="13">
        <v>0</v>
      </c>
      <c r="BD21" s="47">
        <v>0</v>
      </c>
      <c r="BE21" s="33">
        <f t="shared" si="32"/>
        <v>0</v>
      </c>
      <c r="BF21" s="126">
        <v>0</v>
      </c>
      <c r="BG21" s="111">
        <v>0</v>
      </c>
      <c r="BH21" s="33">
        <f t="shared" si="33"/>
        <v>0</v>
      </c>
      <c r="BI21" s="110">
        <v>0</v>
      </c>
      <c r="BJ21" s="111">
        <v>0</v>
      </c>
      <c r="BK21" s="33">
        <f t="shared" si="34"/>
        <v>0</v>
      </c>
      <c r="BL21" s="110">
        <v>0</v>
      </c>
      <c r="BM21" s="12">
        <f t="shared" si="6"/>
        <v>1000</v>
      </c>
      <c r="BN21" s="33">
        <f t="shared" si="35"/>
        <v>1000</v>
      </c>
      <c r="BO21" s="12">
        <f t="shared" si="36"/>
        <v>9.6000000000000002E-2</v>
      </c>
      <c r="BP21" s="12">
        <f t="shared" si="37"/>
        <v>9.6000000000000009E-3</v>
      </c>
      <c r="BQ21" s="11">
        <f t="shared" si="7"/>
        <v>9.6000000000000009E-3</v>
      </c>
      <c r="BR21" s="126">
        <v>0</v>
      </c>
      <c r="BS21" s="33">
        <f t="shared" si="38"/>
        <v>0</v>
      </c>
      <c r="BT21" s="47">
        <v>0</v>
      </c>
      <c r="BU21" s="110">
        <v>1000</v>
      </c>
      <c r="BV21" s="33">
        <f t="shared" si="39"/>
        <v>1000</v>
      </c>
      <c r="BW21" s="126">
        <v>9.6000000000000002E-2</v>
      </c>
      <c r="BX21" s="113">
        <v>0</v>
      </c>
      <c r="BY21" s="33">
        <f t="shared" si="40"/>
        <v>0</v>
      </c>
      <c r="BZ21" s="47">
        <v>0</v>
      </c>
      <c r="CA21" s="110">
        <v>0</v>
      </c>
      <c r="CB21" s="33">
        <f t="shared" si="41"/>
        <v>0</v>
      </c>
      <c r="CC21" s="47">
        <v>0</v>
      </c>
      <c r="CD21" s="110">
        <v>0</v>
      </c>
      <c r="CE21" s="33">
        <f t="shared" si="42"/>
        <v>0</v>
      </c>
      <c r="CF21" s="110">
        <v>0</v>
      </c>
      <c r="CG21" s="113">
        <v>0</v>
      </c>
      <c r="CH21" s="33">
        <f t="shared" si="43"/>
        <v>0</v>
      </c>
      <c r="CI21" s="47">
        <v>0</v>
      </c>
      <c r="CJ21" s="111">
        <v>0</v>
      </c>
      <c r="CK21" s="33">
        <f t="shared" si="44"/>
        <v>0</v>
      </c>
      <c r="CL21" s="47">
        <v>0</v>
      </c>
      <c r="CM21" s="47">
        <v>0</v>
      </c>
      <c r="CN21" s="33">
        <f t="shared" si="45"/>
        <v>0</v>
      </c>
      <c r="CO21" s="47">
        <v>0</v>
      </c>
      <c r="CP21" s="110">
        <v>0</v>
      </c>
      <c r="CQ21" s="33">
        <f t="shared" si="46"/>
        <v>0</v>
      </c>
      <c r="CR21" s="47">
        <v>0</v>
      </c>
      <c r="CS21" s="47">
        <v>0</v>
      </c>
      <c r="CT21" s="33">
        <f t="shared" si="47"/>
        <v>0</v>
      </c>
      <c r="CU21" s="47">
        <v>0</v>
      </c>
      <c r="CV21" s="113">
        <v>0</v>
      </c>
      <c r="CW21" s="33">
        <f t="shared" si="48"/>
        <v>0</v>
      </c>
      <c r="CX21" s="126">
        <v>0</v>
      </c>
      <c r="CY21" s="113">
        <v>0</v>
      </c>
      <c r="CZ21" s="33">
        <f t="shared" si="49"/>
        <v>0</v>
      </c>
      <c r="DA21" s="110">
        <v>0</v>
      </c>
      <c r="DB21" s="47">
        <v>0</v>
      </c>
      <c r="DC21" s="33">
        <f t="shared" si="50"/>
        <v>0</v>
      </c>
      <c r="DD21" s="47">
        <v>7824</v>
      </c>
      <c r="DE21" s="47">
        <v>0</v>
      </c>
      <c r="DF21" s="12">
        <v>11061.8</v>
      </c>
      <c r="DG21" s="33">
        <f t="shared" si="51"/>
        <v>11061.8</v>
      </c>
      <c r="DH21" s="12">
        <v>16116.252</v>
      </c>
      <c r="DI21" s="47">
        <v>0</v>
      </c>
      <c r="DJ21" s="33">
        <f t="shared" si="52"/>
        <v>0</v>
      </c>
      <c r="DK21" s="47">
        <v>0</v>
      </c>
      <c r="DL21" s="47">
        <v>10000</v>
      </c>
      <c r="DM21" s="33">
        <f t="shared" si="53"/>
        <v>10000</v>
      </c>
      <c r="DN21" s="47">
        <v>10000</v>
      </c>
      <c r="DO21" s="113">
        <v>0</v>
      </c>
      <c r="DP21" s="33">
        <f t="shared" si="54"/>
        <v>0</v>
      </c>
      <c r="DQ21" s="110">
        <v>0</v>
      </c>
      <c r="DR21" s="110">
        <v>0</v>
      </c>
      <c r="DS21" s="33">
        <f t="shared" si="55"/>
        <v>0</v>
      </c>
      <c r="DT21" s="47">
        <v>0</v>
      </c>
      <c r="DU21" s="113">
        <v>0</v>
      </c>
      <c r="DV21" s="33">
        <f t="shared" si="56"/>
        <v>0</v>
      </c>
      <c r="DW21" s="110">
        <v>0</v>
      </c>
      <c r="DX21" s="47">
        <v>600</v>
      </c>
      <c r="DY21" s="33">
        <f t="shared" si="57"/>
        <v>600</v>
      </c>
      <c r="DZ21" s="126">
        <v>600</v>
      </c>
      <c r="EA21" s="126">
        <v>0</v>
      </c>
      <c r="EB21" s="126">
        <v>10600</v>
      </c>
      <c r="EC21" s="33">
        <f t="shared" si="58"/>
        <v>10600</v>
      </c>
      <c r="ED21" s="110">
        <v>10600</v>
      </c>
      <c r="EE21" s="14">
        <f t="shared" si="59"/>
        <v>-10000</v>
      </c>
    </row>
    <row r="22" spans="1:142" s="15" customFormat="1" ht="20.25" customHeight="1" x14ac:dyDescent="0.2">
      <c r="A22" s="21">
        <v>13</v>
      </c>
      <c r="B22" s="109" t="s">
        <v>68</v>
      </c>
      <c r="C22" s="110">
        <v>9713</v>
      </c>
      <c r="D22" s="110">
        <v>4655</v>
      </c>
      <c r="E22" s="20">
        <f t="shared" si="0"/>
        <v>248467.83500000002</v>
      </c>
      <c r="F22" s="33">
        <f t="shared" si="8"/>
        <v>248467.83500000002</v>
      </c>
      <c r="G22" s="12">
        <f t="shared" si="9"/>
        <v>200775.04520000002</v>
      </c>
      <c r="H22" s="12">
        <f t="shared" si="1"/>
        <v>80.805245958697242</v>
      </c>
      <c r="I22" s="12">
        <f t="shared" si="2"/>
        <v>80.805245958697242</v>
      </c>
      <c r="J22" s="12">
        <v>99470</v>
      </c>
      <c r="K22" s="33">
        <f t="shared" si="10"/>
        <v>99470</v>
      </c>
      <c r="L22" s="12">
        <v>74624.504199999996</v>
      </c>
      <c r="M22" s="12">
        <f t="shared" si="3"/>
        <v>75.022121443651343</v>
      </c>
      <c r="N22" s="12">
        <f t="shared" si="4"/>
        <v>48340</v>
      </c>
      <c r="O22" s="33">
        <f t="shared" si="11"/>
        <v>48340</v>
      </c>
      <c r="P22" s="12">
        <f t="shared" si="5"/>
        <v>38330.023599999993</v>
      </c>
      <c r="Q22" s="12">
        <f t="shared" si="12"/>
        <v>79.292560198593293</v>
      </c>
      <c r="R22" s="11">
        <f t="shared" si="13"/>
        <v>79.292560198593293</v>
      </c>
      <c r="S22" s="126">
        <v>26340</v>
      </c>
      <c r="T22" s="33">
        <f t="shared" si="14"/>
        <v>26340</v>
      </c>
      <c r="U22" s="47">
        <v>18831.531599999995</v>
      </c>
      <c r="V22" s="12">
        <f t="shared" si="15"/>
        <v>71.49404555808654</v>
      </c>
      <c r="W22" s="11">
        <f t="shared" si="16"/>
        <v>71.49404555808654</v>
      </c>
      <c r="X22" s="126">
        <v>0</v>
      </c>
      <c r="Y22" s="33">
        <f t="shared" si="17"/>
        <v>0</v>
      </c>
      <c r="Z22" s="47">
        <v>960.06060000000002</v>
      </c>
      <c r="AA22" s="12" t="e">
        <f t="shared" si="18"/>
        <v>#DIV/0!</v>
      </c>
      <c r="AB22" s="11" t="e">
        <f t="shared" si="19"/>
        <v>#DIV/0!</v>
      </c>
      <c r="AC22" s="126">
        <v>22000</v>
      </c>
      <c r="AD22" s="33">
        <f t="shared" si="20"/>
        <v>22000</v>
      </c>
      <c r="AE22" s="47">
        <v>19498.491999999998</v>
      </c>
      <c r="AF22" s="12">
        <f t="shared" si="21"/>
        <v>88.629509090909082</v>
      </c>
      <c r="AG22" s="11">
        <f t="shared" si="22"/>
        <v>88.629509090909082</v>
      </c>
      <c r="AH22" s="126">
        <v>1760</v>
      </c>
      <c r="AI22" s="33">
        <f t="shared" si="23"/>
        <v>1760</v>
      </c>
      <c r="AJ22" s="47">
        <v>1559</v>
      </c>
      <c r="AK22" s="47">
        <v>1314</v>
      </c>
      <c r="AL22" s="11">
        <f t="shared" si="24"/>
        <v>88.579545454545453</v>
      </c>
      <c r="AM22" s="110">
        <v>0</v>
      </c>
      <c r="AN22" s="33">
        <f t="shared" si="25"/>
        <v>0</v>
      </c>
      <c r="AO22" s="47">
        <v>0</v>
      </c>
      <c r="AP22" s="12" t="e">
        <f t="shared" si="26"/>
        <v>#DIV/0!</v>
      </c>
      <c r="AQ22" s="11" t="e">
        <f t="shared" si="27"/>
        <v>#DIV/0!</v>
      </c>
      <c r="AR22" s="111">
        <v>0</v>
      </c>
      <c r="AS22" s="33">
        <f t="shared" si="28"/>
        <v>0</v>
      </c>
      <c r="AT22" s="110">
        <v>0</v>
      </c>
      <c r="AU22" s="111">
        <v>0</v>
      </c>
      <c r="AV22" s="33">
        <f t="shared" si="29"/>
        <v>0</v>
      </c>
      <c r="AW22" s="110">
        <v>0</v>
      </c>
      <c r="AX22" s="112">
        <v>76422.5</v>
      </c>
      <c r="AY22" s="33">
        <f t="shared" si="30"/>
        <v>76422.5</v>
      </c>
      <c r="AZ22" s="47">
        <v>70053.899999999994</v>
      </c>
      <c r="BA22" s="111">
        <v>0</v>
      </c>
      <c r="BB22" s="33">
        <f t="shared" si="31"/>
        <v>0</v>
      </c>
      <c r="BC22" s="13">
        <v>0</v>
      </c>
      <c r="BD22" s="47">
        <v>0</v>
      </c>
      <c r="BE22" s="33">
        <f t="shared" si="32"/>
        <v>0</v>
      </c>
      <c r="BF22" s="126">
        <v>0</v>
      </c>
      <c r="BG22" s="111">
        <v>0</v>
      </c>
      <c r="BH22" s="33">
        <f t="shared" si="33"/>
        <v>0</v>
      </c>
      <c r="BI22" s="110">
        <v>0</v>
      </c>
      <c r="BJ22" s="111">
        <v>0</v>
      </c>
      <c r="BK22" s="33">
        <f t="shared" si="34"/>
        <v>0</v>
      </c>
      <c r="BL22" s="110">
        <v>0</v>
      </c>
      <c r="BM22" s="12">
        <f t="shared" si="6"/>
        <v>570</v>
      </c>
      <c r="BN22" s="33">
        <f t="shared" si="35"/>
        <v>570</v>
      </c>
      <c r="BO22" s="12">
        <f t="shared" si="36"/>
        <v>328.11500000000001</v>
      </c>
      <c r="BP22" s="12">
        <f t="shared" si="37"/>
        <v>57.564035087719304</v>
      </c>
      <c r="BQ22" s="11">
        <f t="shared" si="7"/>
        <v>57.564035087719304</v>
      </c>
      <c r="BR22" s="126">
        <v>330</v>
      </c>
      <c r="BS22" s="33">
        <f t="shared" si="38"/>
        <v>330</v>
      </c>
      <c r="BT22" s="47">
        <v>90</v>
      </c>
      <c r="BU22" s="110">
        <v>0</v>
      </c>
      <c r="BV22" s="33">
        <f t="shared" si="39"/>
        <v>0</v>
      </c>
      <c r="BW22" s="126">
        <v>228.11500000000001</v>
      </c>
      <c r="BX22" s="113">
        <v>0</v>
      </c>
      <c r="BY22" s="33">
        <f t="shared" si="40"/>
        <v>0</v>
      </c>
      <c r="BZ22" s="47">
        <v>0</v>
      </c>
      <c r="CA22" s="110">
        <v>240</v>
      </c>
      <c r="CB22" s="33">
        <f t="shared" si="41"/>
        <v>240</v>
      </c>
      <c r="CC22" s="47">
        <v>10</v>
      </c>
      <c r="CD22" s="110">
        <v>0</v>
      </c>
      <c r="CE22" s="33">
        <f t="shared" si="42"/>
        <v>0</v>
      </c>
      <c r="CF22" s="110">
        <v>0</v>
      </c>
      <c r="CG22" s="113">
        <v>0</v>
      </c>
      <c r="CH22" s="33">
        <f t="shared" si="43"/>
        <v>0</v>
      </c>
      <c r="CI22" s="47">
        <v>0</v>
      </c>
      <c r="CJ22" s="111">
        <v>0</v>
      </c>
      <c r="CK22" s="33">
        <f t="shared" si="44"/>
        <v>0</v>
      </c>
      <c r="CL22" s="47">
        <v>0</v>
      </c>
      <c r="CM22" s="47">
        <v>45300</v>
      </c>
      <c r="CN22" s="33">
        <f t="shared" si="45"/>
        <v>45300</v>
      </c>
      <c r="CO22" s="47">
        <v>25637.412</v>
      </c>
      <c r="CP22" s="110">
        <v>11000</v>
      </c>
      <c r="CQ22" s="33">
        <f t="shared" si="46"/>
        <v>11000</v>
      </c>
      <c r="CR22" s="47">
        <v>6537.3320000000003</v>
      </c>
      <c r="CS22" s="47">
        <v>3000</v>
      </c>
      <c r="CT22" s="33">
        <f t="shared" si="47"/>
        <v>3000</v>
      </c>
      <c r="CU22" s="47">
        <v>7809.893</v>
      </c>
      <c r="CV22" s="113">
        <v>0</v>
      </c>
      <c r="CW22" s="33">
        <f t="shared" si="48"/>
        <v>0</v>
      </c>
      <c r="CX22" s="126">
        <v>0</v>
      </c>
      <c r="CY22" s="113">
        <v>0</v>
      </c>
      <c r="CZ22" s="33">
        <f t="shared" si="49"/>
        <v>0</v>
      </c>
      <c r="DA22" s="110">
        <v>0</v>
      </c>
      <c r="DB22" s="47">
        <v>500</v>
      </c>
      <c r="DC22" s="33">
        <f t="shared" si="50"/>
        <v>500</v>
      </c>
      <c r="DD22" s="47">
        <v>0</v>
      </c>
      <c r="DE22" s="47">
        <v>0</v>
      </c>
      <c r="DF22" s="12">
        <v>149552.5</v>
      </c>
      <c r="DG22" s="33">
        <f t="shared" si="51"/>
        <v>149552.5</v>
      </c>
      <c r="DH22" s="12">
        <v>126647.8452</v>
      </c>
      <c r="DI22" s="47">
        <v>0</v>
      </c>
      <c r="DJ22" s="33">
        <f t="shared" si="52"/>
        <v>0</v>
      </c>
      <c r="DK22" s="47">
        <v>0</v>
      </c>
      <c r="DL22" s="47">
        <v>86915.335000000006</v>
      </c>
      <c r="DM22" s="33">
        <f t="shared" si="53"/>
        <v>86915.335000000006</v>
      </c>
      <c r="DN22" s="47">
        <v>71127.199999999997</v>
      </c>
      <c r="DO22" s="113">
        <v>0</v>
      </c>
      <c r="DP22" s="33">
        <f t="shared" si="54"/>
        <v>0</v>
      </c>
      <c r="DQ22" s="110">
        <v>0</v>
      </c>
      <c r="DR22" s="110">
        <v>12000</v>
      </c>
      <c r="DS22" s="33">
        <f t="shared" si="55"/>
        <v>12000</v>
      </c>
      <c r="DT22" s="47">
        <v>3000</v>
      </c>
      <c r="DU22" s="113">
        <v>0</v>
      </c>
      <c r="DV22" s="33">
        <f t="shared" si="56"/>
        <v>0</v>
      </c>
      <c r="DW22" s="110">
        <v>0</v>
      </c>
      <c r="DX22" s="47">
        <v>7979</v>
      </c>
      <c r="DY22" s="33">
        <f t="shared" si="57"/>
        <v>7979</v>
      </c>
      <c r="DZ22" s="126">
        <v>2029.3668</v>
      </c>
      <c r="EA22" s="126">
        <v>0</v>
      </c>
      <c r="EB22" s="126">
        <v>106894.33500000001</v>
      </c>
      <c r="EC22" s="33">
        <f t="shared" si="58"/>
        <v>106894.33499999999</v>
      </c>
      <c r="ED22" s="110">
        <v>76156.566800000001</v>
      </c>
      <c r="EE22" s="14">
        <f>DX22-EB22</f>
        <v>-98915.335000000006</v>
      </c>
      <c r="EG22" s="14"/>
      <c r="EI22" s="14"/>
      <c r="EJ22" s="14"/>
      <c r="EL22" s="14"/>
    </row>
    <row r="23" spans="1:142" s="15" customFormat="1" ht="20.25" customHeight="1" x14ac:dyDescent="0.2">
      <c r="A23" s="21">
        <v>14</v>
      </c>
      <c r="B23" s="109" t="s">
        <v>69</v>
      </c>
      <c r="C23" s="110">
        <v>51149.5</v>
      </c>
      <c r="D23" s="110">
        <v>0</v>
      </c>
      <c r="E23" s="20">
        <f t="shared" si="0"/>
        <v>107323.8964</v>
      </c>
      <c r="F23" s="33">
        <f t="shared" si="8"/>
        <v>107323.8964</v>
      </c>
      <c r="G23" s="12">
        <f t="shared" si="9"/>
        <v>86855.513999999996</v>
      </c>
      <c r="H23" s="12">
        <f t="shared" si="1"/>
        <v>80.928401701226335</v>
      </c>
      <c r="I23" s="12">
        <f t="shared" si="2"/>
        <v>80.928401701226335</v>
      </c>
      <c r="J23" s="12">
        <v>26409.94</v>
      </c>
      <c r="K23" s="33">
        <f t="shared" si="10"/>
        <v>26409.940000000002</v>
      </c>
      <c r="L23" s="12">
        <v>24271.439999999995</v>
      </c>
      <c r="M23" s="12">
        <f t="shared" si="3"/>
        <v>91.902669979560713</v>
      </c>
      <c r="N23" s="12">
        <f t="shared" si="4"/>
        <v>10290</v>
      </c>
      <c r="O23" s="33">
        <f t="shared" si="11"/>
        <v>10290</v>
      </c>
      <c r="P23" s="12">
        <f t="shared" si="5"/>
        <v>11702.883999999995</v>
      </c>
      <c r="Q23" s="12">
        <f t="shared" si="12"/>
        <v>113.73065111758984</v>
      </c>
      <c r="R23" s="11">
        <f t="shared" si="13"/>
        <v>113.73065111758984</v>
      </c>
      <c r="S23" s="126">
        <v>0</v>
      </c>
      <c r="T23" s="33">
        <f t="shared" si="14"/>
        <v>0</v>
      </c>
      <c r="U23" s="47">
        <v>2392.8489999999956</v>
      </c>
      <c r="V23" s="12" t="e">
        <f t="shared" si="15"/>
        <v>#DIV/0!</v>
      </c>
      <c r="W23" s="11" t="e">
        <f t="shared" si="16"/>
        <v>#DIV/0!</v>
      </c>
      <c r="X23" s="126">
        <v>9769.94</v>
      </c>
      <c r="Y23" s="33">
        <f t="shared" si="17"/>
        <v>9769.94</v>
      </c>
      <c r="Z23" s="47">
        <v>5054.3680000000004</v>
      </c>
      <c r="AA23" s="12">
        <f t="shared" si="18"/>
        <v>51.733869399402657</v>
      </c>
      <c r="AB23" s="11">
        <f t="shared" si="19"/>
        <v>51.733869399402657</v>
      </c>
      <c r="AC23" s="126">
        <v>10290</v>
      </c>
      <c r="AD23" s="33">
        <f t="shared" si="20"/>
        <v>10290</v>
      </c>
      <c r="AE23" s="47">
        <v>9310.0349999999999</v>
      </c>
      <c r="AF23" s="12">
        <f t="shared" si="21"/>
        <v>90.4765306122449</v>
      </c>
      <c r="AG23" s="11">
        <f t="shared" si="22"/>
        <v>90.4765306122449</v>
      </c>
      <c r="AH23" s="126">
        <v>460</v>
      </c>
      <c r="AI23" s="33">
        <f t="shared" si="23"/>
        <v>460</v>
      </c>
      <c r="AJ23" s="47">
        <v>940.19100000000003</v>
      </c>
      <c r="AK23" s="47">
        <v>1017.451</v>
      </c>
      <c r="AL23" s="11">
        <f t="shared" si="24"/>
        <v>204.38934782608698</v>
      </c>
      <c r="AM23" s="110">
        <v>0</v>
      </c>
      <c r="AN23" s="33">
        <f t="shared" si="25"/>
        <v>0</v>
      </c>
      <c r="AO23" s="47">
        <v>0</v>
      </c>
      <c r="AP23" s="12" t="e">
        <f t="shared" si="26"/>
        <v>#DIV/0!</v>
      </c>
      <c r="AQ23" s="11" t="e">
        <f t="shared" si="27"/>
        <v>#DIV/0!</v>
      </c>
      <c r="AR23" s="111">
        <v>0</v>
      </c>
      <c r="AS23" s="33">
        <f t="shared" si="28"/>
        <v>0</v>
      </c>
      <c r="AT23" s="110">
        <v>0</v>
      </c>
      <c r="AU23" s="111">
        <v>0</v>
      </c>
      <c r="AV23" s="33">
        <f t="shared" si="29"/>
        <v>0</v>
      </c>
      <c r="AW23" s="110">
        <v>0</v>
      </c>
      <c r="AX23" s="112">
        <v>67337</v>
      </c>
      <c r="AY23" s="33">
        <f t="shared" si="30"/>
        <v>67337</v>
      </c>
      <c r="AZ23" s="47">
        <v>61725.599999999999</v>
      </c>
      <c r="BA23" s="111">
        <v>0</v>
      </c>
      <c r="BB23" s="33">
        <f t="shared" si="31"/>
        <v>0</v>
      </c>
      <c r="BC23" s="13">
        <v>0</v>
      </c>
      <c r="BD23" s="47">
        <v>1089.8</v>
      </c>
      <c r="BE23" s="33">
        <f t="shared" si="32"/>
        <v>1089.8</v>
      </c>
      <c r="BF23" s="126">
        <v>544.9</v>
      </c>
      <c r="BG23" s="111">
        <v>0</v>
      </c>
      <c r="BH23" s="33">
        <f t="shared" si="33"/>
        <v>0</v>
      </c>
      <c r="BI23" s="110">
        <v>0</v>
      </c>
      <c r="BJ23" s="111">
        <v>0</v>
      </c>
      <c r="BK23" s="33">
        <f t="shared" si="34"/>
        <v>0</v>
      </c>
      <c r="BL23" s="110">
        <v>0</v>
      </c>
      <c r="BM23" s="12">
        <f t="shared" si="6"/>
        <v>1200</v>
      </c>
      <c r="BN23" s="33">
        <f t="shared" si="35"/>
        <v>1200</v>
      </c>
      <c r="BO23" s="12">
        <f t="shared" si="36"/>
        <v>1677.1469999999999</v>
      </c>
      <c r="BP23" s="12">
        <f t="shared" si="37"/>
        <v>139.76224999999999</v>
      </c>
      <c r="BQ23" s="11">
        <f t="shared" si="7"/>
        <v>139.76224999999999</v>
      </c>
      <c r="BR23" s="126">
        <v>1200</v>
      </c>
      <c r="BS23" s="33">
        <f t="shared" si="38"/>
        <v>1200</v>
      </c>
      <c r="BT23" s="47">
        <v>1677.1469999999999</v>
      </c>
      <c r="BU23" s="110">
        <v>0</v>
      </c>
      <c r="BV23" s="33">
        <f t="shared" si="39"/>
        <v>0</v>
      </c>
      <c r="BW23" s="126">
        <v>0</v>
      </c>
      <c r="BX23" s="113">
        <v>0</v>
      </c>
      <c r="BY23" s="33">
        <f t="shared" si="40"/>
        <v>0</v>
      </c>
      <c r="BZ23" s="47">
        <v>0</v>
      </c>
      <c r="CA23" s="110">
        <v>0</v>
      </c>
      <c r="CB23" s="33">
        <f t="shared" si="41"/>
        <v>0</v>
      </c>
      <c r="CC23" s="47">
        <v>0</v>
      </c>
      <c r="CD23" s="110">
        <v>0</v>
      </c>
      <c r="CE23" s="33">
        <f t="shared" si="42"/>
        <v>0</v>
      </c>
      <c r="CF23" s="110">
        <v>0</v>
      </c>
      <c r="CG23" s="113">
        <v>0</v>
      </c>
      <c r="CH23" s="33">
        <f t="shared" si="43"/>
        <v>0</v>
      </c>
      <c r="CI23" s="47">
        <v>0</v>
      </c>
      <c r="CJ23" s="111">
        <v>0</v>
      </c>
      <c r="CK23" s="33">
        <f t="shared" si="44"/>
        <v>0</v>
      </c>
      <c r="CL23" s="47">
        <v>0</v>
      </c>
      <c r="CM23" s="47">
        <v>4690</v>
      </c>
      <c r="CN23" s="33">
        <f t="shared" si="45"/>
        <v>4690</v>
      </c>
      <c r="CO23" s="47">
        <v>4896.8500000000004</v>
      </c>
      <c r="CP23" s="110">
        <v>1640</v>
      </c>
      <c r="CQ23" s="33">
        <f t="shared" si="46"/>
        <v>1640</v>
      </c>
      <c r="CR23" s="47">
        <v>1231.8499999999999</v>
      </c>
      <c r="CS23" s="47">
        <v>0</v>
      </c>
      <c r="CT23" s="33">
        <f t="shared" si="47"/>
        <v>0</v>
      </c>
      <c r="CU23" s="47">
        <v>0</v>
      </c>
      <c r="CV23" s="113">
        <v>0</v>
      </c>
      <c r="CW23" s="33">
        <f t="shared" si="48"/>
        <v>0</v>
      </c>
      <c r="CX23" s="126">
        <v>0</v>
      </c>
      <c r="CY23" s="113">
        <v>0</v>
      </c>
      <c r="CZ23" s="33">
        <f t="shared" si="49"/>
        <v>0</v>
      </c>
      <c r="DA23" s="110">
        <v>0</v>
      </c>
      <c r="DB23" s="47">
        <v>0</v>
      </c>
      <c r="DC23" s="33">
        <f t="shared" si="50"/>
        <v>0</v>
      </c>
      <c r="DD23" s="47">
        <v>0</v>
      </c>
      <c r="DE23" s="47">
        <v>0</v>
      </c>
      <c r="DF23" s="12">
        <v>94836.74</v>
      </c>
      <c r="DG23" s="33">
        <f t="shared" si="51"/>
        <v>94836.74</v>
      </c>
      <c r="DH23" s="12">
        <v>84355.513999999996</v>
      </c>
      <c r="DI23" s="47">
        <v>0</v>
      </c>
      <c r="DJ23" s="33">
        <f t="shared" si="52"/>
        <v>0</v>
      </c>
      <c r="DK23" s="47">
        <v>0</v>
      </c>
      <c r="DL23" s="47">
        <v>12487.1564</v>
      </c>
      <c r="DM23" s="33">
        <f t="shared" si="53"/>
        <v>12487.1564</v>
      </c>
      <c r="DN23" s="47">
        <v>2500</v>
      </c>
      <c r="DO23" s="113">
        <v>0</v>
      </c>
      <c r="DP23" s="33">
        <f t="shared" si="54"/>
        <v>0</v>
      </c>
      <c r="DQ23" s="110">
        <v>0</v>
      </c>
      <c r="DR23" s="110">
        <v>0</v>
      </c>
      <c r="DS23" s="33">
        <f t="shared" si="55"/>
        <v>0</v>
      </c>
      <c r="DT23" s="47">
        <v>0</v>
      </c>
      <c r="DU23" s="113">
        <v>0</v>
      </c>
      <c r="DV23" s="33">
        <f t="shared" si="56"/>
        <v>0</v>
      </c>
      <c r="DW23" s="110">
        <v>0</v>
      </c>
      <c r="DX23" s="47">
        <v>4140.8</v>
      </c>
      <c r="DY23" s="33">
        <f t="shared" si="57"/>
        <v>4140.8</v>
      </c>
      <c r="DZ23" s="126">
        <v>0</v>
      </c>
      <c r="EA23" s="126">
        <v>0</v>
      </c>
      <c r="EB23" s="126">
        <v>16627.956399999999</v>
      </c>
      <c r="EC23" s="33">
        <f t="shared" si="58"/>
        <v>16627.956399999999</v>
      </c>
      <c r="ED23" s="110">
        <v>2500</v>
      </c>
      <c r="EE23" s="14">
        <f t="shared" si="59"/>
        <v>-12487.1564</v>
      </c>
      <c r="EG23" s="14"/>
      <c r="EI23" s="14"/>
      <c r="EJ23" s="14"/>
      <c r="EL23" s="14"/>
    </row>
    <row r="24" spans="1:142" s="15" customFormat="1" ht="20.25" customHeight="1" x14ac:dyDescent="0.2">
      <c r="A24" s="21">
        <v>15</v>
      </c>
      <c r="B24" s="109" t="s">
        <v>70</v>
      </c>
      <c r="C24" s="110">
        <v>36.5</v>
      </c>
      <c r="D24" s="110">
        <v>0</v>
      </c>
      <c r="E24" s="20">
        <f t="shared" si="0"/>
        <v>27557.84</v>
      </c>
      <c r="F24" s="33">
        <f t="shared" si="8"/>
        <v>27557.84</v>
      </c>
      <c r="G24" s="12">
        <f t="shared" si="9"/>
        <v>15887.324000000001</v>
      </c>
      <c r="H24" s="12">
        <f t="shared" si="1"/>
        <v>57.650831850391761</v>
      </c>
      <c r="I24" s="12">
        <f t="shared" si="2"/>
        <v>57.650831850391761</v>
      </c>
      <c r="J24" s="12">
        <v>10324.799999999999</v>
      </c>
      <c r="K24" s="33">
        <f t="shared" si="10"/>
        <v>10324.799999999999</v>
      </c>
      <c r="L24" s="12">
        <v>9214.6929999999993</v>
      </c>
      <c r="M24" s="12">
        <f t="shared" si="3"/>
        <v>89.248150085231671</v>
      </c>
      <c r="N24" s="12">
        <f t="shared" si="4"/>
        <v>5777.7000000000007</v>
      </c>
      <c r="O24" s="33">
        <f t="shared" si="11"/>
        <v>5777.7000000000007</v>
      </c>
      <c r="P24" s="12">
        <f t="shared" si="5"/>
        <v>4905.2229999999981</v>
      </c>
      <c r="Q24" s="12">
        <f t="shared" si="12"/>
        <v>84.899233258909206</v>
      </c>
      <c r="R24" s="11">
        <f t="shared" si="13"/>
        <v>84.899233258909206</v>
      </c>
      <c r="S24" s="126">
        <v>1194.5999999999999</v>
      </c>
      <c r="T24" s="33">
        <f t="shared" si="14"/>
        <v>1194.5999999999999</v>
      </c>
      <c r="U24" s="47">
        <v>1925.2509999999984</v>
      </c>
      <c r="V24" s="12">
        <f t="shared" si="15"/>
        <v>161.16281600535731</v>
      </c>
      <c r="W24" s="11">
        <f t="shared" si="16"/>
        <v>161.16281600535731</v>
      </c>
      <c r="X24" s="126">
        <v>1793.6</v>
      </c>
      <c r="Y24" s="33">
        <f t="shared" si="17"/>
        <v>1793.6</v>
      </c>
      <c r="Z24" s="47">
        <v>419.149</v>
      </c>
      <c r="AA24" s="12">
        <f t="shared" si="18"/>
        <v>23.369145851917931</v>
      </c>
      <c r="AB24" s="11">
        <f t="shared" si="19"/>
        <v>23.369145851917931</v>
      </c>
      <c r="AC24" s="126">
        <v>4583.1000000000004</v>
      </c>
      <c r="AD24" s="33">
        <f t="shared" si="20"/>
        <v>4583.1000000000004</v>
      </c>
      <c r="AE24" s="47">
        <v>2979.9720000000002</v>
      </c>
      <c r="AF24" s="12">
        <f t="shared" si="21"/>
        <v>65.020881063035944</v>
      </c>
      <c r="AG24" s="11">
        <f t="shared" si="22"/>
        <v>65.020881063035944</v>
      </c>
      <c r="AH24" s="126">
        <v>235</v>
      </c>
      <c r="AI24" s="33">
        <f t="shared" si="23"/>
        <v>235</v>
      </c>
      <c r="AJ24" s="47">
        <v>146</v>
      </c>
      <c r="AK24" s="47">
        <v>131</v>
      </c>
      <c r="AL24" s="11">
        <f t="shared" si="24"/>
        <v>62.127659574468083</v>
      </c>
      <c r="AM24" s="110">
        <v>0</v>
      </c>
      <c r="AN24" s="33">
        <f t="shared" si="25"/>
        <v>0</v>
      </c>
      <c r="AO24" s="47">
        <v>0</v>
      </c>
      <c r="AP24" s="12" t="e">
        <f t="shared" si="26"/>
        <v>#DIV/0!</v>
      </c>
      <c r="AQ24" s="11" t="e">
        <f t="shared" si="27"/>
        <v>#DIV/0!</v>
      </c>
      <c r="AR24" s="111">
        <v>0</v>
      </c>
      <c r="AS24" s="33">
        <f t="shared" si="28"/>
        <v>0</v>
      </c>
      <c r="AT24" s="110">
        <v>0</v>
      </c>
      <c r="AU24" s="111">
        <v>0</v>
      </c>
      <c r="AV24" s="33">
        <f t="shared" si="29"/>
        <v>0</v>
      </c>
      <c r="AW24" s="110">
        <v>0</v>
      </c>
      <c r="AX24" s="112">
        <v>8806.7000000000007</v>
      </c>
      <c r="AY24" s="33">
        <f t="shared" si="30"/>
        <v>8806.7000000000007</v>
      </c>
      <c r="AZ24" s="47">
        <v>8072.9</v>
      </c>
      <c r="BA24" s="111">
        <v>0</v>
      </c>
      <c r="BB24" s="33">
        <f t="shared" si="31"/>
        <v>0</v>
      </c>
      <c r="BC24" s="13">
        <v>0</v>
      </c>
      <c r="BD24" s="47">
        <v>0</v>
      </c>
      <c r="BE24" s="33">
        <f t="shared" si="32"/>
        <v>0</v>
      </c>
      <c r="BF24" s="126">
        <v>0</v>
      </c>
      <c r="BG24" s="111">
        <v>0</v>
      </c>
      <c r="BH24" s="33">
        <f t="shared" si="33"/>
        <v>0</v>
      </c>
      <c r="BI24" s="110">
        <v>0</v>
      </c>
      <c r="BJ24" s="111">
        <v>0</v>
      </c>
      <c r="BK24" s="33">
        <f t="shared" si="34"/>
        <v>0</v>
      </c>
      <c r="BL24" s="110">
        <v>0</v>
      </c>
      <c r="BM24" s="12">
        <f t="shared" si="6"/>
        <v>640.5</v>
      </c>
      <c r="BN24" s="33">
        <f t="shared" si="35"/>
        <v>640.5</v>
      </c>
      <c r="BO24" s="12">
        <f t="shared" si="36"/>
        <v>439.69799999999998</v>
      </c>
      <c r="BP24" s="12">
        <f t="shared" si="37"/>
        <v>68.649180327868848</v>
      </c>
      <c r="BQ24" s="11">
        <f t="shared" si="7"/>
        <v>68.649180327868848</v>
      </c>
      <c r="BR24" s="126">
        <v>283.5</v>
      </c>
      <c r="BS24" s="33">
        <f t="shared" si="38"/>
        <v>283.5</v>
      </c>
      <c r="BT24" s="47">
        <v>82.697999999999993</v>
      </c>
      <c r="BU24" s="110">
        <v>357</v>
      </c>
      <c r="BV24" s="33">
        <f t="shared" si="39"/>
        <v>357</v>
      </c>
      <c r="BW24" s="126">
        <v>357</v>
      </c>
      <c r="BX24" s="113">
        <v>0</v>
      </c>
      <c r="BY24" s="33">
        <f t="shared" si="40"/>
        <v>0</v>
      </c>
      <c r="BZ24" s="47">
        <v>0</v>
      </c>
      <c r="CA24" s="110">
        <v>0</v>
      </c>
      <c r="CB24" s="33">
        <f t="shared" si="41"/>
        <v>0</v>
      </c>
      <c r="CC24" s="47">
        <v>0</v>
      </c>
      <c r="CD24" s="110">
        <v>0</v>
      </c>
      <c r="CE24" s="33">
        <f t="shared" si="42"/>
        <v>0</v>
      </c>
      <c r="CF24" s="110">
        <v>0</v>
      </c>
      <c r="CG24" s="113">
        <v>0</v>
      </c>
      <c r="CH24" s="33">
        <f t="shared" si="43"/>
        <v>0</v>
      </c>
      <c r="CI24" s="47">
        <v>0</v>
      </c>
      <c r="CJ24" s="111">
        <v>0</v>
      </c>
      <c r="CK24" s="33">
        <f t="shared" si="44"/>
        <v>0</v>
      </c>
      <c r="CL24" s="47">
        <v>0</v>
      </c>
      <c r="CM24" s="47">
        <v>1378</v>
      </c>
      <c r="CN24" s="33">
        <f t="shared" si="45"/>
        <v>1378</v>
      </c>
      <c r="CO24" s="47">
        <v>912.34</v>
      </c>
      <c r="CP24" s="110">
        <v>578</v>
      </c>
      <c r="CQ24" s="33">
        <f t="shared" si="46"/>
        <v>578</v>
      </c>
      <c r="CR24" s="47">
        <v>292.33999999999997</v>
      </c>
      <c r="CS24" s="47">
        <v>500</v>
      </c>
      <c r="CT24" s="33">
        <f t="shared" si="47"/>
        <v>500</v>
      </c>
      <c r="CU24" s="47">
        <v>2392.2829999999999</v>
      </c>
      <c r="CV24" s="113">
        <v>0</v>
      </c>
      <c r="CW24" s="33">
        <f t="shared" si="48"/>
        <v>0</v>
      </c>
      <c r="CX24" s="126">
        <v>0</v>
      </c>
      <c r="CY24" s="113">
        <v>0</v>
      </c>
      <c r="CZ24" s="33">
        <f t="shared" si="49"/>
        <v>0</v>
      </c>
      <c r="DA24" s="110">
        <v>0</v>
      </c>
      <c r="DB24" s="47">
        <v>0</v>
      </c>
      <c r="DC24" s="33">
        <f t="shared" si="50"/>
        <v>0</v>
      </c>
      <c r="DD24" s="47">
        <v>0</v>
      </c>
      <c r="DE24" s="47">
        <v>0</v>
      </c>
      <c r="DF24" s="12">
        <v>19131.5</v>
      </c>
      <c r="DG24" s="33">
        <f t="shared" si="51"/>
        <v>19131.5</v>
      </c>
      <c r="DH24" s="12">
        <v>15887.324000000001</v>
      </c>
      <c r="DI24" s="47">
        <v>0</v>
      </c>
      <c r="DJ24" s="33">
        <f t="shared" si="52"/>
        <v>0</v>
      </c>
      <c r="DK24" s="47">
        <v>0</v>
      </c>
      <c r="DL24" s="47">
        <v>8426.34</v>
      </c>
      <c r="DM24" s="33">
        <f t="shared" si="53"/>
        <v>8426.34</v>
      </c>
      <c r="DN24" s="47">
        <v>0</v>
      </c>
      <c r="DO24" s="113">
        <v>0</v>
      </c>
      <c r="DP24" s="33">
        <f t="shared" si="54"/>
        <v>0</v>
      </c>
      <c r="DQ24" s="110">
        <v>0</v>
      </c>
      <c r="DR24" s="110">
        <v>0</v>
      </c>
      <c r="DS24" s="33">
        <f t="shared" si="55"/>
        <v>0</v>
      </c>
      <c r="DT24" s="47">
        <v>0</v>
      </c>
      <c r="DU24" s="113">
        <v>0</v>
      </c>
      <c r="DV24" s="33">
        <f t="shared" si="56"/>
        <v>0</v>
      </c>
      <c r="DW24" s="110">
        <v>0</v>
      </c>
      <c r="DX24" s="47">
        <v>916.5</v>
      </c>
      <c r="DY24" s="33">
        <f t="shared" si="57"/>
        <v>916.5</v>
      </c>
      <c r="DZ24" s="126">
        <v>0</v>
      </c>
      <c r="EA24" s="126">
        <v>0</v>
      </c>
      <c r="EB24" s="126">
        <v>9342.84</v>
      </c>
      <c r="EC24" s="33">
        <f t="shared" si="58"/>
        <v>9342.84</v>
      </c>
      <c r="ED24" s="110">
        <v>0</v>
      </c>
      <c r="EE24" s="14">
        <f t="shared" si="59"/>
        <v>-8426.34</v>
      </c>
      <c r="EG24" s="14"/>
      <c r="EI24" s="14"/>
      <c r="EJ24" s="14"/>
      <c r="EL24" s="14"/>
    </row>
    <row r="25" spans="1:142" s="15" customFormat="1" ht="20.25" customHeight="1" x14ac:dyDescent="0.2">
      <c r="A25" s="21">
        <v>16</v>
      </c>
      <c r="B25" s="109" t="s">
        <v>71</v>
      </c>
      <c r="C25" s="110">
        <v>7637.4358999999995</v>
      </c>
      <c r="D25" s="110">
        <v>0</v>
      </c>
      <c r="E25" s="20">
        <f t="shared" si="0"/>
        <v>34478.044999999998</v>
      </c>
      <c r="F25" s="33">
        <f t="shared" si="8"/>
        <v>34478.044999999998</v>
      </c>
      <c r="G25" s="12">
        <f t="shared" si="9"/>
        <v>31381.721000000005</v>
      </c>
      <c r="H25" s="12">
        <f t="shared" si="1"/>
        <v>91.019432801366804</v>
      </c>
      <c r="I25" s="12">
        <f t="shared" si="2"/>
        <v>91.019432801366804</v>
      </c>
      <c r="J25" s="12">
        <v>9813.1</v>
      </c>
      <c r="K25" s="33">
        <f t="shared" si="10"/>
        <v>9813.1</v>
      </c>
      <c r="L25" s="12">
        <v>8370.3189999999995</v>
      </c>
      <c r="M25" s="12">
        <f t="shared" si="3"/>
        <v>85.297398375640725</v>
      </c>
      <c r="N25" s="12">
        <f t="shared" si="4"/>
        <v>2609.9000000000005</v>
      </c>
      <c r="O25" s="33">
        <f t="shared" si="11"/>
        <v>2609.9000000000005</v>
      </c>
      <c r="P25" s="12">
        <f t="shared" si="5"/>
        <v>2654.5409999999993</v>
      </c>
      <c r="Q25" s="12">
        <f t="shared" si="12"/>
        <v>101.71044867619443</v>
      </c>
      <c r="R25" s="11">
        <f t="shared" si="13"/>
        <v>101.71044867619443</v>
      </c>
      <c r="S25" s="126">
        <v>46.200000000000728</v>
      </c>
      <c r="T25" s="33">
        <f t="shared" si="14"/>
        <v>46.200000000000728</v>
      </c>
      <c r="U25" s="47">
        <v>1235.6919999999996</v>
      </c>
      <c r="V25" s="12">
        <f t="shared" si="15"/>
        <v>2674.6580086579656</v>
      </c>
      <c r="W25" s="11">
        <f t="shared" si="16"/>
        <v>2674.6580086579656</v>
      </c>
      <c r="X25" s="126">
        <v>2252.6999999999998</v>
      </c>
      <c r="Y25" s="33">
        <f t="shared" si="17"/>
        <v>2252.6999999999998</v>
      </c>
      <c r="Z25" s="47">
        <v>249.32</v>
      </c>
      <c r="AA25" s="12">
        <f t="shared" si="18"/>
        <v>11.067607759577397</v>
      </c>
      <c r="AB25" s="11">
        <f t="shared" si="19"/>
        <v>11.067607759577397</v>
      </c>
      <c r="AC25" s="126">
        <v>2563.6999999999998</v>
      </c>
      <c r="AD25" s="33">
        <f t="shared" si="20"/>
        <v>2563.6999999999998</v>
      </c>
      <c r="AE25" s="47">
        <v>1418.8489999999999</v>
      </c>
      <c r="AF25" s="12">
        <f t="shared" si="21"/>
        <v>55.34379997659633</v>
      </c>
      <c r="AG25" s="11">
        <f t="shared" si="22"/>
        <v>55.34379997659633</v>
      </c>
      <c r="AH25" s="126">
        <v>40</v>
      </c>
      <c r="AI25" s="33">
        <f t="shared" si="23"/>
        <v>40</v>
      </c>
      <c r="AJ25" s="47">
        <v>105</v>
      </c>
      <c r="AK25" s="47">
        <v>75</v>
      </c>
      <c r="AL25" s="11">
        <f t="shared" si="24"/>
        <v>262.5</v>
      </c>
      <c r="AM25" s="110">
        <v>0</v>
      </c>
      <c r="AN25" s="33">
        <f t="shared" si="25"/>
        <v>0</v>
      </c>
      <c r="AO25" s="47">
        <v>0</v>
      </c>
      <c r="AP25" s="12" t="e">
        <f t="shared" si="26"/>
        <v>#DIV/0!</v>
      </c>
      <c r="AQ25" s="11" t="e">
        <f t="shared" si="27"/>
        <v>#DIV/0!</v>
      </c>
      <c r="AR25" s="111">
        <v>0</v>
      </c>
      <c r="AS25" s="33">
        <f t="shared" si="28"/>
        <v>0</v>
      </c>
      <c r="AT25" s="110">
        <v>0</v>
      </c>
      <c r="AU25" s="111">
        <v>0</v>
      </c>
      <c r="AV25" s="33">
        <f t="shared" si="29"/>
        <v>0</v>
      </c>
      <c r="AW25" s="110">
        <v>0</v>
      </c>
      <c r="AX25" s="112">
        <v>18519.5</v>
      </c>
      <c r="AY25" s="33">
        <f t="shared" si="30"/>
        <v>18519.5</v>
      </c>
      <c r="AZ25" s="47">
        <v>16976.2</v>
      </c>
      <c r="BA25" s="111">
        <v>0</v>
      </c>
      <c r="BB25" s="33">
        <f t="shared" si="31"/>
        <v>0</v>
      </c>
      <c r="BC25" s="13">
        <v>0</v>
      </c>
      <c r="BD25" s="47">
        <v>0</v>
      </c>
      <c r="BE25" s="33">
        <f t="shared" si="32"/>
        <v>0</v>
      </c>
      <c r="BF25" s="126">
        <v>0</v>
      </c>
      <c r="BG25" s="111">
        <v>0</v>
      </c>
      <c r="BH25" s="33">
        <f t="shared" si="33"/>
        <v>0</v>
      </c>
      <c r="BI25" s="110">
        <v>0</v>
      </c>
      <c r="BJ25" s="111">
        <v>0</v>
      </c>
      <c r="BK25" s="33">
        <f t="shared" si="34"/>
        <v>0</v>
      </c>
      <c r="BL25" s="110">
        <v>0</v>
      </c>
      <c r="BM25" s="12">
        <f t="shared" si="6"/>
        <v>700</v>
      </c>
      <c r="BN25" s="33">
        <f t="shared" si="35"/>
        <v>700</v>
      </c>
      <c r="BO25" s="12">
        <f t="shared" si="36"/>
        <v>590.78</v>
      </c>
      <c r="BP25" s="12">
        <f t="shared" si="37"/>
        <v>84.397142857142853</v>
      </c>
      <c r="BQ25" s="11">
        <f t="shared" si="7"/>
        <v>84.397142857142853</v>
      </c>
      <c r="BR25" s="126">
        <v>390</v>
      </c>
      <c r="BS25" s="33">
        <f t="shared" si="38"/>
        <v>390</v>
      </c>
      <c r="BT25" s="47">
        <v>260.39999999999998</v>
      </c>
      <c r="BU25" s="110">
        <v>110</v>
      </c>
      <c r="BV25" s="33">
        <f t="shared" si="39"/>
        <v>110</v>
      </c>
      <c r="BW25" s="126">
        <v>0.38</v>
      </c>
      <c r="BX25" s="113">
        <v>0</v>
      </c>
      <c r="BY25" s="33">
        <f t="shared" si="40"/>
        <v>0</v>
      </c>
      <c r="BZ25" s="47">
        <v>0</v>
      </c>
      <c r="CA25" s="110">
        <v>200</v>
      </c>
      <c r="CB25" s="33">
        <f t="shared" si="41"/>
        <v>200</v>
      </c>
      <c r="CC25" s="47">
        <v>330</v>
      </c>
      <c r="CD25" s="110">
        <v>0</v>
      </c>
      <c r="CE25" s="33">
        <f t="shared" si="42"/>
        <v>0</v>
      </c>
      <c r="CF25" s="110">
        <v>0</v>
      </c>
      <c r="CG25" s="113">
        <v>0</v>
      </c>
      <c r="CH25" s="33">
        <f t="shared" si="43"/>
        <v>0</v>
      </c>
      <c r="CI25" s="47">
        <v>0</v>
      </c>
      <c r="CJ25" s="111">
        <v>0</v>
      </c>
      <c r="CK25" s="33">
        <f t="shared" si="44"/>
        <v>0</v>
      </c>
      <c r="CL25" s="47">
        <v>0</v>
      </c>
      <c r="CM25" s="47">
        <v>4210.5</v>
      </c>
      <c r="CN25" s="33">
        <f t="shared" si="45"/>
        <v>4210.5</v>
      </c>
      <c r="CO25" s="47">
        <v>4770.6779999999999</v>
      </c>
      <c r="CP25" s="110">
        <v>510.5</v>
      </c>
      <c r="CQ25" s="33">
        <f t="shared" si="46"/>
        <v>510.5</v>
      </c>
      <c r="CR25" s="47">
        <v>371.61</v>
      </c>
      <c r="CS25" s="47">
        <v>0</v>
      </c>
      <c r="CT25" s="33">
        <f t="shared" si="47"/>
        <v>0</v>
      </c>
      <c r="CU25" s="47">
        <v>0</v>
      </c>
      <c r="CV25" s="113">
        <v>0</v>
      </c>
      <c r="CW25" s="33">
        <f t="shared" si="48"/>
        <v>0</v>
      </c>
      <c r="CX25" s="126">
        <v>0</v>
      </c>
      <c r="CY25" s="113">
        <v>0</v>
      </c>
      <c r="CZ25" s="33">
        <f t="shared" si="49"/>
        <v>0</v>
      </c>
      <c r="DA25" s="110">
        <v>0</v>
      </c>
      <c r="DB25" s="47">
        <v>0</v>
      </c>
      <c r="DC25" s="33">
        <f t="shared" si="50"/>
        <v>0</v>
      </c>
      <c r="DD25" s="47">
        <v>0</v>
      </c>
      <c r="DE25" s="47">
        <v>0</v>
      </c>
      <c r="DF25" s="12">
        <v>28286.400000000001</v>
      </c>
      <c r="DG25" s="33">
        <f t="shared" si="51"/>
        <v>28286.400000000001</v>
      </c>
      <c r="DH25" s="12">
        <v>24120.941000000003</v>
      </c>
      <c r="DI25" s="47">
        <v>0</v>
      </c>
      <c r="DJ25" s="33">
        <f t="shared" si="52"/>
        <v>0</v>
      </c>
      <c r="DK25" s="47">
        <v>0</v>
      </c>
      <c r="DL25" s="47">
        <v>6191.6450000000004</v>
      </c>
      <c r="DM25" s="33">
        <f t="shared" si="53"/>
        <v>6191.6450000000004</v>
      </c>
      <c r="DN25" s="47">
        <v>5000</v>
      </c>
      <c r="DO25" s="113">
        <v>0</v>
      </c>
      <c r="DP25" s="33">
        <f t="shared" si="54"/>
        <v>0</v>
      </c>
      <c r="DQ25" s="110">
        <v>0</v>
      </c>
      <c r="DR25" s="110">
        <v>0</v>
      </c>
      <c r="DS25" s="33">
        <f t="shared" si="55"/>
        <v>0</v>
      </c>
      <c r="DT25" s="47">
        <v>0</v>
      </c>
      <c r="DU25" s="113">
        <v>0</v>
      </c>
      <c r="DV25" s="33">
        <f t="shared" si="56"/>
        <v>0</v>
      </c>
      <c r="DW25" s="110">
        <v>0</v>
      </c>
      <c r="DX25" s="47">
        <v>2500</v>
      </c>
      <c r="DY25" s="33">
        <f t="shared" si="57"/>
        <v>2500</v>
      </c>
      <c r="DZ25" s="126">
        <v>0</v>
      </c>
      <c r="EA25" s="126">
        <v>0</v>
      </c>
      <c r="EB25" s="126">
        <v>8691.6450000000004</v>
      </c>
      <c r="EC25" s="33">
        <f t="shared" si="58"/>
        <v>8691.6450000000004</v>
      </c>
      <c r="ED25" s="110">
        <v>7260.7800000000007</v>
      </c>
      <c r="EE25" s="14">
        <f t="shared" si="59"/>
        <v>-6191.6450000000004</v>
      </c>
      <c r="EG25" s="14"/>
      <c r="EI25" s="14"/>
      <c r="EJ25" s="14"/>
      <c r="EL25" s="14"/>
    </row>
    <row r="26" spans="1:142" s="15" customFormat="1" ht="20.25" customHeight="1" x14ac:dyDescent="0.2">
      <c r="A26" s="21">
        <v>17</v>
      </c>
      <c r="B26" s="109" t="s">
        <v>72</v>
      </c>
      <c r="C26" s="110">
        <v>6853</v>
      </c>
      <c r="D26" s="110">
        <v>1000</v>
      </c>
      <c r="E26" s="20">
        <f t="shared" si="0"/>
        <v>56245.399999999994</v>
      </c>
      <c r="F26" s="33">
        <f t="shared" si="8"/>
        <v>56245.399999999994</v>
      </c>
      <c r="G26" s="12">
        <f t="shared" si="9"/>
        <v>40741.306299999997</v>
      </c>
      <c r="H26" s="12">
        <f t="shared" si="1"/>
        <v>72.434912543959157</v>
      </c>
      <c r="I26" s="12">
        <f t="shared" si="2"/>
        <v>72.434912543959157</v>
      </c>
      <c r="J26" s="12">
        <v>14198.2</v>
      </c>
      <c r="K26" s="33">
        <f t="shared" si="10"/>
        <v>14198.2</v>
      </c>
      <c r="L26" s="12">
        <v>11544.114</v>
      </c>
      <c r="M26" s="12">
        <f t="shared" si="3"/>
        <v>81.306883971207611</v>
      </c>
      <c r="N26" s="12">
        <f t="shared" si="4"/>
        <v>8147.2000000000007</v>
      </c>
      <c r="O26" s="33">
        <f t="shared" si="11"/>
        <v>8147.2000000000007</v>
      </c>
      <c r="P26" s="12">
        <f t="shared" si="5"/>
        <v>5453.2160000000003</v>
      </c>
      <c r="Q26" s="12">
        <f t="shared" si="12"/>
        <v>66.933621366849962</v>
      </c>
      <c r="R26" s="11">
        <f t="shared" si="13"/>
        <v>66.933621366849962</v>
      </c>
      <c r="S26" s="126">
        <v>3686.7000000000007</v>
      </c>
      <c r="T26" s="33">
        <f t="shared" si="14"/>
        <v>3686.7000000000007</v>
      </c>
      <c r="U26" s="47">
        <v>2324.8309999999997</v>
      </c>
      <c r="V26" s="12">
        <f t="shared" si="15"/>
        <v>63.059945208451985</v>
      </c>
      <c r="W26" s="11">
        <f t="shared" si="16"/>
        <v>63.059945208451985</v>
      </c>
      <c r="X26" s="126">
        <v>0</v>
      </c>
      <c r="Y26" s="33">
        <f t="shared" si="17"/>
        <v>0</v>
      </c>
      <c r="Z26" s="47">
        <v>1213.307</v>
      </c>
      <c r="AA26" s="12" t="e">
        <f t="shared" si="18"/>
        <v>#DIV/0!</v>
      </c>
      <c r="AB26" s="11" t="e">
        <f t="shared" si="19"/>
        <v>#DIV/0!</v>
      </c>
      <c r="AC26" s="126">
        <v>4460.5</v>
      </c>
      <c r="AD26" s="33">
        <f t="shared" si="20"/>
        <v>4460.5</v>
      </c>
      <c r="AE26" s="47">
        <v>3128.3850000000002</v>
      </c>
      <c r="AF26" s="12">
        <f t="shared" si="21"/>
        <v>70.135298733325868</v>
      </c>
      <c r="AG26" s="11">
        <f t="shared" si="22"/>
        <v>70.135298733325868</v>
      </c>
      <c r="AH26" s="126">
        <v>60</v>
      </c>
      <c r="AI26" s="33">
        <f t="shared" si="23"/>
        <v>60</v>
      </c>
      <c r="AJ26" s="47">
        <v>245.07400000000001</v>
      </c>
      <c r="AK26" s="47">
        <v>245.07400000000001</v>
      </c>
      <c r="AL26" s="11">
        <f t="shared" si="24"/>
        <v>408.45666666666665</v>
      </c>
      <c r="AM26" s="110">
        <v>0</v>
      </c>
      <c r="AN26" s="33">
        <f t="shared" si="25"/>
        <v>0</v>
      </c>
      <c r="AO26" s="47">
        <v>0</v>
      </c>
      <c r="AP26" s="12" t="e">
        <f t="shared" si="26"/>
        <v>#DIV/0!</v>
      </c>
      <c r="AQ26" s="11" t="e">
        <f t="shared" si="27"/>
        <v>#DIV/0!</v>
      </c>
      <c r="AR26" s="111">
        <v>0</v>
      </c>
      <c r="AS26" s="33">
        <f t="shared" si="28"/>
        <v>0</v>
      </c>
      <c r="AT26" s="110">
        <v>0</v>
      </c>
      <c r="AU26" s="111">
        <v>0</v>
      </c>
      <c r="AV26" s="33">
        <f t="shared" si="29"/>
        <v>0</v>
      </c>
      <c r="AW26" s="110">
        <v>0</v>
      </c>
      <c r="AX26" s="112">
        <v>31260.5</v>
      </c>
      <c r="AY26" s="33">
        <f t="shared" si="30"/>
        <v>31260.5</v>
      </c>
      <c r="AZ26" s="47">
        <v>28655.4</v>
      </c>
      <c r="BA26" s="111">
        <v>0</v>
      </c>
      <c r="BB26" s="33">
        <f t="shared" si="31"/>
        <v>0</v>
      </c>
      <c r="BC26" s="13">
        <v>0</v>
      </c>
      <c r="BD26" s="47">
        <v>0</v>
      </c>
      <c r="BE26" s="33">
        <f t="shared" si="32"/>
        <v>0</v>
      </c>
      <c r="BF26" s="126">
        <v>0</v>
      </c>
      <c r="BG26" s="111">
        <v>0</v>
      </c>
      <c r="BH26" s="33">
        <f t="shared" si="33"/>
        <v>0</v>
      </c>
      <c r="BI26" s="110">
        <v>0</v>
      </c>
      <c r="BJ26" s="111">
        <v>0</v>
      </c>
      <c r="BK26" s="33">
        <f t="shared" si="34"/>
        <v>0</v>
      </c>
      <c r="BL26" s="110">
        <v>0</v>
      </c>
      <c r="BM26" s="12">
        <f t="shared" si="6"/>
        <v>489</v>
      </c>
      <c r="BN26" s="33">
        <f t="shared" si="35"/>
        <v>489</v>
      </c>
      <c r="BO26" s="12">
        <f t="shared" si="36"/>
        <v>621.23800000000006</v>
      </c>
      <c r="BP26" s="12">
        <f t="shared" si="37"/>
        <v>127.04253578732107</v>
      </c>
      <c r="BQ26" s="11">
        <f t="shared" si="7"/>
        <v>127.04253578732107</v>
      </c>
      <c r="BR26" s="126">
        <v>439</v>
      </c>
      <c r="BS26" s="33">
        <f t="shared" si="38"/>
        <v>439</v>
      </c>
      <c r="BT26" s="47">
        <v>507.99200000000002</v>
      </c>
      <c r="BU26" s="110">
        <v>50</v>
      </c>
      <c r="BV26" s="33">
        <f t="shared" si="39"/>
        <v>50</v>
      </c>
      <c r="BW26" s="126">
        <v>0.376</v>
      </c>
      <c r="BX26" s="113">
        <v>0</v>
      </c>
      <c r="BY26" s="33">
        <f t="shared" si="40"/>
        <v>0</v>
      </c>
      <c r="BZ26" s="47">
        <v>0</v>
      </c>
      <c r="CA26" s="110">
        <v>0</v>
      </c>
      <c r="CB26" s="33">
        <f t="shared" si="41"/>
        <v>0</v>
      </c>
      <c r="CC26" s="47">
        <v>112.87</v>
      </c>
      <c r="CD26" s="110">
        <v>0</v>
      </c>
      <c r="CE26" s="33">
        <f t="shared" si="42"/>
        <v>0</v>
      </c>
      <c r="CF26" s="110">
        <v>0</v>
      </c>
      <c r="CG26" s="113">
        <v>0</v>
      </c>
      <c r="CH26" s="33">
        <f t="shared" si="43"/>
        <v>0</v>
      </c>
      <c r="CI26" s="47">
        <v>0</v>
      </c>
      <c r="CJ26" s="111">
        <v>0</v>
      </c>
      <c r="CK26" s="33">
        <f t="shared" si="44"/>
        <v>0</v>
      </c>
      <c r="CL26" s="47">
        <v>0</v>
      </c>
      <c r="CM26" s="47">
        <v>5502</v>
      </c>
      <c r="CN26" s="33">
        <f t="shared" si="45"/>
        <v>5502</v>
      </c>
      <c r="CO26" s="47">
        <v>4011.279</v>
      </c>
      <c r="CP26" s="110">
        <v>936</v>
      </c>
      <c r="CQ26" s="33">
        <f t="shared" si="46"/>
        <v>936</v>
      </c>
      <c r="CR26" s="47">
        <v>219.1</v>
      </c>
      <c r="CS26" s="47">
        <v>0</v>
      </c>
      <c r="CT26" s="33">
        <f t="shared" si="47"/>
        <v>0</v>
      </c>
      <c r="CU26" s="47">
        <v>0</v>
      </c>
      <c r="CV26" s="113">
        <v>0</v>
      </c>
      <c r="CW26" s="33">
        <f t="shared" si="48"/>
        <v>0</v>
      </c>
      <c r="CX26" s="126">
        <v>0</v>
      </c>
      <c r="CY26" s="113">
        <v>0</v>
      </c>
      <c r="CZ26" s="33">
        <f t="shared" si="49"/>
        <v>0</v>
      </c>
      <c r="DA26" s="110">
        <v>0</v>
      </c>
      <c r="DB26" s="47">
        <v>0</v>
      </c>
      <c r="DC26" s="33">
        <f t="shared" si="50"/>
        <v>0</v>
      </c>
      <c r="DD26" s="47">
        <v>0</v>
      </c>
      <c r="DE26" s="47">
        <v>0</v>
      </c>
      <c r="DF26" s="12">
        <v>41781.5</v>
      </c>
      <c r="DG26" s="33">
        <f t="shared" si="51"/>
        <v>41781.5</v>
      </c>
      <c r="DH26" s="12">
        <v>37874.82</v>
      </c>
      <c r="DI26" s="47">
        <v>0</v>
      </c>
      <c r="DJ26" s="33">
        <f t="shared" si="52"/>
        <v>0</v>
      </c>
      <c r="DK26" s="47">
        <v>0</v>
      </c>
      <c r="DL26" s="47">
        <v>14463.9</v>
      </c>
      <c r="DM26" s="33">
        <f t="shared" si="53"/>
        <v>14463.900000000001</v>
      </c>
      <c r="DN26" s="47">
        <v>1000</v>
      </c>
      <c r="DO26" s="113">
        <v>0</v>
      </c>
      <c r="DP26" s="33">
        <f t="shared" si="54"/>
        <v>0</v>
      </c>
      <c r="DQ26" s="110">
        <v>0</v>
      </c>
      <c r="DR26" s="110">
        <v>0</v>
      </c>
      <c r="DS26" s="33">
        <f t="shared" si="55"/>
        <v>0</v>
      </c>
      <c r="DT26" s="47">
        <v>0</v>
      </c>
      <c r="DU26" s="113">
        <v>0</v>
      </c>
      <c r="DV26" s="33">
        <f t="shared" si="56"/>
        <v>0</v>
      </c>
      <c r="DW26" s="110">
        <v>0</v>
      </c>
      <c r="DX26" s="47">
        <v>12066</v>
      </c>
      <c r="DY26" s="33">
        <f t="shared" si="57"/>
        <v>12066</v>
      </c>
      <c r="DZ26" s="126">
        <v>10000</v>
      </c>
      <c r="EA26" s="126">
        <v>0</v>
      </c>
      <c r="EB26" s="126">
        <v>26529.9</v>
      </c>
      <c r="EC26" s="33">
        <f t="shared" si="58"/>
        <v>26529.9</v>
      </c>
      <c r="ED26" s="110">
        <v>12866.4863</v>
      </c>
      <c r="EE26" s="14">
        <f t="shared" si="59"/>
        <v>-14463.900000000001</v>
      </c>
      <c r="EG26" s="14"/>
      <c r="EI26" s="14"/>
      <c r="EJ26" s="14"/>
      <c r="EL26" s="14"/>
    </row>
    <row r="27" spans="1:142" s="15" customFormat="1" ht="20.25" customHeight="1" x14ac:dyDescent="0.2">
      <c r="A27" s="21">
        <v>18</v>
      </c>
      <c r="B27" s="109" t="s">
        <v>73</v>
      </c>
      <c r="C27" s="110">
        <v>40864.0746</v>
      </c>
      <c r="D27" s="110">
        <v>0</v>
      </c>
      <c r="E27" s="20">
        <f t="shared" si="0"/>
        <v>68051.525999999998</v>
      </c>
      <c r="F27" s="33">
        <f t="shared" si="8"/>
        <v>68051.525999999998</v>
      </c>
      <c r="G27" s="12">
        <f t="shared" si="9"/>
        <v>45730.771999999997</v>
      </c>
      <c r="H27" s="12">
        <f t="shared" si="1"/>
        <v>67.20021531919798</v>
      </c>
      <c r="I27" s="12">
        <f t="shared" si="2"/>
        <v>67.20021531919798</v>
      </c>
      <c r="J27" s="12">
        <v>7473.8</v>
      </c>
      <c r="K27" s="33">
        <f t="shared" si="10"/>
        <v>7473.8000000000011</v>
      </c>
      <c r="L27" s="12">
        <v>6865.9989999999998</v>
      </c>
      <c r="M27" s="12">
        <f t="shared" si="3"/>
        <v>91.867577403730365</v>
      </c>
      <c r="N27" s="12">
        <f t="shared" si="4"/>
        <v>3013.1</v>
      </c>
      <c r="O27" s="33">
        <f t="shared" si="11"/>
        <v>3013.1</v>
      </c>
      <c r="P27" s="12">
        <f t="shared" si="5"/>
        <v>1902.2480000000005</v>
      </c>
      <c r="Q27" s="12">
        <f t="shared" si="12"/>
        <v>63.132587700375041</v>
      </c>
      <c r="R27" s="11">
        <f t="shared" si="13"/>
        <v>63.132587700375041</v>
      </c>
      <c r="S27" s="126">
        <v>288.5</v>
      </c>
      <c r="T27" s="33">
        <f t="shared" si="14"/>
        <v>288.5</v>
      </c>
      <c r="U27" s="47">
        <v>1703.3970000000006</v>
      </c>
      <c r="V27" s="12">
        <f t="shared" si="15"/>
        <v>590.43223570190662</v>
      </c>
      <c r="W27" s="11">
        <f t="shared" si="16"/>
        <v>590.43223570190662</v>
      </c>
      <c r="X27" s="126">
        <v>3890.2</v>
      </c>
      <c r="Y27" s="33">
        <f t="shared" si="17"/>
        <v>3890.2</v>
      </c>
      <c r="Z27" s="47">
        <v>4538.3509999999997</v>
      </c>
      <c r="AA27" s="12">
        <f t="shared" si="18"/>
        <v>116.66112282144876</v>
      </c>
      <c r="AB27" s="11">
        <f t="shared" si="19"/>
        <v>116.66112282144876</v>
      </c>
      <c r="AC27" s="126">
        <v>2724.6</v>
      </c>
      <c r="AD27" s="33">
        <f t="shared" si="20"/>
        <v>2724.6</v>
      </c>
      <c r="AE27" s="47">
        <v>198.851</v>
      </c>
      <c r="AF27" s="12">
        <f t="shared" si="21"/>
        <v>7.2983557219408359</v>
      </c>
      <c r="AG27" s="11">
        <f t="shared" si="22"/>
        <v>7.2983557219408359</v>
      </c>
      <c r="AH27" s="126">
        <v>30</v>
      </c>
      <c r="AI27" s="33">
        <f t="shared" si="23"/>
        <v>30</v>
      </c>
      <c r="AJ27" s="47">
        <v>35</v>
      </c>
      <c r="AK27" s="47">
        <v>35</v>
      </c>
      <c r="AL27" s="11">
        <f t="shared" si="24"/>
        <v>116.66666666666667</v>
      </c>
      <c r="AM27" s="110">
        <v>0</v>
      </c>
      <c r="AN27" s="33">
        <f t="shared" si="25"/>
        <v>0</v>
      </c>
      <c r="AO27" s="47">
        <v>0</v>
      </c>
      <c r="AP27" s="12" t="e">
        <f t="shared" si="26"/>
        <v>#DIV/0!</v>
      </c>
      <c r="AQ27" s="11" t="e">
        <f t="shared" si="27"/>
        <v>#DIV/0!</v>
      </c>
      <c r="AR27" s="111">
        <v>0</v>
      </c>
      <c r="AS27" s="33">
        <f t="shared" si="28"/>
        <v>0</v>
      </c>
      <c r="AT27" s="110">
        <v>0</v>
      </c>
      <c r="AU27" s="111">
        <v>0</v>
      </c>
      <c r="AV27" s="33">
        <f t="shared" si="29"/>
        <v>0</v>
      </c>
      <c r="AW27" s="110">
        <v>0</v>
      </c>
      <c r="AX27" s="112">
        <v>42396.2</v>
      </c>
      <c r="AY27" s="33">
        <f t="shared" si="30"/>
        <v>42396.2</v>
      </c>
      <c r="AZ27" s="47">
        <v>38863.199999999997</v>
      </c>
      <c r="BA27" s="111">
        <v>0</v>
      </c>
      <c r="BB27" s="33">
        <f t="shared" si="31"/>
        <v>0</v>
      </c>
      <c r="BC27" s="13">
        <v>0</v>
      </c>
      <c r="BD27" s="47">
        <v>0</v>
      </c>
      <c r="BE27" s="33">
        <f t="shared" si="32"/>
        <v>0</v>
      </c>
      <c r="BF27" s="126">
        <v>0</v>
      </c>
      <c r="BG27" s="111">
        <v>0</v>
      </c>
      <c r="BH27" s="33">
        <f t="shared" si="33"/>
        <v>0</v>
      </c>
      <c r="BI27" s="110">
        <v>0</v>
      </c>
      <c r="BJ27" s="111">
        <v>0</v>
      </c>
      <c r="BK27" s="33">
        <f t="shared" si="34"/>
        <v>0</v>
      </c>
      <c r="BL27" s="110">
        <v>0</v>
      </c>
      <c r="BM27" s="12">
        <f t="shared" si="6"/>
        <v>540.5</v>
      </c>
      <c r="BN27" s="33">
        <f t="shared" si="35"/>
        <v>540.5</v>
      </c>
      <c r="BO27" s="12">
        <f t="shared" si="36"/>
        <v>390.4</v>
      </c>
      <c r="BP27" s="12">
        <f t="shared" si="37"/>
        <v>72.229417206290464</v>
      </c>
      <c r="BQ27" s="11">
        <f t="shared" si="7"/>
        <v>72.229417206290464</v>
      </c>
      <c r="BR27" s="126">
        <v>0</v>
      </c>
      <c r="BS27" s="33">
        <f t="shared" si="38"/>
        <v>0</v>
      </c>
      <c r="BT27" s="47">
        <v>0</v>
      </c>
      <c r="BU27" s="110">
        <v>540.5</v>
      </c>
      <c r="BV27" s="33">
        <f t="shared" si="39"/>
        <v>540.5</v>
      </c>
      <c r="BW27" s="126">
        <v>390.4</v>
      </c>
      <c r="BX27" s="113">
        <v>0</v>
      </c>
      <c r="BY27" s="33">
        <f t="shared" si="40"/>
        <v>0</v>
      </c>
      <c r="BZ27" s="47">
        <v>0</v>
      </c>
      <c r="CA27" s="110">
        <v>0</v>
      </c>
      <c r="CB27" s="33">
        <f t="shared" si="41"/>
        <v>0</v>
      </c>
      <c r="CC27" s="47">
        <v>0</v>
      </c>
      <c r="CD27" s="110">
        <v>0</v>
      </c>
      <c r="CE27" s="33">
        <f t="shared" si="42"/>
        <v>0</v>
      </c>
      <c r="CF27" s="110">
        <v>0</v>
      </c>
      <c r="CG27" s="113">
        <v>0</v>
      </c>
      <c r="CH27" s="33">
        <f t="shared" si="43"/>
        <v>0</v>
      </c>
      <c r="CI27" s="47">
        <v>0</v>
      </c>
      <c r="CJ27" s="111">
        <v>0</v>
      </c>
      <c r="CK27" s="33">
        <f t="shared" si="44"/>
        <v>0</v>
      </c>
      <c r="CL27" s="47">
        <v>0</v>
      </c>
      <c r="CM27" s="47">
        <v>0</v>
      </c>
      <c r="CN27" s="33">
        <f t="shared" si="45"/>
        <v>0</v>
      </c>
      <c r="CO27" s="47">
        <v>0</v>
      </c>
      <c r="CP27" s="110">
        <v>0</v>
      </c>
      <c r="CQ27" s="33">
        <f t="shared" si="46"/>
        <v>0</v>
      </c>
      <c r="CR27" s="47">
        <v>0</v>
      </c>
      <c r="CS27" s="47">
        <v>0</v>
      </c>
      <c r="CT27" s="33">
        <f t="shared" si="47"/>
        <v>0</v>
      </c>
      <c r="CU27" s="47">
        <v>0</v>
      </c>
      <c r="CV27" s="113">
        <v>0</v>
      </c>
      <c r="CW27" s="33">
        <f t="shared" si="48"/>
        <v>0</v>
      </c>
      <c r="CX27" s="126">
        <v>0</v>
      </c>
      <c r="CY27" s="113">
        <v>0</v>
      </c>
      <c r="CZ27" s="33">
        <f t="shared" si="49"/>
        <v>0</v>
      </c>
      <c r="DA27" s="110">
        <v>0</v>
      </c>
      <c r="DB27" s="47">
        <v>0</v>
      </c>
      <c r="DC27" s="33">
        <f t="shared" si="50"/>
        <v>0</v>
      </c>
      <c r="DD27" s="47">
        <v>0</v>
      </c>
      <c r="DE27" s="47">
        <v>0</v>
      </c>
      <c r="DF27" s="12">
        <v>49870</v>
      </c>
      <c r="DG27" s="33">
        <f t="shared" si="51"/>
        <v>49870</v>
      </c>
      <c r="DH27" s="12">
        <v>45730.771999999997</v>
      </c>
      <c r="DI27" s="47">
        <v>0</v>
      </c>
      <c r="DJ27" s="33">
        <f t="shared" si="52"/>
        <v>0</v>
      </c>
      <c r="DK27" s="47">
        <v>0</v>
      </c>
      <c r="DL27" s="47">
        <v>18181.526000000002</v>
      </c>
      <c r="DM27" s="33">
        <f t="shared" si="53"/>
        <v>18181.526000000002</v>
      </c>
      <c r="DN27" s="47">
        <v>0</v>
      </c>
      <c r="DO27" s="113">
        <v>0</v>
      </c>
      <c r="DP27" s="33">
        <f t="shared" si="54"/>
        <v>0</v>
      </c>
      <c r="DQ27" s="110">
        <v>0</v>
      </c>
      <c r="DR27" s="110">
        <v>0</v>
      </c>
      <c r="DS27" s="33">
        <f t="shared" si="55"/>
        <v>0</v>
      </c>
      <c r="DT27" s="47">
        <v>0</v>
      </c>
      <c r="DU27" s="113">
        <v>0</v>
      </c>
      <c r="DV27" s="33">
        <f t="shared" si="56"/>
        <v>0</v>
      </c>
      <c r="DW27" s="110">
        <v>0</v>
      </c>
      <c r="DX27" s="47">
        <v>9900</v>
      </c>
      <c r="DY27" s="33">
        <f t="shared" si="57"/>
        <v>9900</v>
      </c>
      <c r="DZ27" s="126">
        <v>9900</v>
      </c>
      <c r="EA27" s="126">
        <v>0</v>
      </c>
      <c r="EB27" s="126">
        <v>28081.526000000002</v>
      </c>
      <c r="EC27" s="33">
        <f t="shared" si="58"/>
        <v>28081.525999999998</v>
      </c>
      <c r="ED27" s="110">
        <v>9900</v>
      </c>
      <c r="EE27" s="14">
        <f t="shared" si="59"/>
        <v>-18181.526000000002</v>
      </c>
      <c r="EG27" s="14"/>
      <c r="EI27" s="14"/>
      <c r="EJ27" s="14"/>
      <c r="EL27" s="14"/>
    </row>
    <row r="28" spans="1:142" s="15" customFormat="1" ht="20.25" customHeight="1" x14ac:dyDescent="0.2">
      <c r="A28" s="21">
        <v>19</v>
      </c>
      <c r="B28" s="109" t="s">
        <v>74</v>
      </c>
      <c r="C28" s="110">
        <v>17788.210800000001</v>
      </c>
      <c r="D28" s="110">
        <v>0</v>
      </c>
      <c r="E28" s="20">
        <f t="shared" si="0"/>
        <v>146406.70000000001</v>
      </c>
      <c r="F28" s="33">
        <f t="shared" si="8"/>
        <v>146406.70000000001</v>
      </c>
      <c r="G28" s="12">
        <f t="shared" si="9"/>
        <v>130742.87400000001</v>
      </c>
      <c r="H28" s="12">
        <f t="shared" si="1"/>
        <v>89.301154933483247</v>
      </c>
      <c r="I28" s="12">
        <f t="shared" si="2"/>
        <v>89.301154933483247</v>
      </c>
      <c r="J28" s="12">
        <v>43925</v>
      </c>
      <c r="K28" s="33">
        <f t="shared" si="10"/>
        <v>43925</v>
      </c>
      <c r="L28" s="12">
        <v>34729.17</v>
      </c>
      <c r="M28" s="12">
        <f t="shared" si="3"/>
        <v>79.064701195219129</v>
      </c>
      <c r="N28" s="12">
        <f t="shared" si="4"/>
        <v>26300</v>
      </c>
      <c r="O28" s="33">
        <f t="shared" si="11"/>
        <v>26300</v>
      </c>
      <c r="P28" s="12">
        <f t="shared" si="5"/>
        <v>20968.632000000005</v>
      </c>
      <c r="Q28" s="12">
        <f t="shared" si="12"/>
        <v>79.728638783269972</v>
      </c>
      <c r="R28" s="11">
        <f t="shared" si="13"/>
        <v>79.728638783269972</v>
      </c>
      <c r="S28" s="126">
        <v>10300</v>
      </c>
      <c r="T28" s="33">
        <f t="shared" si="14"/>
        <v>10300</v>
      </c>
      <c r="U28" s="47">
        <v>7436.3310000000038</v>
      </c>
      <c r="V28" s="12">
        <f t="shared" si="15"/>
        <v>72.197388349514597</v>
      </c>
      <c r="W28" s="11">
        <f t="shared" si="16"/>
        <v>72.197388349514597</v>
      </c>
      <c r="X28" s="126">
        <v>5300</v>
      </c>
      <c r="Y28" s="33">
        <f t="shared" si="17"/>
        <v>5300</v>
      </c>
      <c r="Z28" s="47">
        <v>3537.4119999999998</v>
      </c>
      <c r="AA28" s="12">
        <f>Z28/Y28*100</f>
        <v>66.743622641509432</v>
      </c>
      <c r="AB28" s="11">
        <f t="shared" si="19"/>
        <v>66.743622641509432</v>
      </c>
      <c r="AC28" s="126">
        <v>16000</v>
      </c>
      <c r="AD28" s="33">
        <f t="shared" si="20"/>
        <v>16000</v>
      </c>
      <c r="AE28" s="47">
        <v>13532.300999999999</v>
      </c>
      <c r="AF28" s="12">
        <f t="shared" si="21"/>
        <v>84.57688125</v>
      </c>
      <c r="AG28" s="11">
        <f t="shared" si="22"/>
        <v>84.57688125</v>
      </c>
      <c r="AH28" s="126">
        <v>825</v>
      </c>
      <c r="AI28" s="33">
        <f t="shared" si="23"/>
        <v>825</v>
      </c>
      <c r="AJ28" s="47">
        <v>821</v>
      </c>
      <c r="AK28" s="47">
        <v>731</v>
      </c>
      <c r="AL28" s="11">
        <f t="shared" si="24"/>
        <v>99.515151515151516</v>
      </c>
      <c r="AM28" s="110">
        <v>0</v>
      </c>
      <c r="AN28" s="33">
        <f t="shared" si="25"/>
        <v>0</v>
      </c>
      <c r="AO28" s="47">
        <v>0</v>
      </c>
      <c r="AP28" s="12" t="e">
        <f t="shared" si="26"/>
        <v>#DIV/0!</v>
      </c>
      <c r="AQ28" s="11" t="e">
        <f t="shared" si="27"/>
        <v>#DIV/0!</v>
      </c>
      <c r="AR28" s="111">
        <v>0</v>
      </c>
      <c r="AS28" s="33">
        <f t="shared" si="28"/>
        <v>0</v>
      </c>
      <c r="AT28" s="110">
        <v>0</v>
      </c>
      <c r="AU28" s="111">
        <v>0</v>
      </c>
      <c r="AV28" s="33">
        <f t="shared" si="29"/>
        <v>0</v>
      </c>
      <c r="AW28" s="110">
        <v>0</v>
      </c>
      <c r="AX28" s="112">
        <v>105738</v>
      </c>
      <c r="AY28" s="33">
        <f t="shared" si="30"/>
        <v>105738</v>
      </c>
      <c r="AZ28" s="47">
        <v>96926.5</v>
      </c>
      <c r="BA28" s="111">
        <v>0</v>
      </c>
      <c r="BB28" s="33">
        <f t="shared" si="31"/>
        <v>0</v>
      </c>
      <c r="BC28" s="13">
        <v>0</v>
      </c>
      <c r="BD28" s="47">
        <v>1743.7</v>
      </c>
      <c r="BE28" s="33">
        <f t="shared" si="32"/>
        <v>1743.7</v>
      </c>
      <c r="BF28" s="126">
        <v>871.9</v>
      </c>
      <c r="BG28" s="111">
        <v>0</v>
      </c>
      <c r="BH28" s="33">
        <f t="shared" si="33"/>
        <v>0</v>
      </c>
      <c r="BI28" s="110">
        <v>0</v>
      </c>
      <c r="BJ28" s="111">
        <v>0</v>
      </c>
      <c r="BK28" s="33">
        <f t="shared" si="34"/>
        <v>0</v>
      </c>
      <c r="BL28" s="110">
        <v>0</v>
      </c>
      <c r="BM28" s="12">
        <f t="shared" si="6"/>
        <v>400</v>
      </c>
      <c r="BN28" s="33">
        <f t="shared" si="35"/>
        <v>400</v>
      </c>
      <c r="BO28" s="12">
        <f t="shared" si="36"/>
        <v>320.87599999999998</v>
      </c>
      <c r="BP28" s="12">
        <f t="shared" si="37"/>
        <v>80.218999999999994</v>
      </c>
      <c r="BQ28" s="11">
        <f t="shared" si="7"/>
        <v>80.218999999999994</v>
      </c>
      <c r="BR28" s="126">
        <v>0</v>
      </c>
      <c r="BS28" s="33">
        <f t="shared" si="38"/>
        <v>0</v>
      </c>
      <c r="BT28" s="47">
        <v>0</v>
      </c>
      <c r="BU28" s="110">
        <v>400</v>
      </c>
      <c r="BV28" s="33">
        <f t="shared" si="39"/>
        <v>400</v>
      </c>
      <c r="BW28" s="126">
        <v>320.87599999999998</v>
      </c>
      <c r="BX28" s="113">
        <v>0</v>
      </c>
      <c r="BY28" s="33">
        <f t="shared" si="40"/>
        <v>0</v>
      </c>
      <c r="BZ28" s="47">
        <v>0</v>
      </c>
      <c r="CA28" s="110">
        <v>0</v>
      </c>
      <c r="CB28" s="33">
        <f t="shared" si="41"/>
        <v>0</v>
      </c>
      <c r="CC28" s="47">
        <v>0</v>
      </c>
      <c r="CD28" s="110">
        <v>0</v>
      </c>
      <c r="CE28" s="33">
        <f t="shared" si="42"/>
        <v>0</v>
      </c>
      <c r="CF28" s="110">
        <v>0</v>
      </c>
      <c r="CG28" s="113">
        <v>0</v>
      </c>
      <c r="CH28" s="33">
        <f t="shared" si="43"/>
        <v>0</v>
      </c>
      <c r="CI28" s="47">
        <v>0</v>
      </c>
      <c r="CJ28" s="111">
        <v>0</v>
      </c>
      <c r="CK28" s="33">
        <f t="shared" si="44"/>
        <v>0</v>
      </c>
      <c r="CL28" s="47">
        <v>0</v>
      </c>
      <c r="CM28" s="47">
        <v>11100</v>
      </c>
      <c r="CN28" s="33">
        <f t="shared" si="45"/>
        <v>11100</v>
      </c>
      <c r="CO28" s="47">
        <v>8202.08</v>
      </c>
      <c r="CP28" s="110">
        <v>2000</v>
      </c>
      <c r="CQ28" s="33">
        <f t="shared" si="46"/>
        <v>2000</v>
      </c>
      <c r="CR28" s="47">
        <v>1197.3800000000001</v>
      </c>
      <c r="CS28" s="47">
        <v>0</v>
      </c>
      <c r="CT28" s="33">
        <f t="shared" si="47"/>
        <v>0</v>
      </c>
      <c r="CU28" s="47">
        <v>0</v>
      </c>
      <c r="CV28" s="113">
        <v>0</v>
      </c>
      <c r="CW28" s="33">
        <f t="shared" si="48"/>
        <v>0</v>
      </c>
      <c r="CX28" s="126">
        <v>0</v>
      </c>
      <c r="CY28" s="113">
        <v>0</v>
      </c>
      <c r="CZ28" s="33">
        <f t="shared" si="49"/>
        <v>0</v>
      </c>
      <c r="DA28" s="110">
        <v>0</v>
      </c>
      <c r="DB28" s="47">
        <v>0</v>
      </c>
      <c r="DC28" s="33">
        <f t="shared" si="50"/>
        <v>0</v>
      </c>
      <c r="DD28" s="47">
        <v>879.17</v>
      </c>
      <c r="DE28" s="47">
        <v>0</v>
      </c>
      <c r="DF28" s="12">
        <v>146406.70000000001</v>
      </c>
      <c r="DG28" s="33">
        <f t="shared" si="51"/>
        <v>146406.70000000001</v>
      </c>
      <c r="DH28" s="12">
        <v>127342.874</v>
      </c>
      <c r="DI28" s="47">
        <v>0</v>
      </c>
      <c r="DJ28" s="33">
        <f t="shared" si="52"/>
        <v>0</v>
      </c>
      <c r="DK28" s="47">
        <v>0</v>
      </c>
      <c r="DL28" s="47">
        <v>0</v>
      </c>
      <c r="DM28" s="33">
        <f t="shared" si="53"/>
        <v>0</v>
      </c>
      <c r="DN28" s="47">
        <v>0</v>
      </c>
      <c r="DO28" s="113">
        <v>0</v>
      </c>
      <c r="DP28" s="33">
        <f t="shared" si="54"/>
        <v>0</v>
      </c>
      <c r="DQ28" s="110">
        <v>0</v>
      </c>
      <c r="DR28" s="110">
        <v>0</v>
      </c>
      <c r="DS28" s="33">
        <f t="shared" si="55"/>
        <v>0</v>
      </c>
      <c r="DT28" s="47">
        <v>0</v>
      </c>
      <c r="DU28" s="113">
        <v>0</v>
      </c>
      <c r="DV28" s="33">
        <f t="shared" si="56"/>
        <v>0</v>
      </c>
      <c r="DW28" s="110">
        <v>0</v>
      </c>
      <c r="DX28" s="47">
        <v>17600</v>
      </c>
      <c r="DY28" s="33">
        <f t="shared" si="57"/>
        <v>17600</v>
      </c>
      <c r="DZ28" s="126">
        <v>9000</v>
      </c>
      <c r="EA28" s="126">
        <v>0</v>
      </c>
      <c r="EB28" s="126">
        <v>17600</v>
      </c>
      <c r="EC28" s="33">
        <f t="shared" si="58"/>
        <v>17600</v>
      </c>
      <c r="ED28" s="110">
        <v>12400</v>
      </c>
      <c r="EE28" s="14">
        <f t="shared" si="59"/>
        <v>0</v>
      </c>
      <c r="EG28" s="14"/>
      <c r="EI28" s="14"/>
      <c r="EJ28" s="14"/>
      <c r="EL28" s="14"/>
    </row>
    <row r="29" spans="1:142" s="15" customFormat="1" ht="20.25" customHeight="1" x14ac:dyDescent="0.2">
      <c r="A29" s="21">
        <v>20</v>
      </c>
      <c r="B29" s="109" t="s">
        <v>75</v>
      </c>
      <c r="C29" s="110">
        <v>3838.9</v>
      </c>
      <c r="D29" s="110">
        <v>0</v>
      </c>
      <c r="E29" s="20">
        <f t="shared" si="0"/>
        <v>32261.260000000002</v>
      </c>
      <c r="F29" s="33">
        <f t="shared" si="8"/>
        <v>32261.260000000002</v>
      </c>
      <c r="G29" s="12">
        <f t="shared" si="9"/>
        <v>27894.342999999997</v>
      </c>
      <c r="H29" s="12">
        <f t="shared" si="1"/>
        <v>86.463898186245657</v>
      </c>
      <c r="I29" s="12">
        <f t="shared" si="2"/>
        <v>86.463898186245657</v>
      </c>
      <c r="J29" s="12">
        <v>7850</v>
      </c>
      <c r="K29" s="33">
        <f t="shared" si="10"/>
        <v>7850</v>
      </c>
      <c r="L29" s="12">
        <v>6989.317</v>
      </c>
      <c r="M29" s="12">
        <f t="shared" si="3"/>
        <v>89.035885350318466</v>
      </c>
      <c r="N29" s="12">
        <f t="shared" si="4"/>
        <v>4650</v>
      </c>
      <c r="O29" s="33">
        <f t="shared" si="11"/>
        <v>4650</v>
      </c>
      <c r="P29" s="12">
        <f t="shared" si="5"/>
        <v>4717.6990000000005</v>
      </c>
      <c r="Q29" s="12">
        <f t="shared" si="12"/>
        <v>101.45589247311828</v>
      </c>
      <c r="R29" s="11">
        <f t="shared" si="13"/>
        <v>101.45589247311828</v>
      </c>
      <c r="S29" s="126">
        <v>450</v>
      </c>
      <c r="T29" s="33">
        <f t="shared" si="14"/>
        <v>450</v>
      </c>
      <c r="U29" s="47">
        <v>1251.0330000000004</v>
      </c>
      <c r="V29" s="12">
        <f t="shared" si="15"/>
        <v>278.00733333333341</v>
      </c>
      <c r="W29" s="11">
        <f t="shared" si="16"/>
        <v>278.00733333333341</v>
      </c>
      <c r="X29" s="126">
        <v>1300</v>
      </c>
      <c r="Y29" s="33">
        <f t="shared" si="17"/>
        <v>1300</v>
      </c>
      <c r="Z29" s="47">
        <v>434.7</v>
      </c>
      <c r="AA29" s="12">
        <f t="shared" si="18"/>
        <v>33.438461538461539</v>
      </c>
      <c r="AB29" s="11">
        <f t="shared" si="19"/>
        <v>33.438461538461539</v>
      </c>
      <c r="AC29" s="126">
        <v>4200</v>
      </c>
      <c r="AD29" s="33">
        <f t="shared" si="20"/>
        <v>4200</v>
      </c>
      <c r="AE29" s="47">
        <v>3466.6660000000002</v>
      </c>
      <c r="AF29" s="12">
        <f t="shared" si="21"/>
        <v>82.539666666666662</v>
      </c>
      <c r="AG29" s="11">
        <f t="shared" si="22"/>
        <v>82.539666666666662</v>
      </c>
      <c r="AH29" s="126">
        <v>60</v>
      </c>
      <c r="AI29" s="33">
        <f t="shared" si="23"/>
        <v>60</v>
      </c>
      <c r="AJ29" s="47">
        <v>131</v>
      </c>
      <c r="AK29" s="47">
        <v>131</v>
      </c>
      <c r="AL29" s="11">
        <f t="shared" si="24"/>
        <v>218.33333333333331</v>
      </c>
      <c r="AM29" s="110">
        <v>0</v>
      </c>
      <c r="AN29" s="33">
        <f t="shared" si="25"/>
        <v>0</v>
      </c>
      <c r="AO29" s="47">
        <v>0</v>
      </c>
      <c r="AP29" s="12" t="e">
        <f t="shared" si="26"/>
        <v>#DIV/0!</v>
      </c>
      <c r="AQ29" s="11" t="e">
        <f t="shared" si="27"/>
        <v>#DIV/0!</v>
      </c>
      <c r="AR29" s="111">
        <v>0</v>
      </c>
      <c r="AS29" s="33">
        <f t="shared" si="28"/>
        <v>0</v>
      </c>
      <c r="AT29" s="110">
        <v>0</v>
      </c>
      <c r="AU29" s="111">
        <v>0</v>
      </c>
      <c r="AV29" s="33">
        <f t="shared" si="29"/>
        <v>0</v>
      </c>
      <c r="AW29" s="110">
        <v>0</v>
      </c>
      <c r="AX29" s="112">
        <v>23988.799999999999</v>
      </c>
      <c r="AY29" s="33">
        <f t="shared" si="30"/>
        <v>23988.799999999999</v>
      </c>
      <c r="AZ29" s="47">
        <v>21989.8</v>
      </c>
      <c r="BA29" s="111">
        <v>0</v>
      </c>
      <c r="BB29" s="33">
        <f t="shared" si="31"/>
        <v>0</v>
      </c>
      <c r="BC29" s="13">
        <v>0</v>
      </c>
      <c r="BD29" s="47">
        <v>0</v>
      </c>
      <c r="BE29" s="33">
        <f t="shared" si="32"/>
        <v>0</v>
      </c>
      <c r="BF29" s="126">
        <v>0</v>
      </c>
      <c r="BG29" s="111">
        <v>0</v>
      </c>
      <c r="BH29" s="33">
        <f t="shared" si="33"/>
        <v>0</v>
      </c>
      <c r="BI29" s="110">
        <v>0</v>
      </c>
      <c r="BJ29" s="111">
        <v>0</v>
      </c>
      <c r="BK29" s="33">
        <f t="shared" si="34"/>
        <v>0</v>
      </c>
      <c r="BL29" s="110">
        <v>0</v>
      </c>
      <c r="BM29" s="12">
        <f t="shared" si="6"/>
        <v>1120</v>
      </c>
      <c r="BN29" s="33">
        <f t="shared" si="35"/>
        <v>1120</v>
      </c>
      <c r="BO29" s="12">
        <f t="shared" si="36"/>
        <v>1080.4680000000001</v>
      </c>
      <c r="BP29" s="12">
        <f t="shared" si="37"/>
        <v>96.470357142857154</v>
      </c>
      <c r="BQ29" s="11">
        <f t="shared" si="7"/>
        <v>96.470357142857154</v>
      </c>
      <c r="BR29" s="126">
        <v>1120</v>
      </c>
      <c r="BS29" s="33">
        <f t="shared" si="38"/>
        <v>1120</v>
      </c>
      <c r="BT29" s="47">
        <v>1080.0840000000001</v>
      </c>
      <c r="BU29" s="110">
        <v>0</v>
      </c>
      <c r="BV29" s="33">
        <f t="shared" si="39"/>
        <v>0</v>
      </c>
      <c r="BW29" s="126">
        <v>0.38400000000000001</v>
      </c>
      <c r="BX29" s="113">
        <v>0</v>
      </c>
      <c r="BY29" s="33">
        <f t="shared" si="40"/>
        <v>0</v>
      </c>
      <c r="BZ29" s="47">
        <v>0</v>
      </c>
      <c r="CA29" s="110">
        <v>0</v>
      </c>
      <c r="CB29" s="33">
        <f t="shared" si="41"/>
        <v>0</v>
      </c>
      <c r="CC29" s="47">
        <v>0</v>
      </c>
      <c r="CD29" s="110">
        <v>0</v>
      </c>
      <c r="CE29" s="33">
        <f t="shared" si="42"/>
        <v>0</v>
      </c>
      <c r="CF29" s="110">
        <v>0</v>
      </c>
      <c r="CG29" s="113">
        <v>0</v>
      </c>
      <c r="CH29" s="33">
        <f t="shared" si="43"/>
        <v>0</v>
      </c>
      <c r="CI29" s="47">
        <v>0</v>
      </c>
      <c r="CJ29" s="111">
        <v>0</v>
      </c>
      <c r="CK29" s="33">
        <f t="shared" si="44"/>
        <v>0</v>
      </c>
      <c r="CL29" s="47">
        <v>0</v>
      </c>
      <c r="CM29" s="47">
        <v>520</v>
      </c>
      <c r="CN29" s="33">
        <f t="shared" si="45"/>
        <v>520</v>
      </c>
      <c r="CO29" s="47">
        <v>325.45</v>
      </c>
      <c r="CP29" s="110">
        <v>520</v>
      </c>
      <c r="CQ29" s="33">
        <f t="shared" si="46"/>
        <v>520</v>
      </c>
      <c r="CR29" s="47">
        <v>325.45</v>
      </c>
      <c r="CS29" s="47">
        <v>0</v>
      </c>
      <c r="CT29" s="33">
        <f t="shared" si="47"/>
        <v>0</v>
      </c>
      <c r="CU29" s="47">
        <v>0</v>
      </c>
      <c r="CV29" s="113">
        <v>0</v>
      </c>
      <c r="CW29" s="33">
        <f t="shared" si="48"/>
        <v>0</v>
      </c>
      <c r="CX29" s="126">
        <v>0</v>
      </c>
      <c r="CY29" s="113">
        <v>0</v>
      </c>
      <c r="CZ29" s="33">
        <f t="shared" si="49"/>
        <v>0</v>
      </c>
      <c r="DA29" s="110">
        <v>0</v>
      </c>
      <c r="DB29" s="47">
        <v>200</v>
      </c>
      <c r="DC29" s="33">
        <f t="shared" si="50"/>
        <v>200</v>
      </c>
      <c r="DD29" s="47">
        <v>300</v>
      </c>
      <c r="DE29" s="47">
        <v>0</v>
      </c>
      <c r="DF29" s="12">
        <v>31838.799999999999</v>
      </c>
      <c r="DG29" s="33">
        <f t="shared" si="51"/>
        <v>31838.799999999996</v>
      </c>
      <c r="DH29" s="12">
        <v>27894.342999999997</v>
      </c>
      <c r="DI29" s="47">
        <v>0</v>
      </c>
      <c r="DJ29" s="33">
        <f t="shared" si="52"/>
        <v>0</v>
      </c>
      <c r="DK29" s="47">
        <v>0</v>
      </c>
      <c r="DL29" s="47">
        <v>422.46</v>
      </c>
      <c r="DM29" s="33">
        <f t="shared" si="53"/>
        <v>422.46</v>
      </c>
      <c r="DN29" s="47">
        <v>0</v>
      </c>
      <c r="DO29" s="113">
        <v>0</v>
      </c>
      <c r="DP29" s="33">
        <f t="shared" si="54"/>
        <v>0</v>
      </c>
      <c r="DQ29" s="110">
        <v>0</v>
      </c>
      <c r="DR29" s="110">
        <v>0</v>
      </c>
      <c r="DS29" s="33">
        <f t="shared" si="55"/>
        <v>0</v>
      </c>
      <c r="DT29" s="47">
        <v>0</v>
      </c>
      <c r="DU29" s="113">
        <v>0</v>
      </c>
      <c r="DV29" s="33">
        <f t="shared" si="56"/>
        <v>0</v>
      </c>
      <c r="DW29" s="110">
        <v>0</v>
      </c>
      <c r="DX29" s="47">
        <v>1500</v>
      </c>
      <c r="DY29" s="33">
        <f t="shared" si="57"/>
        <v>1500</v>
      </c>
      <c r="DZ29" s="126">
        <v>1500</v>
      </c>
      <c r="EA29" s="126">
        <v>0</v>
      </c>
      <c r="EB29" s="126">
        <v>1922.46</v>
      </c>
      <c r="EC29" s="33">
        <f t="shared" si="58"/>
        <v>1922.46</v>
      </c>
      <c r="ED29" s="110">
        <v>1500</v>
      </c>
      <c r="EE29" s="14">
        <f t="shared" si="59"/>
        <v>-422.46000000000004</v>
      </c>
      <c r="EG29" s="14"/>
      <c r="EI29" s="14"/>
      <c r="EJ29" s="14"/>
      <c r="EL29" s="14"/>
    </row>
    <row r="30" spans="1:142" s="15" customFormat="1" ht="20.25" customHeight="1" x14ac:dyDescent="0.2">
      <c r="A30" s="21">
        <v>21</v>
      </c>
      <c r="B30" s="109" t="s">
        <v>76</v>
      </c>
      <c r="C30" s="110">
        <v>17689.095799999999</v>
      </c>
      <c r="D30" s="110">
        <v>0</v>
      </c>
      <c r="E30" s="20">
        <f t="shared" si="0"/>
        <v>115418.88799999999</v>
      </c>
      <c r="F30" s="33">
        <f t="shared" si="8"/>
        <v>115418.88800000001</v>
      </c>
      <c r="G30" s="12">
        <f t="shared" si="9"/>
        <v>101095.09449999999</v>
      </c>
      <c r="H30" s="12">
        <f t="shared" si="1"/>
        <v>87.58973184700929</v>
      </c>
      <c r="I30" s="12">
        <f t="shared" si="2"/>
        <v>87.589731847009304</v>
      </c>
      <c r="J30" s="12">
        <v>42150</v>
      </c>
      <c r="K30" s="33">
        <f t="shared" si="10"/>
        <v>42150</v>
      </c>
      <c r="L30" s="12">
        <v>28598.248500000005</v>
      </c>
      <c r="M30" s="12">
        <f t="shared" si="3"/>
        <v>67.848750889679735</v>
      </c>
      <c r="N30" s="12">
        <f t="shared" si="4"/>
        <v>23000</v>
      </c>
      <c r="O30" s="33">
        <f t="shared" si="11"/>
        <v>23000</v>
      </c>
      <c r="P30" s="12">
        <f t="shared" si="5"/>
        <v>14307.298000000003</v>
      </c>
      <c r="Q30" s="12">
        <f t="shared" si="12"/>
        <v>62.205643478260889</v>
      </c>
      <c r="R30" s="11">
        <f t="shared" si="13"/>
        <v>62.205643478260889</v>
      </c>
      <c r="S30" s="126">
        <v>9600</v>
      </c>
      <c r="T30" s="33">
        <f t="shared" si="14"/>
        <v>9600</v>
      </c>
      <c r="U30" s="47">
        <v>6188.2440000000033</v>
      </c>
      <c r="V30" s="12">
        <f t="shared" si="15"/>
        <v>64.460875000000044</v>
      </c>
      <c r="W30" s="11">
        <f t="shared" si="16"/>
        <v>64.460875000000044</v>
      </c>
      <c r="X30" s="126">
        <v>4600</v>
      </c>
      <c r="Y30" s="33">
        <f t="shared" si="17"/>
        <v>4600</v>
      </c>
      <c r="Z30" s="47">
        <v>3796.6244999999999</v>
      </c>
      <c r="AA30" s="12">
        <f>Z30/Y30*100</f>
        <v>82.5353152173913</v>
      </c>
      <c r="AB30" s="11">
        <f t="shared" si="19"/>
        <v>82.5353152173913</v>
      </c>
      <c r="AC30" s="126">
        <v>13400</v>
      </c>
      <c r="AD30" s="33">
        <f t="shared" si="20"/>
        <v>13400</v>
      </c>
      <c r="AE30" s="47">
        <v>8119.0540000000001</v>
      </c>
      <c r="AF30" s="12">
        <f t="shared" si="21"/>
        <v>60.589955223880601</v>
      </c>
      <c r="AG30" s="11">
        <f t="shared" si="22"/>
        <v>60.589955223880601</v>
      </c>
      <c r="AH30" s="126">
        <v>1100</v>
      </c>
      <c r="AI30" s="33">
        <f t="shared" si="23"/>
        <v>1100</v>
      </c>
      <c r="AJ30" s="47">
        <v>250</v>
      </c>
      <c r="AK30" s="47">
        <v>230</v>
      </c>
      <c r="AL30" s="11">
        <f t="shared" si="24"/>
        <v>22.727272727272727</v>
      </c>
      <c r="AM30" s="110">
        <v>0</v>
      </c>
      <c r="AN30" s="33">
        <f t="shared" si="25"/>
        <v>0</v>
      </c>
      <c r="AO30" s="47">
        <v>0</v>
      </c>
      <c r="AP30" s="12" t="e">
        <f t="shared" si="26"/>
        <v>#DIV/0!</v>
      </c>
      <c r="AQ30" s="11" t="e">
        <f t="shared" si="27"/>
        <v>#DIV/0!</v>
      </c>
      <c r="AR30" s="111">
        <v>0</v>
      </c>
      <c r="AS30" s="33">
        <f t="shared" si="28"/>
        <v>0</v>
      </c>
      <c r="AT30" s="110">
        <v>0</v>
      </c>
      <c r="AU30" s="111">
        <v>0</v>
      </c>
      <c r="AV30" s="33">
        <f t="shared" si="29"/>
        <v>0</v>
      </c>
      <c r="AW30" s="110">
        <v>0</v>
      </c>
      <c r="AX30" s="112">
        <v>81926.399999999994</v>
      </c>
      <c r="AY30" s="33">
        <f t="shared" si="30"/>
        <v>81926.399999999994</v>
      </c>
      <c r="AZ30" s="47">
        <v>75099.199999999997</v>
      </c>
      <c r="BA30" s="111">
        <v>0</v>
      </c>
      <c r="BB30" s="33">
        <f t="shared" si="31"/>
        <v>0</v>
      </c>
      <c r="BC30" s="13">
        <v>0</v>
      </c>
      <c r="BD30" s="47">
        <v>0</v>
      </c>
      <c r="BE30" s="33">
        <f t="shared" si="32"/>
        <v>0</v>
      </c>
      <c r="BF30" s="126">
        <v>0</v>
      </c>
      <c r="BG30" s="111">
        <v>0</v>
      </c>
      <c r="BH30" s="33">
        <f t="shared" si="33"/>
        <v>0</v>
      </c>
      <c r="BI30" s="110">
        <v>0</v>
      </c>
      <c r="BJ30" s="111">
        <v>0</v>
      </c>
      <c r="BK30" s="33">
        <f t="shared" si="34"/>
        <v>0</v>
      </c>
      <c r="BL30" s="110">
        <v>0</v>
      </c>
      <c r="BM30" s="12">
        <f t="shared" si="6"/>
        <v>3800</v>
      </c>
      <c r="BN30" s="33">
        <f t="shared" si="35"/>
        <v>3800</v>
      </c>
      <c r="BO30" s="12">
        <f t="shared" si="36"/>
        <v>2933.34</v>
      </c>
      <c r="BP30" s="12">
        <f t="shared" si="37"/>
        <v>77.193157894736842</v>
      </c>
      <c r="BQ30" s="11">
        <f t="shared" si="7"/>
        <v>77.193157894736842</v>
      </c>
      <c r="BR30" s="126">
        <v>3800</v>
      </c>
      <c r="BS30" s="33">
        <f t="shared" si="38"/>
        <v>3800</v>
      </c>
      <c r="BT30" s="47">
        <v>2933.34</v>
      </c>
      <c r="BU30" s="110">
        <v>0</v>
      </c>
      <c r="BV30" s="33">
        <f t="shared" si="39"/>
        <v>0</v>
      </c>
      <c r="BW30" s="126">
        <v>0</v>
      </c>
      <c r="BX30" s="113">
        <v>0</v>
      </c>
      <c r="BY30" s="33">
        <f t="shared" si="40"/>
        <v>0</v>
      </c>
      <c r="BZ30" s="47">
        <v>0</v>
      </c>
      <c r="CA30" s="110">
        <v>0</v>
      </c>
      <c r="CB30" s="33">
        <f t="shared" si="41"/>
        <v>0</v>
      </c>
      <c r="CC30" s="47">
        <v>0</v>
      </c>
      <c r="CD30" s="110">
        <v>0</v>
      </c>
      <c r="CE30" s="33">
        <f t="shared" si="42"/>
        <v>0</v>
      </c>
      <c r="CF30" s="110">
        <v>0</v>
      </c>
      <c r="CG30" s="113">
        <v>0</v>
      </c>
      <c r="CH30" s="33">
        <f t="shared" si="43"/>
        <v>0</v>
      </c>
      <c r="CI30" s="47">
        <v>0</v>
      </c>
      <c r="CJ30" s="111">
        <v>0</v>
      </c>
      <c r="CK30" s="33">
        <f t="shared" si="44"/>
        <v>0</v>
      </c>
      <c r="CL30" s="47">
        <v>0</v>
      </c>
      <c r="CM30" s="47">
        <v>9450</v>
      </c>
      <c r="CN30" s="33">
        <f t="shared" si="45"/>
        <v>9450</v>
      </c>
      <c r="CO30" s="47">
        <v>6641.4</v>
      </c>
      <c r="CP30" s="110">
        <v>2150</v>
      </c>
      <c r="CQ30" s="33">
        <f t="shared" si="46"/>
        <v>2150</v>
      </c>
      <c r="CR30" s="47">
        <v>1646.1</v>
      </c>
      <c r="CS30" s="47">
        <v>200</v>
      </c>
      <c r="CT30" s="33">
        <f t="shared" si="47"/>
        <v>200</v>
      </c>
      <c r="CU30" s="47">
        <v>669.58600000000001</v>
      </c>
      <c r="CV30" s="113">
        <v>0</v>
      </c>
      <c r="CW30" s="33">
        <f t="shared" si="48"/>
        <v>0</v>
      </c>
      <c r="CX30" s="126">
        <v>0</v>
      </c>
      <c r="CY30" s="113">
        <v>0</v>
      </c>
      <c r="CZ30" s="33">
        <f t="shared" si="49"/>
        <v>0</v>
      </c>
      <c r="DA30" s="110">
        <v>0</v>
      </c>
      <c r="DB30" s="47">
        <v>0</v>
      </c>
      <c r="DC30" s="33">
        <f t="shared" si="50"/>
        <v>0</v>
      </c>
      <c r="DD30" s="47">
        <v>0</v>
      </c>
      <c r="DE30" s="47">
        <v>0</v>
      </c>
      <c r="DF30" s="12">
        <v>115276.4</v>
      </c>
      <c r="DG30" s="33">
        <f t="shared" si="51"/>
        <v>115276.4</v>
      </c>
      <c r="DH30" s="12">
        <v>98095.094499999992</v>
      </c>
      <c r="DI30" s="47">
        <v>0</v>
      </c>
      <c r="DJ30" s="33">
        <f t="shared" si="52"/>
        <v>0</v>
      </c>
      <c r="DK30" s="47">
        <v>0</v>
      </c>
      <c r="DL30" s="47">
        <v>142.488</v>
      </c>
      <c r="DM30" s="33">
        <f t="shared" si="53"/>
        <v>142.488</v>
      </c>
      <c r="DN30" s="47">
        <v>0</v>
      </c>
      <c r="DO30" s="113">
        <v>0</v>
      </c>
      <c r="DP30" s="33">
        <f t="shared" si="54"/>
        <v>0</v>
      </c>
      <c r="DQ30" s="110">
        <v>0</v>
      </c>
      <c r="DR30" s="110">
        <v>0</v>
      </c>
      <c r="DS30" s="33">
        <f t="shared" si="55"/>
        <v>0</v>
      </c>
      <c r="DT30" s="47">
        <v>0</v>
      </c>
      <c r="DU30" s="113">
        <v>0</v>
      </c>
      <c r="DV30" s="33">
        <f t="shared" si="56"/>
        <v>0</v>
      </c>
      <c r="DW30" s="110">
        <v>0</v>
      </c>
      <c r="DX30" s="47">
        <v>7000</v>
      </c>
      <c r="DY30" s="33">
        <f t="shared" si="57"/>
        <v>7000</v>
      </c>
      <c r="DZ30" s="126">
        <v>0</v>
      </c>
      <c r="EA30" s="126">
        <v>0</v>
      </c>
      <c r="EB30" s="126">
        <v>7142.4880000000003</v>
      </c>
      <c r="EC30" s="33">
        <f t="shared" si="58"/>
        <v>7142.4880000000012</v>
      </c>
      <c r="ED30" s="110">
        <v>3000</v>
      </c>
      <c r="EE30" s="14">
        <f t="shared" si="59"/>
        <v>-142.48800000000028</v>
      </c>
      <c r="EG30" s="14"/>
      <c r="EI30" s="14"/>
      <c r="EJ30" s="14"/>
      <c r="EL30" s="14"/>
    </row>
    <row r="31" spans="1:142" s="15" customFormat="1" ht="20.25" customHeight="1" x14ac:dyDescent="0.2">
      <c r="A31" s="21">
        <v>22</v>
      </c>
      <c r="B31" s="109" t="s">
        <v>77</v>
      </c>
      <c r="C31" s="110">
        <v>415.1</v>
      </c>
      <c r="D31" s="110">
        <v>118.4</v>
      </c>
      <c r="E31" s="20">
        <f t="shared" si="0"/>
        <v>9006.7999999999993</v>
      </c>
      <c r="F31" s="33">
        <f t="shared" si="8"/>
        <v>9006.7999999999993</v>
      </c>
      <c r="G31" s="12">
        <f t="shared" si="9"/>
        <v>5650.6010000000006</v>
      </c>
      <c r="H31" s="12">
        <f t="shared" si="1"/>
        <v>62.737054225696156</v>
      </c>
      <c r="I31" s="12">
        <f t="shared" si="2"/>
        <v>62.737054225696156</v>
      </c>
      <c r="J31" s="12">
        <v>5300</v>
      </c>
      <c r="K31" s="33">
        <f t="shared" si="10"/>
        <v>5300</v>
      </c>
      <c r="L31" s="12">
        <v>3846.4859999999994</v>
      </c>
      <c r="M31" s="12">
        <f t="shared" si="3"/>
        <v>72.575207547169796</v>
      </c>
      <c r="N31" s="12">
        <f t="shared" si="4"/>
        <v>1800</v>
      </c>
      <c r="O31" s="33">
        <f t="shared" si="11"/>
        <v>1800</v>
      </c>
      <c r="P31" s="12">
        <f t="shared" si="5"/>
        <v>2716.7069999999999</v>
      </c>
      <c r="Q31" s="12">
        <f t="shared" si="12"/>
        <v>150.92816666666667</v>
      </c>
      <c r="R31" s="11">
        <f t="shared" si="13"/>
        <v>150.92816666666667</v>
      </c>
      <c r="S31" s="126">
        <v>900</v>
      </c>
      <c r="T31" s="33">
        <f t="shared" si="14"/>
        <v>900</v>
      </c>
      <c r="U31" s="47">
        <v>1923.6229999999998</v>
      </c>
      <c r="V31" s="12">
        <f t="shared" si="15"/>
        <v>213.73588888888887</v>
      </c>
      <c r="W31" s="11">
        <f t="shared" si="16"/>
        <v>213.73588888888887</v>
      </c>
      <c r="X31" s="126">
        <v>1700</v>
      </c>
      <c r="Y31" s="33">
        <f t="shared" si="17"/>
        <v>1700</v>
      </c>
      <c r="Z31" s="47">
        <v>525.75900000000001</v>
      </c>
      <c r="AA31" s="12">
        <f t="shared" si="18"/>
        <v>30.927</v>
      </c>
      <c r="AB31" s="11">
        <f t="shared" si="19"/>
        <v>30.927</v>
      </c>
      <c r="AC31" s="126">
        <v>900</v>
      </c>
      <c r="AD31" s="33">
        <f t="shared" si="20"/>
        <v>900</v>
      </c>
      <c r="AE31" s="47">
        <v>793.08399999999995</v>
      </c>
      <c r="AF31" s="12">
        <f t="shared" si="21"/>
        <v>88.120444444444431</v>
      </c>
      <c r="AG31" s="11">
        <f t="shared" si="22"/>
        <v>88.120444444444431</v>
      </c>
      <c r="AH31" s="126">
        <v>500</v>
      </c>
      <c r="AI31" s="33">
        <f t="shared" si="23"/>
        <v>500</v>
      </c>
      <c r="AJ31" s="47">
        <v>85</v>
      </c>
      <c r="AK31" s="47">
        <v>85</v>
      </c>
      <c r="AL31" s="11">
        <f t="shared" si="24"/>
        <v>17</v>
      </c>
      <c r="AM31" s="110">
        <v>0</v>
      </c>
      <c r="AN31" s="33">
        <f t="shared" si="25"/>
        <v>0</v>
      </c>
      <c r="AO31" s="47">
        <v>0</v>
      </c>
      <c r="AP31" s="12" t="e">
        <f t="shared" si="26"/>
        <v>#DIV/0!</v>
      </c>
      <c r="AQ31" s="11" t="e">
        <f t="shared" si="27"/>
        <v>#DIV/0!</v>
      </c>
      <c r="AR31" s="111">
        <v>0</v>
      </c>
      <c r="AS31" s="33">
        <f t="shared" si="28"/>
        <v>0</v>
      </c>
      <c r="AT31" s="110">
        <v>0</v>
      </c>
      <c r="AU31" s="111">
        <v>0</v>
      </c>
      <c r="AV31" s="33">
        <f t="shared" si="29"/>
        <v>0</v>
      </c>
      <c r="AW31" s="110">
        <v>0</v>
      </c>
      <c r="AX31" s="112">
        <v>3706.8</v>
      </c>
      <c r="AY31" s="33">
        <f t="shared" si="30"/>
        <v>3706.8</v>
      </c>
      <c r="AZ31" s="47">
        <v>3397.9</v>
      </c>
      <c r="BA31" s="111">
        <v>0</v>
      </c>
      <c r="BB31" s="33">
        <f t="shared" si="31"/>
        <v>0</v>
      </c>
      <c r="BC31" s="13">
        <v>0</v>
      </c>
      <c r="BD31" s="47">
        <v>0</v>
      </c>
      <c r="BE31" s="33">
        <f t="shared" si="32"/>
        <v>0</v>
      </c>
      <c r="BF31" s="126">
        <v>0</v>
      </c>
      <c r="BG31" s="111">
        <v>0</v>
      </c>
      <c r="BH31" s="33">
        <f t="shared" si="33"/>
        <v>0</v>
      </c>
      <c r="BI31" s="110">
        <v>0</v>
      </c>
      <c r="BJ31" s="111">
        <v>0</v>
      </c>
      <c r="BK31" s="33">
        <f t="shared" si="34"/>
        <v>0</v>
      </c>
      <c r="BL31" s="110">
        <v>0</v>
      </c>
      <c r="BM31" s="12">
        <f t="shared" si="6"/>
        <v>500</v>
      </c>
      <c r="BN31" s="33">
        <f t="shared" si="35"/>
        <v>500</v>
      </c>
      <c r="BO31" s="12">
        <f t="shared" si="36"/>
        <v>94.3</v>
      </c>
      <c r="BP31" s="12">
        <f t="shared" si="37"/>
        <v>18.86</v>
      </c>
      <c r="BQ31" s="11">
        <f t="shared" si="7"/>
        <v>18.86</v>
      </c>
      <c r="BR31" s="126">
        <v>0</v>
      </c>
      <c r="BS31" s="33">
        <f t="shared" si="38"/>
        <v>0</v>
      </c>
      <c r="BT31" s="47">
        <v>0</v>
      </c>
      <c r="BU31" s="110">
        <v>500</v>
      </c>
      <c r="BV31" s="33">
        <f t="shared" si="39"/>
        <v>500</v>
      </c>
      <c r="BW31" s="126">
        <v>94.3</v>
      </c>
      <c r="BX31" s="113">
        <v>0</v>
      </c>
      <c r="BY31" s="33">
        <f t="shared" si="40"/>
        <v>0</v>
      </c>
      <c r="BZ31" s="47">
        <v>0</v>
      </c>
      <c r="CA31" s="110">
        <v>0</v>
      </c>
      <c r="CB31" s="33">
        <f t="shared" si="41"/>
        <v>0</v>
      </c>
      <c r="CC31" s="47">
        <v>0</v>
      </c>
      <c r="CD31" s="110">
        <v>0</v>
      </c>
      <c r="CE31" s="33">
        <f t="shared" si="42"/>
        <v>0</v>
      </c>
      <c r="CF31" s="110">
        <v>0</v>
      </c>
      <c r="CG31" s="113">
        <v>0</v>
      </c>
      <c r="CH31" s="33">
        <f t="shared" si="43"/>
        <v>0</v>
      </c>
      <c r="CI31" s="47">
        <v>0</v>
      </c>
      <c r="CJ31" s="111">
        <v>0</v>
      </c>
      <c r="CK31" s="33">
        <f t="shared" si="44"/>
        <v>0</v>
      </c>
      <c r="CL31" s="47">
        <v>0</v>
      </c>
      <c r="CM31" s="47">
        <v>800</v>
      </c>
      <c r="CN31" s="33">
        <f t="shared" si="45"/>
        <v>800</v>
      </c>
      <c r="CO31" s="47">
        <v>125.1</v>
      </c>
      <c r="CP31" s="110">
        <v>300</v>
      </c>
      <c r="CQ31" s="33">
        <f t="shared" si="46"/>
        <v>300</v>
      </c>
      <c r="CR31" s="47">
        <v>125.1</v>
      </c>
      <c r="CS31" s="47">
        <v>0</v>
      </c>
      <c r="CT31" s="33">
        <f t="shared" si="47"/>
        <v>0</v>
      </c>
      <c r="CU31" s="47">
        <v>299.62</v>
      </c>
      <c r="CV31" s="113">
        <v>0</v>
      </c>
      <c r="CW31" s="33">
        <f t="shared" si="48"/>
        <v>0</v>
      </c>
      <c r="CX31" s="126">
        <v>0</v>
      </c>
      <c r="CY31" s="113">
        <v>0</v>
      </c>
      <c r="CZ31" s="33">
        <f t="shared" si="49"/>
        <v>0</v>
      </c>
      <c r="DA31" s="110">
        <v>0</v>
      </c>
      <c r="DB31" s="47">
        <v>0</v>
      </c>
      <c r="DC31" s="33">
        <f t="shared" si="50"/>
        <v>0</v>
      </c>
      <c r="DD31" s="47">
        <v>0</v>
      </c>
      <c r="DE31" s="47">
        <v>0</v>
      </c>
      <c r="DF31" s="12">
        <v>9006.7999999999993</v>
      </c>
      <c r="DG31" s="33">
        <f t="shared" si="51"/>
        <v>9006.7999999999993</v>
      </c>
      <c r="DH31" s="12">
        <v>5650.6010000000006</v>
      </c>
      <c r="DI31" s="47">
        <v>0</v>
      </c>
      <c r="DJ31" s="33">
        <f t="shared" si="52"/>
        <v>0</v>
      </c>
      <c r="DK31" s="47">
        <v>0</v>
      </c>
      <c r="DL31" s="47">
        <v>0</v>
      </c>
      <c r="DM31" s="33">
        <f t="shared" si="53"/>
        <v>0</v>
      </c>
      <c r="DN31" s="47">
        <v>0</v>
      </c>
      <c r="DO31" s="113">
        <v>0</v>
      </c>
      <c r="DP31" s="33">
        <f t="shared" si="54"/>
        <v>0</v>
      </c>
      <c r="DQ31" s="110">
        <v>0</v>
      </c>
      <c r="DR31" s="110">
        <v>0</v>
      </c>
      <c r="DS31" s="33">
        <f t="shared" si="55"/>
        <v>0</v>
      </c>
      <c r="DT31" s="47">
        <v>0</v>
      </c>
      <c r="DU31" s="113">
        <v>0</v>
      </c>
      <c r="DV31" s="33">
        <f t="shared" si="56"/>
        <v>0</v>
      </c>
      <c r="DW31" s="110">
        <v>0</v>
      </c>
      <c r="DX31" s="47">
        <v>450</v>
      </c>
      <c r="DY31" s="33">
        <f t="shared" si="57"/>
        <v>450</v>
      </c>
      <c r="DZ31" s="126">
        <v>0</v>
      </c>
      <c r="EA31" s="126">
        <v>0</v>
      </c>
      <c r="EB31" s="126">
        <v>450</v>
      </c>
      <c r="EC31" s="33">
        <f t="shared" si="58"/>
        <v>450</v>
      </c>
      <c r="ED31" s="110">
        <v>0</v>
      </c>
      <c r="EE31" s="14">
        <f t="shared" si="59"/>
        <v>0</v>
      </c>
      <c r="EG31" s="14"/>
      <c r="EI31" s="14"/>
      <c r="EJ31" s="14"/>
      <c r="EL31" s="14"/>
    </row>
    <row r="32" spans="1:142" s="15" customFormat="1" ht="20.25" customHeight="1" x14ac:dyDescent="0.2">
      <c r="A32" s="21">
        <v>23</v>
      </c>
      <c r="B32" s="109" t="s">
        <v>78</v>
      </c>
      <c r="C32" s="110">
        <v>758.93399999999997</v>
      </c>
      <c r="D32" s="110">
        <v>0</v>
      </c>
      <c r="E32" s="20">
        <f t="shared" si="0"/>
        <v>5365.6</v>
      </c>
      <c r="F32" s="33">
        <f t="shared" si="8"/>
        <v>5365.6</v>
      </c>
      <c r="G32" s="12">
        <f t="shared" si="9"/>
        <v>5037.1669999999995</v>
      </c>
      <c r="H32" s="12">
        <f t="shared" si="1"/>
        <v>93.878913821380621</v>
      </c>
      <c r="I32" s="12">
        <f t="shared" si="2"/>
        <v>93.878913821380621</v>
      </c>
      <c r="J32" s="12">
        <v>1432.5</v>
      </c>
      <c r="K32" s="33">
        <f t="shared" si="10"/>
        <v>1432.5</v>
      </c>
      <c r="L32" s="12">
        <v>1211.885</v>
      </c>
      <c r="M32" s="12">
        <f t="shared" si="3"/>
        <v>84.599301919720773</v>
      </c>
      <c r="N32" s="12">
        <f t="shared" si="4"/>
        <v>270</v>
      </c>
      <c r="O32" s="33">
        <f t="shared" si="11"/>
        <v>270</v>
      </c>
      <c r="P32" s="12">
        <f t="shared" si="5"/>
        <v>486.26799999999992</v>
      </c>
      <c r="Q32" s="12">
        <f t="shared" si="12"/>
        <v>180.09925925925921</v>
      </c>
      <c r="R32" s="11">
        <f t="shared" si="13"/>
        <v>180.09925925925921</v>
      </c>
      <c r="S32" s="126">
        <v>0</v>
      </c>
      <c r="T32" s="33">
        <f t="shared" si="14"/>
        <v>0</v>
      </c>
      <c r="U32" s="47">
        <v>270.11799999999994</v>
      </c>
      <c r="V32" s="12" t="e">
        <f t="shared" si="15"/>
        <v>#DIV/0!</v>
      </c>
      <c r="W32" s="11" t="e">
        <f t="shared" si="16"/>
        <v>#DIV/0!</v>
      </c>
      <c r="X32" s="126">
        <v>630</v>
      </c>
      <c r="Y32" s="33">
        <f t="shared" si="17"/>
        <v>630</v>
      </c>
      <c r="Z32" s="47">
        <v>306.34100000000001</v>
      </c>
      <c r="AA32" s="12">
        <f t="shared" si="18"/>
        <v>48.625555555555557</v>
      </c>
      <c r="AB32" s="11">
        <f t="shared" si="19"/>
        <v>48.625555555555557</v>
      </c>
      <c r="AC32" s="126">
        <v>270</v>
      </c>
      <c r="AD32" s="33">
        <f t="shared" si="20"/>
        <v>270</v>
      </c>
      <c r="AE32" s="47">
        <v>216.15</v>
      </c>
      <c r="AF32" s="12">
        <f t="shared" si="21"/>
        <v>80.055555555555557</v>
      </c>
      <c r="AG32" s="11">
        <f t="shared" si="22"/>
        <v>80.055555555555557</v>
      </c>
      <c r="AH32" s="126">
        <v>0</v>
      </c>
      <c r="AI32" s="33">
        <f t="shared" si="23"/>
        <v>0</v>
      </c>
      <c r="AJ32" s="47">
        <v>0</v>
      </c>
      <c r="AK32" s="47">
        <v>0</v>
      </c>
      <c r="AL32" s="11" t="e">
        <f t="shared" si="24"/>
        <v>#DIV/0!</v>
      </c>
      <c r="AM32" s="110">
        <v>0</v>
      </c>
      <c r="AN32" s="33">
        <f t="shared" si="25"/>
        <v>0</v>
      </c>
      <c r="AO32" s="47">
        <v>0</v>
      </c>
      <c r="AP32" s="12" t="e">
        <f t="shared" si="26"/>
        <v>#DIV/0!</v>
      </c>
      <c r="AQ32" s="11" t="e">
        <f t="shared" si="27"/>
        <v>#DIV/0!</v>
      </c>
      <c r="AR32" s="111">
        <v>0</v>
      </c>
      <c r="AS32" s="33">
        <f t="shared" si="28"/>
        <v>0</v>
      </c>
      <c r="AT32" s="110">
        <v>0</v>
      </c>
      <c r="AU32" s="111">
        <v>0</v>
      </c>
      <c r="AV32" s="33">
        <f t="shared" si="29"/>
        <v>0</v>
      </c>
      <c r="AW32" s="110">
        <v>0</v>
      </c>
      <c r="AX32" s="112">
        <v>3933.1</v>
      </c>
      <c r="AY32" s="33">
        <f t="shared" si="30"/>
        <v>3933.1</v>
      </c>
      <c r="AZ32" s="47">
        <v>3605.4</v>
      </c>
      <c r="BA32" s="111">
        <v>0</v>
      </c>
      <c r="BB32" s="33">
        <f t="shared" si="31"/>
        <v>0</v>
      </c>
      <c r="BC32" s="13">
        <v>0</v>
      </c>
      <c r="BD32" s="47">
        <v>0</v>
      </c>
      <c r="BE32" s="33">
        <f t="shared" si="32"/>
        <v>0</v>
      </c>
      <c r="BF32" s="126">
        <v>0</v>
      </c>
      <c r="BG32" s="111">
        <v>0</v>
      </c>
      <c r="BH32" s="33">
        <f t="shared" si="33"/>
        <v>0</v>
      </c>
      <c r="BI32" s="110">
        <v>0</v>
      </c>
      <c r="BJ32" s="111">
        <v>0</v>
      </c>
      <c r="BK32" s="33">
        <f t="shared" si="34"/>
        <v>0</v>
      </c>
      <c r="BL32" s="110">
        <v>0</v>
      </c>
      <c r="BM32" s="12">
        <f t="shared" si="6"/>
        <v>532.5</v>
      </c>
      <c r="BN32" s="33">
        <f t="shared" si="35"/>
        <v>532.5</v>
      </c>
      <c r="BO32" s="12">
        <f t="shared" si="36"/>
        <v>419.27600000000001</v>
      </c>
      <c r="BP32" s="12">
        <f t="shared" si="37"/>
        <v>78.737276995305166</v>
      </c>
      <c r="BQ32" s="11">
        <f t="shared" si="7"/>
        <v>78.737276995305166</v>
      </c>
      <c r="BR32" s="126">
        <v>532.5</v>
      </c>
      <c r="BS32" s="33">
        <f t="shared" si="38"/>
        <v>532.5</v>
      </c>
      <c r="BT32" s="47">
        <v>419.27600000000001</v>
      </c>
      <c r="BU32" s="110">
        <v>0</v>
      </c>
      <c r="BV32" s="33">
        <f t="shared" si="39"/>
        <v>0</v>
      </c>
      <c r="BW32" s="126">
        <v>0</v>
      </c>
      <c r="BX32" s="113">
        <v>0</v>
      </c>
      <c r="BY32" s="33">
        <f t="shared" si="40"/>
        <v>0</v>
      </c>
      <c r="BZ32" s="47">
        <v>0</v>
      </c>
      <c r="CA32" s="110">
        <v>0</v>
      </c>
      <c r="CB32" s="33">
        <f t="shared" si="41"/>
        <v>0</v>
      </c>
      <c r="CC32" s="47">
        <v>0</v>
      </c>
      <c r="CD32" s="110">
        <v>0</v>
      </c>
      <c r="CE32" s="33">
        <f t="shared" si="42"/>
        <v>0</v>
      </c>
      <c r="CF32" s="110">
        <v>0</v>
      </c>
      <c r="CG32" s="113">
        <v>0</v>
      </c>
      <c r="CH32" s="33">
        <f t="shared" si="43"/>
        <v>0</v>
      </c>
      <c r="CI32" s="47">
        <v>0</v>
      </c>
      <c r="CJ32" s="111">
        <v>0</v>
      </c>
      <c r="CK32" s="33">
        <f t="shared" si="44"/>
        <v>0</v>
      </c>
      <c r="CL32" s="47">
        <v>0</v>
      </c>
      <c r="CM32" s="47">
        <v>0</v>
      </c>
      <c r="CN32" s="33">
        <f t="shared" si="45"/>
        <v>0</v>
      </c>
      <c r="CO32" s="47">
        <v>0</v>
      </c>
      <c r="CP32" s="110">
        <v>0</v>
      </c>
      <c r="CQ32" s="33">
        <f t="shared" si="46"/>
        <v>0</v>
      </c>
      <c r="CR32" s="47">
        <v>0</v>
      </c>
      <c r="CS32" s="47">
        <v>0</v>
      </c>
      <c r="CT32" s="33">
        <f t="shared" si="47"/>
        <v>0</v>
      </c>
      <c r="CU32" s="47">
        <v>0</v>
      </c>
      <c r="CV32" s="113">
        <v>0</v>
      </c>
      <c r="CW32" s="33">
        <f t="shared" si="48"/>
        <v>0</v>
      </c>
      <c r="CX32" s="126">
        <v>0</v>
      </c>
      <c r="CY32" s="113">
        <v>0</v>
      </c>
      <c r="CZ32" s="33">
        <f t="shared" si="49"/>
        <v>0</v>
      </c>
      <c r="DA32" s="110">
        <v>0</v>
      </c>
      <c r="DB32" s="47">
        <v>0</v>
      </c>
      <c r="DC32" s="33">
        <f t="shared" si="50"/>
        <v>0</v>
      </c>
      <c r="DD32" s="47">
        <v>0</v>
      </c>
      <c r="DE32" s="47">
        <v>0</v>
      </c>
      <c r="DF32" s="12">
        <v>5365.6</v>
      </c>
      <c r="DG32" s="33">
        <f t="shared" si="51"/>
        <v>5365.6</v>
      </c>
      <c r="DH32" s="12">
        <v>4547.1669999999995</v>
      </c>
      <c r="DI32" s="47">
        <v>0</v>
      </c>
      <c r="DJ32" s="33">
        <f t="shared" si="52"/>
        <v>0</v>
      </c>
      <c r="DK32" s="47">
        <v>0</v>
      </c>
      <c r="DL32" s="47">
        <v>0</v>
      </c>
      <c r="DM32" s="33">
        <f t="shared" si="53"/>
        <v>0</v>
      </c>
      <c r="DN32" s="47">
        <v>0</v>
      </c>
      <c r="DO32" s="113">
        <v>0</v>
      </c>
      <c r="DP32" s="33">
        <f t="shared" si="54"/>
        <v>0</v>
      </c>
      <c r="DQ32" s="110">
        <v>0</v>
      </c>
      <c r="DR32" s="110">
        <v>0</v>
      </c>
      <c r="DS32" s="33">
        <f t="shared" si="55"/>
        <v>0</v>
      </c>
      <c r="DT32" s="47">
        <v>0</v>
      </c>
      <c r="DU32" s="113">
        <v>0</v>
      </c>
      <c r="DV32" s="33">
        <f t="shared" si="56"/>
        <v>0</v>
      </c>
      <c r="DW32" s="110">
        <v>0</v>
      </c>
      <c r="DX32" s="47">
        <v>490</v>
      </c>
      <c r="DY32" s="33">
        <f t="shared" si="57"/>
        <v>490</v>
      </c>
      <c r="DZ32" s="126">
        <v>0</v>
      </c>
      <c r="EA32" s="126">
        <v>0</v>
      </c>
      <c r="EB32" s="126">
        <v>490</v>
      </c>
      <c r="EC32" s="33">
        <f t="shared" si="58"/>
        <v>490</v>
      </c>
      <c r="ED32" s="110">
        <v>490</v>
      </c>
      <c r="EE32" s="14">
        <f t="shared" si="59"/>
        <v>0</v>
      </c>
      <c r="EG32" s="14"/>
      <c r="EI32" s="14"/>
      <c r="EJ32" s="14"/>
      <c r="EL32" s="14"/>
    </row>
    <row r="33" spans="1:142" s="15" customFormat="1" ht="20.25" customHeight="1" x14ac:dyDescent="0.2">
      <c r="A33" s="21">
        <v>24</v>
      </c>
      <c r="B33" s="109" t="s">
        <v>79</v>
      </c>
      <c r="C33" s="110">
        <v>1700.5</v>
      </c>
      <c r="D33" s="110">
        <v>0</v>
      </c>
      <c r="E33" s="20">
        <f t="shared" si="0"/>
        <v>9804</v>
      </c>
      <c r="F33" s="33">
        <f t="shared" si="8"/>
        <v>9804</v>
      </c>
      <c r="G33" s="12">
        <f t="shared" si="9"/>
        <v>5078.165</v>
      </c>
      <c r="H33" s="12">
        <f t="shared" si="1"/>
        <v>51.796868625050998</v>
      </c>
      <c r="I33" s="12">
        <f t="shared" si="2"/>
        <v>51.796868625050998</v>
      </c>
      <c r="J33" s="12">
        <v>2518.9</v>
      </c>
      <c r="K33" s="33">
        <f t="shared" si="10"/>
        <v>2518.9</v>
      </c>
      <c r="L33" s="12">
        <v>2297.59</v>
      </c>
      <c r="M33" s="12">
        <f t="shared" si="3"/>
        <v>91.214021993727428</v>
      </c>
      <c r="N33" s="12">
        <f t="shared" si="4"/>
        <v>1369.1</v>
      </c>
      <c r="O33" s="33">
        <f t="shared" si="11"/>
        <v>1369.1</v>
      </c>
      <c r="P33" s="12">
        <f t="shared" si="5"/>
        <v>1449.4360000000001</v>
      </c>
      <c r="Q33" s="12">
        <f t="shared" si="12"/>
        <v>105.86779636257397</v>
      </c>
      <c r="R33" s="11">
        <f t="shared" si="13"/>
        <v>105.86779636257397</v>
      </c>
      <c r="S33" s="126">
        <v>806.59999999999991</v>
      </c>
      <c r="T33" s="33">
        <f t="shared" si="14"/>
        <v>806.59999999999991</v>
      </c>
      <c r="U33" s="47">
        <v>672.52500000000009</v>
      </c>
      <c r="V33" s="12">
        <f t="shared" si="15"/>
        <v>83.377758492437408</v>
      </c>
      <c r="W33" s="11">
        <f t="shared" si="16"/>
        <v>83.377758492437408</v>
      </c>
      <c r="X33" s="126">
        <v>0</v>
      </c>
      <c r="Y33" s="33">
        <f t="shared" si="17"/>
        <v>0</v>
      </c>
      <c r="Z33" s="47">
        <v>12.586</v>
      </c>
      <c r="AA33" s="12" t="e">
        <f t="shared" si="18"/>
        <v>#DIV/0!</v>
      </c>
      <c r="AB33" s="11" t="e">
        <f t="shared" si="19"/>
        <v>#DIV/0!</v>
      </c>
      <c r="AC33" s="126">
        <v>562.5</v>
      </c>
      <c r="AD33" s="33">
        <f t="shared" si="20"/>
        <v>562.5</v>
      </c>
      <c r="AE33" s="47">
        <v>776.91099999999994</v>
      </c>
      <c r="AF33" s="12">
        <f t="shared" si="21"/>
        <v>138.1175111111111</v>
      </c>
      <c r="AG33" s="11">
        <f t="shared" si="22"/>
        <v>138.1175111111111</v>
      </c>
      <c r="AH33" s="126">
        <v>0</v>
      </c>
      <c r="AI33" s="33">
        <f t="shared" si="23"/>
        <v>0</v>
      </c>
      <c r="AJ33" s="47">
        <v>0</v>
      </c>
      <c r="AK33" s="47">
        <v>0</v>
      </c>
      <c r="AL33" s="11" t="e">
        <f t="shared" si="24"/>
        <v>#DIV/0!</v>
      </c>
      <c r="AM33" s="110">
        <v>0</v>
      </c>
      <c r="AN33" s="33">
        <f t="shared" si="25"/>
        <v>0</v>
      </c>
      <c r="AO33" s="47">
        <v>0</v>
      </c>
      <c r="AP33" s="12" t="e">
        <f t="shared" si="26"/>
        <v>#DIV/0!</v>
      </c>
      <c r="AQ33" s="11" t="e">
        <f t="shared" si="27"/>
        <v>#DIV/0!</v>
      </c>
      <c r="AR33" s="111">
        <v>0</v>
      </c>
      <c r="AS33" s="33">
        <f t="shared" si="28"/>
        <v>0</v>
      </c>
      <c r="AT33" s="110">
        <v>0</v>
      </c>
      <c r="AU33" s="111">
        <v>0</v>
      </c>
      <c r="AV33" s="33">
        <f t="shared" si="29"/>
        <v>0</v>
      </c>
      <c r="AW33" s="110">
        <v>0</v>
      </c>
      <c r="AX33" s="112">
        <v>3767.1</v>
      </c>
      <c r="AY33" s="33">
        <f t="shared" si="30"/>
        <v>3767.1000000000004</v>
      </c>
      <c r="AZ33" s="47">
        <v>3453.1</v>
      </c>
      <c r="BA33" s="111">
        <v>0</v>
      </c>
      <c r="BB33" s="33">
        <f t="shared" si="31"/>
        <v>0</v>
      </c>
      <c r="BC33" s="13">
        <v>0</v>
      </c>
      <c r="BD33" s="47">
        <v>0</v>
      </c>
      <c r="BE33" s="33">
        <f t="shared" si="32"/>
        <v>0</v>
      </c>
      <c r="BF33" s="126">
        <v>0</v>
      </c>
      <c r="BG33" s="111">
        <v>0</v>
      </c>
      <c r="BH33" s="33">
        <f t="shared" si="33"/>
        <v>0</v>
      </c>
      <c r="BI33" s="110">
        <v>0</v>
      </c>
      <c r="BJ33" s="111">
        <v>0</v>
      </c>
      <c r="BK33" s="33">
        <f t="shared" si="34"/>
        <v>0</v>
      </c>
      <c r="BL33" s="110">
        <v>0</v>
      </c>
      <c r="BM33" s="12">
        <f t="shared" si="6"/>
        <v>906.4</v>
      </c>
      <c r="BN33" s="33">
        <f t="shared" si="35"/>
        <v>906.4</v>
      </c>
      <c r="BO33" s="12">
        <f t="shared" si="36"/>
        <v>450.66800000000001</v>
      </c>
      <c r="BP33" s="12">
        <f t="shared" si="37"/>
        <v>49.720653133274496</v>
      </c>
      <c r="BQ33" s="11">
        <f t="shared" si="7"/>
        <v>49.720653133274496</v>
      </c>
      <c r="BR33" s="126">
        <v>604.29999999999995</v>
      </c>
      <c r="BS33" s="33">
        <f t="shared" si="38"/>
        <v>604.29999999999995</v>
      </c>
      <c r="BT33" s="47">
        <v>143.02000000000001</v>
      </c>
      <c r="BU33" s="110">
        <v>302.10000000000002</v>
      </c>
      <c r="BV33" s="33">
        <f t="shared" si="39"/>
        <v>302.10000000000002</v>
      </c>
      <c r="BW33" s="126">
        <v>307.64800000000002</v>
      </c>
      <c r="BX33" s="113">
        <v>0</v>
      </c>
      <c r="BY33" s="33">
        <f t="shared" si="40"/>
        <v>0</v>
      </c>
      <c r="BZ33" s="47">
        <v>0</v>
      </c>
      <c r="CA33" s="110">
        <v>0</v>
      </c>
      <c r="CB33" s="33">
        <f t="shared" si="41"/>
        <v>0</v>
      </c>
      <c r="CC33" s="47">
        <v>0</v>
      </c>
      <c r="CD33" s="110">
        <v>0</v>
      </c>
      <c r="CE33" s="33">
        <f t="shared" si="42"/>
        <v>0</v>
      </c>
      <c r="CF33" s="110">
        <v>0</v>
      </c>
      <c r="CG33" s="113">
        <v>0</v>
      </c>
      <c r="CH33" s="33">
        <f t="shared" si="43"/>
        <v>0</v>
      </c>
      <c r="CI33" s="47">
        <v>0</v>
      </c>
      <c r="CJ33" s="111">
        <v>0</v>
      </c>
      <c r="CK33" s="33">
        <f t="shared" si="44"/>
        <v>0</v>
      </c>
      <c r="CL33" s="47">
        <v>0</v>
      </c>
      <c r="CM33" s="47">
        <v>0</v>
      </c>
      <c r="CN33" s="33">
        <f t="shared" si="45"/>
        <v>0</v>
      </c>
      <c r="CO33" s="47">
        <v>0</v>
      </c>
      <c r="CP33" s="110">
        <v>0</v>
      </c>
      <c r="CQ33" s="33">
        <f t="shared" si="46"/>
        <v>0</v>
      </c>
      <c r="CR33" s="47">
        <v>0</v>
      </c>
      <c r="CS33" s="47">
        <v>0</v>
      </c>
      <c r="CT33" s="33">
        <f t="shared" si="47"/>
        <v>0</v>
      </c>
      <c r="CU33" s="47">
        <v>0</v>
      </c>
      <c r="CV33" s="113">
        <v>0</v>
      </c>
      <c r="CW33" s="33">
        <f t="shared" si="48"/>
        <v>0</v>
      </c>
      <c r="CX33" s="126">
        <v>0</v>
      </c>
      <c r="CY33" s="113">
        <v>0</v>
      </c>
      <c r="CZ33" s="33">
        <f t="shared" si="49"/>
        <v>0</v>
      </c>
      <c r="DA33" s="110">
        <v>0</v>
      </c>
      <c r="DB33" s="47">
        <v>243.4</v>
      </c>
      <c r="DC33" s="33">
        <f t="shared" si="50"/>
        <v>243.40000000000003</v>
      </c>
      <c r="DD33" s="47">
        <v>384.9</v>
      </c>
      <c r="DE33" s="47">
        <v>0</v>
      </c>
      <c r="DF33" s="12">
        <v>5479.4000000000005</v>
      </c>
      <c r="DG33" s="33">
        <f t="shared" si="51"/>
        <v>5479.4000000000005</v>
      </c>
      <c r="DH33" s="12">
        <v>5078.165</v>
      </c>
      <c r="DI33" s="47">
        <v>0</v>
      </c>
      <c r="DJ33" s="33">
        <f t="shared" si="52"/>
        <v>0</v>
      </c>
      <c r="DK33" s="47">
        <v>0</v>
      </c>
      <c r="DL33" s="47">
        <v>4324.6000000000004</v>
      </c>
      <c r="DM33" s="33">
        <f t="shared" si="53"/>
        <v>4324.6000000000004</v>
      </c>
      <c r="DN33" s="47">
        <v>0</v>
      </c>
      <c r="DO33" s="113">
        <v>0</v>
      </c>
      <c r="DP33" s="33">
        <f t="shared" si="54"/>
        <v>0</v>
      </c>
      <c r="DQ33" s="110">
        <v>0</v>
      </c>
      <c r="DR33" s="110">
        <v>0</v>
      </c>
      <c r="DS33" s="33">
        <f t="shared" si="55"/>
        <v>0</v>
      </c>
      <c r="DT33" s="47">
        <v>0</v>
      </c>
      <c r="DU33" s="113">
        <v>0</v>
      </c>
      <c r="DV33" s="33">
        <f t="shared" si="56"/>
        <v>0</v>
      </c>
      <c r="DW33" s="110">
        <v>0</v>
      </c>
      <c r="DX33" s="47">
        <v>310</v>
      </c>
      <c r="DY33" s="33">
        <f t="shared" si="57"/>
        <v>310</v>
      </c>
      <c r="DZ33" s="126">
        <v>0</v>
      </c>
      <c r="EA33" s="126">
        <v>0</v>
      </c>
      <c r="EB33" s="126">
        <v>4634.6000000000004</v>
      </c>
      <c r="EC33" s="33">
        <f t="shared" si="58"/>
        <v>4634.6000000000004</v>
      </c>
      <c r="ED33" s="110">
        <v>0</v>
      </c>
      <c r="EE33" s="14">
        <f t="shared" si="59"/>
        <v>-4324.6000000000004</v>
      </c>
      <c r="EG33" s="14"/>
      <c r="EI33" s="14"/>
      <c r="EJ33" s="14"/>
      <c r="EL33" s="14"/>
    </row>
    <row r="34" spans="1:142" s="15" customFormat="1" ht="20.25" customHeight="1" x14ac:dyDescent="0.2">
      <c r="A34" s="21">
        <v>25</v>
      </c>
      <c r="B34" s="109" t="s">
        <v>80</v>
      </c>
      <c r="C34" s="110">
        <v>3772</v>
      </c>
      <c r="D34" s="110">
        <v>0</v>
      </c>
      <c r="E34" s="20">
        <f t="shared" si="0"/>
        <v>42522.9</v>
      </c>
      <c r="F34" s="33">
        <f t="shared" si="8"/>
        <v>42522.9</v>
      </c>
      <c r="G34" s="12">
        <f t="shared" si="9"/>
        <v>43462.378000000004</v>
      </c>
      <c r="H34" s="12">
        <f t="shared" si="1"/>
        <v>102.20934602296646</v>
      </c>
      <c r="I34" s="12">
        <f t="shared" si="2"/>
        <v>102.20934602296646</v>
      </c>
      <c r="J34" s="12">
        <v>18333</v>
      </c>
      <c r="K34" s="33">
        <f t="shared" si="10"/>
        <v>18333</v>
      </c>
      <c r="L34" s="12">
        <v>18299.026999999995</v>
      </c>
      <c r="M34" s="12">
        <f t="shared" si="3"/>
        <v>99.8146893579883</v>
      </c>
      <c r="N34" s="12">
        <f t="shared" si="4"/>
        <v>12913</v>
      </c>
      <c r="O34" s="33">
        <f t="shared" si="11"/>
        <v>12913</v>
      </c>
      <c r="P34" s="12">
        <f t="shared" si="5"/>
        <v>13769.692999999997</v>
      </c>
      <c r="Q34" s="12">
        <f t="shared" si="12"/>
        <v>106.6343452334856</v>
      </c>
      <c r="R34" s="11">
        <f t="shared" si="13"/>
        <v>106.6343452334856</v>
      </c>
      <c r="S34" s="126">
        <v>7473</v>
      </c>
      <c r="T34" s="33">
        <f t="shared" si="14"/>
        <v>7473</v>
      </c>
      <c r="U34" s="47">
        <v>5551.163999999997</v>
      </c>
      <c r="V34" s="12">
        <f t="shared" si="15"/>
        <v>74.282938578883943</v>
      </c>
      <c r="W34" s="11">
        <f t="shared" si="16"/>
        <v>74.282938578883943</v>
      </c>
      <c r="X34" s="126">
        <v>3720</v>
      </c>
      <c r="Y34" s="33">
        <f t="shared" si="17"/>
        <v>3720</v>
      </c>
      <c r="Z34" s="47">
        <v>530.97</v>
      </c>
      <c r="AA34" s="12">
        <f t="shared" si="18"/>
        <v>14.273387096774195</v>
      </c>
      <c r="AB34" s="11">
        <f t="shared" si="19"/>
        <v>14.273387096774195</v>
      </c>
      <c r="AC34" s="126">
        <v>5440</v>
      </c>
      <c r="AD34" s="33">
        <f t="shared" si="20"/>
        <v>5440</v>
      </c>
      <c r="AE34" s="47">
        <v>8218.5290000000005</v>
      </c>
      <c r="AF34" s="12">
        <f t="shared" si="21"/>
        <v>151.07590073529414</v>
      </c>
      <c r="AG34" s="11">
        <f t="shared" si="22"/>
        <v>151.07590073529414</v>
      </c>
      <c r="AH34" s="126">
        <v>100</v>
      </c>
      <c r="AI34" s="33">
        <f t="shared" si="23"/>
        <v>100</v>
      </c>
      <c r="AJ34" s="47">
        <v>582</v>
      </c>
      <c r="AK34" s="47">
        <v>477</v>
      </c>
      <c r="AL34" s="11">
        <f t="shared" si="24"/>
        <v>582</v>
      </c>
      <c r="AM34" s="110">
        <v>0</v>
      </c>
      <c r="AN34" s="33">
        <f t="shared" si="25"/>
        <v>0</v>
      </c>
      <c r="AO34" s="47">
        <v>0</v>
      </c>
      <c r="AP34" s="12" t="e">
        <f t="shared" si="26"/>
        <v>#DIV/0!</v>
      </c>
      <c r="AQ34" s="11" t="e">
        <f t="shared" si="27"/>
        <v>#DIV/0!</v>
      </c>
      <c r="AR34" s="111">
        <v>0</v>
      </c>
      <c r="AS34" s="33">
        <f t="shared" si="28"/>
        <v>0</v>
      </c>
      <c r="AT34" s="110">
        <v>0</v>
      </c>
      <c r="AU34" s="111">
        <v>0</v>
      </c>
      <c r="AV34" s="33">
        <f t="shared" si="29"/>
        <v>0</v>
      </c>
      <c r="AW34" s="110">
        <v>0</v>
      </c>
      <c r="AX34" s="112">
        <v>29189.9</v>
      </c>
      <c r="AY34" s="33">
        <f t="shared" si="30"/>
        <v>29189.9</v>
      </c>
      <c r="AZ34" s="47">
        <v>26757.4</v>
      </c>
      <c r="BA34" s="111">
        <v>0</v>
      </c>
      <c r="BB34" s="33">
        <f t="shared" si="31"/>
        <v>0</v>
      </c>
      <c r="BC34" s="13">
        <v>0</v>
      </c>
      <c r="BD34" s="47">
        <v>0</v>
      </c>
      <c r="BE34" s="33">
        <f t="shared" si="32"/>
        <v>0</v>
      </c>
      <c r="BF34" s="126">
        <v>0</v>
      </c>
      <c r="BG34" s="111">
        <v>0</v>
      </c>
      <c r="BH34" s="33">
        <f t="shared" si="33"/>
        <v>0</v>
      </c>
      <c r="BI34" s="110">
        <v>0</v>
      </c>
      <c r="BJ34" s="111">
        <v>0</v>
      </c>
      <c r="BK34" s="33">
        <f t="shared" si="34"/>
        <v>0</v>
      </c>
      <c r="BL34" s="110">
        <v>0</v>
      </c>
      <c r="BM34" s="12">
        <f t="shared" si="6"/>
        <v>800</v>
      </c>
      <c r="BN34" s="33">
        <f t="shared" si="35"/>
        <v>800</v>
      </c>
      <c r="BO34" s="12">
        <f t="shared" si="36"/>
        <v>2366.364</v>
      </c>
      <c r="BP34" s="12">
        <f t="shared" si="37"/>
        <v>295.7955</v>
      </c>
      <c r="BQ34" s="11">
        <f t="shared" si="7"/>
        <v>295.7955</v>
      </c>
      <c r="BR34" s="126">
        <v>700</v>
      </c>
      <c r="BS34" s="33">
        <f t="shared" si="38"/>
        <v>700</v>
      </c>
      <c r="BT34" s="47">
        <v>2366.1</v>
      </c>
      <c r="BU34" s="110">
        <v>100</v>
      </c>
      <c r="BV34" s="33">
        <f t="shared" si="39"/>
        <v>100</v>
      </c>
      <c r="BW34" s="126">
        <v>0.26400000000000001</v>
      </c>
      <c r="BX34" s="113">
        <v>0</v>
      </c>
      <c r="BY34" s="33">
        <f t="shared" si="40"/>
        <v>0</v>
      </c>
      <c r="BZ34" s="47">
        <v>0</v>
      </c>
      <c r="CA34" s="110">
        <v>0</v>
      </c>
      <c r="CB34" s="33">
        <f t="shared" si="41"/>
        <v>0</v>
      </c>
      <c r="CC34" s="47">
        <v>0</v>
      </c>
      <c r="CD34" s="110">
        <v>0</v>
      </c>
      <c r="CE34" s="33">
        <f t="shared" si="42"/>
        <v>0</v>
      </c>
      <c r="CF34" s="110">
        <v>0</v>
      </c>
      <c r="CG34" s="113">
        <v>0</v>
      </c>
      <c r="CH34" s="33">
        <f t="shared" si="43"/>
        <v>0</v>
      </c>
      <c r="CI34" s="47">
        <v>0</v>
      </c>
      <c r="CJ34" s="111">
        <v>0</v>
      </c>
      <c r="CK34" s="33">
        <f t="shared" si="44"/>
        <v>0</v>
      </c>
      <c r="CL34" s="47">
        <v>0</v>
      </c>
      <c r="CM34" s="47">
        <v>800</v>
      </c>
      <c r="CN34" s="33">
        <f t="shared" si="45"/>
        <v>800</v>
      </c>
      <c r="CO34" s="47">
        <v>1050</v>
      </c>
      <c r="CP34" s="110">
        <v>800</v>
      </c>
      <c r="CQ34" s="33">
        <f t="shared" si="46"/>
        <v>800</v>
      </c>
      <c r="CR34" s="47">
        <v>1050</v>
      </c>
      <c r="CS34" s="47">
        <v>0</v>
      </c>
      <c r="CT34" s="33">
        <f t="shared" si="47"/>
        <v>0</v>
      </c>
      <c r="CU34" s="47">
        <v>0</v>
      </c>
      <c r="CV34" s="113">
        <v>0</v>
      </c>
      <c r="CW34" s="33">
        <f t="shared" si="48"/>
        <v>0</v>
      </c>
      <c r="CX34" s="126">
        <v>0</v>
      </c>
      <c r="CY34" s="113">
        <v>0</v>
      </c>
      <c r="CZ34" s="33">
        <f t="shared" si="49"/>
        <v>0</v>
      </c>
      <c r="DA34" s="110">
        <v>0</v>
      </c>
      <c r="DB34" s="47">
        <v>0</v>
      </c>
      <c r="DC34" s="33">
        <f t="shared" si="50"/>
        <v>0</v>
      </c>
      <c r="DD34" s="47">
        <v>0</v>
      </c>
      <c r="DE34" s="47">
        <v>0</v>
      </c>
      <c r="DF34" s="12">
        <v>42522.9</v>
      </c>
      <c r="DG34" s="33">
        <f t="shared" si="51"/>
        <v>42522.9</v>
      </c>
      <c r="DH34" s="12">
        <v>39846.279000000002</v>
      </c>
      <c r="DI34" s="47">
        <v>0</v>
      </c>
      <c r="DJ34" s="33">
        <f t="shared" si="52"/>
        <v>0</v>
      </c>
      <c r="DK34" s="47">
        <v>0</v>
      </c>
      <c r="DL34" s="47">
        <v>0</v>
      </c>
      <c r="DM34" s="33">
        <f t="shared" si="53"/>
        <v>0</v>
      </c>
      <c r="DN34" s="47">
        <v>0</v>
      </c>
      <c r="DO34" s="113">
        <v>0</v>
      </c>
      <c r="DP34" s="33">
        <f t="shared" si="54"/>
        <v>0</v>
      </c>
      <c r="DQ34" s="110">
        <v>0</v>
      </c>
      <c r="DR34" s="110">
        <v>0</v>
      </c>
      <c r="DS34" s="33">
        <f t="shared" si="55"/>
        <v>0</v>
      </c>
      <c r="DT34" s="47">
        <v>0</v>
      </c>
      <c r="DU34" s="113">
        <v>0</v>
      </c>
      <c r="DV34" s="33">
        <f t="shared" si="56"/>
        <v>0</v>
      </c>
      <c r="DW34" s="110">
        <v>0</v>
      </c>
      <c r="DX34" s="47">
        <v>5120.8999999999996</v>
      </c>
      <c r="DY34" s="33">
        <f t="shared" si="57"/>
        <v>5120.8999999999996</v>
      </c>
      <c r="DZ34" s="126">
        <v>1500</v>
      </c>
      <c r="EA34" s="126">
        <v>0</v>
      </c>
      <c r="EB34" s="126">
        <v>5120.8999999999996</v>
      </c>
      <c r="EC34" s="33">
        <f t="shared" si="58"/>
        <v>5120.8999999999996</v>
      </c>
      <c r="ED34" s="110">
        <v>5116.0990000000002</v>
      </c>
      <c r="EE34" s="14">
        <f t="shared" si="59"/>
        <v>0</v>
      </c>
      <c r="EG34" s="14"/>
      <c r="EI34" s="14"/>
      <c r="EJ34" s="14"/>
      <c r="EL34" s="14"/>
    </row>
    <row r="35" spans="1:142" s="15" customFormat="1" ht="20.25" customHeight="1" x14ac:dyDescent="0.2">
      <c r="A35" s="21">
        <v>26</v>
      </c>
      <c r="B35" s="114" t="s">
        <v>81</v>
      </c>
      <c r="C35" s="110">
        <v>39245.199999999997</v>
      </c>
      <c r="D35" s="110">
        <v>10672.1</v>
      </c>
      <c r="E35" s="20">
        <f t="shared" si="0"/>
        <v>92346.2</v>
      </c>
      <c r="F35" s="33">
        <f t="shared" si="8"/>
        <v>92346.2</v>
      </c>
      <c r="G35" s="12">
        <f t="shared" si="9"/>
        <v>81689.998999999996</v>
      </c>
      <c r="H35" s="12">
        <f t="shared" si="1"/>
        <v>88.460596104658336</v>
      </c>
      <c r="I35" s="12">
        <f t="shared" si="2"/>
        <v>88.460596104658336</v>
      </c>
      <c r="J35" s="12">
        <v>27165.4</v>
      </c>
      <c r="K35" s="33">
        <f t="shared" si="10"/>
        <v>27165.4</v>
      </c>
      <c r="L35" s="12">
        <v>18941.336999999996</v>
      </c>
      <c r="M35" s="12">
        <f t="shared" si="3"/>
        <v>69.7259639099737</v>
      </c>
      <c r="N35" s="12">
        <f t="shared" si="4"/>
        <v>21221.9</v>
      </c>
      <c r="O35" s="33">
        <f t="shared" si="11"/>
        <v>21221.9</v>
      </c>
      <c r="P35" s="12">
        <f t="shared" si="5"/>
        <v>12092.136999999995</v>
      </c>
      <c r="Q35" s="12">
        <f t="shared" si="12"/>
        <v>56.979521155033218</v>
      </c>
      <c r="R35" s="11">
        <f t="shared" si="13"/>
        <v>56.979521155033218</v>
      </c>
      <c r="S35" s="126">
        <v>6782</v>
      </c>
      <c r="T35" s="33">
        <f t="shared" si="14"/>
        <v>6782</v>
      </c>
      <c r="U35" s="47">
        <v>2841.1929999999966</v>
      </c>
      <c r="V35" s="12">
        <f t="shared" si="15"/>
        <v>41.893143615452615</v>
      </c>
      <c r="W35" s="11">
        <f t="shared" si="16"/>
        <v>41.893143615452615</v>
      </c>
      <c r="X35" s="126">
        <v>0</v>
      </c>
      <c r="Y35" s="33">
        <f t="shared" si="17"/>
        <v>0</v>
      </c>
      <c r="Z35" s="47">
        <v>1332.4459999999999</v>
      </c>
      <c r="AA35" s="12" t="e">
        <f t="shared" si="18"/>
        <v>#DIV/0!</v>
      </c>
      <c r="AB35" s="11" t="e">
        <f t="shared" si="19"/>
        <v>#DIV/0!</v>
      </c>
      <c r="AC35" s="126">
        <v>14439.9</v>
      </c>
      <c r="AD35" s="33">
        <f t="shared" si="20"/>
        <v>14439.900000000001</v>
      </c>
      <c r="AE35" s="47">
        <v>9250.9439999999995</v>
      </c>
      <c r="AF35" s="12">
        <f t="shared" si="21"/>
        <v>64.06515280576734</v>
      </c>
      <c r="AG35" s="11">
        <f t="shared" si="22"/>
        <v>64.065152805767354</v>
      </c>
      <c r="AH35" s="126">
        <v>700</v>
      </c>
      <c r="AI35" s="33">
        <f t="shared" si="23"/>
        <v>700</v>
      </c>
      <c r="AJ35" s="47">
        <v>1473.45</v>
      </c>
      <c r="AK35" s="47">
        <v>1465.95</v>
      </c>
      <c r="AL35" s="11">
        <f t="shared" si="24"/>
        <v>210.49285714285716</v>
      </c>
      <c r="AM35" s="110">
        <v>0</v>
      </c>
      <c r="AN35" s="33">
        <f t="shared" si="25"/>
        <v>0</v>
      </c>
      <c r="AO35" s="47">
        <v>0</v>
      </c>
      <c r="AP35" s="12" t="e">
        <f t="shared" si="26"/>
        <v>#DIV/0!</v>
      </c>
      <c r="AQ35" s="11" t="e">
        <f t="shared" si="27"/>
        <v>#DIV/0!</v>
      </c>
      <c r="AR35" s="111">
        <v>0</v>
      </c>
      <c r="AS35" s="33">
        <f t="shared" si="28"/>
        <v>0</v>
      </c>
      <c r="AT35" s="110">
        <v>0</v>
      </c>
      <c r="AU35" s="111">
        <v>0</v>
      </c>
      <c r="AV35" s="33">
        <f t="shared" si="29"/>
        <v>0</v>
      </c>
      <c r="AW35" s="110">
        <v>0</v>
      </c>
      <c r="AX35" s="112">
        <v>69565.2</v>
      </c>
      <c r="AY35" s="33">
        <f t="shared" si="30"/>
        <v>69565.2</v>
      </c>
      <c r="AZ35" s="47">
        <v>63768.4</v>
      </c>
      <c r="BA35" s="111">
        <v>0</v>
      </c>
      <c r="BB35" s="33">
        <f t="shared" si="31"/>
        <v>0</v>
      </c>
      <c r="BC35" s="13">
        <v>0</v>
      </c>
      <c r="BD35" s="47">
        <v>2397.6</v>
      </c>
      <c r="BE35" s="33">
        <f t="shared" si="32"/>
        <v>2397.6</v>
      </c>
      <c r="BF35" s="126">
        <v>1198.8</v>
      </c>
      <c r="BG35" s="111">
        <v>0</v>
      </c>
      <c r="BH35" s="33">
        <f t="shared" si="33"/>
        <v>0</v>
      </c>
      <c r="BI35" s="110">
        <v>0</v>
      </c>
      <c r="BJ35" s="111">
        <v>0</v>
      </c>
      <c r="BK35" s="33">
        <f t="shared" si="34"/>
        <v>0</v>
      </c>
      <c r="BL35" s="110">
        <v>0</v>
      </c>
      <c r="BM35" s="12">
        <f t="shared" si="6"/>
        <v>514.1</v>
      </c>
      <c r="BN35" s="33">
        <f t="shared" si="35"/>
        <v>514.1</v>
      </c>
      <c r="BO35" s="12">
        <f t="shared" si="36"/>
        <v>681.154</v>
      </c>
      <c r="BP35" s="12">
        <f t="shared" si="37"/>
        <v>132.49445633145302</v>
      </c>
      <c r="BQ35" s="11">
        <f t="shared" si="7"/>
        <v>132.49445633145302</v>
      </c>
      <c r="BR35" s="126">
        <v>394.1</v>
      </c>
      <c r="BS35" s="33">
        <f t="shared" si="38"/>
        <v>394.1</v>
      </c>
      <c r="BT35" s="47">
        <v>681.154</v>
      </c>
      <c r="BU35" s="110">
        <v>0</v>
      </c>
      <c r="BV35" s="33">
        <f t="shared" si="39"/>
        <v>0</v>
      </c>
      <c r="BW35" s="126">
        <v>0</v>
      </c>
      <c r="BX35" s="113">
        <v>0</v>
      </c>
      <c r="BY35" s="33">
        <f t="shared" si="40"/>
        <v>0</v>
      </c>
      <c r="BZ35" s="47">
        <v>0</v>
      </c>
      <c r="CA35" s="110">
        <v>120</v>
      </c>
      <c r="CB35" s="33">
        <f t="shared" si="41"/>
        <v>120</v>
      </c>
      <c r="CC35" s="47">
        <v>0</v>
      </c>
      <c r="CD35" s="110">
        <v>0</v>
      </c>
      <c r="CE35" s="33">
        <f t="shared" si="42"/>
        <v>0</v>
      </c>
      <c r="CF35" s="110">
        <v>0</v>
      </c>
      <c r="CG35" s="113">
        <v>0</v>
      </c>
      <c r="CH35" s="33">
        <f t="shared" si="43"/>
        <v>0</v>
      </c>
      <c r="CI35" s="47">
        <v>0</v>
      </c>
      <c r="CJ35" s="111">
        <v>0</v>
      </c>
      <c r="CK35" s="33">
        <f t="shared" si="44"/>
        <v>0</v>
      </c>
      <c r="CL35" s="47">
        <v>0</v>
      </c>
      <c r="CM35" s="47">
        <v>4729.3999999999996</v>
      </c>
      <c r="CN35" s="33">
        <f t="shared" si="45"/>
        <v>4729.3999999999996</v>
      </c>
      <c r="CO35" s="47">
        <v>3362.15</v>
      </c>
      <c r="CP35" s="110">
        <v>2872.4</v>
      </c>
      <c r="CQ35" s="33">
        <f t="shared" si="46"/>
        <v>2872.4</v>
      </c>
      <c r="CR35" s="47">
        <v>987.65</v>
      </c>
      <c r="CS35" s="47">
        <v>0</v>
      </c>
      <c r="CT35" s="33">
        <f t="shared" si="47"/>
        <v>0</v>
      </c>
      <c r="CU35" s="47">
        <v>0</v>
      </c>
      <c r="CV35" s="113">
        <v>0</v>
      </c>
      <c r="CW35" s="33">
        <f t="shared" si="48"/>
        <v>0</v>
      </c>
      <c r="CX35" s="126">
        <v>0</v>
      </c>
      <c r="CY35" s="113">
        <v>0</v>
      </c>
      <c r="CZ35" s="33">
        <f t="shared" si="49"/>
        <v>0</v>
      </c>
      <c r="DA35" s="110">
        <v>0</v>
      </c>
      <c r="DB35" s="47">
        <v>0</v>
      </c>
      <c r="DC35" s="33">
        <f t="shared" si="50"/>
        <v>0</v>
      </c>
      <c r="DD35" s="47">
        <v>0</v>
      </c>
      <c r="DE35" s="47">
        <v>0</v>
      </c>
      <c r="DF35" s="12">
        <v>92346.2</v>
      </c>
      <c r="DG35" s="33">
        <f t="shared" si="51"/>
        <v>92346.2</v>
      </c>
      <c r="DH35" s="12">
        <v>81689.998999999996</v>
      </c>
      <c r="DI35" s="47">
        <v>0</v>
      </c>
      <c r="DJ35" s="33">
        <f t="shared" si="52"/>
        <v>0</v>
      </c>
      <c r="DK35" s="47">
        <v>0</v>
      </c>
      <c r="DL35" s="47">
        <v>0</v>
      </c>
      <c r="DM35" s="33">
        <f t="shared" si="53"/>
        <v>0</v>
      </c>
      <c r="DN35" s="47">
        <v>0</v>
      </c>
      <c r="DO35" s="113">
        <v>0</v>
      </c>
      <c r="DP35" s="33">
        <f t="shared" si="54"/>
        <v>0</v>
      </c>
      <c r="DQ35" s="110">
        <v>0</v>
      </c>
      <c r="DR35" s="110">
        <v>0</v>
      </c>
      <c r="DS35" s="33">
        <f t="shared" si="55"/>
        <v>0</v>
      </c>
      <c r="DT35" s="47">
        <v>0</v>
      </c>
      <c r="DU35" s="113">
        <v>0</v>
      </c>
      <c r="DV35" s="33">
        <f t="shared" si="56"/>
        <v>0</v>
      </c>
      <c r="DW35" s="110">
        <v>0</v>
      </c>
      <c r="DX35" s="47">
        <v>9724</v>
      </c>
      <c r="DY35" s="33">
        <f t="shared" si="57"/>
        <v>9724</v>
      </c>
      <c r="DZ35" s="126">
        <v>0</v>
      </c>
      <c r="EA35" s="126">
        <v>0</v>
      </c>
      <c r="EB35" s="126">
        <v>9724</v>
      </c>
      <c r="EC35" s="33">
        <f t="shared" si="58"/>
        <v>9724</v>
      </c>
      <c r="ED35" s="110">
        <v>0</v>
      </c>
      <c r="EE35" s="14">
        <f t="shared" si="59"/>
        <v>0</v>
      </c>
      <c r="EG35" s="14"/>
      <c r="EI35" s="14"/>
      <c r="EJ35" s="14"/>
      <c r="EL35" s="14"/>
    </row>
    <row r="36" spans="1:142" s="15" customFormat="1" ht="20.25" customHeight="1" x14ac:dyDescent="0.2">
      <c r="A36" s="21">
        <v>27</v>
      </c>
      <c r="B36" s="109" t="s">
        <v>82</v>
      </c>
      <c r="C36" s="110">
        <v>35205.9</v>
      </c>
      <c r="D36" s="110">
        <v>6808.8</v>
      </c>
      <c r="E36" s="20">
        <f t="shared" si="0"/>
        <v>71706.399999999994</v>
      </c>
      <c r="F36" s="33">
        <f t="shared" si="8"/>
        <v>71706.399999999994</v>
      </c>
      <c r="G36" s="12">
        <f t="shared" si="9"/>
        <v>70357.335899999991</v>
      </c>
      <c r="H36" s="12">
        <f t="shared" si="1"/>
        <v>98.118628044358658</v>
      </c>
      <c r="I36" s="12">
        <f t="shared" si="2"/>
        <v>98.118628044358658</v>
      </c>
      <c r="J36" s="12">
        <v>22200</v>
      </c>
      <c r="K36" s="33">
        <f t="shared" si="10"/>
        <v>22200</v>
      </c>
      <c r="L36" s="12">
        <v>22760.582900000001</v>
      </c>
      <c r="M36" s="12">
        <f t="shared" si="3"/>
        <v>102.5251481981982</v>
      </c>
      <c r="N36" s="12">
        <f t="shared" si="4"/>
        <v>13440</v>
      </c>
      <c r="O36" s="33">
        <f t="shared" si="11"/>
        <v>13440</v>
      </c>
      <c r="P36" s="12">
        <f t="shared" si="5"/>
        <v>13192.365</v>
      </c>
      <c r="Q36" s="12">
        <f t="shared" si="12"/>
        <v>98.157477678571425</v>
      </c>
      <c r="R36" s="11">
        <f t="shared" si="13"/>
        <v>98.157477678571425</v>
      </c>
      <c r="S36" s="126">
        <v>4120</v>
      </c>
      <c r="T36" s="33">
        <f t="shared" si="14"/>
        <v>4120</v>
      </c>
      <c r="U36" s="47">
        <v>4049.0709999999999</v>
      </c>
      <c r="V36" s="12">
        <f t="shared" si="15"/>
        <v>98.278422330097087</v>
      </c>
      <c r="W36" s="11">
        <f t="shared" si="16"/>
        <v>98.278422330097087</v>
      </c>
      <c r="X36" s="126">
        <v>3130</v>
      </c>
      <c r="Y36" s="33">
        <f t="shared" si="17"/>
        <v>3130</v>
      </c>
      <c r="Z36" s="47">
        <v>1882.2847999999999</v>
      </c>
      <c r="AA36" s="12">
        <f t="shared" si="18"/>
        <v>60.136894568690089</v>
      </c>
      <c r="AB36" s="11">
        <f t="shared" si="19"/>
        <v>60.136894568690089</v>
      </c>
      <c r="AC36" s="126">
        <v>9320</v>
      </c>
      <c r="AD36" s="33">
        <f t="shared" si="20"/>
        <v>9320</v>
      </c>
      <c r="AE36" s="47">
        <v>9143.2939999999999</v>
      </c>
      <c r="AF36" s="12">
        <f t="shared" si="21"/>
        <v>98.104012875536483</v>
      </c>
      <c r="AG36" s="11">
        <f t="shared" si="22"/>
        <v>98.104012875536483</v>
      </c>
      <c r="AH36" s="126">
        <v>530</v>
      </c>
      <c r="AI36" s="33">
        <f t="shared" si="23"/>
        <v>530</v>
      </c>
      <c r="AJ36" s="47">
        <v>1088.2</v>
      </c>
      <c r="AK36" s="47">
        <v>916.7</v>
      </c>
      <c r="AL36" s="11">
        <f t="shared" si="24"/>
        <v>205.32075471698113</v>
      </c>
      <c r="AM36" s="110">
        <v>0</v>
      </c>
      <c r="AN36" s="33">
        <f t="shared" si="25"/>
        <v>0</v>
      </c>
      <c r="AO36" s="47">
        <v>0</v>
      </c>
      <c r="AP36" s="12" t="e">
        <f t="shared" si="26"/>
        <v>#DIV/0!</v>
      </c>
      <c r="AQ36" s="11" t="e">
        <f t="shared" si="27"/>
        <v>#DIV/0!</v>
      </c>
      <c r="AR36" s="111">
        <v>0</v>
      </c>
      <c r="AS36" s="33">
        <f t="shared" si="28"/>
        <v>0</v>
      </c>
      <c r="AT36" s="110">
        <v>0</v>
      </c>
      <c r="AU36" s="111">
        <v>0</v>
      </c>
      <c r="AV36" s="33">
        <f t="shared" si="29"/>
        <v>0</v>
      </c>
      <c r="AW36" s="110">
        <v>0</v>
      </c>
      <c r="AX36" s="112">
        <v>45406.2</v>
      </c>
      <c r="AY36" s="33">
        <f t="shared" si="30"/>
        <v>45406.2</v>
      </c>
      <c r="AZ36" s="47">
        <v>41622.5</v>
      </c>
      <c r="BA36" s="111">
        <v>0</v>
      </c>
      <c r="BB36" s="33">
        <f t="shared" si="31"/>
        <v>0</v>
      </c>
      <c r="BC36" s="13">
        <v>0</v>
      </c>
      <c r="BD36" s="47">
        <v>0</v>
      </c>
      <c r="BE36" s="33">
        <f t="shared" si="32"/>
        <v>0</v>
      </c>
      <c r="BF36" s="126">
        <v>0</v>
      </c>
      <c r="BG36" s="111">
        <v>0</v>
      </c>
      <c r="BH36" s="33">
        <f t="shared" si="33"/>
        <v>0</v>
      </c>
      <c r="BI36" s="110">
        <v>0</v>
      </c>
      <c r="BJ36" s="111">
        <v>0</v>
      </c>
      <c r="BK36" s="33">
        <f t="shared" si="34"/>
        <v>0</v>
      </c>
      <c r="BL36" s="110">
        <v>0</v>
      </c>
      <c r="BM36" s="12">
        <f t="shared" si="6"/>
        <v>300</v>
      </c>
      <c r="BN36" s="33">
        <f t="shared" si="35"/>
        <v>300</v>
      </c>
      <c r="BO36" s="12">
        <f t="shared" si="36"/>
        <v>1210.2719999999999</v>
      </c>
      <c r="BP36" s="12">
        <f t="shared" si="37"/>
        <v>403.42399999999998</v>
      </c>
      <c r="BQ36" s="11">
        <f t="shared" si="7"/>
        <v>403.42399999999998</v>
      </c>
      <c r="BR36" s="126">
        <v>300</v>
      </c>
      <c r="BS36" s="33">
        <f t="shared" si="38"/>
        <v>300</v>
      </c>
      <c r="BT36" s="47">
        <v>330</v>
      </c>
      <c r="BU36" s="110">
        <v>0</v>
      </c>
      <c r="BV36" s="33">
        <f t="shared" si="39"/>
        <v>0</v>
      </c>
      <c r="BW36" s="126">
        <v>0.27200000000000002</v>
      </c>
      <c r="BX36" s="113">
        <v>0</v>
      </c>
      <c r="BY36" s="33">
        <f t="shared" si="40"/>
        <v>0</v>
      </c>
      <c r="BZ36" s="47">
        <v>0</v>
      </c>
      <c r="CA36" s="110">
        <v>0</v>
      </c>
      <c r="CB36" s="33">
        <f t="shared" si="41"/>
        <v>0</v>
      </c>
      <c r="CC36" s="47">
        <v>880</v>
      </c>
      <c r="CD36" s="110">
        <v>0</v>
      </c>
      <c r="CE36" s="33">
        <f t="shared" si="42"/>
        <v>0</v>
      </c>
      <c r="CF36" s="110">
        <v>0</v>
      </c>
      <c r="CG36" s="113">
        <v>0</v>
      </c>
      <c r="CH36" s="33">
        <f t="shared" si="43"/>
        <v>0</v>
      </c>
      <c r="CI36" s="47">
        <v>0</v>
      </c>
      <c r="CJ36" s="111">
        <v>0</v>
      </c>
      <c r="CK36" s="33">
        <f t="shared" si="44"/>
        <v>0</v>
      </c>
      <c r="CL36" s="47">
        <v>0</v>
      </c>
      <c r="CM36" s="47">
        <v>4800</v>
      </c>
      <c r="CN36" s="33">
        <f t="shared" si="45"/>
        <v>4800</v>
      </c>
      <c r="CO36" s="47">
        <v>3458.52</v>
      </c>
      <c r="CP36" s="110">
        <v>1000</v>
      </c>
      <c r="CQ36" s="33">
        <f t="shared" si="46"/>
        <v>1000</v>
      </c>
      <c r="CR36" s="47">
        <v>280.82</v>
      </c>
      <c r="CS36" s="47">
        <v>0</v>
      </c>
      <c r="CT36" s="33">
        <f t="shared" si="47"/>
        <v>0</v>
      </c>
      <c r="CU36" s="47">
        <v>0</v>
      </c>
      <c r="CV36" s="113">
        <v>0</v>
      </c>
      <c r="CW36" s="33">
        <f t="shared" si="48"/>
        <v>0</v>
      </c>
      <c r="CX36" s="126">
        <v>1881.3409999999999</v>
      </c>
      <c r="CY36" s="113">
        <v>0</v>
      </c>
      <c r="CZ36" s="33">
        <f t="shared" si="49"/>
        <v>0</v>
      </c>
      <c r="DA36" s="110">
        <v>0</v>
      </c>
      <c r="DB36" s="47">
        <v>0</v>
      </c>
      <c r="DC36" s="33">
        <f t="shared" si="50"/>
        <v>0</v>
      </c>
      <c r="DD36" s="47">
        <v>47.600099999999998</v>
      </c>
      <c r="DE36" s="47">
        <v>0</v>
      </c>
      <c r="DF36" s="12">
        <v>63486.2</v>
      </c>
      <c r="DG36" s="33">
        <f t="shared" si="51"/>
        <v>63486.2</v>
      </c>
      <c r="DH36" s="12">
        <v>62137.135899999994</v>
      </c>
      <c r="DI36" s="47">
        <v>0</v>
      </c>
      <c r="DJ36" s="33">
        <f t="shared" si="52"/>
        <v>0</v>
      </c>
      <c r="DK36" s="47">
        <v>0</v>
      </c>
      <c r="DL36" s="47">
        <v>8220.2000000000007</v>
      </c>
      <c r="DM36" s="33">
        <f t="shared" si="53"/>
        <v>8220.2000000000007</v>
      </c>
      <c r="DN36" s="47">
        <v>8220.2000000000007</v>
      </c>
      <c r="DO36" s="113">
        <v>0</v>
      </c>
      <c r="DP36" s="33">
        <f t="shared" si="54"/>
        <v>0</v>
      </c>
      <c r="DQ36" s="110">
        <v>0</v>
      </c>
      <c r="DR36" s="110">
        <v>0</v>
      </c>
      <c r="DS36" s="33">
        <f t="shared" si="55"/>
        <v>0</v>
      </c>
      <c r="DT36" s="47">
        <v>0</v>
      </c>
      <c r="DU36" s="113">
        <v>0</v>
      </c>
      <c r="DV36" s="33">
        <f t="shared" si="56"/>
        <v>0</v>
      </c>
      <c r="DW36" s="110">
        <v>0</v>
      </c>
      <c r="DX36" s="47">
        <v>3500</v>
      </c>
      <c r="DY36" s="33">
        <f t="shared" si="57"/>
        <v>3500</v>
      </c>
      <c r="DZ36" s="126">
        <v>0</v>
      </c>
      <c r="EA36" s="126">
        <v>0</v>
      </c>
      <c r="EB36" s="126">
        <v>11720.2</v>
      </c>
      <c r="EC36" s="33">
        <f t="shared" si="58"/>
        <v>11720.2</v>
      </c>
      <c r="ED36" s="110">
        <v>8220.2000000000007</v>
      </c>
      <c r="EE36" s="14">
        <f t="shared" si="59"/>
        <v>-8220.2000000000007</v>
      </c>
      <c r="EG36" s="14"/>
      <c r="EI36" s="14"/>
      <c r="EJ36" s="14"/>
      <c r="EL36" s="14"/>
    </row>
    <row r="37" spans="1:142" s="15" customFormat="1" ht="20.25" customHeight="1" x14ac:dyDescent="0.2">
      <c r="A37" s="21">
        <v>28</v>
      </c>
      <c r="B37" s="109" t="s">
        <v>83</v>
      </c>
      <c r="C37" s="110">
        <v>2487.1999999999998</v>
      </c>
      <c r="D37" s="110">
        <v>832.2</v>
      </c>
      <c r="E37" s="20">
        <f t="shared" si="0"/>
        <v>192099.26800000004</v>
      </c>
      <c r="F37" s="33">
        <f t="shared" si="8"/>
        <v>192099.26800000004</v>
      </c>
      <c r="G37" s="12">
        <f t="shared" si="9"/>
        <v>177306.28999999998</v>
      </c>
      <c r="H37" s="12">
        <f t="shared" si="1"/>
        <v>92.299305377884082</v>
      </c>
      <c r="I37" s="12">
        <f t="shared" si="2"/>
        <v>92.299305377884082</v>
      </c>
      <c r="J37" s="12">
        <v>68810.600000000006</v>
      </c>
      <c r="K37" s="33">
        <f t="shared" si="10"/>
        <v>68810.600000000006</v>
      </c>
      <c r="L37" s="12">
        <v>55749.456000000013</v>
      </c>
      <c r="M37" s="12">
        <f t="shared" si="3"/>
        <v>81.018703513702832</v>
      </c>
      <c r="N37" s="12">
        <f t="shared" si="4"/>
        <v>50728.900000000009</v>
      </c>
      <c r="O37" s="33">
        <f t="shared" si="11"/>
        <v>50728.900000000009</v>
      </c>
      <c r="P37" s="12">
        <f t="shared" si="5"/>
        <v>32087.990000000005</v>
      </c>
      <c r="Q37" s="12">
        <f t="shared" si="12"/>
        <v>63.253865153788084</v>
      </c>
      <c r="R37" s="11">
        <f t="shared" si="13"/>
        <v>63.253865153788084</v>
      </c>
      <c r="S37" s="126">
        <v>16138.48900000001</v>
      </c>
      <c r="T37" s="33">
        <f t="shared" si="14"/>
        <v>16138.489000000012</v>
      </c>
      <c r="U37" s="47">
        <v>7913.959000000008</v>
      </c>
      <c r="V37" s="12">
        <f t="shared" si="15"/>
        <v>49.037794058663124</v>
      </c>
      <c r="W37" s="11">
        <f t="shared" si="16"/>
        <v>49.037794058663131</v>
      </c>
      <c r="X37" s="126">
        <v>0</v>
      </c>
      <c r="Y37" s="33">
        <f t="shared" si="17"/>
        <v>0</v>
      </c>
      <c r="Z37" s="47">
        <v>6476.1109999999999</v>
      </c>
      <c r="AA37" s="12" t="e">
        <f t="shared" si="18"/>
        <v>#DIV/0!</v>
      </c>
      <c r="AB37" s="11" t="e">
        <f t="shared" si="19"/>
        <v>#DIV/0!</v>
      </c>
      <c r="AC37" s="126">
        <v>34590.411</v>
      </c>
      <c r="AD37" s="33">
        <f t="shared" si="20"/>
        <v>34590.411</v>
      </c>
      <c r="AE37" s="47">
        <v>24174.030999999999</v>
      </c>
      <c r="AF37" s="12">
        <f t="shared" si="21"/>
        <v>69.886509876971388</v>
      </c>
      <c r="AG37" s="11">
        <f t="shared" si="22"/>
        <v>69.886509876971388</v>
      </c>
      <c r="AH37" s="126">
        <v>730</v>
      </c>
      <c r="AI37" s="33">
        <f t="shared" si="23"/>
        <v>730</v>
      </c>
      <c r="AJ37" s="47">
        <v>214</v>
      </c>
      <c r="AK37" s="47">
        <v>181.5</v>
      </c>
      <c r="AL37" s="11">
        <f t="shared" si="24"/>
        <v>29.315068493150687</v>
      </c>
      <c r="AM37" s="110">
        <v>0</v>
      </c>
      <c r="AN37" s="33">
        <f t="shared" si="25"/>
        <v>0</v>
      </c>
      <c r="AO37" s="47">
        <v>0</v>
      </c>
      <c r="AP37" s="12" t="e">
        <f t="shared" si="26"/>
        <v>#DIV/0!</v>
      </c>
      <c r="AQ37" s="11" t="e">
        <f t="shared" si="27"/>
        <v>#DIV/0!</v>
      </c>
      <c r="AR37" s="111">
        <v>0</v>
      </c>
      <c r="AS37" s="33">
        <f t="shared" si="28"/>
        <v>0</v>
      </c>
      <c r="AT37" s="110">
        <v>0</v>
      </c>
      <c r="AU37" s="111">
        <v>0</v>
      </c>
      <c r="AV37" s="33">
        <f t="shared" si="29"/>
        <v>0</v>
      </c>
      <c r="AW37" s="110">
        <v>0</v>
      </c>
      <c r="AX37" s="112">
        <v>128130.6</v>
      </c>
      <c r="AY37" s="33">
        <f t="shared" si="30"/>
        <v>128130.6</v>
      </c>
      <c r="AZ37" s="47">
        <v>117453.2</v>
      </c>
      <c r="BA37" s="111">
        <v>0</v>
      </c>
      <c r="BB37" s="33">
        <f t="shared" si="31"/>
        <v>0</v>
      </c>
      <c r="BC37" s="13">
        <v>0</v>
      </c>
      <c r="BD37" s="47">
        <v>1961.7</v>
      </c>
      <c r="BE37" s="33">
        <f t="shared" si="32"/>
        <v>1961.6999999999998</v>
      </c>
      <c r="BF37" s="126">
        <v>980.9</v>
      </c>
      <c r="BG37" s="111">
        <v>0</v>
      </c>
      <c r="BH37" s="33">
        <f t="shared" si="33"/>
        <v>0</v>
      </c>
      <c r="BI37" s="110">
        <v>0</v>
      </c>
      <c r="BJ37" s="111">
        <v>0</v>
      </c>
      <c r="BK37" s="33">
        <f t="shared" si="34"/>
        <v>0</v>
      </c>
      <c r="BL37" s="110">
        <v>0</v>
      </c>
      <c r="BM37" s="12">
        <f t="shared" si="6"/>
        <v>257.7</v>
      </c>
      <c r="BN37" s="33">
        <f t="shared" si="35"/>
        <v>257.7</v>
      </c>
      <c r="BO37" s="12">
        <f t="shared" si="36"/>
        <v>85.954999999999998</v>
      </c>
      <c r="BP37" s="12">
        <f t="shared" si="37"/>
        <v>33.354675979821494</v>
      </c>
      <c r="BQ37" s="11">
        <f t="shared" si="7"/>
        <v>33.354675979821494</v>
      </c>
      <c r="BR37" s="126">
        <v>0</v>
      </c>
      <c r="BS37" s="33">
        <f t="shared" si="38"/>
        <v>0</v>
      </c>
      <c r="BT37" s="47">
        <v>0</v>
      </c>
      <c r="BU37" s="110">
        <v>257.7</v>
      </c>
      <c r="BV37" s="33">
        <f t="shared" si="39"/>
        <v>257.7</v>
      </c>
      <c r="BW37" s="126">
        <v>85.954999999999998</v>
      </c>
      <c r="BX37" s="113">
        <v>0</v>
      </c>
      <c r="BY37" s="33">
        <f t="shared" si="40"/>
        <v>0</v>
      </c>
      <c r="BZ37" s="47">
        <v>0</v>
      </c>
      <c r="CA37" s="110">
        <v>0</v>
      </c>
      <c r="CB37" s="33">
        <f t="shared" si="41"/>
        <v>0</v>
      </c>
      <c r="CC37" s="47">
        <v>0</v>
      </c>
      <c r="CD37" s="110">
        <v>0</v>
      </c>
      <c r="CE37" s="33">
        <f t="shared" si="42"/>
        <v>0</v>
      </c>
      <c r="CF37" s="110">
        <v>0</v>
      </c>
      <c r="CG37" s="113">
        <v>0</v>
      </c>
      <c r="CH37" s="33">
        <f t="shared" si="43"/>
        <v>0</v>
      </c>
      <c r="CI37" s="47">
        <v>0</v>
      </c>
      <c r="CJ37" s="111">
        <v>0</v>
      </c>
      <c r="CK37" s="33">
        <f t="shared" si="44"/>
        <v>0</v>
      </c>
      <c r="CL37" s="47">
        <v>0</v>
      </c>
      <c r="CM37" s="47">
        <v>17094</v>
      </c>
      <c r="CN37" s="33">
        <f t="shared" si="45"/>
        <v>17094</v>
      </c>
      <c r="CO37" s="47">
        <v>14872.36</v>
      </c>
      <c r="CP37" s="110">
        <v>7074</v>
      </c>
      <c r="CQ37" s="33">
        <f t="shared" si="46"/>
        <v>7074</v>
      </c>
      <c r="CR37" s="47">
        <v>860.1</v>
      </c>
      <c r="CS37" s="47">
        <v>0</v>
      </c>
      <c r="CT37" s="33">
        <f t="shared" si="47"/>
        <v>0</v>
      </c>
      <c r="CU37" s="47">
        <v>1963.04</v>
      </c>
      <c r="CV37" s="113">
        <v>0</v>
      </c>
      <c r="CW37" s="33">
        <f t="shared" si="48"/>
        <v>0</v>
      </c>
      <c r="CX37" s="126">
        <v>0</v>
      </c>
      <c r="CY37" s="113">
        <v>0</v>
      </c>
      <c r="CZ37" s="33">
        <f t="shared" si="49"/>
        <v>0</v>
      </c>
      <c r="DA37" s="110">
        <v>0</v>
      </c>
      <c r="DB37" s="47">
        <v>0</v>
      </c>
      <c r="DC37" s="33">
        <f t="shared" si="50"/>
        <v>0</v>
      </c>
      <c r="DD37" s="47">
        <v>50</v>
      </c>
      <c r="DE37" s="47">
        <v>0</v>
      </c>
      <c r="DF37" s="12">
        <v>183170.33100000003</v>
      </c>
      <c r="DG37" s="33">
        <f t="shared" si="51"/>
        <v>183170.33100000003</v>
      </c>
      <c r="DH37" s="12">
        <v>169043.38999999998</v>
      </c>
      <c r="DI37" s="47">
        <v>0</v>
      </c>
      <c r="DJ37" s="33">
        <f t="shared" si="52"/>
        <v>0</v>
      </c>
      <c r="DK37" s="47">
        <v>0</v>
      </c>
      <c r="DL37" s="47">
        <v>8928.9369999999999</v>
      </c>
      <c r="DM37" s="33">
        <f t="shared" si="53"/>
        <v>8928.9369999999999</v>
      </c>
      <c r="DN37" s="47">
        <v>8262.9</v>
      </c>
      <c r="DO37" s="113">
        <v>0</v>
      </c>
      <c r="DP37" s="33">
        <f t="shared" si="54"/>
        <v>0</v>
      </c>
      <c r="DQ37" s="110">
        <v>0</v>
      </c>
      <c r="DR37" s="110">
        <v>0</v>
      </c>
      <c r="DS37" s="33">
        <f t="shared" si="55"/>
        <v>0</v>
      </c>
      <c r="DT37" s="47">
        <v>0</v>
      </c>
      <c r="DU37" s="113">
        <v>0</v>
      </c>
      <c r="DV37" s="33">
        <f t="shared" si="56"/>
        <v>0</v>
      </c>
      <c r="DW37" s="110">
        <v>0</v>
      </c>
      <c r="DX37" s="47">
        <v>14017.46</v>
      </c>
      <c r="DY37" s="33">
        <f t="shared" si="57"/>
        <v>14017.46</v>
      </c>
      <c r="DZ37" s="126">
        <v>1209.1469999999999</v>
      </c>
      <c r="EA37" s="126">
        <v>0</v>
      </c>
      <c r="EB37" s="126">
        <v>22946.396999999997</v>
      </c>
      <c r="EC37" s="33">
        <f t="shared" si="58"/>
        <v>22946.396999999997</v>
      </c>
      <c r="ED37" s="110">
        <v>9472.0469999999987</v>
      </c>
      <c r="EE37" s="14">
        <f t="shared" si="59"/>
        <v>-8928.9369999999981</v>
      </c>
      <c r="EG37" s="14"/>
      <c r="EI37" s="14"/>
      <c r="EJ37" s="14"/>
      <c r="EL37" s="14"/>
    </row>
    <row r="38" spans="1:142" s="15" customFormat="1" ht="20.25" customHeight="1" x14ac:dyDescent="0.2">
      <c r="A38" s="21">
        <v>29</v>
      </c>
      <c r="B38" s="109" t="s">
        <v>84</v>
      </c>
      <c r="C38" s="110">
        <v>435.1</v>
      </c>
      <c r="D38" s="110">
        <v>1.8</v>
      </c>
      <c r="E38" s="20">
        <f t="shared" si="0"/>
        <v>25084.428</v>
      </c>
      <c r="F38" s="33">
        <f t="shared" si="8"/>
        <v>25084.428</v>
      </c>
      <c r="G38" s="12">
        <f t="shared" si="9"/>
        <v>20743.976999999999</v>
      </c>
      <c r="H38" s="12">
        <f t="shared" si="1"/>
        <v>82.696631551654278</v>
      </c>
      <c r="I38" s="12">
        <f t="shared" si="2"/>
        <v>82.696631551654278</v>
      </c>
      <c r="J38" s="12">
        <v>10913</v>
      </c>
      <c r="K38" s="33">
        <f t="shared" si="10"/>
        <v>10913</v>
      </c>
      <c r="L38" s="12">
        <v>14335.575000000001</v>
      </c>
      <c r="M38" s="12">
        <f t="shared" si="3"/>
        <v>131.36236598552188</v>
      </c>
      <c r="N38" s="12">
        <f t="shared" si="4"/>
        <v>5854</v>
      </c>
      <c r="O38" s="33">
        <f t="shared" si="11"/>
        <v>5854</v>
      </c>
      <c r="P38" s="12">
        <f t="shared" si="5"/>
        <v>4135.532000000002</v>
      </c>
      <c r="Q38" s="12">
        <f t="shared" si="12"/>
        <v>70.64455073454053</v>
      </c>
      <c r="R38" s="11">
        <f t="shared" si="13"/>
        <v>70.64455073454053</v>
      </c>
      <c r="S38" s="126">
        <v>1800</v>
      </c>
      <c r="T38" s="33">
        <f t="shared" si="14"/>
        <v>1800</v>
      </c>
      <c r="U38" s="47">
        <v>1184.9280000000022</v>
      </c>
      <c r="V38" s="12">
        <f t="shared" si="15"/>
        <v>65.829333333333452</v>
      </c>
      <c r="W38" s="11">
        <f t="shared" si="16"/>
        <v>65.829333333333452</v>
      </c>
      <c r="X38" s="126">
        <v>600</v>
      </c>
      <c r="Y38" s="33">
        <f t="shared" si="17"/>
        <v>600</v>
      </c>
      <c r="Z38" s="47">
        <v>149.70099999999999</v>
      </c>
      <c r="AA38" s="12">
        <f t="shared" si="18"/>
        <v>24.950166666666664</v>
      </c>
      <c r="AB38" s="11">
        <f t="shared" si="19"/>
        <v>24.950166666666664</v>
      </c>
      <c r="AC38" s="126">
        <v>4054</v>
      </c>
      <c r="AD38" s="33">
        <f t="shared" si="20"/>
        <v>4054</v>
      </c>
      <c r="AE38" s="47">
        <v>2950.6039999999998</v>
      </c>
      <c r="AF38" s="12">
        <f t="shared" si="21"/>
        <v>72.782535767143557</v>
      </c>
      <c r="AG38" s="11">
        <f t="shared" si="22"/>
        <v>72.782535767143557</v>
      </c>
      <c r="AH38" s="126">
        <v>59</v>
      </c>
      <c r="AI38" s="33">
        <f t="shared" si="23"/>
        <v>59</v>
      </c>
      <c r="AJ38" s="47">
        <v>100</v>
      </c>
      <c r="AK38" s="47">
        <v>100</v>
      </c>
      <c r="AL38" s="11">
        <f t="shared" si="24"/>
        <v>169.4915254237288</v>
      </c>
      <c r="AM38" s="110">
        <v>0</v>
      </c>
      <c r="AN38" s="33">
        <f t="shared" si="25"/>
        <v>0</v>
      </c>
      <c r="AO38" s="47">
        <v>0</v>
      </c>
      <c r="AP38" s="12" t="e">
        <f t="shared" si="26"/>
        <v>#DIV/0!</v>
      </c>
      <c r="AQ38" s="11" t="e">
        <f t="shared" si="27"/>
        <v>#DIV/0!</v>
      </c>
      <c r="AR38" s="111">
        <v>0</v>
      </c>
      <c r="AS38" s="33">
        <f t="shared" si="28"/>
        <v>0</v>
      </c>
      <c r="AT38" s="110">
        <v>0</v>
      </c>
      <c r="AU38" s="111">
        <v>0</v>
      </c>
      <c r="AV38" s="33">
        <f t="shared" si="29"/>
        <v>0</v>
      </c>
      <c r="AW38" s="110">
        <v>0</v>
      </c>
      <c r="AX38" s="112">
        <v>8141.5</v>
      </c>
      <c r="AY38" s="33">
        <f t="shared" si="30"/>
        <v>8141.5</v>
      </c>
      <c r="AZ38" s="47">
        <v>7463.1</v>
      </c>
      <c r="BA38" s="111">
        <v>0</v>
      </c>
      <c r="BB38" s="33">
        <f t="shared" si="31"/>
        <v>0</v>
      </c>
      <c r="BC38" s="13">
        <v>0</v>
      </c>
      <c r="BD38" s="47">
        <v>0</v>
      </c>
      <c r="BE38" s="33">
        <f t="shared" si="32"/>
        <v>0</v>
      </c>
      <c r="BF38" s="126">
        <v>0</v>
      </c>
      <c r="BG38" s="111">
        <v>0</v>
      </c>
      <c r="BH38" s="33">
        <f t="shared" si="33"/>
        <v>0</v>
      </c>
      <c r="BI38" s="110">
        <v>0</v>
      </c>
      <c r="BJ38" s="111">
        <v>0</v>
      </c>
      <c r="BK38" s="33">
        <f t="shared" si="34"/>
        <v>0</v>
      </c>
      <c r="BL38" s="110">
        <v>0</v>
      </c>
      <c r="BM38" s="12">
        <f t="shared" si="6"/>
        <v>3800</v>
      </c>
      <c r="BN38" s="33">
        <f t="shared" si="35"/>
        <v>3800</v>
      </c>
      <c r="BO38" s="12">
        <f t="shared" si="36"/>
        <v>9720.3419999999987</v>
      </c>
      <c r="BP38" s="12">
        <f t="shared" si="37"/>
        <v>255.79847368421048</v>
      </c>
      <c r="BQ38" s="11">
        <f t="shared" si="7"/>
        <v>255.79847368421048</v>
      </c>
      <c r="BR38" s="126">
        <v>3100</v>
      </c>
      <c r="BS38" s="33">
        <f t="shared" si="38"/>
        <v>3100</v>
      </c>
      <c r="BT38" s="47">
        <v>9052.23</v>
      </c>
      <c r="BU38" s="110">
        <v>700</v>
      </c>
      <c r="BV38" s="33">
        <f t="shared" si="39"/>
        <v>700</v>
      </c>
      <c r="BW38" s="126">
        <v>668.11199999999997</v>
      </c>
      <c r="BX38" s="113">
        <v>0</v>
      </c>
      <c r="BY38" s="33">
        <f t="shared" si="40"/>
        <v>0</v>
      </c>
      <c r="BZ38" s="47">
        <v>0</v>
      </c>
      <c r="CA38" s="110">
        <v>0</v>
      </c>
      <c r="CB38" s="33">
        <f t="shared" si="41"/>
        <v>0</v>
      </c>
      <c r="CC38" s="47">
        <v>0</v>
      </c>
      <c r="CD38" s="110">
        <v>0</v>
      </c>
      <c r="CE38" s="33">
        <f t="shared" si="42"/>
        <v>0</v>
      </c>
      <c r="CF38" s="110">
        <v>0</v>
      </c>
      <c r="CG38" s="113">
        <v>0</v>
      </c>
      <c r="CH38" s="33">
        <f t="shared" si="43"/>
        <v>0</v>
      </c>
      <c r="CI38" s="47">
        <v>0</v>
      </c>
      <c r="CJ38" s="111">
        <v>0</v>
      </c>
      <c r="CK38" s="33">
        <f t="shared" si="44"/>
        <v>0</v>
      </c>
      <c r="CL38" s="47">
        <v>0</v>
      </c>
      <c r="CM38" s="47">
        <v>600</v>
      </c>
      <c r="CN38" s="33">
        <f t="shared" si="45"/>
        <v>600</v>
      </c>
      <c r="CO38" s="47">
        <v>230</v>
      </c>
      <c r="CP38" s="110">
        <v>600</v>
      </c>
      <c r="CQ38" s="33">
        <f t="shared" si="46"/>
        <v>600</v>
      </c>
      <c r="CR38" s="47">
        <v>230</v>
      </c>
      <c r="CS38" s="47">
        <v>0</v>
      </c>
      <c r="CT38" s="33">
        <f t="shared" si="47"/>
        <v>0</v>
      </c>
      <c r="CU38" s="47">
        <v>0</v>
      </c>
      <c r="CV38" s="113">
        <v>0</v>
      </c>
      <c r="CW38" s="33">
        <f t="shared" si="48"/>
        <v>0</v>
      </c>
      <c r="CX38" s="126">
        <v>0</v>
      </c>
      <c r="CY38" s="113">
        <v>0</v>
      </c>
      <c r="CZ38" s="33">
        <f t="shared" si="49"/>
        <v>0</v>
      </c>
      <c r="DA38" s="110">
        <v>0</v>
      </c>
      <c r="DB38" s="47">
        <v>0</v>
      </c>
      <c r="DC38" s="33">
        <f t="shared" si="50"/>
        <v>0</v>
      </c>
      <c r="DD38" s="47">
        <v>0</v>
      </c>
      <c r="DE38" s="47">
        <v>0</v>
      </c>
      <c r="DF38" s="12">
        <v>19054.5</v>
      </c>
      <c r="DG38" s="33">
        <f t="shared" si="51"/>
        <v>19054.5</v>
      </c>
      <c r="DH38" s="12">
        <v>20743.976999999999</v>
      </c>
      <c r="DI38" s="47">
        <v>0</v>
      </c>
      <c r="DJ38" s="33">
        <f t="shared" si="52"/>
        <v>0</v>
      </c>
      <c r="DK38" s="47">
        <v>0</v>
      </c>
      <c r="DL38" s="47">
        <v>6029.9279999999999</v>
      </c>
      <c r="DM38" s="33">
        <f t="shared" si="53"/>
        <v>6029.9279999999999</v>
      </c>
      <c r="DN38" s="47">
        <v>0</v>
      </c>
      <c r="DO38" s="113">
        <v>0</v>
      </c>
      <c r="DP38" s="33">
        <f t="shared" si="54"/>
        <v>0</v>
      </c>
      <c r="DQ38" s="110">
        <v>0</v>
      </c>
      <c r="DR38" s="110">
        <v>0</v>
      </c>
      <c r="DS38" s="33">
        <f t="shared" si="55"/>
        <v>0</v>
      </c>
      <c r="DT38" s="47">
        <v>0</v>
      </c>
      <c r="DU38" s="113">
        <v>0</v>
      </c>
      <c r="DV38" s="33">
        <f t="shared" si="56"/>
        <v>0</v>
      </c>
      <c r="DW38" s="110">
        <v>0</v>
      </c>
      <c r="DX38" s="47">
        <v>1400</v>
      </c>
      <c r="DY38" s="33">
        <f t="shared" si="57"/>
        <v>1400</v>
      </c>
      <c r="DZ38" s="126">
        <v>0</v>
      </c>
      <c r="EA38" s="126">
        <v>0</v>
      </c>
      <c r="EB38" s="126">
        <v>7429.9279999999999</v>
      </c>
      <c r="EC38" s="33">
        <f t="shared" si="58"/>
        <v>7429.9279999999999</v>
      </c>
      <c r="ED38" s="110">
        <v>0</v>
      </c>
      <c r="EE38" s="14">
        <f t="shared" si="59"/>
        <v>-6029.9279999999999</v>
      </c>
      <c r="EG38" s="14"/>
      <c r="EI38" s="14"/>
      <c r="EJ38" s="14"/>
      <c r="EL38" s="14"/>
    </row>
    <row r="39" spans="1:142" s="15" customFormat="1" ht="20.25" customHeight="1" x14ac:dyDescent="0.2">
      <c r="A39" s="21">
        <v>30</v>
      </c>
      <c r="B39" s="109" t="s">
        <v>85</v>
      </c>
      <c r="C39" s="110">
        <v>47677.222699999998</v>
      </c>
      <c r="D39" s="110">
        <v>0</v>
      </c>
      <c r="E39" s="20">
        <f t="shared" si="0"/>
        <v>172089.53</v>
      </c>
      <c r="F39" s="33">
        <f t="shared" si="8"/>
        <v>172089.53</v>
      </c>
      <c r="G39" s="12">
        <f t="shared" si="9"/>
        <v>58258.449000000001</v>
      </c>
      <c r="H39" s="12">
        <f t="shared" si="1"/>
        <v>33.853569708744047</v>
      </c>
      <c r="I39" s="12">
        <f t="shared" si="2"/>
        <v>33.853569708744047</v>
      </c>
      <c r="J39" s="12">
        <v>47646</v>
      </c>
      <c r="K39" s="33">
        <f t="shared" si="10"/>
        <v>47646</v>
      </c>
      <c r="L39" s="12">
        <v>32513.555</v>
      </c>
      <c r="M39" s="12">
        <f t="shared" si="3"/>
        <v>68.239841749569734</v>
      </c>
      <c r="N39" s="12">
        <f t="shared" si="4"/>
        <v>19000</v>
      </c>
      <c r="O39" s="33">
        <f t="shared" si="11"/>
        <v>19000</v>
      </c>
      <c r="P39" s="12">
        <f t="shared" si="5"/>
        <v>17911.786</v>
      </c>
      <c r="Q39" s="12">
        <f t="shared" si="12"/>
        <v>94.272557894736835</v>
      </c>
      <c r="R39" s="11">
        <f t="shared" si="13"/>
        <v>94.272557894736835</v>
      </c>
      <c r="S39" s="126">
        <v>4000</v>
      </c>
      <c r="T39" s="33">
        <f t="shared" si="14"/>
        <v>4000</v>
      </c>
      <c r="U39" s="47">
        <v>7515.1589999999978</v>
      </c>
      <c r="V39" s="12">
        <f t="shared" si="15"/>
        <v>187.87897499999994</v>
      </c>
      <c r="W39" s="11">
        <f t="shared" si="16"/>
        <v>187.87897499999994</v>
      </c>
      <c r="X39" s="126">
        <v>13100</v>
      </c>
      <c r="Y39" s="33">
        <f t="shared" si="17"/>
        <v>13100</v>
      </c>
      <c r="Z39" s="47">
        <v>4436.9059999999999</v>
      </c>
      <c r="AA39" s="12">
        <f t="shared" si="18"/>
        <v>33.86951145038168</v>
      </c>
      <c r="AB39" s="11">
        <f t="shared" si="19"/>
        <v>33.86951145038168</v>
      </c>
      <c r="AC39" s="126">
        <v>15000</v>
      </c>
      <c r="AD39" s="33">
        <f t="shared" si="20"/>
        <v>15000</v>
      </c>
      <c r="AE39" s="47">
        <v>10396.627</v>
      </c>
      <c r="AF39" s="12">
        <f t="shared" si="21"/>
        <v>69.310846666666663</v>
      </c>
      <c r="AG39" s="11">
        <f t="shared" si="22"/>
        <v>69.310846666666663</v>
      </c>
      <c r="AH39" s="126">
        <v>400</v>
      </c>
      <c r="AI39" s="33">
        <f t="shared" si="23"/>
        <v>400</v>
      </c>
      <c r="AJ39" s="47">
        <v>153</v>
      </c>
      <c r="AK39" s="47">
        <v>110.5</v>
      </c>
      <c r="AL39" s="11">
        <f t="shared" si="24"/>
        <v>38.25</v>
      </c>
      <c r="AM39" s="110">
        <v>0</v>
      </c>
      <c r="AN39" s="33">
        <f t="shared" si="25"/>
        <v>0</v>
      </c>
      <c r="AO39" s="47">
        <v>0</v>
      </c>
      <c r="AP39" s="12" t="e">
        <f t="shared" si="26"/>
        <v>#DIV/0!</v>
      </c>
      <c r="AQ39" s="11" t="e">
        <f t="shared" si="27"/>
        <v>#DIV/0!</v>
      </c>
      <c r="AR39" s="111">
        <v>0</v>
      </c>
      <c r="AS39" s="33">
        <f t="shared" si="28"/>
        <v>0</v>
      </c>
      <c r="AT39" s="110">
        <v>0</v>
      </c>
      <c r="AU39" s="111">
        <v>0</v>
      </c>
      <c r="AV39" s="33">
        <f t="shared" si="29"/>
        <v>0</v>
      </c>
      <c r="AW39" s="110">
        <v>0</v>
      </c>
      <c r="AX39" s="112">
        <v>33272</v>
      </c>
      <c r="AY39" s="33">
        <f t="shared" si="30"/>
        <v>33272</v>
      </c>
      <c r="AZ39" s="47">
        <v>30499.4</v>
      </c>
      <c r="BA39" s="111">
        <v>0</v>
      </c>
      <c r="BB39" s="33">
        <f t="shared" si="31"/>
        <v>0</v>
      </c>
      <c r="BC39" s="13">
        <v>0</v>
      </c>
      <c r="BD39" s="47">
        <v>0</v>
      </c>
      <c r="BE39" s="33">
        <f t="shared" si="32"/>
        <v>0</v>
      </c>
      <c r="BF39" s="126">
        <v>0</v>
      </c>
      <c r="BG39" s="111">
        <v>0</v>
      </c>
      <c r="BH39" s="33">
        <f t="shared" si="33"/>
        <v>0</v>
      </c>
      <c r="BI39" s="110">
        <v>0</v>
      </c>
      <c r="BJ39" s="111">
        <v>0</v>
      </c>
      <c r="BK39" s="33">
        <f t="shared" si="34"/>
        <v>0</v>
      </c>
      <c r="BL39" s="110">
        <v>0</v>
      </c>
      <c r="BM39" s="12">
        <f t="shared" si="6"/>
        <v>1500</v>
      </c>
      <c r="BN39" s="33">
        <f t="shared" si="35"/>
        <v>1500</v>
      </c>
      <c r="BO39" s="12">
        <f t="shared" si="36"/>
        <v>1007.833</v>
      </c>
      <c r="BP39" s="12">
        <f t="shared" si="37"/>
        <v>67.188866666666669</v>
      </c>
      <c r="BQ39" s="11">
        <f t="shared" si="7"/>
        <v>67.188866666666669</v>
      </c>
      <c r="BR39" s="126">
        <v>1500</v>
      </c>
      <c r="BS39" s="33">
        <f t="shared" si="38"/>
        <v>1500</v>
      </c>
      <c r="BT39" s="47">
        <v>1007.833</v>
      </c>
      <c r="BU39" s="110">
        <v>0</v>
      </c>
      <c r="BV39" s="33">
        <f t="shared" si="39"/>
        <v>0</v>
      </c>
      <c r="BW39" s="126">
        <v>0</v>
      </c>
      <c r="BX39" s="113">
        <v>0</v>
      </c>
      <c r="BY39" s="33">
        <f t="shared" si="40"/>
        <v>0</v>
      </c>
      <c r="BZ39" s="47">
        <v>0</v>
      </c>
      <c r="CA39" s="110">
        <v>0</v>
      </c>
      <c r="CB39" s="33">
        <f t="shared" si="41"/>
        <v>0</v>
      </c>
      <c r="CC39" s="47">
        <v>0</v>
      </c>
      <c r="CD39" s="110">
        <v>0</v>
      </c>
      <c r="CE39" s="33">
        <f t="shared" si="42"/>
        <v>0</v>
      </c>
      <c r="CF39" s="110">
        <v>0</v>
      </c>
      <c r="CG39" s="113">
        <v>0</v>
      </c>
      <c r="CH39" s="33">
        <f t="shared" si="43"/>
        <v>0</v>
      </c>
      <c r="CI39" s="47">
        <v>0</v>
      </c>
      <c r="CJ39" s="111">
        <v>0</v>
      </c>
      <c r="CK39" s="33">
        <f t="shared" si="44"/>
        <v>0</v>
      </c>
      <c r="CL39" s="47">
        <v>0</v>
      </c>
      <c r="CM39" s="47">
        <v>6246</v>
      </c>
      <c r="CN39" s="33">
        <f t="shared" si="45"/>
        <v>6246</v>
      </c>
      <c r="CO39" s="47">
        <v>5155.63</v>
      </c>
      <c r="CP39" s="110">
        <v>1100</v>
      </c>
      <c r="CQ39" s="33">
        <f t="shared" si="46"/>
        <v>1100</v>
      </c>
      <c r="CR39" s="47">
        <v>690.2</v>
      </c>
      <c r="CS39" s="47">
        <v>7000</v>
      </c>
      <c r="CT39" s="33">
        <f t="shared" si="47"/>
        <v>7000</v>
      </c>
      <c r="CU39" s="47">
        <v>3848.4</v>
      </c>
      <c r="CV39" s="113">
        <v>400</v>
      </c>
      <c r="CW39" s="33">
        <f t="shared" si="48"/>
        <v>400</v>
      </c>
      <c r="CX39" s="126">
        <v>0</v>
      </c>
      <c r="CY39" s="113">
        <v>0</v>
      </c>
      <c r="CZ39" s="33">
        <f t="shared" si="49"/>
        <v>0</v>
      </c>
      <c r="DA39" s="110">
        <v>0</v>
      </c>
      <c r="DB39" s="47">
        <v>0</v>
      </c>
      <c r="DC39" s="33">
        <f t="shared" si="50"/>
        <v>0</v>
      </c>
      <c r="DD39" s="47">
        <v>0</v>
      </c>
      <c r="DE39" s="47">
        <v>0</v>
      </c>
      <c r="DF39" s="12">
        <v>80918</v>
      </c>
      <c r="DG39" s="33">
        <f t="shared" si="51"/>
        <v>80918</v>
      </c>
      <c r="DH39" s="12">
        <v>56858.449000000001</v>
      </c>
      <c r="DI39" s="47">
        <v>0</v>
      </c>
      <c r="DJ39" s="33">
        <f t="shared" si="52"/>
        <v>0</v>
      </c>
      <c r="DK39" s="47">
        <v>0</v>
      </c>
      <c r="DL39" s="47">
        <v>91171.53</v>
      </c>
      <c r="DM39" s="33">
        <f t="shared" si="53"/>
        <v>91171.53</v>
      </c>
      <c r="DN39" s="47">
        <v>0</v>
      </c>
      <c r="DO39" s="113">
        <v>0</v>
      </c>
      <c r="DP39" s="33">
        <f t="shared" si="54"/>
        <v>0</v>
      </c>
      <c r="DQ39" s="110">
        <v>0</v>
      </c>
      <c r="DR39" s="110">
        <v>0</v>
      </c>
      <c r="DS39" s="33">
        <f t="shared" si="55"/>
        <v>0</v>
      </c>
      <c r="DT39" s="47">
        <v>0</v>
      </c>
      <c r="DU39" s="113">
        <v>0</v>
      </c>
      <c r="DV39" s="33">
        <f t="shared" si="56"/>
        <v>0</v>
      </c>
      <c r="DW39" s="110">
        <v>0</v>
      </c>
      <c r="DX39" s="47">
        <v>3900</v>
      </c>
      <c r="DY39" s="33">
        <f t="shared" si="57"/>
        <v>3900</v>
      </c>
      <c r="DZ39" s="126">
        <v>0</v>
      </c>
      <c r="EA39" s="126">
        <v>0</v>
      </c>
      <c r="EB39" s="126">
        <v>95071.53</v>
      </c>
      <c r="EC39" s="33">
        <f t="shared" si="58"/>
        <v>95071.53</v>
      </c>
      <c r="ED39" s="110">
        <v>1400</v>
      </c>
      <c r="EE39" s="14">
        <f t="shared" si="59"/>
        <v>-91171.53</v>
      </c>
      <c r="EG39" s="14"/>
      <c r="EI39" s="14"/>
      <c r="EJ39" s="14"/>
      <c r="EL39" s="14"/>
    </row>
    <row r="40" spans="1:142" s="15" customFormat="1" ht="20.25" customHeight="1" x14ac:dyDescent="0.2">
      <c r="A40" s="21">
        <v>31</v>
      </c>
      <c r="B40" s="109" t="s">
        <v>86</v>
      </c>
      <c r="C40" s="110">
        <v>19700.8</v>
      </c>
      <c r="D40" s="110">
        <v>14549.1</v>
      </c>
      <c r="E40" s="20">
        <f t="shared" si="0"/>
        <v>894363.89999999991</v>
      </c>
      <c r="F40" s="33">
        <f t="shared" si="8"/>
        <v>894363.89999999991</v>
      </c>
      <c r="G40" s="12">
        <f t="shared" si="9"/>
        <v>830966.75359999994</v>
      </c>
      <c r="H40" s="12">
        <f t="shared" si="1"/>
        <v>92.911481959412725</v>
      </c>
      <c r="I40" s="12">
        <f t="shared" si="2"/>
        <v>92.911481959412725</v>
      </c>
      <c r="J40" s="12">
        <v>241000</v>
      </c>
      <c r="K40" s="33">
        <f t="shared" si="10"/>
        <v>241000</v>
      </c>
      <c r="L40" s="12">
        <v>203091.53160000002</v>
      </c>
      <c r="M40" s="12">
        <f t="shared" si="3"/>
        <v>84.270345062240665</v>
      </c>
      <c r="N40" s="12">
        <f t="shared" si="4"/>
        <v>155300</v>
      </c>
      <c r="O40" s="33">
        <f t="shared" si="11"/>
        <v>155300</v>
      </c>
      <c r="P40" s="12">
        <f>U40+AE40</f>
        <v>116742.09919999998</v>
      </c>
      <c r="Q40" s="12">
        <f>P40/O40*100</f>
        <v>75.171989182227932</v>
      </c>
      <c r="R40" s="11">
        <f>P40/N40*100</f>
        <v>75.171989182227932</v>
      </c>
      <c r="S40" s="126">
        <v>64820</v>
      </c>
      <c r="T40" s="33">
        <f t="shared" si="14"/>
        <v>64820</v>
      </c>
      <c r="U40" s="47">
        <v>30819.682199999977</v>
      </c>
      <c r="V40" s="12">
        <f>U40/T40*100</f>
        <v>47.546563097809283</v>
      </c>
      <c r="W40" s="11">
        <f>U40/S40*100</f>
        <v>47.546563097809283</v>
      </c>
      <c r="X40" s="126">
        <v>0</v>
      </c>
      <c r="Y40" s="33">
        <f t="shared" si="17"/>
        <v>0</v>
      </c>
      <c r="Z40" s="47">
        <v>18097.683400000002</v>
      </c>
      <c r="AA40" s="12" t="e">
        <f>Z40/Y40*100</f>
        <v>#DIV/0!</v>
      </c>
      <c r="AB40" s="11" t="e">
        <f>Z40/X40*100</f>
        <v>#DIV/0!</v>
      </c>
      <c r="AC40" s="126">
        <v>90480</v>
      </c>
      <c r="AD40" s="33">
        <f t="shared" si="20"/>
        <v>90480</v>
      </c>
      <c r="AE40" s="47">
        <v>85922.417000000001</v>
      </c>
      <c r="AF40" s="12">
        <f>AE40/AD40*100</f>
        <v>94.962883510167998</v>
      </c>
      <c r="AG40" s="11">
        <f>AE40/AC40*100</f>
        <v>94.962883510167998</v>
      </c>
      <c r="AH40" s="126">
        <v>8350</v>
      </c>
      <c r="AI40" s="33">
        <f t="shared" si="23"/>
        <v>8350</v>
      </c>
      <c r="AJ40" s="47">
        <v>4355.2299999999996</v>
      </c>
      <c r="AK40" s="47">
        <v>3916.8429999999998</v>
      </c>
      <c r="AL40" s="11">
        <f>AJ40/AH40*100</f>
        <v>52.158443113772449</v>
      </c>
      <c r="AM40" s="110">
        <v>2500</v>
      </c>
      <c r="AN40" s="33">
        <f t="shared" si="25"/>
        <v>2500</v>
      </c>
      <c r="AO40" s="47">
        <v>3218.8</v>
      </c>
      <c r="AP40" s="12">
        <f>AO40/AN40*100</f>
        <v>128.75200000000001</v>
      </c>
      <c r="AQ40" s="11">
        <f>AO40/AM40*100</f>
        <v>128.75200000000001</v>
      </c>
      <c r="AR40" s="111">
        <v>0</v>
      </c>
      <c r="AS40" s="33">
        <f t="shared" si="28"/>
        <v>0</v>
      </c>
      <c r="AT40" s="110">
        <v>0</v>
      </c>
      <c r="AU40" s="111">
        <v>0</v>
      </c>
      <c r="AV40" s="33">
        <f t="shared" si="29"/>
        <v>0</v>
      </c>
      <c r="AW40" s="110">
        <v>0</v>
      </c>
      <c r="AX40" s="112">
        <v>708329.70000000007</v>
      </c>
      <c r="AY40" s="33">
        <f t="shared" si="30"/>
        <v>708329.70000000007</v>
      </c>
      <c r="AZ40" s="47">
        <v>649302.1</v>
      </c>
      <c r="BA40" s="111">
        <v>0</v>
      </c>
      <c r="BB40" s="33">
        <f t="shared" si="31"/>
        <v>0</v>
      </c>
      <c r="BC40" s="13">
        <v>0</v>
      </c>
      <c r="BD40" s="47">
        <v>3923.9</v>
      </c>
      <c r="BE40" s="33">
        <f t="shared" si="32"/>
        <v>3923.9</v>
      </c>
      <c r="BF40" s="126">
        <v>1962</v>
      </c>
      <c r="BG40" s="111">
        <v>0</v>
      </c>
      <c r="BH40" s="33">
        <f t="shared" si="33"/>
        <v>0</v>
      </c>
      <c r="BI40" s="110">
        <v>0</v>
      </c>
      <c r="BJ40" s="111">
        <v>0</v>
      </c>
      <c r="BK40" s="33">
        <f t="shared" si="34"/>
        <v>0</v>
      </c>
      <c r="BL40" s="110">
        <v>0</v>
      </c>
      <c r="BM40" s="12">
        <f t="shared" si="6"/>
        <v>19100</v>
      </c>
      <c r="BN40" s="33">
        <f t="shared" si="35"/>
        <v>19100</v>
      </c>
      <c r="BO40" s="12">
        <f t="shared" si="36"/>
        <v>18259.195000000003</v>
      </c>
      <c r="BP40" s="12">
        <f>BO40/BN40*100</f>
        <v>95.597879581151844</v>
      </c>
      <c r="BQ40" s="11">
        <f t="shared" si="7"/>
        <v>95.597879581151844</v>
      </c>
      <c r="BR40" s="126">
        <v>17200</v>
      </c>
      <c r="BS40" s="33">
        <f t="shared" si="38"/>
        <v>17200</v>
      </c>
      <c r="BT40" s="47">
        <v>16811.773000000001</v>
      </c>
      <c r="BU40" s="110">
        <v>400</v>
      </c>
      <c r="BV40" s="33">
        <f t="shared" si="39"/>
        <v>400</v>
      </c>
      <c r="BW40" s="126">
        <v>296.25</v>
      </c>
      <c r="BX40" s="113">
        <v>700</v>
      </c>
      <c r="BY40" s="33">
        <f t="shared" si="40"/>
        <v>700</v>
      </c>
      <c r="BZ40" s="47">
        <v>373.84399999999999</v>
      </c>
      <c r="CA40" s="110">
        <v>800</v>
      </c>
      <c r="CB40" s="33">
        <f t="shared" si="41"/>
        <v>800</v>
      </c>
      <c r="CC40" s="47">
        <v>777.32799999999997</v>
      </c>
      <c r="CD40" s="110">
        <v>0</v>
      </c>
      <c r="CE40" s="33">
        <f t="shared" si="42"/>
        <v>0</v>
      </c>
      <c r="CF40" s="115">
        <v>0</v>
      </c>
      <c r="CG40" s="113">
        <v>5930.3</v>
      </c>
      <c r="CH40" s="33">
        <f t="shared" si="43"/>
        <v>5930.3</v>
      </c>
      <c r="CI40" s="47">
        <v>2580.23</v>
      </c>
      <c r="CJ40" s="111">
        <v>4500</v>
      </c>
      <c r="CK40" s="33">
        <f t="shared" si="44"/>
        <v>4500</v>
      </c>
      <c r="CL40" s="47">
        <v>6726.45</v>
      </c>
      <c r="CM40" s="47">
        <v>41650</v>
      </c>
      <c r="CN40" s="33">
        <f t="shared" si="45"/>
        <v>41650</v>
      </c>
      <c r="CO40" s="47">
        <v>29702.539000000001</v>
      </c>
      <c r="CP40" s="110">
        <v>24850</v>
      </c>
      <c r="CQ40" s="33">
        <f t="shared" si="46"/>
        <v>24850</v>
      </c>
      <c r="CR40" s="47">
        <v>15224.182000000001</v>
      </c>
      <c r="CS40" s="47">
        <v>0</v>
      </c>
      <c r="CT40" s="33">
        <f t="shared" si="47"/>
        <v>0</v>
      </c>
      <c r="CU40" s="47">
        <v>0</v>
      </c>
      <c r="CV40" s="113">
        <v>1000</v>
      </c>
      <c r="CW40" s="33">
        <f t="shared" si="48"/>
        <v>1000</v>
      </c>
      <c r="CX40" s="126">
        <v>200</v>
      </c>
      <c r="CY40" s="113">
        <v>0</v>
      </c>
      <c r="CZ40" s="33">
        <f t="shared" si="49"/>
        <v>0</v>
      </c>
      <c r="DA40" s="110">
        <v>0</v>
      </c>
      <c r="DB40" s="47">
        <v>8600</v>
      </c>
      <c r="DC40" s="33">
        <f t="shared" si="50"/>
        <v>8600</v>
      </c>
      <c r="DD40" s="47">
        <v>5789.5349999999999</v>
      </c>
      <c r="DE40" s="47">
        <v>0</v>
      </c>
      <c r="DF40" s="12">
        <v>894363.9</v>
      </c>
      <c r="DG40" s="33">
        <f t="shared" si="51"/>
        <v>894363.89999999991</v>
      </c>
      <c r="DH40" s="12">
        <v>829669.25359999994</v>
      </c>
      <c r="DI40" s="47">
        <v>0</v>
      </c>
      <c r="DJ40" s="33">
        <f t="shared" si="52"/>
        <v>0</v>
      </c>
      <c r="DK40" s="47">
        <v>1297.5</v>
      </c>
      <c r="DL40" s="47">
        <v>0</v>
      </c>
      <c r="DM40" s="33">
        <f t="shared" si="53"/>
        <v>0</v>
      </c>
      <c r="DN40" s="47">
        <v>0</v>
      </c>
      <c r="DO40" s="113">
        <v>0</v>
      </c>
      <c r="DP40" s="33">
        <f t="shared" si="54"/>
        <v>0</v>
      </c>
      <c r="DQ40" s="110">
        <v>0</v>
      </c>
      <c r="DR40" s="110">
        <v>0</v>
      </c>
      <c r="DS40" s="33">
        <f t="shared" si="55"/>
        <v>0</v>
      </c>
      <c r="DT40" s="47">
        <v>0</v>
      </c>
      <c r="DU40" s="113">
        <v>0</v>
      </c>
      <c r="DV40" s="33">
        <f t="shared" si="56"/>
        <v>0</v>
      </c>
      <c r="DW40" s="110">
        <v>0</v>
      </c>
      <c r="DX40" s="47">
        <v>170000</v>
      </c>
      <c r="DY40" s="33">
        <f t="shared" si="57"/>
        <v>170000</v>
      </c>
      <c r="DZ40" s="126">
        <v>32131.850999999999</v>
      </c>
      <c r="EA40" s="126">
        <v>0</v>
      </c>
      <c r="EB40" s="126">
        <v>170000</v>
      </c>
      <c r="EC40" s="33">
        <f t="shared" si="58"/>
        <v>170000</v>
      </c>
      <c r="ED40" s="110">
        <v>33429.350999999995</v>
      </c>
      <c r="EE40" s="14">
        <f>DX40-EB40</f>
        <v>0</v>
      </c>
      <c r="EG40" s="14"/>
      <c r="EI40" s="14"/>
      <c r="EJ40" s="14"/>
      <c r="EL40" s="14"/>
    </row>
    <row r="41" spans="1:142" s="15" customFormat="1" ht="20.25" customHeight="1" x14ac:dyDescent="0.2">
      <c r="A41" s="21">
        <v>32</v>
      </c>
      <c r="B41" s="109" t="s">
        <v>87</v>
      </c>
      <c r="C41" s="110">
        <v>82870.100000000006</v>
      </c>
      <c r="D41" s="110">
        <v>5000</v>
      </c>
      <c r="E41" s="20">
        <f t="shared" si="0"/>
        <v>180819.7</v>
      </c>
      <c r="F41" s="33">
        <f t="shared" si="8"/>
        <v>180819.7</v>
      </c>
      <c r="G41" s="12">
        <f t="shared" si="9"/>
        <v>175977.77299999999</v>
      </c>
      <c r="H41" s="12">
        <f t="shared" si="1"/>
        <v>97.322234800743487</v>
      </c>
      <c r="I41" s="12">
        <f t="shared" si="2"/>
        <v>97.322234800743487</v>
      </c>
      <c r="J41" s="12">
        <v>43161</v>
      </c>
      <c r="K41" s="33">
        <f t="shared" si="10"/>
        <v>43161</v>
      </c>
      <c r="L41" s="12">
        <v>39447.228000000003</v>
      </c>
      <c r="M41" s="12">
        <f t="shared" si="3"/>
        <v>91.395537638145555</v>
      </c>
      <c r="N41" s="12">
        <f t="shared" si="4"/>
        <v>32245</v>
      </c>
      <c r="O41" s="33">
        <f t="shared" si="11"/>
        <v>32245</v>
      </c>
      <c r="P41" s="12">
        <f t="shared" si="5"/>
        <v>29486.766000000003</v>
      </c>
      <c r="Q41" s="12">
        <f t="shared" si="12"/>
        <v>91.446010234144836</v>
      </c>
      <c r="R41" s="11">
        <f t="shared" si="13"/>
        <v>91.446010234144836</v>
      </c>
      <c r="S41" s="126">
        <v>22445</v>
      </c>
      <c r="T41" s="33">
        <f t="shared" si="14"/>
        <v>22445</v>
      </c>
      <c r="U41" s="47">
        <v>22887.278000000002</v>
      </c>
      <c r="V41" s="12">
        <f t="shared" si="15"/>
        <v>101.97049676988195</v>
      </c>
      <c r="W41" s="11">
        <f t="shared" si="16"/>
        <v>101.97049676988195</v>
      </c>
      <c r="X41" s="126">
        <v>0</v>
      </c>
      <c r="Y41" s="33">
        <f t="shared" si="17"/>
        <v>0</v>
      </c>
      <c r="Z41" s="47">
        <v>0</v>
      </c>
      <c r="AA41" s="12" t="e">
        <f t="shared" si="18"/>
        <v>#DIV/0!</v>
      </c>
      <c r="AB41" s="11" t="e">
        <f t="shared" si="19"/>
        <v>#DIV/0!</v>
      </c>
      <c r="AC41" s="126">
        <v>9800</v>
      </c>
      <c r="AD41" s="33">
        <f t="shared" si="20"/>
        <v>9800</v>
      </c>
      <c r="AE41" s="47">
        <v>6599.4880000000003</v>
      </c>
      <c r="AF41" s="12">
        <f t="shared" si="21"/>
        <v>67.341714285714289</v>
      </c>
      <c r="AG41" s="11">
        <f t="shared" si="22"/>
        <v>67.341714285714289</v>
      </c>
      <c r="AH41" s="126">
        <v>896</v>
      </c>
      <c r="AI41" s="33">
        <f t="shared" si="23"/>
        <v>896</v>
      </c>
      <c r="AJ41" s="47">
        <v>850.7</v>
      </c>
      <c r="AK41" s="47">
        <v>576.70000000000005</v>
      </c>
      <c r="AL41" s="11">
        <f t="shared" si="24"/>
        <v>94.944196428571431</v>
      </c>
      <c r="AM41" s="110">
        <v>0</v>
      </c>
      <c r="AN41" s="33">
        <f t="shared" si="25"/>
        <v>0</v>
      </c>
      <c r="AO41" s="47">
        <v>0</v>
      </c>
      <c r="AP41" s="12" t="e">
        <f t="shared" si="26"/>
        <v>#DIV/0!</v>
      </c>
      <c r="AQ41" s="11" t="e">
        <f t="shared" si="27"/>
        <v>#DIV/0!</v>
      </c>
      <c r="AR41" s="111">
        <v>0</v>
      </c>
      <c r="AS41" s="33">
        <f t="shared" si="28"/>
        <v>0</v>
      </c>
      <c r="AT41" s="110">
        <v>0</v>
      </c>
      <c r="AU41" s="111">
        <v>0</v>
      </c>
      <c r="AV41" s="33">
        <f t="shared" si="29"/>
        <v>0</v>
      </c>
      <c r="AW41" s="110">
        <v>0</v>
      </c>
      <c r="AX41" s="112">
        <v>135700</v>
      </c>
      <c r="AY41" s="33">
        <f t="shared" si="30"/>
        <v>135700</v>
      </c>
      <c r="AZ41" s="47">
        <v>124417.3</v>
      </c>
      <c r="BA41" s="111">
        <v>0</v>
      </c>
      <c r="BB41" s="33">
        <f t="shared" si="31"/>
        <v>0</v>
      </c>
      <c r="BC41" s="13">
        <v>0</v>
      </c>
      <c r="BD41" s="47">
        <v>0</v>
      </c>
      <c r="BE41" s="33">
        <f t="shared" si="32"/>
        <v>0</v>
      </c>
      <c r="BF41" s="126">
        <v>0</v>
      </c>
      <c r="BG41" s="111">
        <v>0</v>
      </c>
      <c r="BH41" s="33">
        <f t="shared" si="33"/>
        <v>0</v>
      </c>
      <c r="BI41" s="110">
        <v>0</v>
      </c>
      <c r="BJ41" s="111">
        <v>0</v>
      </c>
      <c r="BK41" s="33">
        <f t="shared" si="34"/>
        <v>0</v>
      </c>
      <c r="BL41" s="110">
        <v>0</v>
      </c>
      <c r="BM41" s="12">
        <f t="shared" si="6"/>
        <v>8200</v>
      </c>
      <c r="BN41" s="33">
        <f t="shared" si="35"/>
        <v>8200</v>
      </c>
      <c r="BO41" s="12">
        <f t="shared" si="36"/>
        <v>6801.4</v>
      </c>
      <c r="BP41" s="12">
        <f t="shared" si="37"/>
        <v>82.943902439024384</v>
      </c>
      <c r="BQ41" s="11">
        <f t="shared" si="7"/>
        <v>82.943902439024384</v>
      </c>
      <c r="BR41" s="126">
        <v>8200</v>
      </c>
      <c r="BS41" s="33">
        <f t="shared" si="38"/>
        <v>8200</v>
      </c>
      <c r="BT41" s="47">
        <v>6801.4</v>
      </c>
      <c r="BU41" s="110">
        <v>0</v>
      </c>
      <c r="BV41" s="33">
        <f t="shared" si="39"/>
        <v>0</v>
      </c>
      <c r="BW41" s="126">
        <v>0</v>
      </c>
      <c r="BX41" s="113">
        <v>0</v>
      </c>
      <c r="BY41" s="33">
        <f t="shared" si="40"/>
        <v>0</v>
      </c>
      <c r="BZ41" s="47">
        <v>0</v>
      </c>
      <c r="CA41" s="110">
        <v>0</v>
      </c>
      <c r="CB41" s="33">
        <f t="shared" si="41"/>
        <v>0</v>
      </c>
      <c r="CC41" s="47">
        <v>0</v>
      </c>
      <c r="CD41" s="110">
        <v>0</v>
      </c>
      <c r="CE41" s="33">
        <f t="shared" si="42"/>
        <v>0</v>
      </c>
      <c r="CF41" s="110">
        <v>0</v>
      </c>
      <c r="CG41" s="113">
        <v>0</v>
      </c>
      <c r="CH41" s="33">
        <f t="shared" si="43"/>
        <v>0</v>
      </c>
      <c r="CI41" s="47">
        <v>0</v>
      </c>
      <c r="CJ41" s="111">
        <v>0</v>
      </c>
      <c r="CK41" s="33">
        <f t="shared" si="44"/>
        <v>0</v>
      </c>
      <c r="CL41" s="47">
        <v>0</v>
      </c>
      <c r="CM41" s="47">
        <v>1820</v>
      </c>
      <c r="CN41" s="33">
        <f t="shared" si="45"/>
        <v>1820</v>
      </c>
      <c r="CO41" s="47">
        <v>2252.0619999999999</v>
      </c>
      <c r="CP41" s="110">
        <v>1620</v>
      </c>
      <c r="CQ41" s="33">
        <f t="shared" si="46"/>
        <v>1620</v>
      </c>
      <c r="CR41" s="47">
        <v>1423</v>
      </c>
      <c r="CS41" s="47">
        <v>0</v>
      </c>
      <c r="CT41" s="33">
        <f t="shared" si="47"/>
        <v>0</v>
      </c>
      <c r="CU41" s="47">
        <v>0</v>
      </c>
      <c r="CV41" s="113">
        <v>0</v>
      </c>
      <c r="CW41" s="33">
        <f t="shared" si="48"/>
        <v>0</v>
      </c>
      <c r="CX41" s="126">
        <v>0</v>
      </c>
      <c r="CY41" s="113">
        <v>0</v>
      </c>
      <c r="CZ41" s="33">
        <f t="shared" si="49"/>
        <v>0</v>
      </c>
      <c r="DA41" s="110">
        <v>0</v>
      </c>
      <c r="DB41" s="47">
        <v>0</v>
      </c>
      <c r="DC41" s="33">
        <f t="shared" si="50"/>
        <v>0</v>
      </c>
      <c r="DD41" s="47">
        <v>56.3</v>
      </c>
      <c r="DE41" s="47">
        <v>0</v>
      </c>
      <c r="DF41" s="12">
        <v>156416</v>
      </c>
      <c r="DG41" s="33">
        <f t="shared" si="51"/>
        <v>156416</v>
      </c>
      <c r="DH41" s="12">
        <v>140977.77299999999</v>
      </c>
      <c r="DI41" s="47">
        <v>0</v>
      </c>
      <c r="DJ41" s="33">
        <f t="shared" si="52"/>
        <v>0</v>
      </c>
      <c r="DK41" s="47">
        <v>0</v>
      </c>
      <c r="DL41" s="47">
        <v>24403.7</v>
      </c>
      <c r="DM41" s="33">
        <f t="shared" si="53"/>
        <v>24403.7</v>
      </c>
      <c r="DN41" s="47">
        <v>0</v>
      </c>
      <c r="DO41" s="113">
        <v>0</v>
      </c>
      <c r="DP41" s="33">
        <f t="shared" si="54"/>
        <v>0</v>
      </c>
      <c r="DQ41" s="110">
        <v>0</v>
      </c>
      <c r="DR41" s="110">
        <v>0</v>
      </c>
      <c r="DS41" s="33">
        <f t="shared" si="55"/>
        <v>0</v>
      </c>
      <c r="DT41" s="47">
        <v>0</v>
      </c>
      <c r="DU41" s="113">
        <v>0</v>
      </c>
      <c r="DV41" s="33">
        <f t="shared" si="56"/>
        <v>0</v>
      </c>
      <c r="DW41" s="110">
        <v>0</v>
      </c>
      <c r="DX41" s="47">
        <v>35000</v>
      </c>
      <c r="DY41" s="33">
        <f t="shared" si="57"/>
        <v>35000</v>
      </c>
      <c r="DZ41" s="126">
        <v>0</v>
      </c>
      <c r="EA41" s="126">
        <v>0</v>
      </c>
      <c r="EB41" s="126">
        <v>59403.7</v>
      </c>
      <c r="EC41" s="33">
        <f t="shared" si="58"/>
        <v>59403.7</v>
      </c>
      <c r="ED41" s="110">
        <v>35000</v>
      </c>
      <c r="EE41" s="14">
        <f t="shared" si="59"/>
        <v>-24403.699999999997</v>
      </c>
      <c r="EG41" s="14"/>
      <c r="EI41" s="14"/>
      <c r="EJ41" s="14"/>
      <c r="EL41" s="14"/>
    </row>
    <row r="42" spans="1:142" s="15" customFormat="1" ht="20.25" customHeight="1" x14ac:dyDescent="0.2">
      <c r="A42" s="21">
        <v>33</v>
      </c>
      <c r="B42" s="109" t="s">
        <v>88</v>
      </c>
      <c r="C42" s="110">
        <v>13756.6</v>
      </c>
      <c r="D42" s="110">
        <v>7477.9</v>
      </c>
      <c r="E42" s="20">
        <f t="shared" ref="E42:E73" si="60">DF42+EB42-DX42</f>
        <v>431549.51799999998</v>
      </c>
      <c r="F42" s="33">
        <f t="shared" si="8"/>
        <v>431549.51800000004</v>
      </c>
      <c r="G42" s="12">
        <f t="shared" ref="G42:G73" si="61">DH42+ED42-DZ42</f>
        <v>344512.75540000002</v>
      </c>
      <c r="H42" s="12">
        <f t="shared" ref="H42:H73" si="62">G42/F42*100</f>
        <v>79.83156996597549</v>
      </c>
      <c r="I42" s="12">
        <f t="shared" ref="I42:I73" si="63">G42/E42*100</f>
        <v>79.831569965975504</v>
      </c>
      <c r="J42" s="12">
        <v>86550</v>
      </c>
      <c r="K42" s="33">
        <f t="shared" si="10"/>
        <v>86550</v>
      </c>
      <c r="L42" s="12">
        <v>82554.611399999994</v>
      </c>
      <c r="M42" s="12">
        <f t="shared" ref="M42:M73" si="64">L42/J42*100</f>
        <v>95.383722010398614</v>
      </c>
      <c r="N42" s="12">
        <f t="shared" si="4"/>
        <v>29300</v>
      </c>
      <c r="O42" s="33">
        <f t="shared" si="11"/>
        <v>29300</v>
      </c>
      <c r="P42" s="12">
        <f t="shared" si="5"/>
        <v>44626.564999999988</v>
      </c>
      <c r="Q42" s="12">
        <f t="shared" si="12"/>
        <v>152.30909556313989</v>
      </c>
      <c r="R42" s="11">
        <f t="shared" si="13"/>
        <v>152.30909556313989</v>
      </c>
      <c r="S42" s="126">
        <v>200</v>
      </c>
      <c r="T42" s="33">
        <f t="shared" si="14"/>
        <v>200</v>
      </c>
      <c r="U42" s="47">
        <v>14704.270999999984</v>
      </c>
      <c r="V42" s="12">
        <f t="shared" si="15"/>
        <v>7352.1354999999912</v>
      </c>
      <c r="W42" s="11">
        <f t="shared" si="16"/>
        <v>7352.1354999999912</v>
      </c>
      <c r="X42" s="126">
        <v>28200</v>
      </c>
      <c r="Y42" s="33">
        <f t="shared" si="17"/>
        <v>28200</v>
      </c>
      <c r="Z42" s="47">
        <v>10892.0504</v>
      </c>
      <c r="AA42" s="12">
        <f t="shared" si="18"/>
        <v>38.624292198581564</v>
      </c>
      <c r="AB42" s="11">
        <f t="shared" si="19"/>
        <v>38.624292198581564</v>
      </c>
      <c r="AC42" s="126">
        <v>29100</v>
      </c>
      <c r="AD42" s="33">
        <f t="shared" si="20"/>
        <v>29100</v>
      </c>
      <c r="AE42" s="47">
        <v>29922.294000000002</v>
      </c>
      <c r="AF42" s="12">
        <f t="shared" si="21"/>
        <v>102.82575257731959</v>
      </c>
      <c r="AG42" s="11">
        <f t="shared" si="22"/>
        <v>102.82575257731959</v>
      </c>
      <c r="AH42" s="126">
        <v>900</v>
      </c>
      <c r="AI42" s="33">
        <f t="shared" si="23"/>
        <v>900</v>
      </c>
      <c r="AJ42" s="47">
        <v>177</v>
      </c>
      <c r="AK42" s="47">
        <v>152</v>
      </c>
      <c r="AL42" s="11">
        <f t="shared" si="24"/>
        <v>19.666666666666664</v>
      </c>
      <c r="AM42" s="110">
        <v>1500</v>
      </c>
      <c r="AN42" s="33">
        <f t="shared" si="25"/>
        <v>1500</v>
      </c>
      <c r="AO42" s="47">
        <v>1252.3</v>
      </c>
      <c r="AP42" s="12">
        <f t="shared" si="26"/>
        <v>83.486666666666665</v>
      </c>
      <c r="AQ42" s="11">
        <f t="shared" si="27"/>
        <v>83.486666666666665</v>
      </c>
      <c r="AR42" s="111">
        <v>0</v>
      </c>
      <c r="AS42" s="33">
        <f t="shared" si="28"/>
        <v>0</v>
      </c>
      <c r="AT42" s="110">
        <v>0</v>
      </c>
      <c r="AU42" s="111">
        <v>0</v>
      </c>
      <c r="AV42" s="33">
        <f t="shared" si="29"/>
        <v>0</v>
      </c>
      <c r="AW42" s="110">
        <v>0</v>
      </c>
      <c r="AX42" s="112">
        <v>289727.5</v>
      </c>
      <c r="AY42" s="33">
        <f t="shared" si="30"/>
        <v>289727.5</v>
      </c>
      <c r="AZ42" s="47">
        <v>265583.59999999998</v>
      </c>
      <c r="BA42" s="111">
        <v>0</v>
      </c>
      <c r="BB42" s="33">
        <f t="shared" si="31"/>
        <v>0</v>
      </c>
      <c r="BC42" s="13">
        <v>0</v>
      </c>
      <c r="BD42" s="47">
        <v>0</v>
      </c>
      <c r="BE42" s="33">
        <f t="shared" si="32"/>
        <v>0</v>
      </c>
      <c r="BF42" s="126">
        <v>0</v>
      </c>
      <c r="BG42" s="111">
        <v>0</v>
      </c>
      <c r="BH42" s="33">
        <f t="shared" si="33"/>
        <v>0</v>
      </c>
      <c r="BI42" s="110">
        <v>0</v>
      </c>
      <c r="BJ42" s="111">
        <v>0</v>
      </c>
      <c r="BK42" s="33">
        <f t="shared" si="34"/>
        <v>0</v>
      </c>
      <c r="BL42" s="110">
        <v>0</v>
      </c>
      <c r="BM42" s="12">
        <f t="shared" si="6"/>
        <v>9050</v>
      </c>
      <c r="BN42" s="33">
        <f t="shared" si="35"/>
        <v>9050</v>
      </c>
      <c r="BO42" s="12">
        <f t="shared" si="36"/>
        <v>6722.32</v>
      </c>
      <c r="BP42" s="12">
        <f t="shared" si="37"/>
        <v>74.279779005524858</v>
      </c>
      <c r="BQ42" s="11">
        <f t="shared" ref="BQ42:BQ73" si="65">BO42/BM42*100</f>
        <v>74.279779005524858</v>
      </c>
      <c r="BR42" s="126">
        <v>6400</v>
      </c>
      <c r="BS42" s="33">
        <f t="shared" si="38"/>
        <v>6400</v>
      </c>
      <c r="BT42" s="47">
        <v>4713.17</v>
      </c>
      <c r="BU42" s="110">
        <v>2500</v>
      </c>
      <c r="BV42" s="33">
        <f t="shared" si="39"/>
        <v>2500</v>
      </c>
      <c r="BW42" s="126">
        <v>2009.15</v>
      </c>
      <c r="BX42" s="113">
        <v>0</v>
      </c>
      <c r="BY42" s="33">
        <f t="shared" si="40"/>
        <v>0</v>
      </c>
      <c r="BZ42" s="47">
        <v>0</v>
      </c>
      <c r="CA42" s="110">
        <v>150</v>
      </c>
      <c r="CB42" s="33">
        <f t="shared" si="41"/>
        <v>150</v>
      </c>
      <c r="CC42" s="47">
        <v>0</v>
      </c>
      <c r="CD42" s="110">
        <v>0</v>
      </c>
      <c r="CE42" s="33">
        <f t="shared" si="42"/>
        <v>0</v>
      </c>
      <c r="CF42" s="110">
        <v>0</v>
      </c>
      <c r="CG42" s="111">
        <v>3600</v>
      </c>
      <c r="CH42" s="33">
        <f t="shared" si="43"/>
        <v>3600</v>
      </c>
      <c r="CI42" s="47">
        <v>2880.57</v>
      </c>
      <c r="CJ42" s="111">
        <v>0</v>
      </c>
      <c r="CK42" s="33">
        <f t="shared" si="44"/>
        <v>0</v>
      </c>
      <c r="CL42" s="47">
        <v>0</v>
      </c>
      <c r="CM42" s="47">
        <v>7300</v>
      </c>
      <c r="CN42" s="33">
        <f t="shared" si="45"/>
        <v>7300</v>
      </c>
      <c r="CO42" s="47">
        <v>7294.5469999999996</v>
      </c>
      <c r="CP42" s="110">
        <v>1800</v>
      </c>
      <c r="CQ42" s="33">
        <f t="shared" si="46"/>
        <v>1800</v>
      </c>
      <c r="CR42" s="47">
        <v>1663.7449999999999</v>
      </c>
      <c r="CS42" s="47">
        <v>0</v>
      </c>
      <c r="CT42" s="33">
        <f t="shared" si="47"/>
        <v>0</v>
      </c>
      <c r="CU42" s="47">
        <v>0</v>
      </c>
      <c r="CV42" s="113">
        <v>0</v>
      </c>
      <c r="CW42" s="33">
        <f t="shared" si="48"/>
        <v>0</v>
      </c>
      <c r="CX42" s="126">
        <v>0</v>
      </c>
      <c r="CY42" s="113">
        <v>0</v>
      </c>
      <c r="CZ42" s="33">
        <f t="shared" si="49"/>
        <v>0</v>
      </c>
      <c r="DA42" s="110">
        <v>0</v>
      </c>
      <c r="DB42" s="47">
        <v>10300</v>
      </c>
      <c r="DC42" s="33">
        <f t="shared" si="50"/>
        <v>10300</v>
      </c>
      <c r="DD42" s="47">
        <v>11589.829</v>
      </c>
      <c r="DE42" s="47">
        <v>0</v>
      </c>
      <c r="DF42" s="12">
        <v>379877.5</v>
      </c>
      <c r="DG42" s="33">
        <f t="shared" si="51"/>
        <v>379877.5</v>
      </c>
      <c r="DH42" s="12">
        <v>336404.75540000002</v>
      </c>
      <c r="DI42" s="47">
        <v>0</v>
      </c>
      <c r="DJ42" s="33">
        <f t="shared" si="52"/>
        <v>0</v>
      </c>
      <c r="DK42" s="47">
        <v>0</v>
      </c>
      <c r="DL42" s="47">
        <v>51672.017999999996</v>
      </c>
      <c r="DM42" s="33">
        <f t="shared" si="53"/>
        <v>51672.017999999996</v>
      </c>
      <c r="DN42" s="47">
        <v>7500</v>
      </c>
      <c r="DO42" s="113">
        <v>0</v>
      </c>
      <c r="DP42" s="33">
        <f t="shared" si="54"/>
        <v>0</v>
      </c>
      <c r="DQ42" s="110">
        <v>0</v>
      </c>
      <c r="DR42" s="110">
        <v>0</v>
      </c>
      <c r="DS42" s="33">
        <f t="shared" si="55"/>
        <v>0</v>
      </c>
      <c r="DT42" s="47">
        <v>608</v>
      </c>
      <c r="DU42" s="113">
        <v>0</v>
      </c>
      <c r="DV42" s="33">
        <f t="shared" si="56"/>
        <v>0</v>
      </c>
      <c r="DW42" s="110">
        <v>0</v>
      </c>
      <c r="DX42" s="47">
        <v>73500</v>
      </c>
      <c r="DY42" s="33">
        <f t="shared" si="57"/>
        <v>73500</v>
      </c>
      <c r="DZ42" s="126">
        <v>45000</v>
      </c>
      <c r="EA42" s="126">
        <v>0</v>
      </c>
      <c r="EB42" s="126">
        <v>125172.018</v>
      </c>
      <c r="EC42" s="33">
        <f t="shared" si="58"/>
        <v>125172.01800000001</v>
      </c>
      <c r="ED42" s="110">
        <v>53108</v>
      </c>
      <c r="EE42" s="14">
        <f t="shared" si="59"/>
        <v>-51672.017999999996</v>
      </c>
      <c r="EG42" s="14"/>
      <c r="EI42" s="14"/>
      <c r="EJ42" s="14"/>
      <c r="EL42" s="14"/>
    </row>
    <row r="43" spans="1:142" s="15" customFormat="1" ht="20.25" customHeight="1" x14ac:dyDescent="0.2">
      <c r="A43" s="21">
        <v>34</v>
      </c>
      <c r="B43" s="109" t="s">
        <v>89</v>
      </c>
      <c r="C43" s="110">
        <v>30235.8</v>
      </c>
      <c r="D43" s="110">
        <v>500</v>
      </c>
      <c r="E43" s="20">
        <f t="shared" si="60"/>
        <v>33784</v>
      </c>
      <c r="F43" s="33">
        <f t="shared" si="8"/>
        <v>33784</v>
      </c>
      <c r="G43" s="12">
        <f t="shared" si="61"/>
        <v>84843.661999999997</v>
      </c>
      <c r="H43" s="12">
        <f t="shared" si="62"/>
        <v>251.13563225195355</v>
      </c>
      <c r="I43" s="12">
        <f t="shared" si="63"/>
        <v>251.13563225195355</v>
      </c>
      <c r="J43" s="12">
        <v>6920.5</v>
      </c>
      <c r="K43" s="33">
        <f t="shared" si="10"/>
        <v>6920.5</v>
      </c>
      <c r="L43" s="12">
        <v>60212.483000000007</v>
      </c>
      <c r="M43" s="12">
        <f t="shared" si="64"/>
        <v>870.05972111841641</v>
      </c>
      <c r="N43" s="12">
        <f t="shared" si="4"/>
        <v>2661.5</v>
      </c>
      <c r="O43" s="33">
        <f t="shared" si="11"/>
        <v>2661.5</v>
      </c>
      <c r="P43" s="12">
        <f t="shared" si="5"/>
        <v>3891.4040000000064</v>
      </c>
      <c r="Q43" s="12">
        <f t="shared" si="12"/>
        <v>146.21093368401301</v>
      </c>
      <c r="R43" s="11">
        <f t="shared" si="13"/>
        <v>146.21093368401301</v>
      </c>
      <c r="S43" s="126">
        <v>0</v>
      </c>
      <c r="T43" s="33">
        <f t="shared" si="14"/>
        <v>0</v>
      </c>
      <c r="U43" s="47">
        <v>25.157000000006462</v>
      </c>
      <c r="V43" s="12" t="e">
        <f t="shared" si="15"/>
        <v>#DIV/0!</v>
      </c>
      <c r="W43" s="11" t="e">
        <f t="shared" si="16"/>
        <v>#DIV/0!</v>
      </c>
      <c r="X43" s="126">
        <v>3181</v>
      </c>
      <c r="Y43" s="33">
        <f t="shared" si="17"/>
        <v>3181</v>
      </c>
      <c r="Z43" s="47">
        <v>1405.146</v>
      </c>
      <c r="AA43" s="12">
        <f t="shared" si="18"/>
        <v>44.173090223200248</v>
      </c>
      <c r="AB43" s="11">
        <f t="shared" si="19"/>
        <v>44.173090223200248</v>
      </c>
      <c r="AC43" s="126">
        <v>2661.5</v>
      </c>
      <c r="AD43" s="33">
        <f t="shared" si="20"/>
        <v>2661.5</v>
      </c>
      <c r="AE43" s="47">
        <v>3866.2469999999998</v>
      </c>
      <c r="AF43" s="12">
        <f t="shared" si="21"/>
        <v>145.26571482246854</v>
      </c>
      <c r="AG43" s="11">
        <f t="shared" si="22"/>
        <v>145.26571482246854</v>
      </c>
      <c r="AH43" s="126">
        <v>18</v>
      </c>
      <c r="AI43" s="33">
        <f t="shared" si="23"/>
        <v>18</v>
      </c>
      <c r="AJ43" s="47">
        <v>0</v>
      </c>
      <c r="AK43" s="47">
        <v>0</v>
      </c>
      <c r="AL43" s="11">
        <f t="shared" si="24"/>
        <v>0</v>
      </c>
      <c r="AM43" s="110">
        <v>0</v>
      </c>
      <c r="AN43" s="33">
        <f t="shared" si="25"/>
        <v>0</v>
      </c>
      <c r="AO43" s="47">
        <v>0</v>
      </c>
      <c r="AP43" s="12" t="e">
        <f t="shared" si="26"/>
        <v>#DIV/0!</v>
      </c>
      <c r="AQ43" s="11" t="e">
        <f t="shared" si="27"/>
        <v>#DIV/0!</v>
      </c>
      <c r="AR43" s="111">
        <v>0</v>
      </c>
      <c r="AS43" s="33">
        <f t="shared" si="28"/>
        <v>0</v>
      </c>
      <c r="AT43" s="110">
        <v>0</v>
      </c>
      <c r="AU43" s="111">
        <v>0</v>
      </c>
      <c r="AV43" s="33">
        <f t="shared" si="29"/>
        <v>0</v>
      </c>
      <c r="AW43" s="110">
        <v>0</v>
      </c>
      <c r="AX43" s="112">
        <v>26863.5</v>
      </c>
      <c r="AY43" s="33">
        <f t="shared" si="30"/>
        <v>26863.5</v>
      </c>
      <c r="AZ43" s="47">
        <v>24624.799999999999</v>
      </c>
      <c r="BA43" s="111">
        <v>0</v>
      </c>
      <c r="BB43" s="33">
        <f t="shared" si="31"/>
        <v>0</v>
      </c>
      <c r="BC43" s="13">
        <v>0</v>
      </c>
      <c r="BD43" s="47">
        <v>0</v>
      </c>
      <c r="BE43" s="33">
        <f t="shared" si="32"/>
        <v>0</v>
      </c>
      <c r="BF43" s="126">
        <v>0</v>
      </c>
      <c r="BG43" s="111">
        <v>0</v>
      </c>
      <c r="BH43" s="33">
        <f t="shared" si="33"/>
        <v>0</v>
      </c>
      <c r="BI43" s="110">
        <v>0</v>
      </c>
      <c r="BJ43" s="111">
        <v>0</v>
      </c>
      <c r="BK43" s="33">
        <f t="shared" si="34"/>
        <v>0</v>
      </c>
      <c r="BL43" s="110">
        <v>0</v>
      </c>
      <c r="BM43" s="12">
        <f t="shared" si="6"/>
        <v>710</v>
      </c>
      <c r="BN43" s="33">
        <f t="shared" si="35"/>
        <v>710</v>
      </c>
      <c r="BO43" s="12">
        <f t="shared" si="36"/>
        <v>54915.932999999997</v>
      </c>
      <c r="BP43" s="12">
        <f t="shared" si="37"/>
        <v>7734.6384507042249</v>
      </c>
      <c r="BQ43" s="11">
        <f t="shared" si="65"/>
        <v>7734.6384507042249</v>
      </c>
      <c r="BR43" s="126">
        <v>0</v>
      </c>
      <c r="BS43" s="33">
        <f t="shared" si="38"/>
        <v>0</v>
      </c>
      <c r="BT43" s="47">
        <v>54645.932999999997</v>
      </c>
      <c r="BU43" s="110">
        <v>360</v>
      </c>
      <c r="BV43" s="33">
        <f t="shared" si="39"/>
        <v>360</v>
      </c>
      <c r="BW43" s="126">
        <v>270</v>
      </c>
      <c r="BX43" s="113">
        <v>350</v>
      </c>
      <c r="BY43" s="33">
        <f t="shared" si="40"/>
        <v>350</v>
      </c>
      <c r="BZ43" s="47">
        <v>0</v>
      </c>
      <c r="CA43" s="110">
        <v>0</v>
      </c>
      <c r="CB43" s="33">
        <f t="shared" si="41"/>
        <v>0</v>
      </c>
      <c r="CC43" s="47">
        <v>0</v>
      </c>
      <c r="CD43" s="110">
        <v>0</v>
      </c>
      <c r="CE43" s="33">
        <f t="shared" si="42"/>
        <v>0</v>
      </c>
      <c r="CF43" s="110">
        <v>0</v>
      </c>
      <c r="CG43" s="113">
        <v>0</v>
      </c>
      <c r="CH43" s="33">
        <f t="shared" si="43"/>
        <v>0</v>
      </c>
      <c r="CI43" s="47">
        <v>0</v>
      </c>
      <c r="CJ43" s="111">
        <v>0</v>
      </c>
      <c r="CK43" s="33">
        <f t="shared" si="44"/>
        <v>0</v>
      </c>
      <c r="CL43" s="47">
        <v>0</v>
      </c>
      <c r="CM43" s="47">
        <v>350</v>
      </c>
      <c r="CN43" s="33">
        <f t="shared" si="45"/>
        <v>350</v>
      </c>
      <c r="CO43" s="47">
        <v>0</v>
      </c>
      <c r="CP43" s="110">
        <v>350</v>
      </c>
      <c r="CQ43" s="33">
        <f t="shared" si="46"/>
        <v>350</v>
      </c>
      <c r="CR43" s="47">
        <v>0</v>
      </c>
      <c r="CS43" s="47">
        <v>0</v>
      </c>
      <c r="CT43" s="33">
        <f t="shared" si="47"/>
        <v>0</v>
      </c>
      <c r="CU43" s="47">
        <v>0</v>
      </c>
      <c r="CV43" s="113">
        <v>0</v>
      </c>
      <c r="CW43" s="33">
        <f t="shared" si="48"/>
        <v>0</v>
      </c>
      <c r="CX43" s="126">
        <v>0</v>
      </c>
      <c r="CY43" s="113">
        <v>0</v>
      </c>
      <c r="CZ43" s="33">
        <f t="shared" si="49"/>
        <v>0</v>
      </c>
      <c r="DA43" s="110">
        <v>0</v>
      </c>
      <c r="DB43" s="47">
        <v>0</v>
      </c>
      <c r="DC43" s="33">
        <f t="shared" si="50"/>
        <v>0</v>
      </c>
      <c r="DD43" s="47">
        <v>0</v>
      </c>
      <c r="DE43" s="47">
        <v>0</v>
      </c>
      <c r="DF43" s="12">
        <v>33784</v>
      </c>
      <c r="DG43" s="33">
        <f t="shared" si="51"/>
        <v>33784</v>
      </c>
      <c r="DH43" s="12">
        <v>84843.661999999997</v>
      </c>
      <c r="DI43" s="47">
        <v>0</v>
      </c>
      <c r="DJ43" s="33">
        <f t="shared" si="52"/>
        <v>0</v>
      </c>
      <c r="DK43" s="47">
        <v>0</v>
      </c>
      <c r="DL43" s="47">
        <v>0</v>
      </c>
      <c r="DM43" s="33">
        <f t="shared" si="53"/>
        <v>0</v>
      </c>
      <c r="DN43" s="47">
        <v>0</v>
      </c>
      <c r="DO43" s="113">
        <v>0</v>
      </c>
      <c r="DP43" s="33">
        <f t="shared" si="54"/>
        <v>0</v>
      </c>
      <c r="DQ43" s="110">
        <v>0</v>
      </c>
      <c r="DR43" s="110">
        <v>0</v>
      </c>
      <c r="DS43" s="33">
        <f t="shared" si="55"/>
        <v>0</v>
      </c>
      <c r="DT43" s="47">
        <v>0</v>
      </c>
      <c r="DU43" s="113">
        <v>0</v>
      </c>
      <c r="DV43" s="33">
        <f t="shared" si="56"/>
        <v>0</v>
      </c>
      <c r="DW43" s="110">
        <v>0</v>
      </c>
      <c r="DX43" s="47">
        <v>1690</v>
      </c>
      <c r="DY43" s="33">
        <f t="shared" si="57"/>
        <v>1690</v>
      </c>
      <c r="DZ43" s="126">
        <v>0</v>
      </c>
      <c r="EA43" s="126">
        <v>0</v>
      </c>
      <c r="EB43" s="126">
        <v>1690</v>
      </c>
      <c r="EC43" s="33">
        <f t="shared" si="58"/>
        <v>1690</v>
      </c>
      <c r="ED43" s="110">
        <v>0</v>
      </c>
      <c r="EE43" s="14">
        <f t="shared" si="59"/>
        <v>0</v>
      </c>
      <c r="EG43" s="14"/>
      <c r="EI43" s="14"/>
      <c r="EJ43" s="14"/>
      <c r="EL43" s="14"/>
    </row>
    <row r="44" spans="1:142" s="15" customFormat="1" ht="20.25" customHeight="1" x14ac:dyDescent="0.2">
      <c r="A44" s="21">
        <v>35</v>
      </c>
      <c r="B44" s="116" t="s">
        <v>90</v>
      </c>
      <c r="C44" s="110">
        <v>1765</v>
      </c>
      <c r="D44" s="110">
        <v>143.19999999999999</v>
      </c>
      <c r="E44" s="20">
        <f t="shared" si="60"/>
        <v>52821.044999999998</v>
      </c>
      <c r="F44" s="33">
        <f t="shared" si="8"/>
        <v>52821.044999999998</v>
      </c>
      <c r="G44" s="12">
        <f t="shared" si="61"/>
        <v>45120.102000000006</v>
      </c>
      <c r="H44" s="12">
        <f t="shared" si="62"/>
        <v>85.420691695895087</v>
      </c>
      <c r="I44" s="12">
        <f t="shared" si="63"/>
        <v>85.420691695895087</v>
      </c>
      <c r="J44" s="12">
        <v>13116.7</v>
      </c>
      <c r="K44" s="33">
        <f t="shared" si="10"/>
        <v>13116.7</v>
      </c>
      <c r="L44" s="12">
        <v>11842.072999999999</v>
      </c>
      <c r="M44" s="12">
        <f t="shared" si="64"/>
        <v>90.282410972271975</v>
      </c>
      <c r="N44" s="12">
        <f t="shared" ref="N44:N73" si="66">S44+AC44</f>
        <v>2898.2999999999997</v>
      </c>
      <c r="O44" s="33">
        <f t="shared" si="11"/>
        <v>2898.2999999999997</v>
      </c>
      <c r="P44" s="12">
        <f t="shared" ref="P44:P73" si="67">U44+AE44</f>
        <v>2695.8049999999994</v>
      </c>
      <c r="Q44" s="12">
        <f t="shared" ref="Q44:Q74" si="68">P44/O44*100</f>
        <v>93.013318152020148</v>
      </c>
      <c r="R44" s="11">
        <f t="shared" ref="R44:R74" si="69">P44/N44*100</f>
        <v>93.013318152020148</v>
      </c>
      <c r="S44" s="126">
        <v>23.6</v>
      </c>
      <c r="T44" s="33">
        <f t="shared" si="14"/>
        <v>23.6</v>
      </c>
      <c r="U44" s="47">
        <v>606.37099999999919</v>
      </c>
      <c r="V44" s="12">
        <f t="shared" ref="V44:V74" si="70">U44/T44*100</f>
        <v>2569.368644067793</v>
      </c>
      <c r="W44" s="11">
        <f t="shared" ref="W44:W74" si="71">U44/S44*100</f>
        <v>2569.368644067793</v>
      </c>
      <c r="X44" s="126">
        <v>1240</v>
      </c>
      <c r="Y44" s="33">
        <f t="shared" si="17"/>
        <v>1240</v>
      </c>
      <c r="Z44" s="47">
        <v>305.887</v>
      </c>
      <c r="AA44" s="12">
        <f t="shared" ref="AA44:AA74" si="72">Z44/Y44*100</f>
        <v>24.668306451612903</v>
      </c>
      <c r="AB44" s="11">
        <f t="shared" ref="AB44:AB74" si="73">Z44/X44*100</f>
        <v>24.668306451612903</v>
      </c>
      <c r="AC44" s="126">
        <v>2874.7</v>
      </c>
      <c r="AD44" s="33">
        <f t="shared" si="20"/>
        <v>2874.7</v>
      </c>
      <c r="AE44" s="47">
        <v>2089.4340000000002</v>
      </c>
      <c r="AF44" s="12">
        <f t="shared" ref="AF44:AF74" si="74">AE44/AD44*100</f>
        <v>72.683549587783077</v>
      </c>
      <c r="AG44" s="11">
        <f t="shared" ref="AG44:AG74" si="75">AE44/AC44*100</f>
        <v>72.683549587783077</v>
      </c>
      <c r="AH44" s="126">
        <v>20</v>
      </c>
      <c r="AI44" s="33">
        <f t="shared" si="23"/>
        <v>20</v>
      </c>
      <c r="AJ44" s="47">
        <v>135</v>
      </c>
      <c r="AK44" s="47">
        <v>35</v>
      </c>
      <c r="AL44" s="11">
        <f t="shared" ref="AL44:AL74" si="76">AJ44/AH44*100</f>
        <v>675</v>
      </c>
      <c r="AM44" s="110">
        <v>0</v>
      </c>
      <c r="AN44" s="33">
        <f t="shared" si="25"/>
        <v>0</v>
      </c>
      <c r="AO44" s="47">
        <v>0</v>
      </c>
      <c r="AP44" s="12" t="e">
        <f t="shared" ref="AP44:AP74" si="77">AO44/AN44*100</f>
        <v>#DIV/0!</v>
      </c>
      <c r="AQ44" s="11" t="e">
        <f t="shared" ref="AQ44:AQ74" si="78">AO44/AM44*100</f>
        <v>#DIV/0!</v>
      </c>
      <c r="AR44" s="111">
        <v>0</v>
      </c>
      <c r="AS44" s="33">
        <f t="shared" si="28"/>
        <v>0</v>
      </c>
      <c r="AT44" s="110">
        <v>0</v>
      </c>
      <c r="AU44" s="111">
        <v>0</v>
      </c>
      <c r="AV44" s="33">
        <f t="shared" si="29"/>
        <v>0</v>
      </c>
      <c r="AW44" s="110">
        <v>0</v>
      </c>
      <c r="AX44" s="112">
        <v>17946.2</v>
      </c>
      <c r="AY44" s="33">
        <f t="shared" si="30"/>
        <v>17946.2</v>
      </c>
      <c r="AZ44" s="47">
        <v>16450.7</v>
      </c>
      <c r="BA44" s="111">
        <v>0</v>
      </c>
      <c r="BB44" s="33">
        <f t="shared" si="31"/>
        <v>0</v>
      </c>
      <c r="BC44" s="13">
        <v>0</v>
      </c>
      <c r="BD44" s="47">
        <v>0</v>
      </c>
      <c r="BE44" s="33">
        <f t="shared" si="32"/>
        <v>0</v>
      </c>
      <c r="BF44" s="126">
        <v>0</v>
      </c>
      <c r="BG44" s="111">
        <v>0</v>
      </c>
      <c r="BH44" s="33">
        <f t="shared" si="33"/>
        <v>0</v>
      </c>
      <c r="BI44" s="110">
        <v>0</v>
      </c>
      <c r="BJ44" s="111">
        <v>0</v>
      </c>
      <c r="BK44" s="33">
        <f t="shared" si="34"/>
        <v>0</v>
      </c>
      <c r="BL44" s="110">
        <v>0</v>
      </c>
      <c r="BM44" s="12">
        <f t="shared" si="6"/>
        <v>1232</v>
      </c>
      <c r="BN44" s="33">
        <f t="shared" si="35"/>
        <v>1232</v>
      </c>
      <c r="BO44" s="12">
        <f t="shared" si="36"/>
        <v>968.98099999999999</v>
      </c>
      <c r="BP44" s="12">
        <f t="shared" ref="BP44:BP74" si="79">BO44/BN44*100</f>
        <v>78.651055194805195</v>
      </c>
      <c r="BQ44" s="11">
        <f t="shared" si="65"/>
        <v>78.651055194805195</v>
      </c>
      <c r="BR44" s="126">
        <v>1232</v>
      </c>
      <c r="BS44" s="33">
        <f t="shared" si="38"/>
        <v>1232</v>
      </c>
      <c r="BT44" s="47">
        <v>968.98099999999999</v>
      </c>
      <c r="BU44" s="110">
        <v>0</v>
      </c>
      <c r="BV44" s="33">
        <f t="shared" si="39"/>
        <v>0</v>
      </c>
      <c r="BW44" s="126">
        <v>0</v>
      </c>
      <c r="BX44" s="113">
        <v>0</v>
      </c>
      <c r="BY44" s="33">
        <f t="shared" si="40"/>
        <v>0</v>
      </c>
      <c r="BZ44" s="47">
        <v>0</v>
      </c>
      <c r="CA44" s="110">
        <v>0</v>
      </c>
      <c r="CB44" s="33">
        <f t="shared" si="41"/>
        <v>0</v>
      </c>
      <c r="CC44" s="47">
        <v>0</v>
      </c>
      <c r="CD44" s="110">
        <v>0</v>
      </c>
      <c r="CE44" s="33">
        <f t="shared" si="42"/>
        <v>0</v>
      </c>
      <c r="CF44" s="110">
        <v>0</v>
      </c>
      <c r="CG44" s="113">
        <v>0</v>
      </c>
      <c r="CH44" s="33">
        <f t="shared" si="43"/>
        <v>0</v>
      </c>
      <c r="CI44" s="47">
        <v>0</v>
      </c>
      <c r="CJ44" s="111">
        <v>0</v>
      </c>
      <c r="CK44" s="33">
        <f t="shared" si="44"/>
        <v>0</v>
      </c>
      <c r="CL44" s="47">
        <v>0</v>
      </c>
      <c r="CM44" s="47">
        <v>0</v>
      </c>
      <c r="CN44" s="33">
        <f t="shared" si="45"/>
        <v>0</v>
      </c>
      <c r="CO44" s="47">
        <v>0</v>
      </c>
      <c r="CP44" s="110">
        <v>0</v>
      </c>
      <c r="CQ44" s="33">
        <f t="shared" si="46"/>
        <v>0</v>
      </c>
      <c r="CR44" s="47">
        <v>0</v>
      </c>
      <c r="CS44" s="47">
        <v>0</v>
      </c>
      <c r="CT44" s="33">
        <f t="shared" si="47"/>
        <v>0</v>
      </c>
      <c r="CU44" s="47">
        <v>0</v>
      </c>
      <c r="CV44" s="113">
        <v>0</v>
      </c>
      <c r="CW44" s="33">
        <f t="shared" si="48"/>
        <v>0</v>
      </c>
      <c r="CX44" s="126">
        <v>0</v>
      </c>
      <c r="CY44" s="113">
        <v>0</v>
      </c>
      <c r="CZ44" s="33">
        <f t="shared" si="49"/>
        <v>0</v>
      </c>
      <c r="DA44" s="110">
        <v>0</v>
      </c>
      <c r="DB44" s="47">
        <v>7726.4</v>
      </c>
      <c r="DC44" s="33">
        <f t="shared" si="50"/>
        <v>7726.4</v>
      </c>
      <c r="DD44" s="47">
        <v>7736.4</v>
      </c>
      <c r="DE44" s="47">
        <v>0</v>
      </c>
      <c r="DF44" s="12">
        <v>31062.9</v>
      </c>
      <c r="DG44" s="33">
        <f t="shared" si="51"/>
        <v>31062.9</v>
      </c>
      <c r="DH44" s="12">
        <v>27686.402000000002</v>
      </c>
      <c r="DI44" s="47">
        <v>0</v>
      </c>
      <c r="DJ44" s="33">
        <f t="shared" si="52"/>
        <v>0</v>
      </c>
      <c r="DK44" s="47">
        <v>0</v>
      </c>
      <c r="DL44" s="47">
        <v>21758.145</v>
      </c>
      <c r="DM44" s="33">
        <f t="shared" si="53"/>
        <v>21758.145</v>
      </c>
      <c r="DN44" s="47">
        <v>16633.7</v>
      </c>
      <c r="DO44" s="113">
        <v>0</v>
      </c>
      <c r="DP44" s="33">
        <f t="shared" si="54"/>
        <v>0</v>
      </c>
      <c r="DQ44" s="110">
        <v>0</v>
      </c>
      <c r="DR44" s="110">
        <v>0</v>
      </c>
      <c r="DS44" s="33">
        <f t="shared" si="55"/>
        <v>0</v>
      </c>
      <c r="DT44" s="47">
        <v>0</v>
      </c>
      <c r="DU44" s="113">
        <v>0</v>
      </c>
      <c r="DV44" s="33">
        <f t="shared" si="56"/>
        <v>0</v>
      </c>
      <c r="DW44" s="110">
        <v>0</v>
      </c>
      <c r="DX44" s="47">
        <v>4660</v>
      </c>
      <c r="DY44" s="33">
        <f t="shared" si="57"/>
        <v>4660</v>
      </c>
      <c r="DZ44" s="126">
        <v>2272.1129999999998</v>
      </c>
      <c r="EA44" s="126">
        <v>0</v>
      </c>
      <c r="EB44" s="126">
        <v>26418.145</v>
      </c>
      <c r="EC44" s="33">
        <f t="shared" si="58"/>
        <v>26418.145000000004</v>
      </c>
      <c r="ED44" s="110">
        <v>19705.813000000002</v>
      </c>
      <c r="EE44" s="14">
        <f t="shared" ref="EE44:EE75" si="80">DX44-EB44</f>
        <v>-21758.145</v>
      </c>
      <c r="EG44" s="14"/>
      <c r="EI44" s="14"/>
      <c r="EJ44" s="14"/>
      <c r="EL44" s="14"/>
    </row>
    <row r="45" spans="1:142" s="15" customFormat="1" ht="20.25" customHeight="1" x14ac:dyDescent="0.2">
      <c r="A45" s="21">
        <v>36</v>
      </c>
      <c r="B45" s="116" t="s">
        <v>91</v>
      </c>
      <c r="C45" s="110">
        <v>25649.200000000001</v>
      </c>
      <c r="D45" s="110">
        <v>3632</v>
      </c>
      <c r="E45" s="20">
        <f t="shared" si="60"/>
        <v>379147.84080000001</v>
      </c>
      <c r="F45" s="33">
        <f t="shared" si="8"/>
        <v>379147.84080000001</v>
      </c>
      <c r="G45" s="12">
        <f t="shared" si="61"/>
        <v>359076.23560000001</v>
      </c>
      <c r="H45" s="12">
        <f t="shared" si="62"/>
        <v>94.706126993193735</v>
      </c>
      <c r="I45" s="12">
        <f t="shared" si="63"/>
        <v>94.706126993193735</v>
      </c>
      <c r="J45" s="12">
        <v>119388.011</v>
      </c>
      <c r="K45" s="33">
        <f t="shared" si="10"/>
        <v>119388.011</v>
      </c>
      <c r="L45" s="12">
        <v>116331.3766</v>
      </c>
      <c r="M45" s="12">
        <f t="shared" si="64"/>
        <v>97.439747614188832</v>
      </c>
      <c r="N45" s="12">
        <f t="shared" si="66"/>
        <v>34154.1</v>
      </c>
      <c r="O45" s="33">
        <f t="shared" si="11"/>
        <v>34154.1</v>
      </c>
      <c r="P45" s="12">
        <f t="shared" si="67"/>
        <v>40330.593600000007</v>
      </c>
      <c r="Q45" s="12">
        <f t="shared" si="68"/>
        <v>118.08419369856038</v>
      </c>
      <c r="R45" s="11">
        <f t="shared" si="69"/>
        <v>118.08419369856038</v>
      </c>
      <c r="S45" s="126">
        <v>50</v>
      </c>
      <c r="T45" s="33">
        <f t="shared" si="14"/>
        <v>50</v>
      </c>
      <c r="U45" s="47">
        <v>12942.482600000003</v>
      </c>
      <c r="V45" s="12">
        <f t="shared" si="70"/>
        <v>25884.965200000006</v>
      </c>
      <c r="W45" s="11">
        <f t="shared" si="71"/>
        <v>25884.965200000006</v>
      </c>
      <c r="X45" s="126">
        <v>48041.400999999998</v>
      </c>
      <c r="Y45" s="33">
        <f t="shared" si="17"/>
        <v>48041.400999999998</v>
      </c>
      <c r="Z45" s="47">
        <v>36644.400999999998</v>
      </c>
      <c r="AA45" s="12">
        <f t="shared" si="72"/>
        <v>76.276711830281556</v>
      </c>
      <c r="AB45" s="11">
        <f t="shared" si="73"/>
        <v>76.276711830281556</v>
      </c>
      <c r="AC45" s="126">
        <v>34104.1</v>
      </c>
      <c r="AD45" s="33">
        <f t="shared" si="20"/>
        <v>34104.1</v>
      </c>
      <c r="AE45" s="47">
        <v>27388.111000000001</v>
      </c>
      <c r="AF45" s="12">
        <f t="shared" si="74"/>
        <v>80.307385329036691</v>
      </c>
      <c r="AG45" s="11">
        <f t="shared" si="75"/>
        <v>80.307385329036691</v>
      </c>
      <c r="AH45" s="126">
        <v>1078</v>
      </c>
      <c r="AI45" s="33">
        <f t="shared" si="23"/>
        <v>1078</v>
      </c>
      <c r="AJ45" s="47">
        <v>687</v>
      </c>
      <c r="AK45" s="47">
        <v>519</v>
      </c>
      <c r="AL45" s="11">
        <f t="shared" si="76"/>
        <v>63.729128014842296</v>
      </c>
      <c r="AM45" s="110">
        <v>0</v>
      </c>
      <c r="AN45" s="33">
        <f t="shared" si="25"/>
        <v>0</v>
      </c>
      <c r="AO45" s="47">
        <v>0</v>
      </c>
      <c r="AP45" s="12" t="e">
        <f t="shared" si="77"/>
        <v>#DIV/0!</v>
      </c>
      <c r="AQ45" s="11" t="e">
        <f t="shared" si="78"/>
        <v>#DIV/0!</v>
      </c>
      <c r="AR45" s="111">
        <v>0</v>
      </c>
      <c r="AS45" s="33">
        <f t="shared" si="28"/>
        <v>0</v>
      </c>
      <c r="AT45" s="110">
        <v>0</v>
      </c>
      <c r="AU45" s="111">
        <v>0</v>
      </c>
      <c r="AV45" s="33">
        <f t="shared" si="29"/>
        <v>0</v>
      </c>
      <c r="AW45" s="110">
        <v>0</v>
      </c>
      <c r="AX45" s="112">
        <v>253456.2</v>
      </c>
      <c r="AY45" s="33">
        <f t="shared" si="30"/>
        <v>253456.2</v>
      </c>
      <c r="AZ45" s="47">
        <v>232320.6</v>
      </c>
      <c r="BA45" s="111">
        <v>0</v>
      </c>
      <c r="BB45" s="33">
        <f t="shared" si="31"/>
        <v>0</v>
      </c>
      <c r="BC45" s="13">
        <v>0</v>
      </c>
      <c r="BD45" s="47">
        <v>1867</v>
      </c>
      <c r="BE45" s="33">
        <f t="shared" si="32"/>
        <v>1867</v>
      </c>
      <c r="BF45" s="126">
        <v>871.9</v>
      </c>
      <c r="BG45" s="111">
        <v>0</v>
      </c>
      <c r="BH45" s="33">
        <f t="shared" si="33"/>
        <v>0</v>
      </c>
      <c r="BI45" s="110">
        <v>0</v>
      </c>
      <c r="BJ45" s="111">
        <v>0</v>
      </c>
      <c r="BK45" s="33">
        <f t="shared" si="34"/>
        <v>0</v>
      </c>
      <c r="BL45" s="110">
        <v>0</v>
      </c>
      <c r="BM45" s="12">
        <f t="shared" si="6"/>
        <v>10849.2</v>
      </c>
      <c r="BN45" s="33">
        <f t="shared" si="35"/>
        <v>10849.2</v>
      </c>
      <c r="BO45" s="12">
        <f t="shared" si="36"/>
        <v>20795.142</v>
      </c>
      <c r="BP45" s="12">
        <f t="shared" si="79"/>
        <v>191.67442760756552</v>
      </c>
      <c r="BQ45" s="11">
        <f t="shared" si="65"/>
        <v>191.67442760756552</v>
      </c>
      <c r="BR45" s="126">
        <v>10023.200000000001</v>
      </c>
      <c r="BS45" s="33">
        <f t="shared" si="38"/>
        <v>10023.200000000001</v>
      </c>
      <c r="BT45" s="47">
        <v>19889.974999999999</v>
      </c>
      <c r="BU45" s="110">
        <v>0</v>
      </c>
      <c r="BV45" s="33">
        <f t="shared" si="39"/>
        <v>0</v>
      </c>
      <c r="BW45" s="126">
        <v>0</v>
      </c>
      <c r="BX45" s="113">
        <v>0</v>
      </c>
      <c r="BY45" s="33">
        <f t="shared" si="40"/>
        <v>0</v>
      </c>
      <c r="BZ45" s="47">
        <v>0</v>
      </c>
      <c r="CA45" s="110">
        <v>826</v>
      </c>
      <c r="CB45" s="33">
        <f t="shared" si="41"/>
        <v>826</v>
      </c>
      <c r="CC45" s="47">
        <v>905.16700000000003</v>
      </c>
      <c r="CD45" s="110">
        <v>0</v>
      </c>
      <c r="CE45" s="33">
        <f t="shared" si="42"/>
        <v>0</v>
      </c>
      <c r="CF45" s="110">
        <v>0</v>
      </c>
      <c r="CG45" s="113">
        <v>0</v>
      </c>
      <c r="CH45" s="33">
        <f t="shared" si="43"/>
        <v>0</v>
      </c>
      <c r="CI45" s="47">
        <v>0</v>
      </c>
      <c r="CJ45" s="111">
        <v>0</v>
      </c>
      <c r="CK45" s="33">
        <f t="shared" si="44"/>
        <v>0</v>
      </c>
      <c r="CL45" s="47">
        <v>0</v>
      </c>
      <c r="CM45" s="47">
        <v>19833.310000000001</v>
      </c>
      <c r="CN45" s="33">
        <f t="shared" si="45"/>
        <v>19833.310000000001</v>
      </c>
      <c r="CO45" s="47">
        <v>13788.54</v>
      </c>
      <c r="CP45" s="110">
        <v>5089.6099999999997</v>
      </c>
      <c r="CQ45" s="33">
        <f t="shared" si="46"/>
        <v>5089.6099999999997</v>
      </c>
      <c r="CR45" s="47">
        <v>1263.1400000000001</v>
      </c>
      <c r="CS45" s="47">
        <v>0</v>
      </c>
      <c r="CT45" s="33">
        <f t="shared" si="47"/>
        <v>0</v>
      </c>
      <c r="CU45" s="47">
        <v>0</v>
      </c>
      <c r="CV45" s="113">
        <v>0</v>
      </c>
      <c r="CW45" s="33">
        <f t="shared" si="48"/>
        <v>0</v>
      </c>
      <c r="CX45" s="126">
        <v>0</v>
      </c>
      <c r="CY45" s="113">
        <v>0</v>
      </c>
      <c r="CZ45" s="33">
        <f t="shared" si="49"/>
        <v>0</v>
      </c>
      <c r="DA45" s="110">
        <v>0</v>
      </c>
      <c r="DB45" s="47">
        <v>5432</v>
      </c>
      <c r="DC45" s="33">
        <f t="shared" si="50"/>
        <v>5432</v>
      </c>
      <c r="DD45" s="47">
        <v>4085.7</v>
      </c>
      <c r="DE45" s="47">
        <v>0</v>
      </c>
      <c r="DF45" s="12">
        <v>374711.21100000001</v>
      </c>
      <c r="DG45" s="33">
        <f t="shared" si="51"/>
        <v>374711.21100000001</v>
      </c>
      <c r="DH45" s="12">
        <v>337778.73560000001</v>
      </c>
      <c r="DI45" s="47">
        <v>0</v>
      </c>
      <c r="DJ45" s="33">
        <f t="shared" si="52"/>
        <v>0</v>
      </c>
      <c r="DK45" s="47">
        <v>0</v>
      </c>
      <c r="DL45" s="47">
        <v>4436.6297999999997</v>
      </c>
      <c r="DM45" s="33">
        <f t="shared" si="53"/>
        <v>4436.6297999999997</v>
      </c>
      <c r="DN45" s="47">
        <v>0</v>
      </c>
      <c r="DO45" s="113">
        <v>0</v>
      </c>
      <c r="DP45" s="33">
        <f t="shared" si="54"/>
        <v>0</v>
      </c>
      <c r="DQ45" s="110">
        <v>0</v>
      </c>
      <c r="DR45" s="110">
        <v>0</v>
      </c>
      <c r="DS45" s="33">
        <f t="shared" si="55"/>
        <v>0</v>
      </c>
      <c r="DT45" s="47">
        <v>9097.5</v>
      </c>
      <c r="DU45" s="113">
        <v>0</v>
      </c>
      <c r="DV45" s="33">
        <f t="shared" si="56"/>
        <v>0</v>
      </c>
      <c r="DW45" s="110">
        <v>0</v>
      </c>
      <c r="DX45" s="47">
        <v>43357</v>
      </c>
      <c r="DY45" s="33">
        <f t="shared" si="57"/>
        <v>43357</v>
      </c>
      <c r="DZ45" s="126">
        <v>31157</v>
      </c>
      <c r="EA45" s="126">
        <v>0</v>
      </c>
      <c r="EB45" s="126">
        <v>47793.629800000002</v>
      </c>
      <c r="EC45" s="33">
        <f t="shared" si="58"/>
        <v>47793.629800000002</v>
      </c>
      <c r="ED45" s="110">
        <v>52454.5</v>
      </c>
      <c r="EE45" s="14">
        <f t="shared" si="80"/>
        <v>-4436.6298000000024</v>
      </c>
      <c r="EG45" s="14"/>
      <c r="EI45" s="14"/>
      <c r="EJ45" s="14"/>
      <c r="EL45" s="14"/>
    </row>
    <row r="46" spans="1:142" s="15" customFormat="1" ht="20.25" customHeight="1" x14ac:dyDescent="0.2">
      <c r="A46" s="21">
        <v>37</v>
      </c>
      <c r="B46" s="116" t="s">
        <v>92</v>
      </c>
      <c r="C46" s="110">
        <v>17014.2</v>
      </c>
      <c r="D46" s="110">
        <v>0</v>
      </c>
      <c r="E46" s="20">
        <f t="shared" si="60"/>
        <v>44377.2</v>
      </c>
      <c r="F46" s="33">
        <f t="shared" si="8"/>
        <v>44377.2</v>
      </c>
      <c r="G46" s="12">
        <f t="shared" si="61"/>
        <v>36613.911999999989</v>
      </c>
      <c r="H46" s="12">
        <f t="shared" si="62"/>
        <v>82.506133780409741</v>
      </c>
      <c r="I46" s="12">
        <f t="shared" si="63"/>
        <v>82.506133780409741</v>
      </c>
      <c r="J46" s="12">
        <v>11804.9</v>
      </c>
      <c r="K46" s="33">
        <f t="shared" si="10"/>
        <v>11804.9</v>
      </c>
      <c r="L46" s="12">
        <v>7403.3940000000002</v>
      </c>
      <c r="M46" s="12">
        <f t="shared" si="64"/>
        <v>62.714584621640171</v>
      </c>
      <c r="N46" s="12">
        <f t="shared" si="66"/>
        <v>5665</v>
      </c>
      <c r="O46" s="33">
        <f t="shared" si="11"/>
        <v>5665</v>
      </c>
      <c r="P46" s="12">
        <f t="shared" si="67"/>
        <v>4374.6639999999998</v>
      </c>
      <c r="Q46" s="12">
        <f t="shared" si="68"/>
        <v>77.222665489849945</v>
      </c>
      <c r="R46" s="11">
        <f t="shared" si="69"/>
        <v>77.222665489849945</v>
      </c>
      <c r="S46" s="126">
        <v>34.4</v>
      </c>
      <c r="T46" s="33">
        <f t="shared" si="14"/>
        <v>34.4</v>
      </c>
      <c r="U46" s="47">
        <v>649.4440000000003</v>
      </c>
      <c r="V46" s="12">
        <f t="shared" si="70"/>
        <v>1887.9186046511638</v>
      </c>
      <c r="W46" s="11">
        <f t="shared" si="71"/>
        <v>1887.9186046511638</v>
      </c>
      <c r="X46" s="126">
        <v>1351.9</v>
      </c>
      <c r="Y46" s="33">
        <f t="shared" si="17"/>
        <v>1351.9</v>
      </c>
      <c r="Z46" s="47">
        <v>57.4</v>
      </c>
      <c r="AA46" s="12">
        <f t="shared" si="72"/>
        <v>4.2458761742732447</v>
      </c>
      <c r="AB46" s="11">
        <f t="shared" si="73"/>
        <v>4.2458761742732447</v>
      </c>
      <c r="AC46" s="126">
        <v>5630.6</v>
      </c>
      <c r="AD46" s="33">
        <f t="shared" si="20"/>
        <v>5630.6</v>
      </c>
      <c r="AE46" s="47">
        <v>3725.22</v>
      </c>
      <c r="AF46" s="12">
        <f t="shared" si="74"/>
        <v>66.160267111853074</v>
      </c>
      <c r="AG46" s="11">
        <f t="shared" si="75"/>
        <v>66.160267111853074</v>
      </c>
      <c r="AH46" s="126">
        <v>198</v>
      </c>
      <c r="AI46" s="33">
        <f t="shared" si="23"/>
        <v>198</v>
      </c>
      <c r="AJ46" s="47">
        <v>146</v>
      </c>
      <c r="AK46" s="47">
        <v>146</v>
      </c>
      <c r="AL46" s="11">
        <f t="shared" si="76"/>
        <v>73.73737373737373</v>
      </c>
      <c r="AM46" s="110">
        <v>0</v>
      </c>
      <c r="AN46" s="33">
        <f t="shared" si="25"/>
        <v>0</v>
      </c>
      <c r="AO46" s="47">
        <v>0</v>
      </c>
      <c r="AP46" s="12" t="e">
        <f t="shared" si="77"/>
        <v>#DIV/0!</v>
      </c>
      <c r="AQ46" s="11" t="e">
        <f t="shared" si="78"/>
        <v>#DIV/0!</v>
      </c>
      <c r="AR46" s="111">
        <v>0</v>
      </c>
      <c r="AS46" s="33">
        <f t="shared" si="28"/>
        <v>0</v>
      </c>
      <c r="AT46" s="110">
        <v>0</v>
      </c>
      <c r="AU46" s="111">
        <v>0</v>
      </c>
      <c r="AV46" s="33">
        <f t="shared" si="29"/>
        <v>0</v>
      </c>
      <c r="AW46" s="110">
        <v>0</v>
      </c>
      <c r="AX46" s="112">
        <v>32572.3</v>
      </c>
      <c r="AY46" s="33">
        <f t="shared" si="30"/>
        <v>32572.299999999996</v>
      </c>
      <c r="AZ46" s="47">
        <v>29858.1</v>
      </c>
      <c r="BA46" s="111">
        <v>0</v>
      </c>
      <c r="BB46" s="33">
        <f t="shared" si="31"/>
        <v>0</v>
      </c>
      <c r="BC46" s="13">
        <v>0</v>
      </c>
      <c r="BD46" s="47">
        <v>0</v>
      </c>
      <c r="BE46" s="33">
        <f t="shared" si="32"/>
        <v>0</v>
      </c>
      <c r="BF46" s="126">
        <v>0</v>
      </c>
      <c r="BG46" s="111">
        <v>0</v>
      </c>
      <c r="BH46" s="33">
        <f t="shared" si="33"/>
        <v>0</v>
      </c>
      <c r="BI46" s="110">
        <v>0</v>
      </c>
      <c r="BJ46" s="111">
        <v>0</v>
      </c>
      <c r="BK46" s="33">
        <f t="shared" si="34"/>
        <v>0</v>
      </c>
      <c r="BL46" s="110">
        <v>0</v>
      </c>
      <c r="BM46" s="12">
        <f t="shared" si="6"/>
        <v>460</v>
      </c>
      <c r="BN46" s="33">
        <f t="shared" si="35"/>
        <v>460</v>
      </c>
      <c r="BO46" s="12">
        <f t="shared" si="36"/>
        <v>389.91200000000003</v>
      </c>
      <c r="BP46" s="12">
        <f t="shared" si="79"/>
        <v>84.763478260869576</v>
      </c>
      <c r="BQ46" s="11">
        <f t="shared" si="65"/>
        <v>84.763478260869576</v>
      </c>
      <c r="BR46" s="126">
        <v>300</v>
      </c>
      <c r="BS46" s="33">
        <f t="shared" si="38"/>
        <v>300</v>
      </c>
      <c r="BT46" s="47">
        <v>300.11200000000002</v>
      </c>
      <c r="BU46" s="110">
        <v>0</v>
      </c>
      <c r="BV46" s="33">
        <f t="shared" si="39"/>
        <v>0</v>
      </c>
      <c r="BW46" s="126">
        <v>0</v>
      </c>
      <c r="BX46" s="113">
        <v>0</v>
      </c>
      <c r="BY46" s="33">
        <f t="shared" si="40"/>
        <v>0</v>
      </c>
      <c r="BZ46" s="47">
        <v>0</v>
      </c>
      <c r="CA46" s="110">
        <v>160</v>
      </c>
      <c r="CB46" s="33">
        <f t="shared" si="41"/>
        <v>160</v>
      </c>
      <c r="CC46" s="47">
        <v>89.8</v>
      </c>
      <c r="CD46" s="110">
        <v>0</v>
      </c>
      <c r="CE46" s="33">
        <f t="shared" si="42"/>
        <v>0</v>
      </c>
      <c r="CF46" s="110">
        <v>0</v>
      </c>
      <c r="CG46" s="113">
        <v>0</v>
      </c>
      <c r="CH46" s="33">
        <f t="shared" si="43"/>
        <v>0</v>
      </c>
      <c r="CI46" s="47">
        <v>0</v>
      </c>
      <c r="CJ46" s="111">
        <v>0</v>
      </c>
      <c r="CK46" s="33">
        <f t="shared" si="44"/>
        <v>0</v>
      </c>
      <c r="CL46" s="47">
        <v>0</v>
      </c>
      <c r="CM46" s="47">
        <v>2100</v>
      </c>
      <c r="CN46" s="33">
        <f t="shared" si="45"/>
        <v>2100</v>
      </c>
      <c r="CO46" s="47">
        <v>1133.45</v>
      </c>
      <c r="CP46" s="110">
        <v>600</v>
      </c>
      <c r="CQ46" s="33">
        <f t="shared" si="46"/>
        <v>600</v>
      </c>
      <c r="CR46" s="47">
        <v>280.5</v>
      </c>
      <c r="CS46" s="47">
        <v>0</v>
      </c>
      <c r="CT46" s="33">
        <f t="shared" si="47"/>
        <v>0</v>
      </c>
      <c r="CU46" s="47">
        <v>0</v>
      </c>
      <c r="CV46" s="113">
        <v>50</v>
      </c>
      <c r="CW46" s="33">
        <f t="shared" si="48"/>
        <v>50</v>
      </c>
      <c r="CX46" s="126">
        <v>9.7680000000000007</v>
      </c>
      <c r="CY46" s="113">
        <v>0</v>
      </c>
      <c r="CZ46" s="33">
        <f t="shared" si="49"/>
        <v>0</v>
      </c>
      <c r="DA46" s="110">
        <v>0</v>
      </c>
      <c r="DB46" s="47">
        <v>1980</v>
      </c>
      <c r="DC46" s="33">
        <f t="shared" si="50"/>
        <v>1980</v>
      </c>
      <c r="DD46" s="47">
        <v>1292.2</v>
      </c>
      <c r="DE46" s="47">
        <v>0</v>
      </c>
      <c r="DF46" s="12">
        <v>44377.2</v>
      </c>
      <c r="DG46" s="33">
        <f t="shared" si="51"/>
        <v>44377.2</v>
      </c>
      <c r="DH46" s="12">
        <v>36613.911999999989</v>
      </c>
      <c r="DI46" s="47">
        <v>0</v>
      </c>
      <c r="DJ46" s="33">
        <f t="shared" si="52"/>
        <v>0</v>
      </c>
      <c r="DK46" s="47">
        <v>0</v>
      </c>
      <c r="DL46" s="47">
        <v>0</v>
      </c>
      <c r="DM46" s="33">
        <f t="shared" si="53"/>
        <v>0</v>
      </c>
      <c r="DN46" s="47">
        <v>0</v>
      </c>
      <c r="DO46" s="113">
        <v>0</v>
      </c>
      <c r="DP46" s="33">
        <f t="shared" si="54"/>
        <v>0</v>
      </c>
      <c r="DQ46" s="110">
        <v>0</v>
      </c>
      <c r="DR46" s="110">
        <v>0</v>
      </c>
      <c r="DS46" s="33">
        <f t="shared" si="55"/>
        <v>0</v>
      </c>
      <c r="DT46" s="47">
        <v>0</v>
      </c>
      <c r="DU46" s="113">
        <v>0</v>
      </c>
      <c r="DV46" s="33">
        <f t="shared" si="56"/>
        <v>0</v>
      </c>
      <c r="DW46" s="110">
        <v>0</v>
      </c>
      <c r="DX46" s="47">
        <v>3700</v>
      </c>
      <c r="DY46" s="33">
        <f t="shared" si="57"/>
        <v>3700</v>
      </c>
      <c r="DZ46" s="126">
        <v>0</v>
      </c>
      <c r="EA46" s="126">
        <v>0</v>
      </c>
      <c r="EB46" s="126">
        <v>3700</v>
      </c>
      <c r="EC46" s="33">
        <f t="shared" si="58"/>
        <v>3700</v>
      </c>
      <c r="ED46" s="110">
        <v>0</v>
      </c>
      <c r="EE46" s="14">
        <f t="shared" si="80"/>
        <v>0</v>
      </c>
      <c r="EG46" s="14"/>
      <c r="EI46" s="14"/>
      <c r="EJ46" s="14"/>
      <c r="EL46" s="14"/>
    </row>
    <row r="47" spans="1:142" s="15" customFormat="1" ht="20.25" customHeight="1" x14ac:dyDescent="0.2">
      <c r="A47" s="21">
        <v>38</v>
      </c>
      <c r="B47" s="116" t="s">
        <v>93</v>
      </c>
      <c r="C47" s="110">
        <v>5901.5</v>
      </c>
      <c r="D47" s="110">
        <v>4300</v>
      </c>
      <c r="E47" s="20">
        <f t="shared" si="60"/>
        <v>37783.4</v>
      </c>
      <c r="F47" s="33">
        <f t="shared" si="8"/>
        <v>37783.4</v>
      </c>
      <c r="G47" s="12">
        <f t="shared" si="61"/>
        <v>34406.7376</v>
      </c>
      <c r="H47" s="12">
        <f t="shared" si="62"/>
        <v>91.063106020104073</v>
      </c>
      <c r="I47" s="12">
        <f t="shared" si="63"/>
        <v>91.063106020104073</v>
      </c>
      <c r="J47" s="12">
        <v>9030</v>
      </c>
      <c r="K47" s="33">
        <f t="shared" si="10"/>
        <v>9030</v>
      </c>
      <c r="L47" s="12">
        <v>5612.6796000000013</v>
      </c>
      <c r="M47" s="12">
        <f t="shared" si="64"/>
        <v>62.15592026578075</v>
      </c>
      <c r="N47" s="12">
        <f t="shared" si="66"/>
        <v>3440</v>
      </c>
      <c r="O47" s="33">
        <f t="shared" si="11"/>
        <v>3440</v>
      </c>
      <c r="P47" s="12">
        <f t="shared" si="67"/>
        <v>3672.5496000000003</v>
      </c>
      <c r="Q47" s="12">
        <f t="shared" si="68"/>
        <v>106.76016279069769</v>
      </c>
      <c r="R47" s="11">
        <f t="shared" si="69"/>
        <v>106.76016279069769</v>
      </c>
      <c r="S47" s="126">
        <v>20</v>
      </c>
      <c r="T47" s="33">
        <f t="shared" si="14"/>
        <v>20</v>
      </c>
      <c r="U47" s="47">
        <v>321.52300000000037</v>
      </c>
      <c r="V47" s="12">
        <f t="shared" si="70"/>
        <v>1607.6150000000021</v>
      </c>
      <c r="W47" s="11">
        <f t="shared" si="71"/>
        <v>1607.6150000000021</v>
      </c>
      <c r="X47" s="126">
        <v>3110</v>
      </c>
      <c r="Y47" s="33">
        <f t="shared" si="17"/>
        <v>3110</v>
      </c>
      <c r="Z47" s="47">
        <v>995.7</v>
      </c>
      <c r="AA47" s="12">
        <f t="shared" si="72"/>
        <v>32.016077170418008</v>
      </c>
      <c r="AB47" s="11">
        <f t="shared" si="73"/>
        <v>32.016077170418008</v>
      </c>
      <c r="AC47" s="126">
        <v>3420</v>
      </c>
      <c r="AD47" s="33">
        <f t="shared" si="20"/>
        <v>3420</v>
      </c>
      <c r="AE47" s="47">
        <v>3351.0266000000001</v>
      </c>
      <c r="AF47" s="12">
        <f t="shared" si="74"/>
        <v>97.983233918128647</v>
      </c>
      <c r="AG47" s="11">
        <f t="shared" si="75"/>
        <v>97.983233918128647</v>
      </c>
      <c r="AH47" s="126">
        <v>30</v>
      </c>
      <c r="AI47" s="33">
        <f t="shared" si="23"/>
        <v>30</v>
      </c>
      <c r="AJ47" s="47">
        <v>69.7</v>
      </c>
      <c r="AK47" s="47">
        <v>59.7</v>
      </c>
      <c r="AL47" s="11">
        <f t="shared" si="76"/>
        <v>232.33333333333331</v>
      </c>
      <c r="AM47" s="110">
        <v>0</v>
      </c>
      <c r="AN47" s="33">
        <f t="shared" si="25"/>
        <v>0</v>
      </c>
      <c r="AO47" s="47">
        <v>0</v>
      </c>
      <c r="AP47" s="12" t="e">
        <f t="shared" si="77"/>
        <v>#DIV/0!</v>
      </c>
      <c r="AQ47" s="11" t="e">
        <f t="shared" si="78"/>
        <v>#DIV/0!</v>
      </c>
      <c r="AR47" s="111">
        <v>0</v>
      </c>
      <c r="AS47" s="33">
        <f t="shared" si="28"/>
        <v>0</v>
      </c>
      <c r="AT47" s="110">
        <v>0</v>
      </c>
      <c r="AU47" s="111">
        <v>0</v>
      </c>
      <c r="AV47" s="33">
        <f t="shared" si="29"/>
        <v>0</v>
      </c>
      <c r="AW47" s="110">
        <v>0</v>
      </c>
      <c r="AX47" s="112">
        <v>19660.3</v>
      </c>
      <c r="AY47" s="33">
        <f t="shared" si="30"/>
        <v>19660.3</v>
      </c>
      <c r="AZ47" s="47">
        <v>18022</v>
      </c>
      <c r="BA47" s="111">
        <v>0</v>
      </c>
      <c r="BB47" s="33">
        <f t="shared" si="31"/>
        <v>0</v>
      </c>
      <c r="BC47" s="13">
        <v>0</v>
      </c>
      <c r="BD47" s="47">
        <v>0</v>
      </c>
      <c r="BE47" s="33">
        <f t="shared" si="32"/>
        <v>0</v>
      </c>
      <c r="BF47" s="126">
        <v>0</v>
      </c>
      <c r="BG47" s="111">
        <v>0</v>
      </c>
      <c r="BH47" s="33">
        <f t="shared" si="33"/>
        <v>0</v>
      </c>
      <c r="BI47" s="110">
        <v>0</v>
      </c>
      <c r="BJ47" s="111">
        <v>0</v>
      </c>
      <c r="BK47" s="33">
        <f t="shared" si="34"/>
        <v>0</v>
      </c>
      <c r="BL47" s="110">
        <v>0</v>
      </c>
      <c r="BM47" s="12">
        <f t="shared" si="6"/>
        <v>950</v>
      </c>
      <c r="BN47" s="33">
        <f t="shared" si="35"/>
        <v>950</v>
      </c>
      <c r="BO47" s="12">
        <f t="shared" si="36"/>
        <v>375.74</v>
      </c>
      <c r="BP47" s="12">
        <f t="shared" si="79"/>
        <v>39.551578947368419</v>
      </c>
      <c r="BQ47" s="11">
        <f t="shared" si="65"/>
        <v>39.551578947368419</v>
      </c>
      <c r="BR47" s="126">
        <v>600</v>
      </c>
      <c r="BS47" s="33">
        <f t="shared" si="38"/>
        <v>600</v>
      </c>
      <c r="BT47" s="47">
        <v>375.74</v>
      </c>
      <c r="BU47" s="110">
        <v>350</v>
      </c>
      <c r="BV47" s="33">
        <f t="shared" si="39"/>
        <v>350</v>
      </c>
      <c r="BW47" s="126">
        <v>0</v>
      </c>
      <c r="BX47" s="113">
        <v>0</v>
      </c>
      <c r="BY47" s="33">
        <f t="shared" si="40"/>
        <v>0</v>
      </c>
      <c r="BZ47" s="47">
        <v>0</v>
      </c>
      <c r="CA47" s="110">
        <v>0</v>
      </c>
      <c r="CB47" s="33">
        <f t="shared" si="41"/>
        <v>0</v>
      </c>
      <c r="CC47" s="47">
        <v>0</v>
      </c>
      <c r="CD47" s="110">
        <v>0</v>
      </c>
      <c r="CE47" s="33">
        <f t="shared" si="42"/>
        <v>0</v>
      </c>
      <c r="CF47" s="110">
        <v>0</v>
      </c>
      <c r="CG47" s="113">
        <v>0</v>
      </c>
      <c r="CH47" s="33">
        <f t="shared" si="43"/>
        <v>0</v>
      </c>
      <c r="CI47" s="47">
        <v>0</v>
      </c>
      <c r="CJ47" s="111">
        <v>0</v>
      </c>
      <c r="CK47" s="33">
        <f t="shared" si="44"/>
        <v>0</v>
      </c>
      <c r="CL47" s="47">
        <v>0</v>
      </c>
      <c r="CM47" s="47">
        <v>400</v>
      </c>
      <c r="CN47" s="33">
        <f t="shared" si="45"/>
        <v>400</v>
      </c>
      <c r="CO47" s="47">
        <v>331</v>
      </c>
      <c r="CP47" s="110">
        <v>0</v>
      </c>
      <c r="CQ47" s="33">
        <f t="shared" si="46"/>
        <v>0</v>
      </c>
      <c r="CR47" s="47">
        <v>0</v>
      </c>
      <c r="CS47" s="47">
        <v>0</v>
      </c>
      <c r="CT47" s="33">
        <f t="shared" si="47"/>
        <v>0</v>
      </c>
      <c r="CU47" s="47">
        <v>165.89</v>
      </c>
      <c r="CV47" s="113">
        <v>0</v>
      </c>
      <c r="CW47" s="33">
        <f t="shared" si="48"/>
        <v>0</v>
      </c>
      <c r="CX47" s="126">
        <v>0</v>
      </c>
      <c r="CY47" s="113">
        <v>0</v>
      </c>
      <c r="CZ47" s="33">
        <f t="shared" si="49"/>
        <v>0</v>
      </c>
      <c r="DA47" s="110">
        <v>0</v>
      </c>
      <c r="DB47" s="47">
        <v>1100</v>
      </c>
      <c r="DC47" s="33">
        <f t="shared" si="50"/>
        <v>1100</v>
      </c>
      <c r="DD47" s="47">
        <v>2.1</v>
      </c>
      <c r="DE47" s="47">
        <v>0</v>
      </c>
      <c r="DF47" s="12">
        <v>28690.3</v>
      </c>
      <c r="DG47" s="33">
        <f t="shared" si="51"/>
        <v>28690.299999999996</v>
      </c>
      <c r="DH47" s="12">
        <v>23313.637599999998</v>
      </c>
      <c r="DI47" s="47">
        <v>0</v>
      </c>
      <c r="DJ47" s="33">
        <f t="shared" si="52"/>
        <v>0</v>
      </c>
      <c r="DK47" s="47">
        <v>0</v>
      </c>
      <c r="DL47" s="47">
        <v>9093.1</v>
      </c>
      <c r="DM47" s="33">
        <f t="shared" si="53"/>
        <v>9093.1</v>
      </c>
      <c r="DN47" s="47">
        <v>9093.1</v>
      </c>
      <c r="DO47" s="113">
        <v>0</v>
      </c>
      <c r="DP47" s="33">
        <f t="shared" si="54"/>
        <v>0</v>
      </c>
      <c r="DQ47" s="110">
        <v>0</v>
      </c>
      <c r="DR47" s="110">
        <v>0</v>
      </c>
      <c r="DS47" s="33">
        <f t="shared" si="55"/>
        <v>0</v>
      </c>
      <c r="DT47" s="47">
        <v>0</v>
      </c>
      <c r="DU47" s="113">
        <v>0</v>
      </c>
      <c r="DV47" s="33">
        <f t="shared" si="56"/>
        <v>0</v>
      </c>
      <c r="DW47" s="110">
        <v>0</v>
      </c>
      <c r="DX47" s="47">
        <v>5500</v>
      </c>
      <c r="DY47" s="33">
        <f t="shared" si="57"/>
        <v>5500</v>
      </c>
      <c r="DZ47" s="126">
        <v>0</v>
      </c>
      <c r="EA47" s="126">
        <v>0</v>
      </c>
      <c r="EB47" s="126">
        <v>14593.1</v>
      </c>
      <c r="EC47" s="33">
        <f t="shared" si="58"/>
        <v>14593.1</v>
      </c>
      <c r="ED47" s="110">
        <v>11093.1</v>
      </c>
      <c r="EE47" s="14">
        <f t="shared" si="80"/>
        <v>-9093.1</v>
      </c>
      <c r="EG47" s="14"/>
      <c r="EI47" s="14"/>
      <c r="EJ47" s="14"/>
      <c r="EL47" s="14"/>
    </row>
    <row r="48" spans="1:142" s="15" customFormat="1" ht="20.25" customHeight="1" x14ac:dyDescent="0.2">
      <c r="A48" s="21">
        <v>39</v>
      </c>
      <c r="B48" s="116" t="s">
        <v>94</v>
      </c>
      <c r="C48" s="110">
        <v>885</v>
      </c>
      <c r="D48" s="110">
        <v>0</v>
      </c>
      <c r="E48" s="20">
        <f t="shared" si="60"/>
        <v>6012.2</v>
      </c>
      <c r="F48" s="33">
        <f t="shared" si="8"/>
        <v>6012.2</v>
      </c>
      <c r="G48" s="12">
        <f t="shared" si="61"/>
        <v>5138.6729999999998</v>
      </c>
      <c r="H48" s="12">
        <f t="shared" si="62"/>
        <v>85.470759455773262</v>
      </c>
      <c r="I48" s="12">
        <f t="shared" si="63"/>
        <v>85.470759455773262</v>
      </c>
      <c r="J48" s="12">
        <v>851.2</v>
      </c>
      <c r="K48" s="33">
        <f t="shared" si="10"/>
        <v>851.2</v>
      </c>
      <c r="L48" s="12">
        <v>442.23700000000002</v>
      </c>
      <c r="M48" s="12">
        <f t="shared" si="64"/>
        <v>51.954534774436091</v>
      </c>
      <c r="N48" s="12">
        <f t="shared" si="66"/>
        <v>31.2</v>
      </c>
      <c r="O48" s="33">
        <f t="shared" si="11"/>
        <v>31.200000000000003</v>
      </c>
      <c r="P48" s="12">
        <f t="shared" si="67"/>
        <v>99.116000000000028</v>
      </c>
      <c r="Q48" s="12">
        <f t="shared" si="68"/>
        <v>317.67948717948724</v>
      </c>
      <c r="R48" s="11">
        <f t="shared" si="69"/>
        <v>317.6794871794873</v>
      </c>
      <c r="S48" s="126">
        <v>0</v>
      </c>
      <c r="T48" s="33">
        <f t="shared" si="14"/>
        <v>0</v>
      </c>
      <c r="U48" s="47">
        <v>34.564000000000021</v>
      </c>
      <c r="V48" s="12" t="e">
        <f t="shared" si="70"/>
        <v>#DIV/0!</v>
      </c>
      <c r="W48" s="11" t="e">
        <f t="shared" si="71"/>
        <v>#DIV/0!</v>
      </c>
      <c r="X48" s="126">
        <v>250</v>
      </c>
      <c r="Y48" s="33">
        <f t="shared" si="17"/>
        <v>250</v>
      </c>
      <c r="Z48" s="47">
        <v>113.121</v>
      </c>
      <c r="AA48" s="12">
        <f t="shared" si="72"/>
        <v>45.248399999999997</v>
      </c>
      <c r="AB48" s="11">
        <f t="shared" si="73"/>
        <v>45.248399999999997</v>
      </c>
      <c r="AC48" s="126">
        <v>31.2</v>
      </c>
      <c r="AD48" s="33">
        <f t="shared" si="20"/>
        <v>31.200000000000003</v>
      </c>
      <c r="AE48" s="47">
        <v>64.552000000000007</v>
      </c>
      <c r="AF48" s="12">
        <f t="shared" si="74"/>
        <v>206.89743589743591</v>
      </c>
      <c r="AG48" s="11">
        <f t="shared" si="75"/>
        <v>206.89743589743594</v>
      </c>
      <c r="AH48" s="126">
        <v>0</v>
      </c>
      <c r="AI48" s="33">
        <f t="shared" si="23"/>
        <v>0</v>
      </c>
      <c r="AJ48" s="47">
        <v>0</v>
      </c>
      <c r="AK48" s="47">
        <v>0</v>
      </c>
      <c r="AL48" s="11" t="e">
        <f t="shared" si="76"/>
        <v>#DIV/0!</v>
      </c>
      <c r="AM48" s="110">
        <v>0</v>
      </c>
      <c r="AN48" s="33">
        <f t="shared" si="25"/>
        <v>0</v>
      </c>
      <c r="AO48" s="47">
        <v>0</v>
      </c>
      <c r="AP48" s="12" t="e">
        <f t="shared" si="77"/>
        <v>#DIV/0!</v>
      </c>
      <c r="AQ48" s="11" t="e">
        <f t="shared" si="78"/>
        <v>#DIV/0!</v>
      </c>
      <c r="AR48" s="111">
        <v>0</v>
      </c>
      <c r="AS48" s="33">
        <f t="shared" si="28"/>
        <v>0</v>
      </c>
      <c r="AT48" s="110">
        <v>0</v>
      </c>
      <c r="AU48" s="111">
        <v>0</v>
      </c>
      <c r="AV48" s="33">
        <f t="shared" si="29"/>
        <v>0</v>
      </c>
      <c r="AW48" s="110">
        <v>0</v>
      </c>
      <c r="AX48" s="112">
        <v>5161</v>
      </c>
      <c r="AY48" s="33">
        <f t="shared" si="30"/>
        <v>5161</v>
      </c>
      <c r="AZ48" s="47">
        <v>4731</v>
      </c>
      <c r="BA48" s="111">
        <v>0</v>
      </c>
      <c r="BB48" s="33">
        <f t="shared" si="31"/>
        <v>0</v>
      </c>
      <c r="BC48" s="13">
        <v>0</v>
      </c>
      <c r="BD48" s="47">
        <v>0</v>
      </c>
      <c r="BE48" s="33">
        <f t="shared" si="32"/>
        <v>0</v>
      </c>
      <c r="BF48" s="126">
        <v>0</v>
      </c>
      <c r="BG48" s="111">
        <v>0</v>
      </c>
      <c r="BH48" s="33">
        <f t="shared" si="33"/>
        <v>0</v>
      </c>
      <c r="BI48" s="110">
        <v>0</v>
      </c>
      <c r="BJ48" s="111">
        <v>0</v>
      </c>
      <c r="BK48" s="33">
        <f t="shared" si="34"/>
        <v>0</v>
      </c>
      <c r="BL48" s="110">
        <v>0</v>
      </c>
      <c r="BM48" s="12">
        <f t="shared" si="6"/>
        <v>570</v>
      </c>
      <c r="BN48" s="33">
        <f t="shared" si="35"/>
        <v>570</v>
      </c>
      <c r="BO48" s="12">
        <f t="shared" si="36"/>
        <v>230</v>
      </c>
      <c r="BP48" s="12">
        <f t="shared" si="79"/>
        <v>40.350877192982452</v>
      </c>
      <c r="BQ48" s="11">
        <f t="shared" si="65"/>
        <v>40.350877192982452</v>
      </c>
      <c r="BR48" s="126">
        <v>570</v>
      </c>
      <c r="BS48" s="33">
        <f t="shared" si="38"/>
        <v>570</v>
      </c>
      <c r="BT48" s="47">
        <v>230</v>
      </c>
      <c r="BU48" s="110">
        <v>0</v>
      </c>
      <c r="BV48" s="33">
        <f t="shared" si="39"/>
        <v>0</v>
      </c>
      <c r="BW48" s="126">
        <v>0</v>
      </c>
      <c r="BX48" s="113">
        <v>0</v>
      </c>
      <c r="BY48" s="33">
        <f t="shared" si="40"/>
        <v>0</v>
      </c>
      <c r="BZ48" s="47">
        <v>0</v>
      </c>
      <c r="CA48" s="110">
        <v>0</v>
      </c>
      <c r="CB48" s="33">
        <f t="shared" si="41"/>
        <v>0</v>
      </c>
      <c r="CC48" s="47">
        <v>0</v>
      </c>
      <c r="CD48" s="110">
        <v>0</v>
      </c>
      <c r="CE48" s="33">
        <f t="shared" si="42"/>
        <v>0</v>
      </c>
      <c r="CF48" s="110">
        <v>0</v>
      </c>
      <c r="CG48" s="113">
        <v>0</v>
      </c>
      <c r="CH48" s="33">
        <f t="shared" si="43"/>
        <v>0</v>
      </c>
      <c r="CI48" s="47">
        <v>0</v>
      </c>
      <c r="CJ48" s="111">
        <v>0</v>
      </c>
      <c r="CK48" s="33">
        <f t="shared" si="44"/>
        <v>0</v>
      </c>
      <c r="CL48" s="47">
        <v>0</v>
      </c>
      <c r="CM48" s="47">
        <v>0</v>
      </c>
      <c r="CN48" s="33">
        <f t="shared" si="45"/>
        <v>0</v>
      </c>
      <c r="CO48" s="47">
        <v>0</v>
      </c>
      <c r="CP48" s="110">
        <v>0</v>
      </c>
      <c r="CQ48" s="33">
        <f t="shared" si="46"/>
        <v>0</v>
      </c>
      <c r="CR48" s="47">
        <v>0</v>
      </c>
      <c r="CS48" s="47">
        <v>0</v>
      </c>
      <c r="CT48" s="33">
        <f t="shared" si="47"/>
        <v>0</v>
      </c>
      <c r="CU48" s="47">
        <v>0</v>
      </c>
      <c r="CV48" s="113">
        <v>0</v>
      </c>
      <c r="CW48" s="33">
        <f t="shared" si="48"/>
        <v>0</v>
      </c>
      <c r="CX48" s="126">
        <v>0</v>
      </c>
      <c r="CY48" s="113">
        <v>0</v>
      </c>
      <c r="CZ48" s="33">
        <f t="shared" si="49"/>
        <v>0</v>
      </c>
      <c r="DA48" s="110">
        <v>0</v>
      </c>
      <c r="DB48" s="47">
        <v>0</v>
      </c>
      <c r="DC48" s="33">
        <f t="shared" si="50"/>
        <v>0</v>
      </c>
      <c r="DD48" s="47">
        <v>0</v>
      </c>
      <c r="DE48" s="47">
        <v>0</v>
      </c>
      <c r="DF48" s="12">
        <v>6012.2</v>
      </c>
      <c r="DG48" s="33">
        <f t="shared" si="51"/>
        <v>6012.2</v>
      </c>
      <c r="DH48" s="12">
        <v>5138.6729999999998</v>
      </c>
      <c r="DI48" s="47">
        <v>0</v>
      </c>
      <c r="DJ48" s="33">
        <f t="shared" si="52"/>
        <v>0</v>
      </c>
      <c r="DK48" s="47">
        <v>0</v>
      </c>
      <c r="DL48" s="47">
        <v>0</v>
      </c>
      <c r="DM48" s="33">
        <f t="shared" si="53"/>
        <v>0</v>
      </c>
      <c r="DN48" s="47">
        <v>0</v>
      </c>
      <c r="DO48" s="113">
        <v>0</v>
      </c>
      <c r="DP48" s="33">
        <f t="shared" si="54"/>
        <v>0</v>
      </c>
      <c r="DQ48" s="110">
        <v>0</v>
      </c>
      <c r="DR48" s="110">
        <v>0</v>
      </c>
      <c r="DS48" s="33">
        <f t="shared" si="55"/>
        <v>0</v>
      </c>
      <c r="DT48" s="47">
        <v>0</v>
      </c>
      <c r="DU48" s="113">
        <v>0</v>
      </c>
      <c r="DV48" s="33">
        <f t="shared" si="56"/>
        <v>0</v>
      </c>
      <c r="DW48" s="110">
        <v>0</v>
      </c>
      <c r="DX48" s="47">
        <v>300</v>
      </c>
      <c r="DY48" s="33">
        <f t="shared" si="57"/>
        <v>300</v>
      </c>
      <c r="DZ48" s="126">
        <v>0</v>
      </c>
      <c r="EA48" s="126">
        <v>0</v>
      </c>
      <c r="EB48" s="126">
        <v>300</v>
      </c>
      <c r="EC48" s="33">
        <f t="shared" si="58"/>
        <v>300</v>
      </c>
      <c r="ED48" s="110">
        <v>0</v>
      </c>
      <c r="EE48" s="14">
        <f t="shared" si="80"/>
        <v>0</v>
      </c>
      <c r="EG48" s="14"/>
      <c r="EI48" s="14"/>
      <c r="EJ48" s="14"/>
      <c r="EL48" s="14"/>
    </row>
    <row r="49" spans="1:142" s="15" customFormat="1" ht="20.25" customHeight="1" x14ac:dyDescent="0.2">
      <c r="A49" s="21">
        <v>40</v>
      </c>
      <c r="B49" s="116" t="s">
        <v>95</v>
      </c>
      <c r="C49" s="110">
        <v>1176.8</v>
      </c>
      <c r="D49" s="110">
        <v>104</v>
      </c>
      <c r="E49" s="20">
        <f t="shared" si="60"/>
        <v>6364.5</v>
      </c>
      <c r="F49" s="33">
        <f t="shared" si="8"/>
        <v>6364.5</v>
      </c>
      <c r="G49" s="12">
        <f t="shared" si="61"/>
        <v>5595.1769999999997</v>
      </c>
      <c r="H49" s="12">
        <f t="shared" si="62"/>
        <v>87.912279047843498</v>
      </c>
      <c r="I49" s="12">
        <f t="shared" si="63"/>
        <v>87.912279047843498</v>
      </c>
      <c r="J49" s="12">
        <v>1825.8</v>
      </c>
      <c r="K49" s="33">
        <f t="shared" si="10"/>
        <v>1825.8000000000002</v>
      </c>
      <c r="L49" s="12">
        <v>1534.78</v>
      </c>
      <c r="M49" s="12">
        <f t="shared" si="64"/>
        <v>84.060685726804678</v>
      </c>
      <c r="N49" s="12">
        <f t="shared" si="66"/>
        <v>325.8</v>
      </c>
      <c r="O49" s="33">
        <f t="shared" si="11"/>
        <v>325.8</v>
      </c>
      <c r="P49" s="12">
        <f t="shared" si="67"/>
        <v>127.75299999999993</v>
      </c>
      <c r="Q49" s="12">
        <f t="shared" si="68"/>
        <v>39.212093308778364</v>
      </c>
      <c r="R49" s="11">
        <f t="shared" si="69"/>
        <v>39.212093308778364</v>
      </c>
      <c r="S49" s="126">
        <v>2.8</v>
      </c>
      <c r="T49" s="33">
        <f t="shared" si="14"/>
        <v>2.8</v>
      </c>
      <c r="U49" s="47">
        <v>100.00299999999993</v>
      </c>
      <c r="V49" s="12">
        <f t="shared" si="70"/>
        <v>3571.5357142857124</v>
      </c>
      <c r="W49" s="11">
        <f t="shared" si="71"/>
        <v>3571.5357142857124</v>
      </c>
      <c r="X49" s="126">
        <v>200</v>
      </c>
      <c r="Y49" s="33">
        <f t="shared" si="17"/>
        <v>200</v>
      </c>
      <c r="Z49" s="47">
        <v>100</v>
      </c>
      <c r="AA49" s="12">
        <f t="shared" si="72"/>
        <v>50</v>
      </c>
      <c r="AB49" s="11">
        <f t="shared" si="73"/>
        <v>50</v>
      </c>
      <c r="AC49" s="126">
        <v>323</v>
      </c>
      <c r="AD49" s="33">
        <f t="shared" si="20"/>
        <v>323</v>
      </c>
      <c r="AE49" s="47">
        <v>27.75</v>
      </c>
      <c r="AF49" s="12">
        <f t="shared" si="74"/>
        <v>8.5913312693498458</v>
      </c>
      <c r="AG49" s="11">
        <f t="shared" si="75"/>
        <v>8.5913312693498458</v>
      </c>
      <c r="AH49" s="126">
        <v>0</v>
      </c>
      <c r="AI49" s="33">
        <f t="shared" si="23"/>
        <v>0</v>
      </c>
      <c r="AJ49" s="47">
        <v>0</v>
      </c>
      <c r="AK49" s="47">
        <v>0</v>
      </c>
      <c r="AL49" s="11" t="e">
        <f t="shared" si="76"/>
        <v>#DIV/0!</v>
      </c>
      <c r="AM49" s="110">
        <v>0</v>
      </c>
      <c r="AN49" s="33">
        <f t="shared" si="25"/>
        <v>0</v>
      </c>
      <c r="AO49" s="47">
        <v>0</v>
      </c>
      <c r="AP49" s="12" t="e">
        <f t="shared" si="77"/>
        <v>#DIV/0!</v>
      </c>
      <c r="AQ49" s="11" t="e">
        <f t="shared" si="78"/>
        <v>#DIV/0!</v>
      </c>
      <c r="AR49" s="111">
        <v>0</v>
      </c>
      <c r="AS49" s="33">
        <f t="shared" si="28"/>
        <v>0</v>
      </c>
      <c r="AT49" s="110">
        <v>0</v>
      </c>
      <c r="AU49" s="111">
        <v>0</v>
      </c>
      <c r="AV49" s="33">
        <f t="shared" si="29"/>
        <v>0</v>
      </c>
      <c r="AW49" s="110">
        <v>0</v>
      </c>
      <c r="AX49" s="112">
        <v>4538.7</v>
      </c>
      <c r="AY49" s="33">
        <f t="shared" si="30"/>
        <v>4538.7</v>
      </c>
      <c r="AZ49" s="47">
        <v>4160.3999999999996</v>
      </c>
      <c r="BA49" s="111">
        <v>0</v>
      </c>
      <c r="BB49" s="33">
        <f t="shared" si="31"/>
        <v>0</v>
      </c>
      <c r="BC49" s="13">
        <v>0</v>
      </c>
      <c r="BD49" s="47">
        <v>0</v>
      </c>
      <c r="BE49" s="33">
        <f t="shared" si="32"/>
        <v>0</v>
      </c>
      <c r="BF49" s="126">
        <v>0</v>
      </c>
      <c r="BG49" s="111">
        <v>0</v>
      </c>
      <c r="BH49" s="33">
        <f t="shared" si="33"/>
        <v>0</v>
      </c>
      <c r="BI49" s="110">
        <v>0</v>
      </c>
      <c r="BJ49" s="111">
        <v>0</v>
      </c>
      <c r="BK49" s="33">
        <f t="shared" si="34"/>
        <v>0</v>
      </c>
      <c r="BL49" s="110">
        <v>0</v>
      </c>
      <c r="BM49" s="12">
        <f t="shared" si="6"/>
        <v>1300</v>
      </c>
      <c r="BN49" s="33">
        <f t="shared" si="35"/>
        <v>1300</v>
      </c>
      <c r="BO49" s="12">
        <f t="shared" si="36"/>
        <v>1307.027</v>
      </c>
      <c r="BP49" s="12">
        <f t="shared" si="79"/>
        <v>100.54053846153847</v>
      </c>
      <c r="BQ49" s="11">
        <f t="shared" si="65"/>
        <v>100.54053846153847</v>
      </c>
      <c r="BR49" s="126">
        <v>1300</v>
      </c>
      <c r="BS49" s="33">
        <f t="shared" si="38"/>
        <v>1300</v>
      </c>
      <c r="BT49" s="47">
        <v>1307.027</v>
      </c>
      <c r="BU49" s="110">
        <v>0</v>
      </c>
      <c r="BV49" s="33">
        <f t="shared" si="39"/>
        <v>0</v>
      </c>
      <c r="BW49" s="126">
        <v>0</v>
      </c>
      <c r="BX49" s="113">
        <v>0</v>
      </c>
      <c r="BY49" s="33">
        <f t="shared" si="40"/>
        <v>0</v>
      </c>
      <c r="BZ49" s="47">
        <v>0</v>
      </c>
      <c r="CA49" s="110">
        <v>0</v>
      </c>
      <c r="CB49" s="33">
        <f t="shared" si="41"/>
        <v>0</v>
      </c>
      <c r="CC49" s="47">
        <v>0</v>
      </c>
      <c r="CD49" s="110">
        <v>0</v>
      </c>
      <c r="CE49" s="33">
        <f t="shared" si="42"/>
        <v>0</v>
      </c>
      <c r="CF49" s="110">
        <v>0</v>
      </c>
      <c r="CG49" s="113">
        <v>0</v>
      </c>
      <c r="CH49" s="33">
        <f t="shared" si="43"/>
        <v>0</v>
      </c>
      <c r="CI49" s="47">
        <v>0</v>
      </c>
      <c r="CJ49" s="111">
        <v>0</v>
      </c>
      <c r="CK49" s="33">
        <f t="shared" si="44"/>
        <v>0</v>
      </c>
      <c r="CL49" s="47">
        <v>0</v>
      </c>
      <c r="CM49" s="47">
        <v>0</v>
      </c>
      <c r="CN49" s="33">
        <f t="shared" si="45"/>
        <v>0</v>
      </c>
      <c r="CO49" s="47">
        <v>0</v>
      </c>
      <c r="CP49" s="110">
        <v>0</v>
      </c>
      <c r="CQ49" s="33">
        <f t="shared" si="46"/>
        <v>0</v>
      </c>
      <c r="CR49" s="47">
        <v>0</v>
      </c>
      <c r="CS49" s="47">
        <v>0</v>
      </c>
      <c r="CT49" s="33">
        <f t="shared" si="47"/>
        <v>0</v>
      </c>
      <c r="CU49" s="47">
        <v>0</v>
      </c>
      <c r="CV49" s="113">
        <v>0</v>
      </c>
      <c r="CW49" s="33">
        <f t="shared" si="48"/>
        <v>0</v>
      </c>
      <c r="CX49" s="126">
        <v>0</v>
      </c>
      <c r="CY49" s="113">
        <v>0</v>
      </c>
      <c r="CZ49" s="33">
        <f t="shared" si="49"/>
        <v>0</v>
      </c>
      <c r="DA49" s="110">
        <v>0</v>
      </c>
      <c r="DB49" s="47">
        <v>0</v>
      </c>
      <c r="DC49" s="33">
        <f t="shared" si="50"/>
        <v>0</v>
      </c>
      <c r="DD49" s="47">
        <v>0</v>
      </c>
      <c r="DE49" s="47">
        <v>0</v>
      </c>
      <c r="DF49" s="12">
        <v>6364.5</v>
      </c>
      <c r="DG49" s="33">
        <f t="shared" si="51"/>
        <v>6364.5</v>
      </c>
      <c r="DH49" s="12">
        <v>5595.1769999999997</v>
      </c>
      <c r="DI49" s="47">
        <v>0</v>
      </c>
      <c r="DJ49" s="33">
        <f t="shared" si="52"/>
        <v>0</v>
      </c>
      <c r="DK49" s="47">
        <v>0</v>
      </c>
      <c r="DL49" s="47">
        <v>0</v>
      </c>
      <c r="DM49" s="33">
        <f t="shared" si="53"/>
        <v>0</v>
      </c>
      <c r="DN49" s="47">
        <v>0</v>
      </c>
      <c r="DO49" s="113">
        <v>0</v>
      </c>
      <c r="DP49" s="33">
        <f t="shared" si="54"/>
        <v>0</v>
      </c>
      <c r="DQ49" s="110">
        <v>0</v>
      </c>
      <c r="DR49" s="110">
        <v>0</v>
      </c>
      <c r="DS49" s="33">
        <f t="shared" si="55"/>
        <v>0</v>
      </c>
      <c r="DT49" s="47">
        <v>0</v>
      </c>
      <c r="DU49" s="113">
        <v>0</v>
      </c>
      <c r="DV49" s="33">
        <f t="shared" si="56"/>
        <v>0</v>
      </c>
      <c r="DW49" s="110">
        <v>0</v>
      </c>
      <c r="DX49" s="47">
        <v>320</v>
      </c>
      <c r="DY49" s="33">
        <f t="shared" si="57"/>
        <v>320</v>
      </c>
      <c r="DZ49" s="126">
        <v>0</v>
      </c>
      <c r="EA49" s="126">
        <v>0</v>
      </c>
      <c r="EB49" s="126">
        <v>320</v>
      </c>
      <c r="EC49" s="33">
        <f t="shared" si="58"/>
        <v>320</v>
      </c>
      <c r="ED49" s="110">
        <v>0</v>
      </c>
      <c r="EE49" s="14">
        <f t="shared" si="80"/>
        <v>0</v>
      </c>
      <c r="EG49" s="14"/>
      <c r="EI49" s="14"/>
      <c r="EJ49" s="14"/>
      <c r="EL49" s="14"/>
    </row>
    <row r="50" spans="1:142" s="15" customFormat="1" ht="20.25" customHeight="1" x14ac:dyDescent="0.2">
      <c r="A50" s="21">
        <v>41</v>
      </c>
      <c r="B50" s="116" t="s">
        <v>96</v>
      </c>
      <c r="C50" s="110">
        <v>995.40480000000002</v>
      </c>
      <c r="D50" s="110">
        <v>0</v>
      </c>
      <c r="E50" s="20">
        <f t="shared" si="60"/>
        <v>6381</v>
      </c>
      <c r="F50" s="33">
        <f t="shared" si="8"/>
        <v>6381</v>
      </c>
      <c r="G50" s="12">
        <f t="shared" si="61"/>
        <v>5545.9710000000005</v>
      </c>
      <c r="H50" s="12">
        <f t="shared" si="62"/>
        <v>86.913822284908321</v>
      </c>
      <c r="I50" s="12">
        <f t="shared" si="63"/>
        <v>86.913822284908321</v>
      </c>
      <c r="J50" s="12">
        <v>1086</v>
      </c>
      <c r="K50" s="33">
        <f t="shared" si="10"/>
        <v>1086</v>
      </c>
      <c r="L50" s="12">
        <v>996.39700000000016</v>
      </c>
      <c r="M50" s="12">
        <f t="shared" si="64"/>
        <v>91.749263351749562</v>
      </c>
      <c r="N50" s="12">
        <f t="shared" si="66"/>
        <v>286</v>
      </c>
      <c r="O50" s="33">
        <f t="shared" si="11"/>
        <v>286</v>
      </c>
      <c r="P50" s="12">
        <f t="shared" si="67"/>
        <v>537.22700000000009</v>
      </c>
      <c r="Q50" s="12">
        <f t="shared" si="68"/>
        <v>187.84160839160842</v>
      </c>
      <c r="R50" s="11">
        <f t="shared" si="69"/>
        <v>187.84160839160842</v>
      </c>
      <c r="S50" s="126">
        <v>2.6</v>
      </c>
      <c r="T50" s="33">
        <f t="shared" si="14"/>
        <v>2.6</v>
      </c>
      <c r="U50" s="47">
        <v>304.37700000000012</v>
      </c>
      <c r="V50" s="12">
        <f t="shared" si="70"/>
        <v>11706.807692307697</v>
      </c>
      <c r="W50" s="11">
        <f t="shared" si="71"/>
        <v>11706.807692307697</v>
      </c>
      <c r="X50" s="126">
        <v>440</v>
      </c>
      <c r="Y50" s="33">
        <f t="shared" si="17"/>
        <v>440</v>
      </c>
      <c r="Z50" s="47">
        <v>239.15</v>
      </c>
      <c r="AA50" s="12">
        <f t="shared" si="72"/>
        <v>54.352272727272734</v>
      </c>
      <c r="AB50" s="11">
        <f t="shared" si="73"/>
        <v>54.352272727272734</v>
      </c>
      <c r="AC50" s="126">
        <v>283.39999999999998</v>
      </c>
      <c r="AD50" s="33">
        <f t="shared" si="20"/>
        <v>283.39999999999998</v>
      </c>
      <c r="AE50" s="47">
        <v>232.85</v>
      </c>
      <c r="AF50" s="12">
        <f t="shared" si="74"/>
        <v>82.16302046577276</v>
      </c>
      <c r="AG50" s="11">
        <f t="shared" si="75"/>
        <v>82.16302046577276</v>
      </c>
      <c r="AH50" s="126">
        <v>0</v>
      </c>
      <c r="AI50" s="33">
        <f t="shared" si="23"/>
        <v>0</v>
      </c>
      <c r="AJ50" s="47">
        <v>0</v>
      </c>
      <c r="AK50" s="47">
        <v>0</v>
      </c>
      <c r="AL50" s="11" t="e">
        <f t="shared" si="76"/>
        <v>#DIV/0!</v>
      </c>
      <c r="AM50" s="110">
        <v>0</v>
      </c>
      <c r="AN50" s="33">
        <f t="shared" si="25"/>
        <v>0</v>
      </c>
      <c r="AO50" s="47">
        <v>0</v>
      </c>
      <c r="AP50" s="12" t="e">
        <f t="shared" si="77"/>
        <v>#DIV/0!</v>
      </c>
      <c r="AQ50" s="11" t="e">
        <f t="shared" si="78"/>
        <v>#DIV/0!</v>
      </c>
      <c r="AR50" s="111">
        <v>0</v>
      </c>
      <c r="AS50" s="33">
        <f t="shared" si="28"/>
        <v>0</v>
      </c>
      <c r="AT50" s="110">
        <v>0</v>
      </c>
      <c r="AU50" s="111">
        <v>0</v>
      </c>
      <c r="AV50" s="33">
        <f t="shared" si="29"/>
        <v>0</v>
      </c>
      <c r="AW50" s="110">
        <v>0</v>
      </c>
      <c r="AX50" s="112">
        <v>5295</v>
      </c>
      <c r="AY50" s="33">
        <f t="shared" si="30"/>
        <v>5295</v>
      </c>
      <c r="AZ50" s="47">
        <v>4853.8999999999996</v>
      </c>
      <c r="BA50" s="111">
        <v>0</v>
      </c>
      <c r="BB50" s="33">
        <f t="shared" si="31"/>
        <v>0</v>
      </c>
      <c r="BC50" s="13">
        <v>0</v>
      </c>
      <c r="BD50" s="47">
        <v>0</v>
      </c>
      <c r="BE50" s="33">
        <f t="shared" si="32"/>
        <v>0</v>
      </c>
      <c r="BF50" s="126">
        <v>0</v>
      </c>
      <c r="BG50" s="111">
        <v>0</v>
      </c>
      <c r="BH50" s="33">
        <f t="shared" si="33"/>
        <v>0</v>
      </c>
      <c r="BI50" s="110">
        <v>0</v>
      </c>
      <c r="BJ50" s="111">
        <v>0</v>
      </c>
      <c r="BK50" s="33">
        <f t="shared" si="34"/>
        <v>0</v>
      </c>
      <c r="BL50" s="110">
        <v>0</v>
      </c>
      <c r="BM50" s="12">
        <f t="shared" si="6"/>
        <v>360</v>
      </c>
      <c r="BN50" s="33">
        <f t="shared" si="35"/>
        <v>360</v>
      </c>
      <c r="BO50" s="12">
        <f t="shared" si="36"/>
        <v>220</v>
      </c>
      <c r="BP50" s="12">
        <f t="shared" si="79"/>
        <v>61.111111111111114</v>
      </c>
      <c r="BQ50" s="11">
        <f t="shared" si="65"/>
        <v>61.111111111111114</v>
      </c>
      <c r="BR50" s="126">
        <v>360</v>
      </c>
      <c r="BS50" s="33">
        <f t="shared" si="38"/>
        <v>360</v>
      </c>
      <c r="BT50" s="47">
        <v>220</v>
      </c>
      <c r="BU50" s="110">
        <v>0</v>
      </c>
      <c r="BV50" s="33">
        <f t="shared" si="39"/>
        <v>0</v>
      </c>
      <c r="BW50" s="126">
        <v>0</v>
      </c>
      <c r="BX50" s="113">
        <v>0</v>
      </c>
      <c r="BY50" s="33">
        <f t="shared" si="40"/>
        <v>0</v>
      </c>
      <c r="BZ50" s="47">
        <v>0</v>
      </c>
      <c r="CA50" s="110">
        <v>0</v>
      </c>
      <c r="CB50" s="33">
        <f t="shared" si="41"/>
        <v>0</v>
      </c>
      <c r="CC50" s="47">
        <v>0</v>
      </c>
      <c r="CD50" s="110">
        <v>0</v>
      </c>
      <c r="CE50" s="33">
        <f t="shared" si="42"/>
        <v>0</v>
      </c>
      <c r="CF50" s="110">
        <v>0</v>
      </c>
      <c r="CG50" s="113">
        <v>0</v>
      </c>
      <c r="CH50" s="33">
        <f t="shared" si="43"/>
        <v>0</v>
      </c>
      <c r="CI50" s="47">
        <v>0</v>
      </c>
      <c r="CJ50" s="111">
        <v>0</v>
      </c>
      <c r="CK50" s="33">
        <f t="shared" si="44"/>
        <v>0</v>
      </c>
      <c r="CL50" s="47">
        <v>0</v>
      </c>
      <c r="CM50" s="47">
        <v>0</v>
      </c>
      <c r="CN50" s="33">
        <f t="shared" si="45"/>
        <v>0</v>
      </c>
      <c r="CO50" s="47">
        <v>0</v>
      </c>
      <c r="CP50" s="110">
        <v>0</v>
      </c>
      <c r="CQ50" s="33">
        <f t="shared" si="46"/>
        <v>0</v>
      </c>
      <c r="CR50" s="47">
        <v>0</v>
      </c>
      <c r="CS50" s="47">
        <v>0</v>
      </c>
      <c r="CT50" s="33">
        <f t="shared" si="47"/>
        <v>0</v>
      </c>
      <c r="CU50" s="47">
        <v>0</v>
      </c>
      <c r="CV50" s="113">
        <v>0</v>
      </c>
      <c r="CW50" s="33">
        <f t="shared" si="48"/>
        <v>0</v>
      </c>
      <c r="CX50" s="126">
        <v>0</v>
      </c>
      <c r="CY50" s="113">
        <v>0</v>
      </c>
      <c r="CZ50" s="33">
        <f t="shared" si="49"/>
        <v>0</v>
      </c>
      <c r="DA50" s="110">
        <v>0</v>
      </c>
      <c r="DB50" s="47">
        <v>0</v>
      </c>
      <c r="DC50" s="33">
        <f t="shared" si="50"/>
        <v>0</v>
      </c>
      <c r="DD50" s="47">
        <v>0.02</v>
      </c>
      <c r="DE50" s="47">
        <v>0</v>
      </c>
      <c r="DF50" s="12">
        <v>6381</v>
      </c>
      <c r="DG50" s="33">
        <f t="shared" si="51"/>
        <v>6381</v>
      </c>
      <c r="DH50" s="12">
        <v>5545.9710000000005</v>
      </c>
      <c r="DI50" s="47">
        <v>0</v>
      </c>
      <c r="DJ50" s="33">
        <f t="shared" si="52"/>
        <v>0</v>
      </c>
      <c r="DK50" s="47">
        <v>0</v>
      </c>
      <c r="DL50" s="47">
        <v>0</v>
      </c>
      <c r="DM50" s="33">
        <f t="shared" si="53"/>
        <v>0</v>
      </c>
      <c r="DN50" s="47">
        <v>0</v>
      </c>
      <c r="DO50" s="113">
        <v>0</v>
      </c>
      <c r="DP50" s="33">
        <f t="shared" si="54"/>
        <v>0</v>
      </c>
      <c r="DQ50" s="110">
        <v>0</v>
      </c>
      <c r="DR50" s="110">
        <v>0</v>
      </c>
      <c r="DS50" s="33">
        <f t="shared" si="55"/>
        <v>0</v>
      </c>
      <c r="DT50" s="47">
        <v>0</v>
      </c>
      <c r="DU50" s="113">
        <v>0</v>
      </c>
      <c r="DV50" s="33">
        <f t="shared" si="56"/>
        <v>0</v>
      </c>
      <c r="DW50" s="110">
        <v>0</v>
      </c>
      <c r="DX50" s="47">
        <v>330</v>
      </c>
      <c r="DY50" s="33">
        <f t="shared" si="57"/>
        <v>330</v>
      </c>
      <c r="DZ50" s="126">
        <v>0</v>
      </c>
      <c r="EA50" s="126">
        <v>0</v>
      </c>
      <c r="EB50" s="126">
        <v>330</v>
      </c>
      <c r="EC50" s="33">
        <f t="shared" si="58"/>
        <v>330</v>
      </c>
      <c r="ED50" s="110">
        <v>0</v>
      </c>
      <c r="EE50" s="14">
        <f t="shared" si="80"/>
        <v>0</v>
      </c>
      <c r="EG50" s="14"/>
      <c r="EI50" s="14"/>
      <c r="EJ50" s="14"/>
      <c r="EL50" s="14"/>
    </row>
    <row r="51" spans="1:142" s="15" customFormat="1" ht="20.25" customHeight="1" x14ac:dyDescent="0.2">
      <c r="A51" s="21">
        <v>42</v>
      </c>
      <c r="B51" s="116" t="s">
        <v>97</v>
      </c>
      <c r="C51" s="110">
        <v>3884.3</v>
      </c>
      <c r="D51" s="110">
        <v>0</v>
      </c>
      <c r="E51" s="20">
        <f t="shared" si="60"/>
        <v>30429.652999999998</v>
      </c>
      <c r="F51" s="33">
        <f t="shared" si="8"/>
        <v>30429.652999999998</v>
      </c>
      <c r="G51" s="12">
        <f t="shared" si="61"/>
        <v>28162.562999999998</v>
      </c>
      <c r="H51" s="12">
        <f t="shared" si="62"/>
        <v>92.549734300289259</v>
      </c>
      <c r="I51" s="12">
        <f t="shared" si="63"/>
        <v>92.549734300289259</v>
      </c>
      <c r="J51" s="12">
        <v>2790.2530000000002</v>
      </c>
      <c r="K51" s="33">
        <f t="shared" si="10"/>
        <v>2790.2530000000002</v>
      </c>
      <c r="L51" s="12">
        <v>2361.3230000000003</v>
      </c>
      <c r="M51" s="12">
        <f t="shared" si="64"/>
        <v>84.627558862941825</v>
      </c>
      <c r="N51" s="12">
        <f t="shared" si="66"/>
        <v>1969.1</v>
      </c>
      <c r="O51" s="33">
        <f t="shared" si="11"/>
        <v>1969.1</v>
      </c>
      <c r="P51" s="12">
        <f t="shared" si="67"/>
        <v>2220.462</v>
      </c>
      <c r="Q51" s="12">
        <f t="shared" si="68"/>
        <v>112.76532425981414</v>
      </c>
      <c r="R51" s="11">
        <f t="shared" si="69"/>
        <v>112.76532425981414</v>
      </c>
      <c r="S51" s="126">
        <v>0</v>
      </c>
      <c r="T51" s="33">
        <f t="shared" si="14"/>
        <v>0</v>
      </c>
      <c r="U51" s="47">
        <v>692.66000000000008</v>
      </c>
      <c r="V51" s="12" t="e">
        <f t="shared" si="70"/>
        <v>#DIV/0!</v>
      </c>
      <c r="W51" s="11" t="e">
        <f t="shared" si="71"/>
        <v>#DIV/0!</v>
      </c>
      <c r="X51" s="126">
        <v>801.15300000000002</v>
      </c>
      <c r="Y51" s="33">
        <f t="shared" si="17"/>
        <v>801.15300000000002</v>
      </c>
      <c r="Z51" s="47">
        <v>140.773</v>
      </c>
      <c r="AA51" s="12">
        <f t="shared" si="72"/>
        <v>17.57130036335132</v>
      </c>
      <c r="AB51" s="11">
        <f t="shared" si="73"/>
        <v>17.57130036335132</v>
      </c>
      <c r="AC51" s="126">
        <v>1969.1</v>
      </c>
      <c r="AD51" s="33">
        <f t="shared" si="20"/>
        <v>1969.1</v>
      </c>
      <c r="AE51" s="47">
        <v>1527.8019999999999</v>
      </c>
      <c r="AF51" s="12">
        <f t="shared" si="74"/>
        <v>77.588847696917369</v>
      </c>
      <c r="AG51" s="11">
        <f t="shared" si="75"/>
        <v>77.588847696917369</v>
      </c>
      <c r="AH51" s="126">
        <v>20</v>
      </c>
      <c r="AI51" s="33">
        <f t="shared" si="23"/>
        <v>20</v>
      </c>
      <c r="AJ51" s="47">
        <v>3.5999999999999997E-2</v>
      </c>
      <c r="AK51" s="47">
        <v>3.5999999999999997E-2</v>
      </c>
      <c r="AL51" s="11">
        <f t="shared" si="76"/>
        <v>0.18</v>
      </c>
      <c r="AM51" s="110">
        <v>0</v>
      </c>
      <c r="AN51" s="33">
        <f t="shared" si="25"/>
        <v>0</v>
      </c>
      <c r="AO51" s="47">
        <v>0</v>
      </c>
      <c r="AP51" s="12" t="e">
        <f t="shared" si="77"/>
        <v>#DIV/0!</v>
      </c>
      <c r="AQ51" s="11" t="e">
        <f t="shared" si="78"/>
        <v>#DIV/0!</v>
      </c>
      <c r="AR51" s="111">
        <v>0</v>
      </c>
      <c r="AS51" s="33">
        <f t="shared" si="28"/>
        <v>0</v>
      </c>
      <c r="AT51" s="110">
        <v>0</v>
      </c>
      <c r="AU51" s="111">
        <v>0</v>
      </c>
      <c r="AV51" s="33">
        <f t="shared" si="29"/>
        <v>0</v>
      </c>
      <c r="AW51" s="110">
        <v>0</v>
      </c>
      <c r="AX51" s="112">
        <v>11854.800000000001</v>
      </c>
      <c r="AY51" s="33">
        <f t="shared" si="30"/>
        <v>11854.800000000001</v>
      </c>
      <c r="AZ51" s="47">
        <v>10866.9</v>
      </c>
      <c r="BA51" s="111">
        <v>0</v>
      </c>
      <c r="BB51" s="33">
        <f t="shared" si="31"/>
        <v>0</v>
      </c>
      <c r="BC51" s="13">
        <v>0</v>
      </c>
      <c r="BD51" s="47">
        <v>0</v>
      </c>
      <c r="BE51" s="33">
        <f t="shared" si="32"/>
        <v>0</v>
      </c>
      <c r="BF51" s="126">
        <v>0</v>
      </c>
      <c r="BG51" s="111">
        <v>0</v>
      </c>
      <c r="BH51" s="33">
        <f t="shared" si="33"/>
        <v>0</v>
      </c>
      <c r="BI51" s="110">
        <v>0</v>
      </c>
      <c r="BJ51" s="111">
        <v>0</v>
      </c>
      <c r="BK51" s="33">
        <f t="shared" si="34"/>
        <v>0</v>
      </c>
      <c r="BL51" s="110">
        <v>0</v>
      </c>
      <c r="BM51" s="12">
        <f t="shared" si="6"/>
        <v>0</v>
      </c>
      <c r="BN51" s="33">
        <f t="shared" si="35"/>
        <v>0</v>
      </c>
      <c r="BO51" s="12">
        <f t="shared" si="36"/>
        <v>5.1999999999999998E-2</v>
      </c>
      <c r="BP51" s="12" t="e">
        <f t="shared" si="79"/>
        <v>#DIV/0!</v>
      </c>
      <c r="BQ51" s="11" t="e">
        <f t="shared" si="65"/>
        <v>#DIV/0!</v>
      </c>
      <c r="BR51" s="126">
        <v>0</v>
      </c>
      <c r="BS51" s="33">
        <f t="shared" si="38"/>
        <v>0</v>
      </c>
      <c r="BT51" s="47">
        <v>5.1999999999999998E-2</v>
      </c>
      <c r="BU51" s="110">
        <v>0</v>
      </c>
      <c r="BV51" s="33">
        <f t="shared" si="39"/>
        <v>0</v>
      </c>
      <c r="BW51" s="126">
        <v>0</v>
      </c>
      <c r="BX51" s="113">
        <v>0</v>
      </c>
      <c r="BY51" s="33">
        <f t="shared" si="40"/>
        <v>0</v>
      </c>
      <c r="BZ51" s="47">
        <v>0</v>
      </c>
      <c r="CA51" s="110">
        <v>0</v>
      </c>
      <c r="CB51" s="33">
        <f t="shared" si="41"/>
        <v>0</v>
      </c>
      <c r="CC51" s="47">
        <v>0</v>
      </c>
      <c r="CD51" s="110">
        <v>0</v>
      </c>
      <c r="CE51" s="33">
        <f t="shared" si="42"/>
        <v>0</v>
      </c>
      <c r="CF51" s="110">
        <v>0</v>
      </c>
      <c r="CG51" s="113">
        <v>0</v>
      </c>
      <c r="CH51" s="33">
        <f t="shared" si="43"/>
        <v>0</v>
      </c>
      <c r="CI51" s="47">
        <v>0</v>
      </c>
      <c r="CJ51" s="111">
        <v>0</v>
      </c>
      <c r="CK51" s="33">
        <f t="shared" si="44"/>
        <v>0</v>
      </c>
      <c r="CL51" s="47">
        <v>0</v>
      </c>
      <c r="CM51" s="47">
        <v>0</v>
      </c>
      <c r="CN51" s="33">
        <f t="shared" si="45"/>
        <v>0</v>
      </c>
      <c r="CO51" s="47">
        <v>0</v>
      </c>
      <c r="CP51" s="110">
        <v>0</v>
      </c>
      <c r="CQ51" s="33">
        <f t="shared" si="46"/>
        <v>0</v>
      </c>
      <c r="CR51" s="47">
        <v>0</v>
      </c>
      <c r="CS51" s="47">
        <v>0</v>
      </c>
      <c r="CT51" s="33">
        <f t="shared" si="47"/>
        <v>0</v>
      </c>
      <c r="CU51" s="47">
        <v>0</v>
      </c>
      <c r="CV51" s="113">
        <v>0</v>
      </c>
      <c r="CW51" s="33">
        <f t="shared" si="48"/>
        <v>0</v>
      </c>
      <c r="CX51" s="126">
        <v>0</v>
      </c>
      <c r="CY51" s="113">
        <v>0</v>
      </c>
      <c r="CZ51" s="33">
        <f t="shared" si="49"/>
        <v>0</v>
      </c>
      <c r="DA51" s="110">
        <v>0</v>
      </c>
      <c r="DB51" s="47">
        <v>0</v>
      </c>
      <c r="DC51" s="33">
        <f t="shared" si="50"/>
        <v>0</v>
      </c>
      <c r="DD51" s="47">
        <v>0</v>
      </c>
      <c r="DE51" s="47">
        <v>0</v>
      </c>
      <c r="DF51" s="12">
        <v>14645.053</v>
      </c>
      <c r="DG51" s="33">
        <f t="shared" si="51"/>
        <v>14645.053</v>
      </c>
      <c r="DH51" s="12">
        <v>12535.562999999998</v>
      </c>
      <c r="DI51" s="47">
        <v>0</v>
      </c>
      <c r="DJ51" s="33">
        <f t="shared" si="52"/>
        <v>0</v>
      </c>
      <c r="DK51" s="47">
        <v>0</v>
      </c>
      <c r="DL51" s="47">
        <v>15784.6</v>
      </c>
      <c r="DM51" s="33">
        <f t="shared" si="53"/>
        <v>15784.600000000002</v>
      </c>
      <c r="DN51" s="47">
        <v>15000</v>
      </c>
      <c r="DO51" s="113">
        <v>0</v>
      </c>
      <c r="DP51" s="33">
        <f t="shared" si="54"/>
        <v>0</v>
      </c>
      <c r="DQ51" s="110">
        <v>0</v>
      </c>
      <c r="DR51" s="110">
        <v>0</v>
      </c>
      <c r="DS51" s="33">
        <f t="shared" si="55"/>
        <v>0</v>
      </c>
      <c r="DT51" s="47">
        <v>0</v>
      </c>
      <c r="DU51" s="113">
        <v>0</v>
      </c>
      <c r="DV51" s="33">
        <f t="shared" si="56"/>
        <v>0</v>
      </c>
      <c r="DW51" s="110">
        <v>0</v>
      </c>
      <c r="DX51" s="47">
        <v>2487</v>
      </c>
      <c r="DY51" s="33">
        <f t="shared" si="57"/>
        <v>2487</v>
      </c>
      <c r="DZ51" s="126">
        <v>1839</v>
      </c>
      <c r="EA51" s="126">
        <v>0</v>
      </c>
      <c r="EB51" s="126">
        <v>18271.599999999999</v>
      </c>
      <c r="EC51" s="33">
        <f t="shared" si="58"/>
        <v>18271.599999999999</v>
      </c>
      <c r="ED51" s="110">
        <v>17466</v>
      </c>
      <c r="EE51" s="14">
        <f t="shared" si="80"/>
        <v>-15784.599999999999</v>
      </c>
      <c r="EG51" s="14"/>
      <c r="EI51" s="14"/>
      <c r="EJ51" s="14"/>
      <c r="EL51" s="14"/>
    </row>
    <row r="52" spans="1:142" s="15" customFormat="1" ht="20.25" customHeight="1" x14ac:dyDescent="0.2">
      <c r="A52" s="21">
        <v>43</v>
      </c>
      <c r="B52" s="116" t="s">
        <v>98</v>
      </c>
      <c r="C52" s="110">
        <v>1825.1</v>
      </c>
      <c r="D52" s="110">
        <v>92.7</v>
      </c>
      <c r="E52" s="20">
        <f t="shared" si="60"/>
        <v>6012.2999999999993</v>
      </c>
      <c r="F52" s="33">
        <f t="shared" si="8"/>
        <v>6012.2999999999993</v>
      </c>
      <c r="G52" s="12">
        <f t="shared" si="61"/>
        <v>4671.1139999999996</v>
      </c>
      <c r="H52" s="12">
        <f t="shared" si="62"/>
        <v>77.692630108278038</v>
      </c>
      <c r="I52" s="12">
        <f t="shared" si="63"/>
        <v>77.692630108278038</v>
      </c>
      <c r="J52" s="12">
        <v>1216.5999999999999</v>
      </c>
      <c r="K52" s="33">
        <f t="shared" si="10"/>
        <v>1216.5999999999999</v>
      </c>
      <c r="L52" s="12">
        <v>687.52200000000005</v>
      </c>
      <c r="M52" s="12">
        <f t="shared" si="64"/>
        <v>56.511754068716101</v>
      </c>
      <c r="N52" s="12">
        <f t="shared" si="66"/>
        <v>380.8</v>
      </c>
      <c r="O52" s="33">
        <f t="shared" si="11"/>
        <v>380.8</v>
      </c>
      <c r="P52" s="12">
        <f t="shared" si="67"/>
        <v>487.60200000000003</v>
      </c>
      <c r="Q52" s="12">
        <f t="shared" si="68"/>
        <v>128.046743697479</v>
      </c>
      <c r="R52" s="11">
        <f t="shared" si="69"/>
        <v>128.046743697479</v>
      </c>
      <c r="S52" s="126">
        <v>0</v>
      </c>
      <c r="T52" s="33">
        <f t="shared" si="14"/>
        <v>0</v>
      </c>
      <c r="U52" s="47">
        <v>412.40800000000002</v>
      </c>
      <c r="V52" s="12" t="e">
        <f t="shared" si="70"/>
        <v>#DIV/0!</v>
      </c>
      <c r="W52" s="11" t="e">
        <f t="shared" si="71"/>
        <v>#DIV/0!</v>
      </c>
      <c r="X52" s="126">
        <v>635.79999999999995</v>
      </c>
      <c r="Y52" s="33">
        <f t="shared" si="17"/>
        <v>635.79999999999995</v>
      </c>
      <c r="Z52" s="47">
        <v>89.3</v>
      </c>
      <c r="AA52" s="12">
        <f t="shared" si="72"/>
        <v>14.045297263290344</v>
      </c>
      <c r="AB52" s="11">
        <f t="shared" si="73"/>
        <v>14.045297263290344</v>
      </c>
      <c r="AC52" s="126">
        <v>380.8</v>
      </c>
      <c r="AD52" s="33">
        <f t="shared" si="20"/>
        <v>380.8</v>
      </c>
      <c r="AE52" s="47">
        <v>75.194000000000003</v>
      </c>
      <c r="AF52" s="12">
        <f t="shared" si="74"/>
        <v>19.746323529411764</v>
      </c>
      <c r="AG52" s="11">
        <f t="shared" si="75"/>
        <v>19.746323529411764</v>
      </c>
      <c r="AH52" s="126">
        <v>0</v>
      </c>
      <c r="AI52" s="33">
        <f t="shared" si="23"/>
        <v>0</v>
      </c>
      <c r="AJ52" s="47">
        <v>0</v>
      </c>
      <c r="AK52" s="47">
        <v>0</v>
      </c>
      <c r="AL52" s="11" t="e">
        <f t="shared" si="76"/>
        <v>#DIV/0!</v>
      </c>
      <c r="AM52" s="110">
        <v>0</v>
      </c>
      <c r="AN52" s="33">
        <f t="shared" si="25"/>
        <v>0</v>
      </c>
      <c r="AO52" s="47">
        <v>0</v>
      </c>
      <c r="AP52" s="12" t="e">
        <f t="shared" si="77"/>
        <v>#DIV/0!</v>
      </c>
      <c r="AQ52" s="11" t="e">
        <f t="shared" si="78"/>
        <v>#DIV/0!</v>
      </c>
      <c r="AR52" s="111">
        <v>0</v>
      </c>
      <c r="AS52" s="33">
        <f t="shared" si="28"/>
        <v>0</v>
      </c>
      <c r="AT52" s="110">
        <v>0</v>
      </c>
      <c r="AU52" s="111">
        <v>0</v>
      </c>
      <c r="AV52" s="33">
        <f t="shared" si="29"/>
        <v>0</v>
      </c>
      <c r="AW52" s="110">
        <v>0</v>
      </c>
      <c r="AX52" s="112">
        <v>4795.7</v>
      </c>
      <c r="AY52" s="33">
        <f t="shared" si="30"/>
        <v>4795.7</v>
      </c>
      <c r="AZ52" s="47">
        <v>4396</v>
      </c>
      <c r="BA52" s="111">
        <v>0</v>
      </c>
      <c r="BB52" s="33">
        <f t="shared" si="31"/>
        <v>0</v>
      </c>
      <c r="BC52" s="13">
        <v>0</v>
      </c>
      <c r="BD52" s="47">
        <v>0</v>
      </c>
      <c r="BE52" s="33">
        <f t="shared" si="32"/>
        <v>0</v>
      </c>
      <c r="BF52" s="126">
        <v>0</v>
      </c>
      <c r="BG52" s="111">
        <v>0</v>
      </c>
      <c r="BH52" s="33">
        <f t="shared" si="33"/>
        <v>0</v>
      </c>
      <c r="BI52" s="110">
        <v>0</v>
      </c>
      <c r="BJ52" s="111">
        <v>0</v>
      </c>
      <c r="BK52" s="33">
        <f t="shared" si="34"/>
        <v>0</v>
      </c>
      <c r="BL52" s="110">
        <v>0</v>
      </c>
      <c r="BM52" s="12">
        <f t="shared" si="6"/>
        <v>200</v>
      </c>
      <c r="BN52" s="33">
        <f t="shared" si="35"/>
        <v>200</v>
      </c>
      <c r="BO52" s="12">
        <f t="shared" si="36"/>
        <v>110.62</v>
      </c>
      <c r="BP52" s="12">
        <f t="shared" si="79"/>
        <v>55.31</v>
      </c>
      <c r="BQ52" s="11">
        <f t="shared" si="65"/>
        <v>55.31</v>
      </c>
      <c r="BR52" s="126">
        <v>200</v>
      </c>
      <c r="BS52" s="33">
        <f t="shared" si="38"/>
        <v>200</v>
      </c>
      <c r="BT52" s="47">
        <v>110.62</v>
      </c>
      <c r="BU52" s="110">
        <v>0</v>
      </c>
      <c r="BV52" s="33">
        <f t="shared" si="39"/>
        <v>0</v>
      </c>
      <c r="BW52" s="126">
        <v>0</v>
      </c>
      <c r="BX52" s="113">
        <v>0</v>
      </c>
      <c r="BY52" s="33">
        <f t="shared" si="40"/>
        <v>0</v>
      </c>
      <c r="BZ52" s="47">
        <v>0</v>
      </c>
      <c r="CA52" s="110">
        <v>0</v>
      </c>
      <c r="CB52" s="33">
        <f t="shared" si="41"/>
        <v>0</v>
      </c>
      <c r="CC52" s="47">
        <v>0</v>
      </c>
      <c r="CD52" s="110">
        <v>0</v>
      </c>
      <c r="CE52" s="33">
        <f t="shared" si="42"/>
        <v>0</v>
      </c>
      <c r="CF52" s="110">
        <v>0</v>
      </c>
      <c r="CG52" s="113">
        <v>0</v>
      </c>
      <c r="CH52" s="33">
        <f t="shared" si="43"/>
        <v>0</v>
      </c>
      <c r="CI52" s="47">
        <v>0</v>
      </c>
      <c r="CJ52" s="111">
        <v>0</v>
      </c>
      <c r="CK52" s="33">
        <f t="shared" si="44"/>
        <v>0</v>
      </c>
      <c r="CL52" s="47">
        <v>0</v>
      </c>
      <c r="CM52" s="47">
        <v>0</v>
      </c>
      <c r="CN52" s="33">
        <f t="shared" si="45"/>
        <v>0</v>
      </c>
      <c r="CO52" s="47">
        <v>0</v>
      </c>
      <c r="CP52" s="110">
        <v>0</v>
      </c>
      <c r="CQ52" s="33">
        <f t="shared" si="46"/>
        <v>0</v>
      </c>
      <c r="CR52" s="47">
        <v>0</v>
      </c>
      <c r="CS52" s="47">
        <v>0</v>
      </c>
      <c r="CT52" s="33">
        <f t="shared" si="47"/>
        <v>0</v>
      </c>
      <c r="CU52" s="47">
        <v>0</v>
      </c>
      <c r="CV52" s="113">
        <v>0</v>
      </c>
      <c r="CW52" s="33">
        <f t="shared" si="48"/>
        <v>0</v>
      </c>
      <c r="CX52" s="126">
        <v>0</v>
      </c>
      <c r="CY52" s="113">
        <v>0</v>
      </c>
      <c r="CZ52" s="33">
        <f t="shared" si="49"/>
        <v>0</v>
      </c>
      <c r="DA52" s="110">
        <v>0</v>
      </c>
      <c r="DB52" s="47">
        <v>0</v>
      </c>
      <c r="DC52" s="33">
        <f t="shared" si="50"/>
        <v>0</v>
      </c>
      <c r="DD52" s="47">
        <v>0</v>
      </c>
      <c r="DE52" s="47">
        <v>0</v>
      </c>
      <c r="DF52" s="12">
        <v>6012.2999999999993</v>
      </c>
      <c r="DG52" s="33">
        <f t="shared" si="51"/>
        <v>6012.2999999999993</v>
      </c>
      <c r="DH52" s="12">
        <v>4671.1139999999996</v>
      </c>
      <c r="DI52" s="47">
        <v>0</v>
      </c>
      <c r="DJ52" s="33">
        <f t="shared" si="52"/>
        <v>0</v>
      </c>
      <c r="DK52" s="47">
        <v>0</v>
      </c>
      <c r="DL52" s="47">
        <v>0</v>
      </c>
      <c r="DM52" s="33">
        <f t="shared" si="53"/>
        <v>0</v>
      </c>
      <c r="DN52" s="47">
        <v>0</v>
      </c>
      <c r="DO52" s="113">
        <v>0</v>
      </c>
      <c r="DP52" s="33">
        <f t="shared" si="54"/>
        <v>0</v>
      </c>
      <c r="DQ52" s="110">
        <v>0</v>
      </c>
      <c r="DR52" s="110">
        <v>0</v>
      </c>
      <c r="DS52" s="33">
        <f t="shared" si="55"/>
        <v>0</v>
      </c>
      <c r="DT52" s="47">
        <v>0</v>
      </c>
      <c r="DU52" s="113">
        <v>0</v>
      </c>
      <c r="DV52" s="33">
        <f t="shared" si="56"/>
        <v>0</v>
      </c>
      <c r="DW52" s="110">
        <v>0</v>
      </c>
      <c r="DX52" s="47">
        <v>0</v>
      </c>
      <c r="DY52" s="33">
        <f t="shared" si="57"/>
        <v>0</v>
      </c>
      <c r="DZ52" s="126">
        <v>0</v>
      </c>
      <c r="EA52" s="126">
        <v>0</v>
      </c>
      <c r="EB52" s="126">
        <v>0</v>
      </c>
      <c r="EC52" s="33">
        <f t="shared" si="58"/>
        <v>0</v>
      </c>
      <c r="ED52" s="110">
        <v>0</v>
      </c>
      <c r="EE52" s="14">
        <f t="shared" si="80"/>
        <v>0</v>
      </c>
      <c r="EG52" s="14"/>
      <c r="EI52" s="14"/>
      <c r="EJ52" s="14"/>
      <c r="EL52" s="14"/>
    </row>
    <row r="53" spans="1:142" s="15" customFormat="1" ht="20.25" customHeight="1" x14ac:dyDescent="0.2">
      <c r="A53" s="21">
        <v>44</v>
      </c>
      <c r="B53" s="116" t="s">
        <v>99</v>
      </c>
      <c r="C53" s="110">
        <v>49513.599999999999</v>
      </c>
      <c r="D53" s="110">
        <v>145.19999999999999</v>
      </c>
      <c r="E53" s="20">
        <f t="shared" si="60"/>
        <v>21939.599999999999</v>
      </c>
      <c r="F53" s="33">
        <f t="shared" si="8"/>
        <v>21939.599999999999</v>
      </c>
      <c r="G53" s="12">
        <f t="shared" si="61"/>
        <v>18537.517</v>
      </c>
      <c r="H53" s="12">
        <f t="shared" si="62"/>
        <v>84.4934137358931</v>
      </c>
      <c r="I53" s="12">
        <f t="shared" si="63"/>
        <v>84.4934137358931</v>
      </c>
      <c r="J53" s="12">
        <v>7041.3</v>
      </c>
      <c r="K53" s="33">
        <f t="shared" si="10"/>
        <v>7041.2999999999993</v>
      </c>
      <c r="L53" s="12">
        <v>5276.7759999999998</v>
      </c>
      <c r="M53" s="12">
        <f t="shared" si="64"/>
        <v>74.940366125573405</v>
      </c>
      <c r="N53" s="12">
        <f t="shared" si="66"/>
        <v>3411.7</v>
      </c>
      <c r="O53" s="33">
        <f t="shared" si="11"/>
        <v>3411.7</v>
      </c>
      <c r="P53" s="12">
        <f t="shared" si="67"/>
        <v>2480.5479999999998</v>
      </c>
      <c r="Q53" s="12">
        <f t="shared" si="68"/>
        <v>72.707096169065281</v>
      </c>
      <c r="R53" s="11">
        <f t="shared" si="69"/>
        <v>72.707096169065281</v>
      </c>
      <c r="S53" s="126">
        <v>11.7</v>
      </c>
      <c r="T53" s="33">
        <f t="shared" si="14"/>
        <v>11.7</v>
      </c>
      <c r="U53" s="47">
        <v>471.05399999999986</v>
      </c>
      <c r="V53" s="12">
        <f t="shared" si="70"/>
        <v>4026.1025641025631</v>
      </c>
      <c r="W53" s="11">
        <f t="shared" si="71"/>
        <v>4026.1025641025631</v>
      </c>
      <c r="X53" s="126">
        <v>1100</v>
      </c>
      <c r="Y53" s="33">
        <f t="shared" si="17"/>
        <v>1100</v>
      </c>
      <c r="Z53" s="47">
        <v>227.7</v>
      </c>
      <c r="AA53" s="12">
        <f t="shared" si="72"/>
        <v>20.7</v>
      </c>
      <c r="AB53" s="11">
        <f t="shared" si="73"/>
        <v>20.7</v>
      </c>
      <c r="AC53" s="126">
        <v>3400</v>
      </c>
      <c r="AD53" s="33">
        <f t="shared" si="20"/>
        <v>3400</v>
      </c>
      <c r="AE53" s="47">
        <v>2009.4939999999999</v>
      </c>
      <c r="AF53" s="12">
        <f t="shared" si="74"/>
        <v>59.10276470588235</v>
      </c>
      <c r="AG53" s="11">
        <f t="shared" si="75"/>
        <v>59.10276470588235</v>
      </c>
      <c r="AH53" s="126">
        <v>28</v>
      </c>
      <c r="AI53" s="33">
        <f t="shared" si="23"/>
        <v>28</v>
      </c>
      <c r="AJ53" s="47">
        <v>107.9</v>
      </c>
      <c r="AK53" s="47">
        <v>86.9</v>
      </c>
      <c r="AL53" s="11">
        <f t="shared" si="76"/>
        <v>385.35714285714289</v>
      </c>
      <c r="AM53" s="110">
        <v>0</v>
      </c>
      <c r="AN53" s="33">
        <f t="shared" si="25"/>
        <v>0</v>
      </c>
      <c r="AO53" s="47">
        <v>0</v>
      </c>
      <c r="AP53" s="12" t="e">
        <f t="shared" si="77"/>
        <v>#DIV/0!</v>
      </c>
      <c r="AQ53" s="11" t="e">
        <f t="shared" si="78"/>
        <v>#DIV/0!</v>
      </c>
      <c r="AR53" s="111">
        <v>0</v>
      </c>
      <c r="AS53" s="33">
        <f t="shared" si="28"/>
        <v>0</v>
      </c>
      <c r="AT53" s="110">
        <v>0</v>
      </c>
      <c r="AU53" s="111">
        <v>0</v>
      </c>
      <c r="AV53" s="33">
        <f t="shared" si="29"/>
        <v>0</v>
      </c>
      <c r="AW53" s="110">
        <v>0</v>
      </c>
      <c r="AX53" s="112">
        <v>13998.3</v>
      </c>
      <c r="AY53" s="33">
        <f t="shared" si="30"/>
        <v>13998.3</v>
      </c>
      <c r="AZ53" s="47">
        <v>12831.7</v>
      </c>
      <c r="BA53" s="111">
        <v>0</v>
      </c>
      <c r="BB53" s="33">
        <f t="shared" si="31"/>
        <v>0</v>
      </c>
      <c r="BC53" s="13">
        <v>0</v>
      </c>
      <c r="BD53" s="47">
        <v>0</v>
      </c>
      <c r="BE53" s="33">
        <f t="shared" si="32"/>
        <v>0</v>
      </c>
      <c r="BF53" s="126">
        <v>0</v>
      </c>
      <c r="BG53" s="111">
        <v>0</v>
      </c>
      <c r="BH53" s="33">
        <f t="shared" si="33"/>
        <v>0</v>
      </c>
      <c r="BI53" s="110">
        <v>0</v>
      </c>
      <c r="BJ53" s="111">
        <v>0</v>
      </c>
      <c r="BK53" s="33">
        <f t="shared" si="34"/>
        <v>0</v>
      </c>
      <c r="BL53" s="110">
        <v>0</v>
      </c>
      <c r="BM53" s="12">
        <f t="shared" si="6"/>
        <v>29.6</v>
      </c>
      <c r="BN53" s="33">
        <f t="shared" si="35"/>
        <v>29.6</v>
      </c>
      <c r="BO53" s="12">
        <f t="shared" si="36"/>
        <v>29.632000000000001</v>
      </c>
      <c r="BP53" s="12">
        <f t="shared" si="79"/>
        <v>100.10810810810811</v>
      </c>
      <c r="BQ53" s="11">
        <f t="shared" si="65"/>
        <v>100.10810810810811</v>
      </c>
      <c r="BR53" s="126">
        <v>29.6</v>
      </c>
      <c r="BS53" s="33">
        <f t="shared" si="38"/>
        <v>29.6</v>
      </c>
      <c r="BT53" s="47">
        <v>29.632000000000001</v>
      </c>
      <c r="BU53" s="110">
        <v>0</v>
      </c>
      <c r="BV53" s="33">
        <f t="shared" si="39"/>
        <v>0</v>
      </c>
      <c r="BW53" s="126">
        <v>0</v>
      </c>
      <c r="BX53" s="113">
        <v>0</v>
      </c>
      <c r="BY53" s="33">
        <f t="shared" si="40"/>
        <v>0</v>
      </c>
      <c r="BZ53" s="47">
        <v>0</v>
      </c>
      <c r="CA53" s="110">
        <v>0</v>
      </c>
      <c r="CB53" s="33">
        <f t="shared" si="41"/>
        <v>0</v>
      </c>
      <c r="CC53" s="47">
        <v>0</v>
      </c>
      <c r="CD53" s="110">
        <v>0</v>
      </c>
      <c r="CE53" s="33">
        <f t="shared" si="42"/>
        <v>0</v>
      </c>
      <c r="CF53" s="110">
        <v>0</v>
      </c>
      <c r="CG53" s="113">
        <v>0</v>
      </c>
      <c r="CH53" s="33">
        <f t="shared" si="43"/>
        <v>0</v>
      </c>
      <c r="CI53" s="47">
        <v>0</v>
      </c>
      <c r="CJ53" s="111">
        <v>0</v>
      </c>
      <c r="CK53" s="33">
        <f t="shared" si="44"/>
        <v>0</v>
      </c>
      <c r="CL53" s="47">
        <v>0</v>
      </c>
      <c r="CM53" s="47">
        <v>350</v>
      </c>
      <c r="CN53" s="33">
        <f t="shared" si="45"/>
        <v>350</v>
      </c>
      <c r="CO53" s="47">
        <v>306.74</v>
      </c>
      <c r="CP53" s="110">
        <v>350</v>
      </c>
      <c r="CQ53" s="33">
        <f t="shared" si="46"/>
        <v>350</v>
      </c>
      <c r="CR53" s="47">
        <v>274.64</v>
      </c>
      <c r="CS53" s="47">
        <v>122</v>
      </c>
      <c r="CT53" s="33">
        <f t="shared" si="47"/>
        <v>122</v>
      </c>
      <c r="CU53" s="47">
        <v>122.166</v>
      </c>
      <c r="CV53" s="113">
        <v>0</v>
      </c>
      <c r="CW53" s="33">
        <f t="shared" si="48"/>
        <v>0</v>
      </c>
      <c r="CX53" s="126">
        <v>0</v>
      </c>
      <c r="CY53" s="113">
        <v>0</v>
      </c>
      <c r="CZ53" s="33">
        <f t="shared" si="49"/>
        <v>0</v>
      </c>
      <c r="DA53" s="110">
        <v>0</v>
      </c>
      <c r="DB53" s="47">
        <v>2000</v>
      </c>
      <c r="DC53" s="33">
        <f t="shared" si="50"/>
        <v>2000</v>
      </c>
      <c r="DD53" s="47">
        <v>2002.09</v>
      </c>
      <c r="DE53" s="47">
        <v>0</v>
      </c>
      <c r="DF53" s="12">
        <v>21039.599999999999</v>
      </c>
      <c r="DG53" s="33">
        <f t="shared" si="51"/>
        <v>21039.599999999999</v>
      </c>
      <c r="DH53" s="12">
        <v>17637.517</v>
      </c>
      <c r="DI53" s="47">
        <v>0</v>
      </c>
      <c r="DJ53" s="33">
        <f t="shared" si="52"/>
        <v>0</v>
      </c>
      <c r="DK53" s="47">
        <v>0</v>
      </c>
      <c r="DL53" s="47">
        <v>900</v>
      </c>
      <c r="DM53" s="33">
        <f t="shared" si="53"/>
        <v>900</v>
      </c>
      <c r="DN53" s="47">
        <v>900</v>
      </c>
      <c r="DO53" s="113">
        <v>0</v>
      </c>
      <c r="DP53" s="33">
        <f t="shared" si="54"/>
        <v>0</v>
      </c>
      <c r="DQ53" s="110">
        <v>0</v>
      </c>
      <c r="DR53" s="110">
        <v>0</v>
      </c>
      <c r="DS53" s="33">
        <f t="shared" si="55"/>
        <v>0</v>
      </c>
      <c r="DT53" s="47">
        <v>0</v>
      </c>
      <c r="DU53" s="113">
        <v>0</v>
      </c>
      <c r="DV53" s="33">
        <f t="shared" si="56"/>
        <v>0</v>
      </c>
      <c r="DW53" s="110">
        <v>0</v>
      </c>
      <c r="DX53" s="47">
        <v>0</v>
      </c>
      <c r="DY53" s="33">
        <f t="shared" si="57"/>
        <v>0</v>
      </c>
      <c r="DZ53" s="126">
        <v>0</v>
      </c>
      <c r="EA53" s="126">
        <v>0</v>
      </c>
      <c r="EB53" s="126">
        <v>900</v>
      </c>
      <c r="EC53" s="33">
        <f t="shared" si="58"/>
        <v>900</v>
      </c>
      <c r="ED53" s="110">
        <v>900</v>
      </c>
      <c r="EE53" s="14">
        <f t="shared" si="80"/>
        <v>-900</v>
      </c>
      <c r="EG53" s="14"/>
      <c r="EI53" s="14"/>
      <c r="EJ53" s="14"/>
      <c r="EL53" s="14"/>
    </row>
    <row r="54" spans="1:142" s="15" customFormat="1" ht="20.25" customHeight="1" x14ac:dyDescent="0.2">
      <c r="A54" s="21">
        <v>45</v>
      </c>
      <c r="B54" s="116" t="s">
        <v>100</v>
      </c>
      <c r="C54" s="110">
        <v>4475.6295</v>
      </c>
      <c r="D54" s="110">
        <v>0</v>
      </c>
      <c r="E54" s="20">
        <f t="shared" si="60"/>
        <v>26830.9</v>
      </c>
      <c r="F54" s="33">
        <f t="shared" si="8"/>
        <v>26830.9</v>
      </c>
      <c r="G54" s="12">
        <f t="shared" si="61"/>
        <v>22949.370999999999</v>
      </c>
      <c r="H54" s="12">
        <f t="shared" si="62"/>
        <v>85.533362652762293</v>
      </c>
      <c r="I54" s="12">
        <f t="shared" si="63"/>
        <v>85.533362652762293</v>
      </c>
      <c r="J54" s="12">
        <v>6406</v>
      </c>
      <c r="K54" s="33">
        <f t="shared" si="10"/>
        <v>6406</v>
      </c>
      <c r="L54" s="12">
        <v>3619.3739999999998</v>
      </c>
      <c r="M54" s="12">
        <f t="shared" si="64"/>
        <v>56.499750234155478</v>
      </c>
      <c r="N54" s="12">
        <f t="shared" si="66"/>
        <v>3000</v>
      </c>
      <c r="O54" s="33">
        <f t="shared" si="11"/>
        <v>3000</v>
      </c>
      <c r="P54" s="12">
        <f t="shared" si="67"/>
        <v>3290.0540000000001</v>
      </c>
      <c r="Q54" s="12">
        <f t="shared" si="68"/>
        <v>109.66846666666667</v>
      </c>
      <c r="R54" s="11">
        <f t="shared" si="69"/>
        <v>109.66846666666667</v>
      </c>
      <c r="S54" s="126">
        <v>0</v>
      </c>
      <c r="T54" s="33">
        <f t="shared" si="14"/>
        <v>0</v>
      </c>
      <c r="U54" s="47">
        <v>159.6579999999997</v>
      </c>
      <c r="V54" s="12" t="e">
        <f t="shared" si="70"/>
        <v>#DIV/0!</v>
      </c>
      <c r="W54" s="11" t="e">
        <f t="shared" si="71"/>
        <v>#DIV/0!</v>
      </c>
      <c r="X54" s="126">
        <v>1092</v>
      </c>
      <c r="Y54" s="33">
        <f t="shared" si="17"/>
        <v>1092</v>
      </c>
      <c r="Z54" s="47">
        <v>165.76</v>
      </c>
      <c r="AA54" s="12">
        <f t="shared" si="72"/>
        <v>15.179487179487177</v>
      </c>
      <c r="AB54" s="11">
        <f t="shared" si="73"/>
        <v>15.179487179487177</v>
      </c>
      <c r="AC54" s="126">
        <v>3000</v>
      </c>
      <c r="AD54" s="33">
        <f t="shared" si="20"/>
        <v>3000</v>
      </c>
      <c r="AE54" s="47">
        <v>3130.3960000000002</v>
      </c>
      <c r="AF54" s="12">
        <f t="shared" si="74"/>
        <v>104.34653333333334</v>
      </c>
      <c r="AG54" s="11">
        <f t="shared" si="75"/>
        <v>104.34653333333334</v>
      </c>
      <c r="AH54" s="126">
        <v>64</v>
      </c>
      <c r="AI54" s="33">
        <f t="shared" si="23"/>
        <v>64</v>
      </c>
      <c r="AJ54" s="47">
        <v>7.5</v>
      </c>
      <c r="AK54" s="47">
        <v>7.5</v>
      </c>
      <c r="AL54" s="11">
        <f t="shared" si="76"/>
        <v>11.71875</v>
      </c>
      <c r="AM54" s="110">
        <v>0</v>
      </c>
      <c r="AN54" s="33">
        <f t="shared" si="25"/>
        <v>0</v>
      </c>
      <c r="AO54" s="47">
        <v>0</v>
      </c>
      <c r="AP54" s="12" t="e">
        <f t="shared" si="77"/>
        <v>#DIV/0!</v>
      </c>
      <c r="AQ54" s="11" t="e">
        <f t="shared" si="78"/>
        <v>#DIV/0!</v>
      </c>
      <c r="AR54" s="111">
        <v>0</v>
      </c>
      <c r="AS54" s="33">
        <f t="shared" si="28"/>
        <v>0</v>
      </c>
      <c r="AT54" s="110">
        <v>0</v>
      </c>
      <c r="AU54" s="111">
        <v>0</v>
      </c>
      <c r="AV54" s="33">
        <f t="shared" si="29"/>
        <v>0</v>
      </c>
      <c r="AW54" s="110">
        <v>0</v>
      </c>
      <c r="AX54" s="112">
        <v>17224.899999999998</v>
      </c>
      <c r="AY54" s="33">
        <f t="shared" si="30"/>
        <v>17224.899999999998</v>
      </c>
      <c r="AZ54" s="47">
        <v>15789.5</v>
      </c>
      <c r="BA54" s="111">
        <v>0</v>
      </c>
      <c r="BB54" s="33">
        <f t="shared" si="31"/>
        <v>0</v>
      </c>
      <c r="BC54" s="13">
        <v>0</v>
      </c>
      <c r="BD54" s="47">
        <v>0</v>
      </c>
      <c r="BE54" s="33">
        <f t="shared" si="32"/>
        <v>0</v>
      </c>
      <c r="BF54" s="126">
        <v>0</v>
      </c>
      <c r="BG54" s="111">
        <v>0</v>
      </c>
      <c r="BH54" s="33">
        <f t="shared" si="33"/>
        <v>0</v>
      </c>
      <c r="BI54" s="110">
        <v>0</v>
      </c>
      <c r="BJ54" s="111">
        <v>0</v>
      </c>
      <c r="BK54" s="33">
        <f t="shared" si="34"/>
        <v>0</v>
      </c>
      <c r="BL54" s="110">
        <v>0</v>
      </c>
      <c r="BM54" s="12">
        <f t="shared" si="6"/>
        <v>600</v>
      </c>
      <c r="BN54" s="33">
        <f t="shared" si="35"/>
        <v>600</v>
      </c>
      <c r="BO54" s="12">
        <f t="shared" si="36"/>
        <v>23.46</v>
      </c>
      <c r="BP54" s="12">
        <f t="shared" si="79"/>
        <v>3.91</v>
      </c>
      <c r="BQ54" s="11">
        <f t="shared" si="65"/>
        <v>3.91</v>
      </c>
      <c r="BR54" s="126">
        <v>400</v>
      </c>
      <c r="BS54" s="33">
        <f t="shared" si="38"/>
        <v>400</v>
      </c>
      <c r="BT54" s="47">
        <v>23.46</v>
      </c>
      <c r="BU54" s="110">
        <v>0</v>
      </c>
      <c r="BV54" s="33">
        <f t="shared" si="39"/>
        <v>0</v>
      </c>
      <c r="BW54" s="126">
        <v>0</v>
      </c>
      <c r="BX54" s="113">
        <v>0</v>
      </c>
      <c r="BY54" s="33">
        <f t="shared" si="40"/>
        <v>0</v>
      </c>
      <c r="BZ54" s="47">
        <v>0</v>
      </c>
      <c r="CA54" s="110">
        <v>200</v>
      </c>
      <c r="CB54" s="33">
        <f t="shared" si="41"/>
        <v>200</v>
      </c>
      <c r="CC54" s="47">
        <v>0</v>
      </c>
      <c r="CD54" s="110">
        <v>0</v>
      </c>
      <c r="CE54" s="33">
        <f t="shared" si="42"/>
        <v>0</v>
      </c>
      <c r="CF54" s="110">
        <v>0</v>
      </c>
      <c r="CG54" s="113">
        <v>0</v>
      </c>
      <c r="CH54" s="33">
        <f t="shared" si="43"/>
        <v>0</v>
      </c>
      <c r="CI54" s="47">
        <v>0</v>
      </c>
      <c r="CJ54" s="111">
        <v>0</v>
      </c>
      <c r="CK54" s="33">
        <f t="shared" si="44"/>
        <v>0</v>
      </c>
      <c r="CL54" s="47">
        <v>0</v>
      </c>
      <c r="CM54" s="47">
        <v>1650</v>
      </c>
      <c r="CN54" s="33">
        <f t="shared" si="45"/>
        <v>1650</v>
      </c>
      <c r="CO54" s="47">
        <v>0</v>
      </c>
      <c r="CP54" s="110">
        <v>950</v>
      </c>
      <c r="CQ54" s="33">
        <f t="shared" si="46"/>
        <v>950</v>
      </c>
      <c r="CR54" s="47">
        <v>0</v>
      </c>
      <c r="CS54" s="47">
        <v>0</v>
      </c>
      <c r="CT54" s="33">
        <f t="shared" si="47"/>
        <v>0</v>
      </c>
      <c r="CU54" s="47">
        <v>132.6</v>
      </c>
      <c r="CV54" s="113">
        <v>0</v>
      </c>
      <c r="CW54" s="33">
        <f t="shared" si="48"/>
        <v>0</v>
      </c>
      <c r="CX54" s="126">
        <v>0</v>
      </c>
      <c r="CY54" s="113">
        <v>0</v>
      </c>
      <c r="CZ54" s="33">
        <f t="shared" si="49"/>
        <v>0</v>
      </c>
      <c r="DA54" s="110">
        <v>0</v>
      </c>
      <c r="DB54" s="47">
        <v>0</v>
      </c>
      <c r="DC54" s="33">
        <f t="shared" si="50"/>
        <v>0</v>
      </c>
      <c r="DD54" s="47">
        <v>0</v>
      </c>
      <c r="DE54" s="47">
        <v>0</v>
      </c>
      <c r="DF54" s="12">
        <v>23630.9</v>
      </c>
      <c r="DG54" s="33">
        <f t="shared" si="51"/>
        <v>23630.9</v>
      </c>
      <c r="DH54" s="12">
        <v>19249.370999999999</v>
      </c>
      <c r="DI54" s="47">
        <v>0</v>
      </c>
      <c r="DJ54" s="33">
        <f t="shared" si="52"/>
        <v>0</v>
      </c>
      <c r="DK54" s="47">
        <v>0</v>
      </c>
      <c r="DL54" s="47">
        <v>3200</v>
      </c>
      <c r="DM54" s="33">
        <f t="shared" si="53"/>
        <v>3200</v>
      </c>
      <c r="DN54" s="47">
        <v>3200</v>
      </c>
      <c r="DO54" s="113">
        <v>0</v>
      </c>
      <c r="DP54" s="33">
        <f t="shared" si="54"/>
        <v>0</v>
      </c>
      <c r="DQ54" s="110">
        <v>0</v>
      </c>
      <c r="DR54" s="110">
        <v>0</v>
      </c>
      <c r="DS54" s="33">
        <f t="shared" si="55"/>
        <v>0</v>
      </c>
      <c r="DT54" s="47">
        <v>0</v>
      </c>
      <c r="DU54" s="113">
        <v>0</v>
      </c>
      <c r="DV54" s="33">
        <f t="shared" si="56"/>
        <v>0</v>
      </c>
      <c r="DW54" s="110">
        <v>0</v>
      </c>
      <c r="DX54" s="47">
        <v>4700</v>
      </c>
      <c r="DY54" s="33">
        <f t="shared" si="57"/>
        <v>4700</v>
      </c>
      <c r="DZ54" s="126">
        <v>4200</v>
      </c>
      <c r="EA54" s="126">
        <v>0</v>
      </c>
      <c r="EB54" s="126">
        <v>7900</v>
      </c>
      <c r="EC54" s="33">
        <f t="shared" si="58"/>
        <v>7900</v>
      </c>
      <c r="ED54" s="110">
        <v>7900</v>
      </c>
      <c r="EE54" s="14">
        <f t="shared" si="80"/>
        <v>-3200</v>
      </c>
      <c r="EG54" s="14"/>
      <c r="EI54" s="14"/>
      <c r="EJ54" s="14"/>
      <c r="EL54" s="14"/>
    </row>
    <row r="55" spans="1:142" s="15" customFormat="1" ht="20.25" customHeight="1" x14ac:dyDescent="0.2">
      <c r="A55" s="21">
        <v>46</v>
      </c>
      <c r="B55" s="116" t="s">
        <v>101</v>
      </c>
      <c r="C55" s="110">
        <v>0</v>
      </c>
      <c r="D55" s="110">
        <v>0</v>
      </c>
      <c r="E55" s="20">
        <f t="shared" si="60"/>
        <v>5906.5999999999995</v>
      </c>
      <c r="F55" s="33">
        <f t="shared" si="8"/>
        <v>5906.5999999999995</v>
      </c>
      <c r="G55" s="12">
        <f t="shared" si="61"/>
        <v>4985.1279999999997</v>
      </c>
      <c r="H55" s="12">
        <f t="shared" si="62"/>
        <v>84.399282158940849</v>
      </c>
      <c r="I55" s="12">
        <f t="shared" si="63"/>
        <v>84.399282158940849</v>
      </c>
      <c r="J55" s="12">
        <v>1719.7</v>
      </c>
      <c r="K55" s="33">
        <f t="shared" si="10"/>
        <v>1719.7</v>
      </c>
      <c r="L55" s="12">
        <v>1242.1289999999999</v>
      </c>
      <c r="M55" s="12">
        <f t="shared" si="64"/>
        <v>72.229400476827337</v>
      </c>
      <c r="N55" s="12">
        <f t="shared" si="66"/>
        <v>724.69999999999993</v>
      </c>
      <c r="O55" s="33">
        <f t="shared" si="11"/>
        <v>724.69999999999993</v>
      </c>
      <c r="P55" s="12">
        <f t="shared" si="67"/>
        <v>662.11599999999976</v>
      </c>
      <c r="Q55" s="12">
        <f t="shared" si="68"/>
        <v>91.364150683041231</v>
      </c>
      <c r="R55" s="11">
        <f t="shared" si="69"/>
        <v>91.364150683041231</v>
      </c>
      <c r="S55" s="126">
        <v>0.4</v>
      </c>
      <c r="T55" s="33">
        <f t="shared" si="14"/>
        <v>0.4</v>
      </c>
      <c r="U55" s="47">
        <v>95.000999999999749</v>
      </c>
      <c r="V55" s="12">
        <f t="shared" si="70"/>
        <v>23750.249999999938</v>
      </c>
      <c r="W55" s="11">
        <f t="shared" si="71"/>
        <v>23750.249999999938</v>
      </c>
      <c r="X55" s="126">
        <v>240</v>
      </c>
      <c r="Y55" s="33">
        <f t="shared" si="17"/>
        <v>240</v>
      </c>
      <c r="Z55" s="47">
        <v>25</v>
      </c>
      <c r="AA55" s="12">
        <f t="shared" si="72"/>
        <v>10.416666666666668</v>
      </c>
      <c r="AB55" s="11">
        <f t="shared" si="73"/>
        <v>10.416666666666668</v>
      </c>
      <c r="AC55" s="126">
        <v>724.3</v>
      </c>
      <c r="AD55" s="33">
        <f t="shared" si="20"/>
        <v>724.3</v>
      </c>
      <c r="AE55" s="47">
        <v>567.11500000000001</v>
      </c>
      <c r="AF55" s="12">
        <f t="shared" si="74"/>
        <v>78.298357034378029</v>
      </c>
      <c r="AG55" s="11">
        <f t="shared" si="75"/>
        <v>78.298357034378029</v>
      </c>
      <c r="AH55" s="126">
        <v>0</v>
      </c>
      <c r="AI55" s="33">
        <f t="shared" si="23"/>
        <v>0</v>
      </c>
      <c r="AJ55" s="47">
        <v>0</v>
      </c>
      <c r="AK55" s="47">
        <v>0</v>
      </c>
      <c r="AL55" s="11" t="e">
        <f t="shared" si="76"/>
        <v>#DIV/0!</v>
      </c>
      <c r="AM55" s="110">
        <v>0</v>
      </c>
      <c r="AN55" s="33">
        <f t="shared" si="25"/>
        <v>0</v>
      </c>
      <c r="AO55" s="47">
        <v>0</v>
      </c>
      <c r="AP55" s="12" t="e">
        <f t="shared" si="77"/>
        <v>#DIV/0!</v>
      </c>
      <c r="AQ55" s="11" t="e">
        <f t="shared" si="78"/>
        <v>#DIV/0!</v>
      </c>
      <c r="AR55" s="111">
        <v>0</v>
      </c>
      <c r="AS55" s="33">
        <f t="shared" si="28"/>
        <v>0</v>
      </c>
      <c r="AT55" s="110">
        <v>0</v>
      </c>
      <c r="AU55" s="111">
        <v>0</v>
      </c>
      <c r="AV55" s="33">
        <f t="shared" si="29"/>
        <v>0</v>
      </c>
      <c r="AW55" s="110">
        <v>0</v>
      </c>
      <c r="AX55" s="112">
        <v>4186.8999999999996</v>
      </c>
      <c r="AY55" s="33">
        <f t="shared" si="30"/>
        <v>4186.8999999999996</v>
      </c>
      <c r="AZ55" s="47">
        <v>3838</v>
      </c>
      <c r="BA55" s="111">
        <v>0</v>
      </c>
      <c r="BB55" s="33">
        <f t="shared" si="31"/>
        <v>0</v>
      </c>
      <c r="BC55" s="13">
        <v>0</v>
      </c>
      <c r="BD55" s="47">
        <v>0</v>
      </c>
      <c r="BE55" s="33">
        <f t="shared" si="32"/>
        <v>0</v>
      </c>
      <c r="BF55" s="126">
        <v>0</v>
      </c>
      <c r="BG55" s="111">
        <v>0</v>
      </c>
      <c r="BH55" s="33">
        <f t="shared" si="33"/>
        <v>0</v>
      </c>
      <c r="BI55" s="110">
        <v>0</v>
      </c>
      <c r="BJ55" s="111">
        <v>0</v>
      </c>
      <c r="BK55" s="33">
        <f t="shared" si="34"/>
        <v>0</v>
      </c>
      <c r="BL55" s="110">
        <v>0</v>
      </c>
      <c r="BM55" s="12">
        <f t="shared" si="6"/>
        <v>755</v>
      </c>
      <c r="BN55" s="33">
        <f t="shared" si="35"/>
        <v>755</v>
      </c>
      <c r="BO55" s="12">
        <f t="shared" si="36"/>
        <v>555.01300000000003</v>
      </c>
      <c r="BP55" s="12">
        <f t="shared" si="79"/>
        <v>73.511655629139071</v>
      </c>
      <c r="BQ55" s="11">
        <f t="shared" si="65"/>
        <v>73.511655629139071</v>
      </c>
      <c r="BR55" s="126">
        <v>755</v>
      </c>
      <c r="BS55" s="33">
        <f t="shared" si="38"/>
        <v>755</v>
      </c>
      <c r="BT55" s="47">
        <v>555.01300000000003</v>
      </c>
      <c r="BU55" s="110">
        <v>0</v>
      </c>
      <c r="BV55" s="33">
        <f t="shared" si="39"/>
        <v>0</v>
      </c>
      <c r="BW55" s="126">
        <v>0</v>
      </c>
      <c r="BX55" s="113">
        <v>0</v>
      </c>
      <c r="BY55" s="33">
        <f t="shared" si="40"/>
        <v>0</v>
      </c>
      <c r="BZ55" s="47">
        <v>0</v>
      </c>
      <c r="CA55" s="110">
        <v>0</v>
      </c>
      <c r="CB55" s="33">
        <f t="shared" si="41"/>
        <v>0</v>
      </c>
      <c r="CC55" s="47">
        <v>0</v>
      </c>
      <c r="CD55" s="110">
        <v>0</v>
      </c>
      <c r="CE55" s="33">
        <f t="shared" si="42"/>
        <v>0</v>
      </c>
      <c r="CF55" s="110">
        <v>0</v>
      </c>
      <c r="CG55" s="113">
        <v>0</v>
      </c>
      <c r="CH55" s="33">
        <f t="shared" si="43"/>
        <v>0</v>
      </c>
      <c r="CI55" s="47">
        <v>0</v>
      </c>
      <c r="CJ55" s="111">
        <v>0</v>
      </c>
      <c r="CK55" s="33">
        <f t="shared" si="44"/>
        <v>0</v>
      </c>
      <c r="CL55" s="47">
        <v>0</v>
      </c>
      <c r="CM55" s="47">
        <v>0</v>
      </c>
      <c r="CN55" s="33">
        <f t="shared" si="45"/>
        <v>0</v>
      </c>
      <c r="CO55" s="47">
        <v>0</v>
      </c>
      <c r="CP55" s="110">
        <v>0</v>
      </c>
      <c r="CQ55" s="33">
        <f t="shared" si="46"/>
        <v>0</v>
      </c>
      <c r="CR55" s="47">
        <v>0</v>
      </c>
      <c r="CS55" s="47">
        <v>0</v>
      </c>
      <c r="CT55" s="33">
        <f t="shared" si="47"/>
        <v>0</v>
      </c>
      <c r="CU55" s="47">
        <v>0</v>
      </c>
      <c r="CV55" s="113">
        <v>0</v>
      </c>
      <c r="CW55" s="33">
        <f t="shared" si="48"/>
        <v>0</v>
      </c>
      <c r="CX55" s="126">
        <v>0</v>
      </c>
      <c r="CY55" s="113">
        <v>0</v>
      </c>
      <c r="CZ55" s="33">
        <f t="shared" si="49"/>
        <v>0</v>
      </c>
      <c r="DA55" s="110">
        <v>0</v>
      </c>
      <c r="DB55" s="47">
        <v>0</v>
      </c>
      <c r="DC55" s="33">
        <f t="shared" si="50"/>
        <v>0</v>
      </c>
      <c r="DD55" s="47">
        <v>0</v>
      </c>
      <c r="DE55" s="47">
        <v>0</v>
      </c>
      <c r="DF55" s="12">
        <v>5906.5999999999995</v>
      </c>
      <c r="DG55" s="33">
        <f t="shared" si="51"/>
        <v>5906.5999999999995</v>
      </c>
      <c r="DH55" s="12">
        <v>4985.1279999999997</v>
      </c>
      <c r="DI55" s="47">
        <v>0</v>
      </c>
      <c r="DJ55" s="33">
        <f t="shared" si="52"/>
        <v>0</v>
      </c>
      <c r="DK55" s="47">
        <v>0</v>
      </c>
      <c r="DL55" s="47">
        <v>0</v>
      </c>
      <c r="DM55" s="33">
        <f t="shared" si="53"/>
        <v>0</v>
      </c>
      <c r="DN55" s="47">
        <v>0</v>
      </c>
      <c r="DO55" s="113">
        <v>0</v>
      </c>
      <c r="DP55" s="33">
        <f t="shared" si="54"/>
        <v>0</v>
      </c>
      <c r="DQ55" s="110">
        <v>0</v>
      </c>
      <c r="DR55" s="110">
        <v>0</v>
      </c>
      <c r="DS55" s="33">
        <f t="shared" si="55"/>
        <v>0</v>
      </c>
      <c r="DT55" s="47">
        <v>0</v>
      </c>
      <c r="DU55" s="113">
        <v>0</v>
      </c>
      <c r="DV55" s="33">
        <f t="shared" si="56"/>
        <v>0</v>
      </c>
      <c r="DW55" s="110">
        <v>0</v>
      </c>
      <c r="DX55" s="47">
        <v>650</v>
      </c>
      <c r="DY55" s="33">
        <f t="shared" si="57"/>
        <v>650</v>
      </c>
      <c r="DZ55" s="126">
        <v>650</v>
      </c>
      <c r="EA55" s="126">
        <v>0</v>
      </c>
      <c r="EB55" s="126">
        <v>650</v>
      </c>
      <c r="EC55" s="33">
        <f t="shared" si="58"/>
        <v>650</v>
      </c>
      <c r="ED55" s="110">
        <v>650</v>
      </c>
      <c r="EE55" s="14">
        <f t="shared" si="80"/>
        <v>0</v>
      </c>
      <c r="EG55" s="14"/>
      <c r="EI55" s="14"/>
      <c r="EJ55" s="14"/>
      <c r="EL55" s="14"/>
    </row>
    <row r="56" spans="1:142" s="15" customFormat="1" ht="20.25" customHeight="1" x14ac:dyDescent="0.2">
      <c r="A56" s="21">
        <v>47</v>
      </c>
      <c r="B56" s="116" t="s">
        <v>102</v>
      </c>
      <c r="C56" s="110">
        <v>2059.9</v>
      </c>
      <c r="D56" s="110">
        <v>0</v>
      </c>
      <c r="E56" s="20">
        <f t="shared" si="60"/>
        <v>32831.399999999994</v>
      </c>
      <c r="F56" s="33">
        <f t="shared" si="8"/>
        <v>32831.399999999994</v>
      </c>
      <c r="G56" s="12">
        <f t="shared" si="61"/>
        <v>23243.133999999998</v>
      </c>
      <c r="H56" s="12">
        <f t="shared" si="62"/>
        <v>70.795439731476577</v>
      </c>
      <c r="I56" s="12">
        <f t="shared" si="63"/>
        <v>70.795439731476577</v>
      </c>
      <c r="J56" s="12">
        <v>2500</v>
      </c>
      <c r="K56" s="33">
        <f t="shared" si="10"/>
        <v>2500</v>
      </c>
      <c r="L56" s="12">
        <v>1487.327</v>
      </c>
      <c r="M56" s="12">
        <f t="shared" si="64"/>
        <v>59.493079999999999</v>
      </c>
      <c r="N56" s="12">
        <f t="shared" si="66"/>
        <v>1380</v>
      </c>
      <c r="O56" s="33">
        <f t="shared" si="11"/>
        <v>1380</v>
      </c>
      <c r="P56" s="12">
        <f t="shared" si="67"/>
        <v>1116.183</v>
      </c>
      <c r="Q56" s="12">
        <f t="shared" si="68"/>
        <v>80.882826086956513</v>
      </c>
      <c r="R56" s="11">
        <f t="shared" si="69"/>
        <v>80.882826086956513</v>
      </c>
      <c r="S56" s="126">
        <v>60</v>
      </c>
      <c r="T56" s="33">
        <f t="shared" si="14"/>
        <v>60</v>
      </c>
      <c r="U56" s="47">
        <v>302.24899999999997</v>
      </c>
      <c r="V56" s="12">
        <f t="shared" si="70"/>
        <v>503.74833333333322</v>
      </c>
      <c r="W56" s="11">
        <f t="shared" si="71"/>
        <v>503.74833333333322</v>
      </c>
      <c r="X56" s="126">
        <v>560</v>
      </c>
      <c r="Y56" s="33">
        <f t="shared" si="17"/>
        <v>560</v>
      </c>
      <c r="Z56" s="47">
        <v>68.792000000000002</v>
      </c>
      <c r="AA56" s="12">
        <f t="shared" si="72"/>
        <v>12.284285714285714</v>
      </c>
      <c r="AB56" s="11">
        <f t="shared" si="73"/>
        <v>12.284285714285714</v>
      </c>
      <c r="AC56" s="126">
        <v>1320</v>
      </c>
      <c r="AD56" s="33">
        <f t="shared" si="20"/>
        <v>1320</v>
      </c>
      <c r="AE56" s="47">
        <v>813.93399999999997</v>
      </c>
      <c r="AF56" s="12">
        <f t="shared" si="74"/>
        <v>61.661666666666662</v>
      </c>
      <c r="AG56" s="11">
        <f t="shared" si="75"/>
        <v>61.661666666666662</v>
      </c>
      <c r="AH56" s="126">
        <v>20</v>
      </c>
      <c r="AI56" s="33">
        <f t="shared" si="23"/>
        <v>20</v>
      </c>
      <c r="AJ56" s="47">
        <v>20</v>
      </c>
      <c r="AK56" s="47">
        <v>5</v>
      </c>
      <c r="AL56" s="11">
        <f t="shared" si="76"/>
        <v>100</v>
      </c>
      <c r="AM56" s="110">
        <v>0</v>
      </c>
      <c r="AN56" s="33">
        <f t="shared" si="25"/>
        <v>0</v>
      </c>
      <c r="AO56" s="47">
        <v>0</v>
      </c>
      <c r="AP56" s="12" t="e">
        <f t="shared" si="77"/>
        <v>#DIV/0!</v>
      </c>
      <c r="AQ56" s="11" t="e">
        <f t="shared" si="78"/>
        <v>#DIV/0!</v>
      </c>
      <c r="AR56" s="111">
        <v>0</v>
      </c>
      <c r="AS56" s="33">
        <f t="shared" si="28"/>
        <v>0</v>
      </c>
      <c r="AT56" s="110">
        <v>0</v>
      </c>
      <c r="AU56" s="111">
        <v>0</v>
      </c>
      <c r="AV56" s="33">
        <f t="shared" si="29"/>
        <v>0</v>
      </c>
      <c r="AW56" s="110">
        <v>0</v>
      </c>
      <c r="AX56" s="112">
        <v>12608.8</v>
      </c>
      <c r="AY56" s="33">
        <f t="shared" si="30"/>
        <v>12608.8</v>
      </c>
      <c r="AZ56" s="47">
        <v>11558</v>
      </c>
      <c r="BA56" s="111">
        <v>0</v>
      </c>
      <c r="BB56" s="33">
        <f t="shared" si="31"/>
        <v>0</v>
      </c>
      <c r="BC56" s="13">
        <v>0</v>
      </c>
      <c r="BD56" s="47">
        <v>0</v>
      </c>
      <c r="BE56" s="33">
        <f t="shared" si="32"/>
        <v>0</v>
      </c>
      <c r="BF56" s="126">
        <v>0</v>
      </c>
      <c r="BG56" s="111">
        <v>0</v>
      </c>
      <c r="BH56" s="33">
        <f t="shared" si="33"/>
        <v>0</v>
      </c>
      <c r="BI56" s="110">
        <v>0</v>
      </c>
      <c r="BJ56" s="111">
        <v>0</v>
      </c>
      <c r="BK56" s="33">
        <f t="shared" si="34"/>
        <v>0</v>
      </c>
      <c r="BL56" s="110">
        <v>0</v>
      </c>
      <c r="BM56" s="12">
        <f t="shared" si="6"/>
        <v>540</v>
      </c>
      <c r="BN56" s="33">
        <f t="shared" si="35"/>
        <v>540</v>
      </c>
      <c r="BO56" s="12">
        <f t="shared" si="36"/>
        <v>282.35199999999998</v>
      </c>
      <c r="BP56" s="12">
        <f t="shared" si="79"/>
        <v>52.287407407407407</v>
      </c>
      <c r="BQ56" s="11">
        <f t="shared" si="65"/>
        <v>52.287407407407407</v>
      </c>
      <c r="BR56" s="126">
        <v>420</v>
      </c>
      <c r="BS56" s="33">
        <f t="shared" si="38"/>
        <v>420</v>
      </c>
      <c r="BT56" s="47">
        <v>252.352</v>
      </c>
      <c r="BU56" s="110">
        <v>0</v>
      </c>
      <c r="BV56" s="33">
        <f t="shared" si="39"/>
        <v>0</v>
      </c>
      <c r="BW56" s="126">
        <v>0</v>
      </c>
      <c r="BX56" s="113">
        <v>0</v>
      </c>
      <c r="BY56" s="33">
        <f t="shared" si="40"/>
        <v>0</v>
      </c>
      <c r="BZ56" s="47">
        <v>0</v>
      </c>
      <c r="CA56" s="110">
        <v>120</v>
      </c>
      <c r="CB56" s="33">
        <f t="shared" si="41"/>
        <v>120</v>
      </c>
      <c r="CC56" s="47">
        <v>30</v>
      </c>
      <c r="CD56" s="110">
        <v>0</v>
      </c>
      <c r="CE56" s="33">
        <f t="shared" si="42"/>
        <v>0</v>
      </c>
      <c r="CF56" s="110">
        <v>0</v>
      </c>
      <c r="CG56" s="113">
        <v>0</v>
      </c>
      <c r="CH56" s="33">
        <f t="shared" si="43"/>
        <v>0</v>
      </c>
      <c r="CI56" s="47">
        <v>0</v>
      </c>
      <c r="CJ56" s="111">
        <v>0</v>
      </c>
      <c r="CK56" s="33">
        <f t="shared" si="44"/>
        <v>0</v>
      </c>
      <c r="CL56" s="47">
        <v>0</v>
      </c>
      <c r="CM56" s="47">
        <v>0</v>
      </c>
      <c r="CN56" s="33">
        <f t="shared" si="45"/>
        <v>0</v>
      </c>
      <c r="CO56" s="47">
        <v>0</v>
      </c>
      <c r="CP56" s="110">
        <v>0</v>
      </c>
      <c r="CQ56" s="33">
        <f t="shared" si="46"/>
        <v>0</v>
      </c>
      <c r="CR56" s="47">
        <v>0</v>
      </c>
      <c r="CS56" s="47">
        <v>0</v>
      </c>
      <c r="CT56" s="33">
        <f t="shared" si="47"/>
        <v>0</v>
      </c>
      <c r="CU56" s="47">
        <v>0</v>
      </c>
      <c r="CV56" s="113">
        <v>0</v>
      </c>
      <c r="CW56" s="33">
        <f t="shared" si="48"/>
        <v>0</v>
      </c>
      <c r="CX56" s="126">
        <v>0</v>
      </c>
      <c r="CY56" s="113">
        <v>0</v>
      </c>
      <c r="CZ56" s="33">
        <f t="shared" si="49"/>
        <v>0</v>
      </c>
      <c r="DA56" s="110">
        <v>0</v>
      </c>
      <c r="DB56" s="47">
        <v>0</v>
      </c>
      <c r="DC56" s="33">
        <f t="shared" si="50"/>
        <v>0</v>
      </c>
      <c r="DD56" s="47">
        <v>0</v>
      </c>
      <c r="DE56" s="47">
        <v>0</v>
      </c>
      <c r="DF56" s="12">
        <v>15108.8</v>
      </c>
      <c r="DG56" s="33">
        <f t="shared" si="51"/>
        <v>15108.8</v>
      </c>
      <c r="DH56" s="12">
        <v>12743.134</v>
      </c>
      <c r="DI56" s="47">
        <v>0</v>
      </c>
      <c r="DJ56" s="33">
        <f t="shared" si="52"/>
        <v>0</v>
      </c>
      <c r="DK56" s="47">
        <v>0</v>
      </c>
      <c r="DL56" s="47">
        <v>17722.599999999999</v>
      </c>
      <c r="DM56" s="33">
        <f t="shared" si="53"/>
        <v>17722.599999999999</v>
      </c>
      <c r="DN56" s="47">
        <v>10500</v>
      </c>
      <c r="DO56" s="113">
        <v>0</v>
      </c>
      <c r="DP56" s="33">
        <f t="shared" si="54"/>
        <v>0</v>
      </c>
      <c r="DQ56" s="110">
        <v>0</v>
      </c>
      <c r="DR56" s="110">
        <v>0</v>
      </c>
      <c r="DS56" s="33">
        <f t="shared" si="55"/>
        <v>0</v>
      </c>
      <c r="DT56" s="47">
        <v>0</v>
      </c>
      <c r="DU56" s="113">
        <v>0</v>
      </c>
      <c r="DV56" s="33">
        <f t="shared" si="56"/>
        <v>0</v>
      </c>
      <c r="DW56" s="110">
        <v>0</v>
      </c>
      <c r="DX56" s="47">
        <v>1800</v>
      </c>
      <c r="DY56" s="33">
        <f t="shared" si="57"/>
        <v>1800</v>
      </c>
      <c r="DZ56" s="126">
        <v>1800</v>
      </c>
      <c r="EA56" s="126">
        <v>0</v>
      </c>
      <c r="EB56" s="126">
        <v>19522.599999999999</v>
      </c>
      <c r="EC56" s="33">
        <f t="shared" si="58"/>
        <v>19522.599999999999</v>
      </c>
      <c r="ED56" s="110">
        <v>12300</v>
      </c>
      <c r="EE56" s="14">
        <f t="shared" si="80"/>
        <v>-17722.599999999999</v>
      </c>
      <c r="EG56" s="14"/>
      <c r="EI56" s="14"/>
      <c r="EJ56" s="14"/>
      <c r="EL56" s="14"/>
    </row>
    <row r="57" spans="1:142" s="15" customFormat="1" ht="20.25" customHeight="1" x14ac:dyDescent="0.2">
      <c r="A57" s="21">
        <v>48</v>
      </c>
      <c r="B57" s="116" t="s">
        <v>103</v>
      </c>
      <c r="C57" s="110">
        <v>3686.1</v>
      </c>
      <c r="D57" s="110">
        <v>341.5</v>
      </c>
      <c r="E57" s="20">
        <f t="shared" si="60"/>
        <v>20548.099999999999</v>
      </c>
      <c r="F57" s="33">
        <f t="shared" si="8"/>
        <v>20548.099999999999</v>
      </c>
      <c r="G57" s="12">
        <f t="shared" si="61"/>
        <v>16824.435000000001</v>
      </c>
      <c r="H57" s="12">
        <f t="shared" si="62"/>
        <v>81.878300183471964</v>
      </c>
      <c r="I57" s="12">
        <f t="shared" si="63"/>
        <v>81.878300183471964</v>
      </c>
      <c r="J57" s="12">
        <v>5218</v>
      </c>
      <c r="K57" s="33">
        <f t="shared" si="10"/>
        <v>5218</v>
      </c>
      <c r="L57" s="12">
        <v>3439.413</v>
      </c>
      <c r="M57" s="12">
        <f t="shared" si="64"/>
        <v>65.914392487543111</v>
      </c>
      <c r="N57" s="12">
        <f t="shared" si="66"/>
        <v>2470</v>
      </c>
      <c r="O57" s="33">
        <f t="shared" si="11"/>
        <v>2470</v>
      </c>
      <c r="P57" s="12">
        <f t="shared" si="67"/>
        <v>2339.2950000000001</v>
      </c>
      <c r="Q57" s="12">
        <f t="shared" si="68"/>
        <v>94.708299595141696</v>
      </c>
      <c r="R57" s="11">
        <f t="shared" si="69"/>
        <v>94.708299595141696</v>
      </c>
      <c r="S57" s="126">
        <v>20</v>
      </c>
      <c r="T57" s="33">
        <f t="shared" si="14"/>
        <v>20</v>
      </c>
      <c r="U57" s="47">
        <v>667.57799999999997</v>
      </c>
      <c r="V57" s="12">
        <f t="shared" si="70"/>
        <v>3337.8900000000003</v>
      </c>
      <c r="W57" s="11">
        <f t="shared" si="71"/>
        <v>3337.8900000000003</v>
      </c>
      <c r="X57" s="126">
        <v>2000</v>
      </c>
      <c r="Y57" s="33">
        <f t="shared" si="17"/>
        <v>2000</v>
      </c>
      <c r="Z57" s="47">
        <v>475.34800000000001</v>
      </c>
      <c r="AA57" s="12">
        <f t="shared" si="72"/>
        <v>23.767399999999999</v>
      </c>
      <c r="AB57" s="11">
        <f t="shared" si="73"/>
        <v>23.767399999999999</v>
      </c>
      <c r="AC57" s="126">
        <v>2450</v>
      </c>
      <c r="AD57" s="33">
        <f t="shared" si="20"/>
        <v>2450</v>
      </c>
      <c r="AE57" s="47">
        <v>1671.7170000000001</v>
      </c>
      <c r="AF57" s="12">
        <f t="shared" si="74"/>
        <v>68.233346938775526</v>
      </c>
      <c r="AG57" s="11">
        <f t="shared" si="75"/>
        <v>68.233346938775526</v>
      </c>
      <c r="AH57" s="126">
        <v>112</v>
      </c>
      <c r="AI57" s="33">
        <f t="shared" si="23"/>
        <v>112</v>
      </c>
      <c r="AJ57" s="47">
        <v>112</v>
      </c>
      <c r="AK57" s="47">
        <v>28</v>
      </c>
      <c r="AL57" s="11">
        <f t="shared" si="76"/>
        <v>100</v>
      </c>
      <c r="AM57" s="110">
        <v>0</v>
      </c>
      <c r="AN57" s="33">
        <f t="shared" si="25"/>
        <v>0</v>
      </c>
      <c r="AO57" s="47">
        <v>0</v>
      </c>
      <c r="AP57" s="12" t="e">
        <f t="shared" si="77"/>
        <v>#DIV/0!</v>
      </c>
      <c r="AQ57" s="11" t="e">
        <f t="shared" si="78"/>
        <v>#DIV/0!</v>
      </c>
      <c r="AR57" s="111">
        <v>0</v>
      </c>
      <c r="AS57" s="33">
        <f t="shared" si="28"/>
        <v>0</v>
      </c>
      <c r="AT57" s="110">
        <v>0</v>
      </c>
      <c r="AU57" s="111">
        <v>0</v>
      </c>
      <c r="AV57" s="33">
        <f t="shared" si="29"/>
        <v>0</v>
      </c>
      <c r="AW57" s="110">
        <v>0</v>
      </c>
      <c r="AX57" s="112">
        <v>15330.1</v>
      </c>
      <c r="AY57" s="33">
        <f t="shared" si="30"/>
        <v>15330.100000000002</v>
      </c>
      <c r="AZ57" s="47">
        <v>14052.6</v>
      </c>
      <c r="BA57" s="111">
        <v>0</v>
      </c>
      <c r="BB57" s="33">
        <f t="shared" si="31"/>
        <v>0</v>
      </c>
      <c r="BC57" s="13">
        <v>0</v>
      </c>
      <c r="BD57" s="47">
        <v>0</v>
      </c>
      <c r="BE57" s="33">
        <f t="shared" si="32"/>
        <v>0</v>
      </c>
      <c r="BF57" s="126">
        <v>0</v>
      </c>
      <c r="BG57" s="111">
        <v>0</v>
      </c>
      <c r="BH57" s="33">
        <f t="shared" si="33"/>
        <v>0</v>
      </c>
      <c r="BI57" s="110">
        <v>0</v>
      </c>
      <c r="BJ57" s="111">
        <v>0</v>
      </c>
      <c r="BK57" s="33">
        <f t="shared" si="34"/>
        <v>0</v>
      </c>
      <c r="BL57" s="110">
        <v>0</v>
      </c>
      <c r="BM57" s="12">
        <f t="shared" si="6"/>
        <v>636</v>
      </c>
      <c r="BN57" s="33">
        <f t="shared" si="35"/>
        <v>636</v>
      </c>
      <c r="BO57" s="12">
        <f t="shared" si="36"/>
        <v>512.77</v>
      </c>
      <c r="BP57" s="12">
        <f t="shared" si="79"/>
        <v>80.624213836477992</v>
      </c>
      <c r="BQ57" s="11">
        <f t="shared" si="65"/>
        <v>80.624213836477992</v>
      </c>
      <c r="BR57" s="126">
        <v>636</v>
      </c>
      <c r="BS57" s="33">
        <f t="shared" si="38"/>
        <v>636</v>
      </c>
      <c r="BT57" s="47">
        <v>512.77</v>
      </c>
      <c r="BU57" s="110">
        <v>0</v>
      </c>
      <c r="BV57" s="33">
        <f t="shared" si="39"/>
        <v>0</v>
      </c>
      <c r="BW57" s="126">
        <v>0</v>
      </c>
      <c r="BX57" s="113">
        <v>0</v>
      </c>
      <c r="BY57" s="33">
        <f t="shared" si="40"/>
        <v>0</v>
      </c>
      <c r="BZ57" s="47">
        <v>0</v>
      </c>
      <c r="CA57" s="110">
        <v>0</v>
      </c>
      <c r="CB57" s="33">
        <f t="shared" si="41"/>
        <v>0</v>
      </c>
      <c r="CC57" s="47">
        <v>0</v>
      </c>
      <c r="CD57" s="110">
        <v>0</v>
      </c>
      <c r="CE57" s="33">
        <f t="shared" si="42"/>
        <v>0</v>
      </c>
      <c r="CF57" s="110">
        <v>0</v>
      </c>
      <c r="CG57" s="113">
        <v>0</v>
      </c>
      <c r="CH57" s="33">
        <f t="shared" si="43"/>
        <v>0</v>
      </c>
      <c r="CI57" s="47">
        <v>0</v>
      </c>
      <c r="CJ57" s="111">
        <v>0</v>
      </c>
      <c r="CK57" s="33">
        <f t="shared" si="44"/>
        <v>0</v>
      </c>
      <c r="CL57" s="47">
        <v>0</v>
      </c>
      <c r="CM57" s="47">
        <v>0</v>
      </c>
      <c r="CN57" s="33">
        <f t="shared" si="45"/>
        <v>0</v>
      </c>
      <c r="CO57" s="47">
        <v>0</v>
      </c>
      <c r="CP57" s="110">
        <v>0</v>
      </c>
      <c r="CQ57" s="33">
        <f t="shared" si="46"/>
        <v>0</v>
      </c>
      <c r="CR57" s="47">
        <v>0</v>
      </c>
      <c r="CS57" s="47">
        <v>0</v>
      </c>
      <c r="CT57" s="33">
        <f t="shared" si="47"/>
        <v>0</v>
      </c>
      <c r="CU57" s="47">
        <v>0</v>
      </c>
      <c r="CV57" s="113">
        <v>0</v>
      </c>
      <c r="CW57" s="33">
        <f t="shared" si="48"/>
        <v>0</v>
      </c>
      <c r="CX57" s="126">
        <v>0</v>
      </c>
      <c r="CY57" s="113">
        <v>0</v>
      </c>
      <c r="CZ57" s="33">
        <f t="shared" si="49"/>
        <v>0</v>
      </c>
      <c r="DA57" s="110">
        <v>0</v>
      </c>
      <c r="DB57" s="47">
        <v>0</v>
      </c>
      <c r="DC57" s="33">
        <f t="shared" si="50"/>
        <v>0</v>
      </c>
      <c r="DD57" s="47">
        <v>0</v>
      </c>
      <c r="DE57" s="47">
        <v>0</v>
      </c>
      <c r="DF57" s="12">
        <v>20548.099999999999</v>
      </c>
      <c r="DG57" s="33">
        <f t="shared" si="51"/>
        <v>20548.099999999999</v>
      </c>
      <c r="DH57" s="12">
        <v>16824.435000000001</v>
      </c>
      <c r="DI57" s="47">
        <v>0</v>
      </c>
      <c r="DJ57" s="33">
        <f t="shared" si="52"/>
        <v>0</v>
      </c>
      <c r="DK57" s="47">
        <v>0</v>
      </c>
      <c r="DL57" s="47">
        <v>0</v>
      </c>
      <c r="DM57" s="33">
        <f t="shared" si="53"/>
        <v>0</v>
      </c>
      <c r="DN57" s="47">
        <v>0</v>
      </c>
      <c r="DO57" s="113">
        <v>0</v>
      </c>
      <c r="DP57" s="33">
        <f t="shared" si="54"/>
        <v>0</v>
      </c>
      <c r="DQ57" s="110">
        <v>0</v>
      </c>
      <c r="DR57" s="110">
        <v>0</v>
      </c>
      <c r="DS57" s="33">
        <f t="shared" si="55"/>
        <v>0</v>
      </c>
      <c r="DT57" s="47">
        <v>0</v>
      </c>
      <c r="DU57" s="113">
        <v>0</v>
      </c>
      <c r="DV57" s="33">
        <f t="shared" si="56"/>
        <v>0</v>
      </c>
      <c r="DW57" s="110">
        <v>0</v>
      </c>
      <c r="DX57" s="47">
        <v>1500</v>
      </c>
      <c r="DY57" s="33">
        <f t="shared" si="57"/>
        <v>1500</v>
      </c>
      <c r="DZ57" s="126">
        <v>0</v>
      </c>
      <c r="EA57" s="126">
        <v>0</v>
      </c>
      <c r="EB57" s="126">
        <v>1500</v>
      </c>
      <c r="EC57" s="33">
        <f t="shared" si="58"/>
        <v>1500</v>
      </c>
      <c r="ED57" s="110">
        <v>0</v>
      </c>
      <c r="EE57" s="14">
        <f t="shared" si="80"/>
        <v>0</v>
      </c>
      <c r="EG57" s="14"/>
      <c r="EI57" s="14"/>
      <c r="EJ57" s="14"/>
      <c r="EL57" s="14"/>
    </row>
    <row r="58" spans="1:142" s="15" customFormat="1" ht="20.25" customHeight="1" x14ac:dyDescent="0.2">
      <c r="A58" s="21">
        <v>49</v>
      </c>
      <c r="B58" s="117" t="s">
        <v>104</v>
      </c>
      <c r="C58" s="110">
        <v>5796.8</v>
      </c>
      <c r="D58" s="110">
        <v>0</v>
      </c>
      <c r="E58" s="20">
        <f t="shared" si="60"/>
        <v>17038</v>
      </c>
      <c r="F58" s="33">
        <f t="shared" si="8"/>
        <v>17038</v>
      </c>
      <c r="G58" s="12">
        <f t="shared" si="61"/>
        <v>13644.800999999999</v>
      </c>
      <c r="H58" s="12">
        <f t="shared" si="62"/>
        <v>80.084522831318225</v>
      </c>
      <c r="I58" s="12">
        <f t="shared" si="63"/>
        <v>80.084522831318225</v>
      </c>
      <c r="J58" s="12">
        <v>3623.1</v>
      </c>
      <c r="K58" s="33">
        <f t="shared" si="10"/>
        <v>3623.1000000000004</v>
      </c>
      <c r="L58" s="12">
        <v>1466.8589999999999</v>
      </c>
      <c r="M58" s="12">
        <f t="shared" si="64"/>
        <v>40.48629626562888</v>
      </c>
      <c r="N58" s="12">
        <f t="shared" si="66"/>
        <v>1729</v>
      </c>
      <c r="O58" s="33">
        <f t="shared" si="11"/>
        <v>1729</v>
      </c>
      <c r="P58" s="12">
        <f t="shared" si="67"/>
        <v>1004.7149999999998</v>
      </c>
      <c r="Q58" s="12">
        <f t="shared" si="68"/>
        <v>58.109600925390396</v>
      </c>
      <c r="R58" s="11">
        <f t="shared" si="69"/>
        <v>58.109600925390396</v>
      </c>
      <c r="S58" s="126">
        <v>27.8</v>
      </c>
      <c r="T58" s="33">
        <f t="shared" si="14"/>
        <v>27.800000000000004</v>
      </c>
      <c r="U58" s="47">
        <v>119.05799999999977</v>
      </c>
      <c r="V58" s="12">
        <f t="shared" si="70"/>
        <v>428.26618705035884</v>
      </c>
      <c r="W58" s="11">
        <f t="shared" si="71"/>
        <v>428.26618705035884</v>
      </c>
      <c r="X58" s="126">
        <v>869.1</v>
      </c>
      <c r="Y58" s="33">
        <f t="shared" si="17"/>
        <v>869.09999999999991</v>
      </c>
      <c r="Z58" s="47">
        <v>60.3</v>
      </c>
      <c r="AA58" s="12">
        <f t="shared" si="72"/>
        <v>6.9382119433897129</v>
      </c>
      <c r="AB58" s="11">
        <f t="shared" si="73"/>
        <v>6.9382119433897129</v>
      </c>
      <c r="AC58" s="126">
        <v>1701.2</v>
      </c>
      <c r="AD58" s="33">
        <f t="shared" si="20"/>
        <v>1701.2000000000003</v>
      </c>
      <c r="AE58" s="47">
        <v>885.65700000000004</v>
      </c>
      <c r="AF58" s="12">
        <f t="shared" si="74"/>
        <v>52.060721843404643</v>
      </c>
      <c r="AG58" s="11">
        <f t="shared" si="75"/>
        <v>52.060721843404657</v>
      </c>
      <c r="AH58" s="126">
        <v>25</v>
      </c>
      <c r="AI58" s="33">
        <f t="shared" si="23"/>
        <v>25</v>
      </c>
      <c r="AJ58" s="47">
        <v>0</v>
      </c>
      <c r="AK58" s="47">
        <v>0</v>
      </c>
      <c r="AL58" s="11">
        <f t="shared" si="76"/>
        <v>0</v>
      </c>
      <c r="AM58" s="110">
        <v>0</v>
      </c>
      <c r="AN58" s="33">
        <f t="shared" si="25"/>
        <v>0</v>
      </c>
      <c r="AO58" s="47">
        <v>0</v>
      </c>
      <c r="AP58" s="12" t="e">
        <f t="shared" si="77"/>
        <v>#DIV/0!</v>
      </c>
      <c r="AQ58" s="11" t="e">
        <f t="shared" si="78"/>
        <v>#DIV/0!</v>
      </c>
      <c r="AR58" s="111">
        <v>0</v>
      </c>
      <c r="AS58" s="33">
        <f t="shared" si="28"/>
        <v>0</v>
      </c>
      <c r="AT58" s="110">
        <v>0</v>
      </c>
      <c r="AU58" s="111">
        <v>0</v>
      </c>
      <c r="AV58" s="33">
        <f t="shared" si="29"/>
        <v>0</v>
      </c>
      <c r="AW58" s="110">
        <v>0</v>
      </c>
      <c r="AX58" s="112">
        <v>13414.9</v>
      </c>
      <c r="AY58" s="33">
        <f t="shared" si="30"/>
        <v>13414.9</v>
      </c>
      <c r="AZ58" s="47">
        <v>12297</v>
      </c>
      <c r="BA58" s="111">
        <v>0</v>
      </c>
      <c r="BB58" s="33">
        <f t="shared" si="31"/>
        <v>0</v>
      </c>
      <c r="BC58" s="13">
        <v>0</v>
      </c>
      <c r="BD58" s="47">
        <v>0</v>
      </c>
      <c r="BE58" s="33">
        <f t="shared" si="32"/>
        <v>0</v>
      </c>
      <c r="BF58" s="126">
        <v>0</v>
      </c>
      <c r="BG58" s="111">
        <v>0</v>
      </c>
      <c r="BH58" s="33">
        <f t="shared" si="33"/>
        <v>0</v>
      </c>
      <c r="BI58" s="110">
        <v>0</v>
      </c>
      <c r="BJ58" s="111">
        <v>0</v>
      </c>
      <c r="BK58" s="33">
        <f t="shared" si="34"/>
        <v>0</v>
      </c>
      <c r="BL58" s="110">
        <v>0</v>
      </c>
      <c r="BM58" s="12">
        <f t="shared" si="6"/>
        <v>450</v>
      </c>
      <c r="BN58" s="33">
        <f t="shared" si="35"/>
        <v>450</v>
      </c>
      <c r="BO58" s="12">
        <f t="shared" si="36"/>
        <v>276.94400000000002</v>
      </c>
      <c r="BP58" s="12">
        <f t="shared" si="79"/>
        <v>61.543111111111116</v>
      </c>
      <c r="BQ58" s="11">
        <f t="shared" si="65"/>
        <v>61.543111111111116</v>
      </c>
      <c r="BR58" s="126">
        <v>450</v>
      </c>
      <c r="BS58" s="33">
        <f t="shared" si="38"/>
        <v>450</v>
      </c>
      <c r="BT58" s="47">
        <v>276.94400000000002</v>
      </c>
      <c r="BU58" s="110">
        <v>0</v>
      </c>
      <c r="BV58" s="33">
        <f t="shared" si="39"/>
        <v>0</v>
      </c>
      <c r="BW58" s="126">
        <v>0</v>
      </c>
      <c r="BX58" s="113">
        <v>0</v>
      </c>
      <c r="BY58" s="33">
        <f t="shared" si="40"/>
        <v>0</v>
      </c>
      <c r="BZ58" s="47">
        <v>0</v>
      </c>
      <c r="CA58" s="110">
        <v>0</v>
      </c>
      <c r="CB58" s="33">
        <f t="shared" si="41"/>
        <v>0</v>
      </c>
      <c r="CC58" s="47">
        <v>0</v>
      </c>
      <c r="CD58" s="110">
        <v>0</v>
      </c>
      <c r="CE58" s="33">
        <f t="shared" si="42"/>
        <v>0</v>
      </c>
      <c r="CF58" s="110">
        <v>0</v>
      </c>
      <c r="CG58" s="113">
        <v>0</v>
      </c>
      <c r="CH58" s="33">
        <f t="shared" si="43"/>
        <v>0</v>
      </c>
      <c r="CI58" s="47">
        <v>0</v>
      </c>
      <c r="CJ58" s="111">
        <v>0</v>
      </c>
      <c r="CK58" s="33">
        <f t="shared" si="44"/>
        <v>0</v>
      </c>
      <c r="CL58" s="47">
        <v>0</v>
      </c>
      <c r="CM58" s="47">
        <v>50</v>
      </c>
      <c r="CN58" s="33">
        <f t="shared" si="45"/>
        <v>50</v>
      </c>
      <c r="CO58" s="47">
        <v>24.9</v>
      </c>
      <c r="CP58" s="110">
        <v>50</v>
      </c>
      <c r="CQ58" s="33">
        <f t="shared" si="46"/>
        <v>50</v>
      </c>
      <c r="CR58" s="47">
        <v>24.9</v>
      </c>
      <c r="CS58" s="47">
        <v>0</v>
      </c>
      <c r="CT58" s="33">
        <f t="shared" si="47"/>
        <v>0</v>
      </c>
      <c r="CU58" s="47">
        <v>0</v>
      </c>
      <c r="CV58" s="113">
        <v>0</v>
      </c>
      <c r="CW58" s="33">
        <f t="shared" si="48"/>
        <v>0</v>
      </c>
      <c r="CX58" s="126">
        <v>0</v>
      </c>
      <c r="CY58" s="113">
        <v>0</v>
      </c>
      <c r="CZ58" s="33">
        <f t="shared" si="49"/>
        <v>0</v>
      </c>
      <c r="DA58" s="110">
        <v>0</v>
      </c>
      <c r="DB58" s="47">
        <v>500</v>
      </c>
      <c r="DC58" s="33">
        <f t="shared" si="50"/>
        <v>500</v>
      </c>
      <c r="DD58" s="47">
        <v>100</v>
      </c>
      <c r="DE58" s="47">
        <v>0</v>
      </c>
      <c r="DF58" s="12">
        <v>17038</v>
      </c>
      <c r="DG58" s="33">
        <f t="shared" si="51"/>
        <v>17038</v>
      </c>
      <c r="DH58" s="12">
        <v>13644.800999999999</v>
      </c>
      <c r="DI58" s="47">
        <v>0</v>
      </c>
      <c r="DJ58" s="33">
        <f t="shared" si="52"/>
        <v>0</v>
      </c>
      <c r="DK58" s="47">
        <v>0</v>
      </c>
      <c r="DL58" s="47">
        <v>0</v>
      </c>
      <c r="DM58" s="33">
        <f t="shared" si="53"/>
        <v>0</v>
      </c>
      <c r="DN58" s="47">
        <v>0</v>
      </c>
      <c r="DO58" s="113">
        <v>0</v>
      </c>
      <c r="DP58" s="33">
        <f t="shared" si="54"/>
        <v>0</v>
      </c>
      <c r="DQ58" s="110">
        <v>0</v>
      </c>
      <c r="DR58" s="110">
        <v>0</v>
      </c>
      <c r="DS58" s="33">
        <f t="shared" si="55"/>
        <v>0</v>
      </c>
      <c r="DT58" s="47">
        <v>0</v>
      </c>
      <c r="DU58" s="113">
        <v>0</v>
      </c>
      <c r="DV58" s="33">
        <f t="shared" si="56"/>
        <v>0</v>
      </c>
      <c r="DW58" s="110">
        <v>0</v>
      </c>
      <c r="DX58" s="47">
        <v>870</v>
      </c>
      <c r="DY58" s="33">
        <f t="shared" si="57"/>
        <v>870</v>
      </c>
      <c r="DZ58" s="126">
        <v>0</v>
      </c>
      <c r="EA58" s="126">
        <v>0</v>
      </c>
      <c r="EB58" s="126">
        <v>870</v>
      </c>
      <c r="EC58" s="33">
        <f t="shared" si="58"/>
        <v>870</v>
      </c>
      <c r="ED58" s="110">
        <v>0</v>
      </c>
      <c r="EE58" s="14">
        <f t="shared" si="80"/>
        <v>0</v>
      </c>
      <c r="EG58" s="14"/>
      <c r="EI58" s="14"/>
      <c r="EJ58" s="14"/>
      <c r="EL58" s="14"/>
    </row>
    <row r="59" spans="1:142" s="15" customFormat="1" ht="20.25" customHeight="1" x14ac:dyDescent="0.2">
      <c r="A59" s="21">
        <v>50</v>
      </c>
      <c r="B59" s="117" t="s">
        <v>105</v>
      </c>
      <c r="C59" s="110">
        <v>4833</v>
      </c>
      <c r="D59" s="110">
        <v>0</v>
      </c>
      <c r="E59" s="20">
        <f t="shared" si="60"/>
        <v>418309.80000000005</v>
      </c>
      <c r="F59" s="33">
        <f t="shared" si="8"/>
        <v>418309.80000000005</v>
      </c>
      <c r="G59" s="12">
        <f t="shared" si="61"/>
        <v>205011.56390000001</v>
      </c>
      <c r="H59" s="12">
        <f t="shared" si="62"/>
        <v>49.009505371377863</v>
      </c>
      <c r="I59" s="12">
        <f t="shared" si="63"/>
        <v>49.009505371377863</v>
      </c>
      <c r="J59" s="12">
        <v>72648.100000000006</v>
      </c>
      <c r="K59" s="33">
        <f t="shared" si="10"/>
        <v>72648.100000000006</v>
      </c>
      <c r="L59" s="12">
        <v>68613.635899999994</v>
      </c>
      <c r="M59" s="12">
        <f t="shared" si="64"/>
        <v>94.446566255690087</v>
      </c>
      <c r="N59" s="12">
        <f t="shared" si="66"/>
        <v>38372.699999999997</v>
      </c>
      <c r="O59" s="33">
        <f t="shared" si="11"/>
        <v>38372.699999999997</v>
      </c>
      <c r="P59" s="12">
        <f t="shared" si="67"/>
        <v>28296.35379999999</v>
      </c>
      <c r="Q59" s="12">
        <f t="shared" si="68"/>
        <v>73.740846487216146</v>
      </c>
      <c r="R59" s="11">
        <f t="shared" si="69"/>
        <v>73.740846487216146</v>
      </c>
      <c r="S59" s="126">
        <v>3700</v>
      </c>
      <c r="T59" s="33">
        <f t="shared" si="14"/>
        <v>3700</v>
      </c>
      <c r="U59" s="47">
        <v>5706.7507999999907</v>
      </c>
      <c r="V59" s="12">
        <f t="shared" si="70"/>
        <v>154.23650810810784</v>
      </c>
      <c r="W59" s="11">
        <f t="shared" si="71"/>
        <v>154.23650810810784</v>
      </c>
      <c r="X59" s="126">
        <v>5924.4</v>
      </c>
      <c r="Y59" s="33">
        <f t="shared" si="17"/>
        <v>5924.4</v>
      </c>
      <c r="Z59" s="47">
        <v>1115.7583999999999</v>
      </c>
      <c r="AA59" s="12">
        <f t="shared" si="72"/>
        <v>18.83327256768618</v>
      </c>
      <c r="AB59" s="11">
        <f t="shared" si="73"/>
        <v>18.83327256768618</v>
      </c>
      <c r="AC59" s="126">
        <v>34672.699999999997</v>
      </c>
      <c r="AD59" s="33">
        <f t="shared" si="20"/>
        <v>34672.699999999997</v>
      </c>
      <c r="AE59" s="47">
        <v>22589.602999999999</v>
      </c>
      <c r="AF59" s="12">
        <f t="shared" si="74"/>
        <v>65.150977570249793</v>
      </c>
      <c r="AG59" s="11">
        <f t="shared" si="75"/>
        <v>65.150977570249793</v>
      </c>
      <c r="AH59" s="126">
        <v>4000</v>
      </c>
      <c r="AI59" s="33">
        <f t="shared" si="23"/>
        <v>4000</v>
      </c>
      <c r="AJ59" s="47">
        <v>4927.78</v>
      </c>
      <c r="AK59" s="47">
        <v>4022.1</v>
      </c>
      <c r="AL59" s="11">
        <f t="shared" si="76"/>
        <v>123.19449999999999</v>
      </c>
      <c r="AM59" s="110">
        <v>5000</v>
      </c>
      <c r="AN59" s="33">
        <f t="shared" si="25"/>
        <v>5000</v>
      </c>
      <c r="AO59" s="47">
        <v>5435.3</v>
      </c>
      <c r="AP59" s="12">
        <f t="shared" si="77"/>
        <v>108.70600000000002</v>
      </c>
      <c r="AQ59" s="11">
        <f t="shared" si="78"/>
        <v>108.70600000000002</v>
      </c>
      <c r="AR59" s="111">
        <v>0</v>
      </c>
      <c r="AS59" s="33">
        <f t="shared" si="28"/>
        <v>0</v>
      </c>
      <c r="AT59" s="110">
        <v>0</v>
      </c>
      <c r="AU59" s="111">
        <v>0</v>
      </c>
      <c r="AV59" s="33">
        <f t="shared" si="29"/>
        <v>0</v>
      </c>
      <c r="AW59" s="110">
        <v>0</v>
      </c>
      <c r="AX59" s="112">
        <v>133420.70000000001</v>
      </c>
      <c r="AY59" s="33">
        <f t="shared" si="30"/>
        <v>133420.70000000001</v>
      </c>
      <c r="AZ59" s="47">
        <v>122302.3</v>
      </c>
      <c r="BA59" s="111">
        <v>0</v>
      </c>
      <c r="BB59" s="33">
        <f t="shared" si="31"/>
        <v>0</v>
      </c>
      <c r="BC59" s="13">
        <v>0</v>
      </c>
      <c r="BD59" s="47">
        <v>3500.6</v>
      </c>
      <c r="BE59" s="33">
        <f t="shared" si="32"/>
        <v>3500.5999999999995</v>
      </c>
      <c r="BF59" s="126">
        <v>1634.6</v>
      </c>
      <c r="BG59" s="111">
        <v>0</v>
      </c>
      <c r="BH59" s="33">
        <f t="shared" si="33"/>
        <v>0</v>
      </c>
      <c r="BI59" s="110">
        <v>0</v>
      </c>
      <c r="BJ59" s="111">
        <v>0</v>
      </c>
      <c r="BK59" s="33">
        <f t="shared" si="34"/>
        <v>0</v>
      </c>
      <c r="BL59" s="110">
        <v>0</v>
      </c>
      <c r="BM59" s="12">
        <f t="shared" si="6"/>
        <v>4000</v>
      </c>
      <c r="BN59" s="33">
        <f t="shared" si="35"/>
        <v>4000</v>
      </c>
      <c r="BO59" s="12">
        <f t="shared" si="36"/>
        <v>4329.357</v>
      </c>
      <c r="BP59" s="12">
        <f t="shared" si="79"/>
        <v>108.233925</v>
      </c>
      <c r="BQ59" s="11">
        <f t="shared" si="65"/>
        <v>108.233925</v>
      </c>
      <c r="BR59" s="126">
        <v>1000</v>
      </c>
      <c r="BS59" s="33">
        <f t="shared" si="38"/>
        <v>1000</v>
      </c>
      <c r="BT59" s="47">
        <v>1300.4570000000001</v>
      </c>
      <c r="BU59" s="110">
        <v>0</v>
      </c>
      <c r="BV59" s="33">
        <f t="shared" si="39"/>
        <v>0</v>
      </c>
      <c r="BW59" s="126">
        <v>0</v>
      </c>
      <c r="BX59" s="113">
        <v>0</v>
      </c>
      <c r="BY59" s="33">
        <f t="shared" si="40"/>
        <v>0</v>
      </c>
      <c r="BZ59" s="47">
        <v>0</v>
      </c>
      <c r="CA59" s="110">
        <v>3000</v>
      </c>
      <c r="CB59" s="33">
        <f t="shared" si="41"/>
        <v>3000</v>
      </c>
      <c r="CC59" s="47">
        <v>3028.9</v>
      </c>
      <c r="CD59" s="110">
        <v>0</v>
      </c>
      <c r="CE59" s="33">
        <f t="shared" si="42"/>
        <v>0</v>
      </c>
      <c r="CF59" s="110">
        <v>0</v>
      </c>
      <c r="CG59" s="113">
        <v>5431.3</v>
      </c>
      <c r="CH59" s="33">
        <f t="shared" si="43"/>
        <v>5431.3</v>
      </c>
      <c r="CI59" s="47">
        <v>4497.5200000000004</v>
      </c>
      <c r="CJ59" s="111">
        <v>0</v>
      </c>
      <c r="CK59" s="33">
        <f t="shared" si="44"/>
        <v>0</v>
      </c>
      <c r="CL59" s="47">
        <v>0</v>
      </c>
      <c r="CM59" s="47">
        <v>14000</v>
      </c>
      <c r="CN59" s="33">
        <f t="shared" si="45"/>
        <v>14000</v>
      </c>
      <c r="CO59" s="47">
        <v>20515.127</v>
      </c>
      <c r="CP59" s="110">
        <v>6500</v>
      </c>
      <c r="CQ59" s="33">
        <f t="shared" si="46"/>
        <v>6500</v>
      </c>
      <c r="CR59" s="47">
        <v>8574.3269999999993</v>
      </c>
      <c r="CS59" s="47">
        <v>0</v>
      </c>
      <c r="CT59" s="33">
        <f t="shared" si="47"/>
        <v>0</v>
      </c>
      <c r="CU59" s="47">
        <v>0</v>
      </c>
      <c r="CV59" s="113">
        <v>0</v>
      </c>
      <c r="CW59" s="33">
        <f t="shared" si="48"/>
        <v>0</v>
      </c>
      <c r="CX59" s="126">
        <v>50</v>
      </c>
      <c r="CY59" s="113">
        <v>0</v>
      </c>
      <c r="CZ59" s="33">
        <f t="shared" si="49"/>
        <v>0</v>
      </c>
      <c r="DA59" s="110">
        <v>0</v>
      </c>
      <c r="DB59" s="47">
        <v>1351</v>
      </c>
      <c r="DC59" s="33">
        <f t="shared" si="50"/>
        <v>1351</v>
      </c>
      <c r="DD59" s="47">
        <v>3943.9596999999999</v>
      </c>
      <c r="DE59" s="47">
        <v>0</v>
      </c>
      <c r="DF59" s="12">
        <v>215000.7</v>
      </c>
      <c r="DG59" s="33">
        <f t="shared" si="51"/>
        <v>215000.7</v>
      </c>
      <c r="DH59" s="12">
        <v>192011.56390000001</v>
      </c>
      <c r="DI59" s="47">
        <v>13000</v>
      </c>
      <c r="DJ59" s="33">
        <f t="shared" si="52"/>
        <v>13000</v>
      </c>
      <c r="DK59" s="47">
        <v>13000</v>
      </c>
      <c r="DL59" s="47">
        <v>190309.1</v>
      </c>
      <c r="DM59" s="33">
        <f t="shared" si="53"/>
        <v>190309.1</v>
      </c>
      <c r="DN59" s="47">
        <v>0</v>
      </c>
      <c r="DO59" s="113">
        <v>0</v>
      </c>
      <c r="DP59" s="33">
        <f t="shared" si="54"/>
        <v>0</v>
      </c>
      <c r="DQ59" s="110">
        <v>0</v>
      </c>
      <c r="DR59" s="110">
        <v>0</v>
      </c>
      <c r="DS59" s="33">
        <f t="shared" si="55"/>
        <v>0</v>
      </c>
      <c r="DT59" s="47">
        <v>0</v>
      </c>
      <c r="DU59" s="113">
        <v>0</v>
      </c>
      <c r="DV59" s="33">
        <f t="shared" si="56"/>
        <v>0</v>
      </c>
      <c r="DW59" s="110">
        <v>0</v>
      </c>
      <c r="DX59" s="47">
        <v>10800</v>
      </c>
      <c r="DY59" s="33">
        <f t="shared" si="57"/>
        <v>10800</v>
      </c>
      <c r="DZ59" s="126">
        <v>0</v>
      </c>
      <c r="EA59" s="126">
        <v>0</v>
      </c>
      <c r="EB59" s="126">
        <v>214109.1</v>
      </c>
      <c r="EC59" s="33">
        <f t="shared" si="58"/>
        <v>214109.09999999998</v>
      </c>
      <c r="ED59" s="110">
        <v>13000</v>
      </c>
      <c r="EE59" s="14">
        <f t="shared" si="80"/>
        <v>-203309.1</v>
      </c>
      <c r="EG59" s="14"/>
      <c r="EI59" s="14"/>
      <c r="EJ59" s="14"/>
      <c r="EL59" s="14"/>
    </row>
    <row r="60" spans="1:142" s="15" customFormat="1" ht="20.25" customHeight="1" x14ac:dyDescent="0.2">
      <c r="A60" s="21">
        <v>51</v>
      </c>
      <c r="B60" s="117" t="s">
        <v>106</v>
      </c>
      <c r="C60" s="110">
        <v>579.04129999999998</v>
      </c>
      <c r="D60" s="110">
        <v>0</v>
      </c>
      <c r="E60" s="20">
        <f t="shared" si="60"/>
        <v>7229.5</v>
      </c>
      <c r="F60" s="33">
        <f t="shared" si="8"/>
        <v>7229.5</v>
      </c>
      <c r="G60" s="12">
        <f t="shared" si="61"/>
        <v>5262.4950000000008</v>
      </c>
      <c r="H60" s="12">
        <f t="shared" si="62"/>
        <v>72.7919634829518</v>
      </c>
      <c r="I60" s="12">
        <f t="shared" si="63"/>
        <v>72.7919634829518</v>
      </c>
      <c r="J60" s="12">
        <v>2413.5</v>
      </c>
      <c r="K60" s="33">
        <f t="shared" si="10"/>
        <v>2413.5</v>
      </c>
      <c r="L60" s="12">
        <v>1030.806</v>
      </c>
      <c r="M60" s="12">
        <f t="shared" si="64"/>
        <v>42.710006215040394</v>
      </c>
      <c r="N60" s="12">
        <f t="shared" si="66"/>
        <v>242.8</v>
      </c>
      <c r="O60" s="33">
        <f t="shared" si="11"/>
        <v>242.8</v>
      </c>
      <c r="P60" s="12">
        <f t="shared" si="67"/>
        <v>466.96500000000003</v>
      </c>
      <c r="Q60" s="12">
        <f t="shared" si="68"/>
        <v>192.32495881383855</v>
      </c>
      <c r="R60" s="11">
        <f t="shared" si="69"/>
        <v>192.32495881383855</v>
      </c>
      <c r="S60" s="126">
        <v>5</v>
      </c>
      <c r="T60" s="33">
        <f t="shared" si="14"/>
        <v>5</v>
      </c>
      <c r="U60" s="47">
        <v>182.96500000000006</v>
      </c>
      <c r="V60" s="12">
        <f t="shared" si="70"/>
        <v>3659.3000000000011</v>
      </c>
      <c r="W60" s="11">
        <f t="shared" si="71"/>
        <v>3659.3000000000011</v>
      </c>
      <c r="X60" s="126">
        <v>1070.7</v>
      </c>
      <c r="Y60" s="33">
        <f t="shared" si="17"/>
        <v>1070.7</v>
      </c>
      <c r="Z60" s="47">
        <v>313.8</v>
      </c>
      <c r="AA60" s="12">
        <f t="shared" si="72"/>
        <v>29.307929391986548</v>
      </c>
      <c r="AB60" s="11">
        <f t="shared" si="73"/>
        <v>29.307929391986548</v>
      </c>
      <c r="AC60" s="126">
        <v>237.8</v>
      </c>
      <c r="AD60" s="33">
        <f t="shared" si="20"/>
        <v>237.8</v>
      </c>
      <c r="AE60" s="47">
        <v>284</v>
      </c>
      <c r="AF60" s="12">
        <f t="shared" si="74"/>
        <v>119.42809083263246</v>
      </c>
      <c r="AG60" s="11">
        <f t="shared" si="75"/>
        <v>119.42809083263246</v>
      </c>
      <c r="AH60" s="126">
        <v>0</v>
      </c>
      <c r="AI60" s="33">
        <f t="shared" si="23"/>
        <v>0</v>
      </c>
      <c r="AJ60" s="47">
        <v>0</v>
      </c>
      <c r="AK60" s="47">
        <v>0</v>
      </c>
      <c r="AL60" s="11" t="e">
        <f t="shared" si="76"/>
        <v>#DIV/0!</v>
      </c>
      <c r="AM60" s="110">
        <v>0</v>
      </c>
      <c r="AN60" s="33">
        <f t="shared" si="25"/>
        <v>0</v>
      </c>
      <c r="AO60" s="47">
        <v>0</v>
      </c>
      <c r="AP60" s="12" t="e">
        <f t="shared" si="77"/>
        <v>#DIV/0!</v>
      </c>
      <c r="AQ60" s="11" t="e">
        <f t="shared" si="78"/>
        <v>#DIV/0!</v>
      </c>
      <c r="AR60" s="111">
        <v>0</v>
      </c>
      <c r="AS60" s="33">
        <f t="shared" si="28"/>
        <v>0</v>
      </c>
      <c r="AT60" s="110">
        <v>0</v>
      </c>
      <c r="AU60" s="111">
        <v>0</v>
      </c>
      <c r="AV60" s="33">
        <f t="shared" si="29"/>
        <v>0</v>
      </c>
      <c r="AW60" s="110">
        <v>0</v>
      </c>
      <c r="AX60" s="112">
        <v>4816</v>
      </c>
      <c r="AY60" s="33">
        <f t="shared" si="30"/>
        <v>4816</v>
      </c>
      <c r="AZ60" s="47">
        <v>4414.6000000000004</v>
      </c>
      <c r="BA60" s="111">
        <v>0</v>
      </c>
      <c r="BB60" s="33">
        <f t="shared" si="31"/>
        <v>0</v>
      </c>
      <c r="BC60" s="13">
        <v>0</v>
      </c>
      <c r="BD60" s="47">
        <v>0</v>
      </c>
      <c r="BE60" s="33">
        <f t="shared" si="32"/>
        <v>0</v>
      </c>
      <c r="BF60" s="126">
        <v>0</v>
      </c>
      <c r="BG60" s="111">
        <v>0</v>
      </c>
      <c r="BH60" s="33">
        <f t="shared" si="33"/>
        <v>0</v>
      </c>
      <c r="BI60" s="110">
        <v>0</v>
      </c>
      <c r="BJ60" s="111">
        <v>0</v>
      </c>
      <c r="BK60" s="33">
        <f t="shared" si="34"/>
        <v>0</v>
      </c>
      <c r="BL60" s="110">
        <v>0</v>
      </c>
      <c r="BM60" s="12">
        <f t="shared" si="6"/>
        <v>1100</v>
      </c>
      <c r="BN60" s="33">
        <f t="shared" si="35"/>
        <v>1100</v>
      </c>
      <c r="BO60" s="12">
        <f t="shared" si="36"/>
        <v>250.041</v>
      </c>
      <c r="BP60" s="12">
        <f t="shared" si="79"/>
        <v>22.730999999999998</v>
      </c>
      <c r="BQ60" s="11">
        <f t="shared" si="65"/>
        <v>22.730999999999998</v>
      </c>
      <c r="BR60" s="126">
        <v>1100</v>
      </c>
      <c r="BS60" s="33">
        <f t="shared" si="38"/>
        <v>1100</v>
      </c>
      <c r="BT60" s="47">
        <v>250.041</v>
      </c>
      <c r="BU60" s="110">
        <v>0</v>
      </c>
      <c r="BV60" s="33">
        <f t="shared" si="39"/>
        <v>0</v>
      </c>
      <c r="BW60" s="126">
        <v>0</v>
      </c>
      <c r="BX60" s="113">
        <v>0</v>
      </c>
      <c r="BY60" s="33">
        <f t="shared" si="40"/>
        <v>0</v>
      </c>
      <c r="BZ60" s="47">
        <v>0</v>
      </c>
      <c r="CA60" s="110">
        <v>0</v>
      </c>
      <c r="CB60" s="33">
        <f t="shared" si="41"/>
        <v>0</v>
      </c>
      <c r="CC60" s="47">
        <v>0</v>
      </c>
      <c r="CD60" s="110">
        <v>0</v>
      </c>
      <c r="CE60" s="33">
        <f t="shared" si="42"/>
        <v>0</v>
      </c>
      <c r="CF60" s="110">
        <v>0</v>
      </c>
      <c r="CG60" s="113">
        <v>0</v>
      </c>
      <c r="CH60" s="33">
        <f t="shared" si="43"/>
        <v>0</v>
      </c>
      <c r="CI60" s="47">
        <v>0</v>
      </c>
      <c r="CJ60" s="111">
        <v>0</v>
      </c>
      <c r="CK60" s="33">
        <f t="shared" si="44"/>
        <v>0</v>
      </c>
      <c r="CL60" s="47">
        <v>0</v>
      </c>
      <c r="CM60" s="47">
        <v>0</v>
      </c>
      <c r="CN60" s="33">
        <f t="shared" si="45"/>
        <v>0</v>
      </c>
      <c r="CO60" s="47">
        <v>0</v>
      </c>
      <c r="CP60" s="110">
        <v>0</v>
      </c>
      <c r="CQ60" s="33">
        <f t="shared" si="46"/>
        <v>0</v>
      </c>
      <c r="CR60" s="47">
        <v>0</v>
      </c>
      <c r="CS60" s="47">
        <v>0</v>
      </c>
      <c r="CT60" s="33">
        <f t="shared" si="47"/>
        <v>0</v>
      </c>
      <c r="CU60" s="47">
        <v>0</v>
      </c>
      <c r="CV60" s="113">
        <v>0</v>
      </c>
      <c r="CW60" s="33">
        <f t="shared" si="48"/>
        <v>0</v>
      </c>
      <c r="CX60" s="126">
        <v>0</v>
      </c>
      <c r="CY60" s="113">
        <v>0</v>
      </c>
      <c r="CZ60" s="33">
        <f t="shared" si="49"/>
        <v>0</v>
      </c>
      <c r="DA60" s="110">
        <v>0</v>
      </c>
      <c r="DB60" s="47">
        <v>0</v>
      </c>
      <c r="DC60" s="33">
        <f t="shared" si="50"/>
        <v>0</v>
      </c>
      <c r="DD60" s="47">
        <v>0</v>
      </c>
      <c r="DE60" s="47">
        <v>0</v>
      </c>
      <c r="DF60" s="12">
        <v>7229.5</v>
      </c>
      <c r="DG60" s="33">
        <f t="shared" si="51"/>
        <v>7229.5</v>
      </c>
      <c r="DH60" s="12">
        <v>5262.4950000000008</v>
      </c>
      <c r="DI60" s="47">
        <v>0</v>
      </c>
      <c r="DJ60" s="33">
        <f t="shared" si="52"/>
        <v>0</v>
      </c>
      <c r="DK60" s="47">
        <v>0</v>
      </c>
      <c r="DL60" s="47">
        <v>0</v>
      </c>
      <c r="DM60" s="33">
        <f t="shared" si="53"/>
        <v>0</v>
      </c>
      <c r="DN60" s="47">
        <v>0</v>
      </c>
      <c r="DO60" s="113">
        <v>0</v>
      </c>
      <c r="DP60" s="33">
        <f t="shared" si="54"/>
        <v>0</v>
      </c>
      <c r="DQ60" s="110">
        <v>0</v>
      </c>
      <c r="DR60" s="110">
        <v>0</v>
      </c>
      <c r="DS60" s="33">
        <f t="shared" si="55"/>
        <v>0</v>
      </c>
      <c r="DT60" s="47">
        <v>0</v>
      </c>
      <c r="DU60" s="113">
        <v>0</v>
      </c>
      <c r="DV60" s="33">
        <f t="shared" si="56"/>
        <v>0</v>
      </c>
      <c r="DW60" s="110">
        <v>0</v>
      </c>
      <c r="DX60" s="47">
        <v>362</v>
      </c>
      <c r="DY60" s="33">
        <f t="shared" si="57"/>
        <v>362</v>
      </c>
      <c r="DZ60" s="126">
        <v>0</v>
      </c>
      <c r="EA60" s="126">
        <v>0</v>
      </c>
      <c r="EB60" s="126">
        <v>362</v>
      </c>
      <c r="EC60" s="33">
        <f t="shared" si="58"/>
        <v>362</v>
      </c>
      <c r="ED60" s="110">
        <v>0</v>
      </c>
      <c r="EE60" s="14">
        <f t="shared" si="80"/>
        <v>0</v>
      </c>
      <c r="EG60" s="14"/>
      <c r="EI60" s="14"/>
      <c r="EJ60" s="14"/>
      <c r="EL60" s="14"/>
    </row>
    <row r="61" spans="1:142" s="15" customFormat="1" ht="20.25" customHeight="1" x14ac:dyDescent="0.2">
      <c r="A61" s="21">
        <v>52</v>
      </c>
      <c r="B61" s="117" t="s">
        <v>107</v>
      </c>
      <c r="C61" s="110">
        <v>10546.349099999999</v>
      </c>
      <c r="D61" s="110">
        <v>0</v>
      </c>
      <c r="E61" s="20">
        <f t="shared" si="60"/>
        <v>27289.599999999999</v>
      </c>
      <c r="F61" s="33">
        <f t="shared" si="8"/>
        <v>27289.599999999999</v>
      </c>
      <c r="G61" s="12">
        <f t="shared" si="61"/>
        <v>24045.91</v>
      </c>
      <c r="H61" s="12">
        <f t="shared" si="62"/>
        <v>88.113823581144473</v>
      </c>
      <c r="I61" s="12">
        <f t="shared" si="63"/>
        <v>88.113823581144473</v>
      </c>
      <c r="J61" s="12">
        <v>4862.6000000000004</v>
      </c>
      <c r="K61" s="33">
        <f t="shared" si="10"/>
        <v>4862.6000000000004</v>
      </c>
      <c r="L61" s="12">
        <v>3922.4929999999999</v>
      </c>
      <c r="M61" s="12">
        <f t="shared" si="64"/>
        <v>80.666577551104339</v>
      </c>
      <c r="N61" s="12">
        <f t="shared" si="66"/>
        <v>2202.6</v>
      </c>
      <c r="O61" s="33">
        <f t="shared" si="11"/>
        <v>2202.6</v>
      </c>
      <c r="P61" s="12">
        <f t="shared" si="67"/>
        <v>2892.5250000000001</v>
      </c>
      <c r="Q61" s="12">
        <f t="shared" si="68"/>
        <v>131.32320893489512</v>
      </c>
      <c r="R61" s="11">
        <f t="shared" si="69"/>
        <v>131.32320893489512</v>
      </c>
      <c r="S61" s="126">
        <v>2.6</v>
      </c>
      <c r="T61" s="33">
        <f t="shared" si="14"/>
        <v>2.6</v>
      </c>
      <c r="U61" s="47">
        <v>435.74299999999999</v>
      </c>
      <c r="V61" s="12">
        <f t="shared" si="70"/>
        <v>16759.346153846152</v>
      </c>
      <c r="W61" s="11">
        <f t="shared" si="71"/>
        <v>16759.346153846152</v>
      </c>
      <c r="X61" s="126">
        <v>1160</v>
      </c>
      <c r="Y61" s="33">
        <f t="shared" si="17"/>
        <v>1160</v>
      </c>
      <c r="Z61" s="47">
        <v>90.018000000000001</v>
      </c>
      <c r="AA61" s="12">
        <f t="shared" si="72"/>
        <v>7.7601724137931036</v>
      </c>
      <c r="AB61" s="11">
        <f t="shared" si="73"/>
        <v>7.7601724137931036</v>
      </c>
      <c r="AC61" s="126">
        <v>2200</v>
      </c>
      <c r="AD61" s="33">
        <f t="shared" si="20"/>
        <v>2200</v>
      </c>
      <c r="AE61" s="47">
        <v>2456.7820000000002</v>
      </c>
      <c r="AF61" s="12">
        <f t="shared" si="74"/>
        <v>111.6719090909091</v>
      </c>
      <c r="AG61" s="11">
        <f t="shared" si="75"/>
        <v>111.6719090909091</v>
      </c>
      <c r="AH61" s="126">
        <v>30</v>
      </c>
      <c r="AI61" s="33">
        <f t="shared" si="23"/>
        <v>30</v>
      </c>
      <c r="AJ61" s="47">
        <v>0</v>
      </c>
      <c r="AK61" s="47">
        <v>0</v>
      </c>
      <c r="AL61" s="11">
        <f t="shared" si="76"/>
        <v>0</v>
      </c>
      <c r="AM61" s="110">
        <v>0</v>
      </c>
      <c r="AN61" s="33">
        <f t="shared" si="25"/>
        <v>0</v>
      </c>
      <c r="AO61" s="47">
        <v>0</v>
      </c>
      <c r="AP61" s="12" t="e">
        <f t="shared" si="77"/>
        <v>#DIV/0!</v>
      </c>
      <c r="AQ61" s="11" t="e">
        <f t="shared" si="78"/>
        <v>#DIV/0!</v>
      </c>
      <c r="AR61" s="111">
        <v>0</v>
      </c>
      <c r="AS61" s="33">
        <f t="shared" si="28"/>
        <v>0</v>
      </c>
      <c r="AT61" s="110">
        <v>0</v>
      </c>
      <c r="AU61" s="111">
        <v>0</v>
      </c>
      <c r="AV61" s="33">
        <f t="shared" si="29"/>
        <v>0</v>
      </c>
      <c r="AW61" s="110">
        <v>0</v>
      </c>
      <c r="AX61" s="112">
        <v>22427</v>
      </c>
      <c r="AY61" s="33">
        <f t="shared" si="30"/>
        <v>22427</v>
      </c>
      <c r="AZ61" s="47">
        <v>20558.099999999999</v>
      </c>
      <c r="BA61" s="111">
        <v>0</v>
      </c>
      <c r="BB61" s="33">
        <f t="shared" si="31"/>
        <v>0</v>
      </c>
      <c r="BC61" s="13">
        <v>0</v>
      </c>
      <c r="BD61" s="47">
        <v>0</v>
      </c>
      <c r="BE61" s="33">
        <f t="shared" si="32"/>
        <v>0</v>
      </c>
      <c r="BF61" s="126">
        <v>0</v>
      </c>
      <c r="BG61" s="111">
        <v>0</v>
      </c>
      <c r="BH61" s="33">
        <f t="shared" si="33"/>
        <v>0</v>
      </c>
      <c r="BI61" s="110">
        <v>0</v>
      </c>
      <c r="BJ61" s="111">
        <v>0</v>
      </c>
      <c r="BK61" s="33">
        <f t="shared" si="34"/>
        <v>0</v>
      </c>
      <c r="BL61" s="110">
        <v>0</v>
      </c>
      <c r="BM61" s="12">
        <f t="shared" si="6"/>
        <v>550</v>
      </c>
      <c r="BN61" s="33">
        <f t="shared" si="35"/>
        <v>550</v>
      </c>
      <c r="BO61" s="12">
        <f t="shared" si="36"/>
        <v>449.45000000000005</v>
      </c>
      <c r="BP61" s="12">
        <f t="shared" si="79"/>
        <v>81.718181818181819</v>
      </c>
      <c r="BQ61" s="11">
        <f t="shared" si="65"/>
        <v>81.718181818181819</v>
      </c>
      <c r="BR61" s="126">
        <v>240</v>
      </c>
      <c r="BS61" s="33">
        <f t="shared" si="38"/>
        <v>240</v>
      </c>
      <c r="BT61" s="47">
        <v>200.08</v>
      </c>
      <c r="BU61" s="110">
        <v>210</v>
      </c>
      <c r="BV61" s="33">
        <f t="shared" si="39"/>
        <v>210</v>
      </c>
      <c r="BW61" s="126">
        <v>193.87</v>
      </c>
      <c r="BX61" s="113">
        <v>0</v>
      </c>
      <c r="BY61" s="33">
        <f t="shared" si="40"/>
        <v>0</v>
      </c>
      <c r="BZ61" s="47">
        <v>0</v>
      </c>
      <c r="CA61" s="110">
        <v>100</v>
      </c>
      <c r="CB61" s="33">
        <f t="shared" si="41"/>
        <v>100</v>
      </c>
      <c r="CC61" s="47">
        <v>55.5</v>
      </c>
      <c r="CD61" s="110">
        <v>0</v>
      </c>
      <c r="CE61" s="33">
        <f t="shared" si="42"/>
        <v>0</v>
      </c>
      <c r="CF61" s="110">
        <v>0</v>
      </c>
      <c r="CG61" s="113">
        <v>0</v>
      </c>
      <c r="CH61" s="33">
        <f t="shared" si="43"/>
        <v>0</v>
      </c>
      <c r="CI61" s="47">
        <v>0</v>
      </c>
      <c r="CJ61" s="111">
        <v>0</v>
      </c>
      <c r="CK61" s="33">
        <f t="shared" si="44"/>
        <v>0</v>
      </c>
      <c r="CL61" s="47">
        <v>0</v>
      </c>
      <c r="CM61" s="47">
        <v>920</v>
      </c>
      <c r="CN61" s="33">
        <f t="shared" si="45"/>
        <v>920</v>
      </c>
      <c r="CO61" s="47">
        <v>393.7</v>
      </c>
      <c r="CP61" s="110">
        <v>350</v>
      </c>
      <c r="CQ61" s="33">
        <f t="shared" si="46"/>
        <v>350</v>
      </c>
      <c r="CR61" s="47">
        <v>288.7</v>
      </c>
      <c r="CS61" s="47">
        <v>0</v>
      </c>
      <c r="CT61" s="33">
        <f t="shared" si="47"/>
        <v>0</v>
      </c>
      <c r="CU61" s="47">
        <v>96.8</v>
      </c>
      <c r="CV61" s="113">
        <v>0</v>
      </c>
      <c r="CW61" s="33">
        <f t="shared" si="48"/>
        <v>0</v>
      </c>
      <c r="CX61" s="126">
        <v>0</v>
      </c>
      <c r="CY61" s="113">
        <v>0</v>
      </c>
      <c r="CZ61" s="33">
        <f t="shared" si="49"/>
        <v>0</v>
      </c>
      <c r="DA61" s="110">
        <v>0</v>
      </c>
      <c r="DB61" s="47">
        <v>0</v>
      </c>
      <c r="DC61" s="33">
        <f t="shared" si="50"/>
        <v>0</v>
      </c>
      <c r="DD61" s="47">
        <v>0</v>
      </c>
      <c r="DE61" s="47">
        <v>0</v>
      </c>
      <c r="DF61" s="12">
        <v>27289.599999999999</v>
      </c>
      <c r="DG61" s="33">
        <f t="shared" si="51"/>
        <v>27289.599999999999</v>
      </c>
      <c r="DH61" s="12">
        <v>24045.91</v>
      </c>
      <c r="DI61" s="47">
        <v>0</v>
      </c>
      <c r="DJ61" s="33">
        <f t="shared" si="52"/>
        <v>0</v>
      </c>
      <c r="DK61" s="47">
        <v>0</v>
      </c>
      <c r="DL61" s="47">
        <v>0</v>
      </c>
      <c r="DM61" s="33">
        <f t="shared" si="53"/>
        <v>0</v>
      </c>
      <c r="DN61" s="47">
        <v>0</v>
      </c>
      <c r="DO61" s="113">
        <v>0</v>
      </c>
      <c r="DP61" s="33">
        <f t="shared" si="54"/>
        <v>0</v>
      </c>
      <c r="DQ61" s="110">
        <v>0</v>
      </c>
      <c r="DR61" s="110">
        <v>0</v>
      </c>
      <c r="DS61" s="33">
        <f t="shared" si="55"/>
        <v>0</v>
      </c>
      <c r="DT61" s="47">
        <v>0</v>
      </c>
      <c r="DU61" s="113">
        <v>0</v>
      </c>
      <c r="DV61" s="33">
        <f t="shared" si="56"/>
        <v>0</v>
      </c>
      <c r="DW61" s="110">
        <v>0</v>
      </c>
      <c r="DX61" s="47">
        <v>1500</v>
      </c>
      <c r="DY61" s="33">
        <f t="shared" si="57"/>
        <v>1500</v>
      </c>
      <c r="DZ61" s="126">
        <v>0</v>
      </c>
      <c r="EA61" s="126">
        <v>0</v>
      </c>
      <c r="EB61" s="126">
        <v>1500</v>
      </c>
      <c r="EC61" s="33">
        <f t="shared" si="58"/>
        <v>1500</v>
      </c>
      <c r="ED61" s="110">
        <v>0</v>
      </c>
      <c r="EE61" s="14">
        <f t="shared" si="80"/>
        <v>0</v>
      </c>
      <c r="EG61" s="14"/>
      <c r="EI61" s="14"/>
      <c r="EJ61" s="14"/>
      <c r="EL61" s="14"/>
    </row>
    <row r="62" spans="1:142" s="15" customFormat="1" ht="20.25" customHeight="1" x14ac:dyDescent="0.2">
      <c r="A62" s="21">
        <v>53</v>
      </c>
      <c r="B62" s="117" t="s">
        <v>108</v>
      </c>
      <c r="C62" s="110">
        <v>362.23509999999999</v>
      </c>
      <c r="D62" s="110">
        <v>0</v>
      </c>
      <c r="E62" s="20">
        <f t="shared" si="60"/>
        <v>6178</v>
      </c>
      <c r="F62" s="33">
        <f t="shared" si="8"/>
        <v>6178</v>
      </c>
      <c r="G62" s="12">
        <f t="shared" si="61"/>
        <v>1594.8850000000002</v>
      </c>
      <c r="H62" s="12">
        <f t="shared" si="62"/>
        <v>25.815555195856266</v>
      </c>
      <c r="I62" s="12">
        <f t="shared" si="63"/>
        <v>25.815555195856266</v>
      </c>
      <c r="J62" s="12">
        <v>2438.1999999999998</v>
      </c>
      <c r="K62" s="33">
        <f t="shared" si="10"/>
        <v>2438.1999999999998</v>
      </c>
      <c r="L62" s="12">
        <v>-1797.7149999999999</v>
      </c>
      <c r="M62" s="12">
        <f t="shared" si="64"/>
        <v>-73.731236157821343</v>
      </c>
      <c r="N62" s="12">
        <f t="shared" si="66"/>
        <v>331.7</v>
      </c>
      <c r="O62" s="33">
        <f t="shared" si="11"/>
        <v>331.7</v>
      </c>
      <c r="P62" s="12">
        <f t="shared" si="67"/>
        <v>238.39999999999998</v>
      </c>
      <c r="Q62" s="12">
        <f t="shared" si="68"/>
        <v>71.872173650889351</v>
      </c>
      <c r="R62" s="11">
        <f t="shared" si="69"/>
        <v>71.872173650889351</v>
      </c>
      <c r="S62" s="126">
        <v>0</v>
      </c>
      <c r="T62" s="33">
        <f t="shared" si="14"/>
        <v>0</v>
      </c>
      <c r="U62" s="50">
        <v>35.799999999999997</v>
      </c>
      <c r="V62" s="12" t="e">
        <f t="shared" si="70"/>
        <v>#DIV/0!</v>
      </c>
      <c r="W62" s="11" t="e">
        <f t="shared" si="71"/>
        <v>#DIV/0!</v>
      </c>
      <c r="X62" s="126">
        <v>1906.5</v>
      </c>
      <c r="Y62" s="33">
        <f t="shared" si="17"/>
        <v>1906.5</v>
      </c>
      <c r="Z62" s="47">
        <v>0</v>
      </c>
      <c r="AA62" s="12">
        <f t="shared" si="72"/>
        <v>0</v>
      </c>
      <c r="AB62" s="11">
        <f t="shared" si="73"/>
        <v>0</v>
      </c>
      <c r="AC62" s="126">
        <v>331.7</v>
      </c>
      <c r="AD62" s="33">
        <f t="shared" si="20"/>
        <v>331.7</v>
      </c>
      <c r="AE62" s="47">
        <v>202.6</v>
      </c>
      <c r="AF62" s="12">
        <f t="shared" si="74"/>
        <v>61.079288513717209</v>
      </c>
      <c r="AG62" s="11">
        <f t="shared" si="75"/>
        <v>61.079288513717209</v>
      </c>
      <c r="AH62" s="126">
        <v>0</v>
      </c>
      <c r="AI62" s="33">
        <f t="shared" si="23"/>
        <v>0</v>
      </c>
      <c r="AJ62" s="47">
        <v>0</v>
      </c>
      <c r="AK62" s="47">
        <v>0</v>
      </c>
      <c r="AL62" s="11" t="e">
        <f t="shared" si="76"/>
        <v>#DIV/0!</v>
      </c>
      <c r="AM62" s="110">
        <v>0</v>
      </c>
      <c r="AN62" s="33">
        <f t="shared" si="25"/>
        <v>0</v>
      </c>
      <c r="AO62" s="47">
        <v>0</v>
      </c>
      <c r="AP62" s="12" t="e">
        <f t="shared" si="77"/>
        <v>#DIV/0!</v>
      </c>
      <c r="AQ62" s="11" t="e">
        <f t="shared" si="78"/>
        <v>#DIV/0!</v>
      </c>
      <c r="AR62" s="111">
        <v>0</v>
      </c>
      <c r="AS62" s="33">
        <f t="shared" si="28"/>
        <v>0</v>
      </c>
      <c r="AT62" s="110">
        <v>0</v>
      </c>
      <c r="AU62" s="111">
        <v>0</v>
      </c>
      <c r="AV62" s="33">
        <f t="shared" si="29"/>
        <v>0</v>
      </c>
      <c r="AW62" s="110">
        <v>0</v>
      </c>
      <c r="AX62" s="112">
        <v>3739.8</v>
      </c>
      <c r="AY62" s="33">
        <f t="shared" si="30"/>
        <v>3739.8</v>
      </c>
      <c r="AZ62" s="47">
        <v>3428.3</v>
      </c>
      <c r="BA62" s="111">
        <v>0</v>
      </c>
      <c r="BB62" s="33">
        <f t="shared" si="31"/>
        <v>0</v>
      </c>
      <c r="BC62" s="13">
        <v>0</v>
      </c>
      <c r="BD62" s="47">
        <v>0</v>
      </c>
      <c r="BE62" s="33">
        <f t="shared" si="32"/>
        <v>0</v>
      </c>
      <c r="BF62" s="126">
        <v>0</v>
      </c>
      <c r="BG62" s="111">
        <v>0</v>
      </c>
      <c r="BH62" s="33">
        <f t="shared" si="33"/>
        <v>0</v>
      </c>
      <c r="BI62" s="110">
        <v>0</v>
      </c>
      <c r="BJ62" s="111">
        <v>0</v>
      </c>
      <c r="BK62" s="33">
        <f t="shared" si="34"/>
        <v>0</v>
      </c>
      <c r="BL62" s="110">
        <v>0</v>
      </c>
      <c r="BM62" s="12">
        <f t="shared" si="6"/>
        <v>0</v>
      </c>
      <c r="BN62" s="33">
        <f t="shared" si="35"/>
        <v>0</v>
      </c>
      <c r="BO62" s="12">
        <f t="shared" si="36"/>
        <v>0</v>
      </c>
      <c r="BP62" s="12" t="e">
        <f t="shared" si="79"/>
        <v>#DIV/0!</v>
      </c>
      <c r="BQ62" s="11" t="e">
        <f t="shared" si="65"/>
        <v>#DIV/0!</v>
      </c>
      <c r="BR62" s="126">
        <v>0</v>
      </c>
      <c r="BS62" s="33">
        <f t="shared" si="38"/>
        <v>0</v>
      </c>
      <c r="BT62" s="47">
        <v>0</v>
      </c>
      <c r="BU62" s="110">
        <v>0</v>
      </c>
      <c r="BV62" s="33">
        <f t="shared" si="39"/>
        <v>0</v>
      </c>
      <c r="BW62" s="126">
        <v>0</v>
      </c>
      <c r="BX62" s="113">
        <v>0</v>
      </c>
      <c r="BY62" s="33">
        <f t="shared" si="40"/>
        <v>0</v>
      </c>
      <c r="BZ62" s="47">
        <v>0</v>
      </c>
      <c r="CA62" s="110">
        <v>0</v>
      </c>
      <c r="CB62" s="33">
        <f t="shared" si="41"/>
        <v>0</v>
      </c>
      <c r="CC62" s="47">
        <v>0</v>
      </c>
      <c r="CD62" s="110">
        <v>0</v>
      </c>
      <c r="CE62" s="33">
        <f t="shared" si="42"/>
        <v>0</v>
      </c>
      <c r="CF62" s="110">
        <v>0</v>
      </c>
      <c r="CG62" s="113">
        <v>0</v>
      </c>
      <c r="CH62" s="33">
        <f t="shared" si="43"/>
        <v>0</v>
      </c>
      <c r="CI62" s="47">
        <v>0</v>
      </c>
      <c r="CJ62" s="111">
        <v>0</v>
      </c>
      <c r="CK62" s="33">
        <f t="shared" si="44"/>
        <v>0</v>
      </c>
      <c r="CL62" s="47">
        <v>0</v>
      </c>
      <c r="CM62" s="47">
        <v>0</v>
      </c>
      <c r="CN62" s="33">
        <f t="shared" si="45"/>
        <v>0</v>
      </c>
      <c r="CO62" s="47">
        <v>0</v>
      </c>
      <c r="CP62" s="110">
        <v>0</v>
      </c>
      <c r="CQ62" s="33">
        <f t="shared" si="46"/>
        <v>0</v>
      </c>
      <c r="CR62" s="47">
        <v>0</v>
      </c>
      <c r="CS62" s="47">
        <v>0</v>
      </c>
      <c r="CT62" s="33">
        <f t="shared" si="47"/>
        <v>0</v>
      </c>
      <c r="CU62" s="47">
        <v>0</v>
      </c>
      <c r="CV62" s="113">
        <v>0</v>
      </c>
      <c r="CW62" s="33">
        <f t="shared" si="48"/>
        <v>0</v>
      </c>
      <c r="CX62" s="126">
        <v>0</v>
      </c>
      <c r="CY62" s="113">
        <v>0</v>
      </c>
      <c r="CZ62" s="33">
        <f t="shared" si="49"/>
        <v>0</v>
      </c>
      <c r="DA62" s="110">
        <v>0</v>
      </c>
      <c r="DB62" s="47">
        <v>200</v>
      </c>
      <c r="DC62" s="33">
        <f t="shared" si="50"/>
        <v>200</v>
      </c>
      <c r="DD62" s="47">
        <v>0</v>
      </c>
      <c r="DE62" s="50">
        <v>-1673.78</v>
      </c>
      <c r="DF62" s="12">
        <v>6178</v>
      </c>
      <c r="DG62" s="33">
        <f t="shared" si="51"/>
        <v>6178</v>
      </c>
      <c r="DH62" s="12">
        <v>1957.1200000000001</v>
      </c>
      <c r="DI62" s="47">
        <v>0</v>
      </c>
      <c r="DJ62" s="33">
        <f t="shared" si="52"/>
        <v>0</v>
      </c>
      <c r="DK62" s="47">
        <v>0</v>
      </c>
      <c r="DL62" s="47">
        <v>0</v>
      </c>
      <c r="DM62" s="33">
        <f t="shared" si="53"/>
        <v>0</v>
      </c>
      <c r="DN62" s="47">
        <v>0</v>
      </c>
      <c r="DO62" s="113">
        <v>0</v>
      </c>
      <c r="DP62" s="33">
        <f t="shared" si="54"/>
        <v>0</v>
      </c>
      <c r="DQ62" s="110">
        <v>0</v>
      </c>
      <c r="DR62" s="110">
        <v>0</v>
      </c>
      <c r="DS62" s="33">
        <f t="shared" si="55"/>
        <v>0</v>
      </c>
      <c r="DT62" s="47">
        <v>0</v>
      </c>
      <c r="DU62" s="113">
        <v>0</v>
      </c>
      <c r="DV62" s="33">
        <f t="shared" si="56"/>
        <v>0</v>
      </c>
      <c r="DW62" s="110">
        <v>0</v>
      </c>
      <c r="DX62" s="47">
        <v>310</v>
      </c>
      <c r="DY62" s="33">
        <f t="shared" si="57"/>
        <v>310</v>
      </c>
      <c r="DZ62" s="126">
        <v>0</v>
      </c>
      <c r="EA62" s="126">
        <v>-362.23500000000001</v>
      </c>
      <c r="EB62" s="126">
        <v>310</v>
      </c>
      <c r="EC62" s="33">
        <f t="shared" si="58"/>
        <v>310</v>
      </c>
      <c r="ED62" s="110">
        <v>-362.23500000000001</v>
      </c>
      <c r="EE62" s="14">
        <f t="shared" si="80"/>
        <v>0</v>
      </c>
      <c r="EG62" s="14"/>
      <c r="EI62" s="14"/>
      <c r="EJ62" s="14"/>
      <c r="EL62" s="14"/>
    </row>
    <row r="63" spans="1:142" s="15" customFormat="1" ht="20.25" customHeight="1" x14ac:dyDescent="0.2">
      <c r="A63" s="21">
        <v>54</v>
      </c>
      <c r="B63" s="117" t="s">
        <v>109</v>
      </c>
      <c r="C63" s="110">
        <v>28222.5</v>
      </c>
      <c r="D63" s="110">
        <v>0</v>
      </c>
      <c r="E63" s="20">
        <f t="shared" si="60"/>
        <v>51406.899999999994</v>
      </c>
      <c r="F63" s="33">
        <f t="shared" si="8"/>
        <v>51406.899999999994</v>
      </c>
      <c r="G63" s="12">
        <f t="shared" si="61"/>
        <v>39270.214200000002</v>
      </c>
      <c r="H63" s="12">
        <f t="shared" si="62"/>
        <v>76.390940126714526</v>
      </c>
      <c r="I63" s="12">
        <f t="shared" si="63"/>
        <v>76.390940126714526</v>
      </c>
      <c r="J63" s="12">
        <v>10083.6</v>
      </c>
      <c r="K63" s="33">
        <f t="shared" si="10"/>
        <v>10083.6</v>
      </c>
      <c r="L63" s="12">
        <v>8072.4011999999993</v>
      </c>
      <c r="M63" s="12">
        <f t="shared" si="64"/>
        <v>80.054754254432936</v>
      </c>
      <c r="N63" s="12">
        <f t="shared" si="66"/>
        <v>6717.9000000000005</v>
      </c>
      <c r="O63" s="33">
        <f t="shared" si="11"/>
        <v>6717.9000000000005</v>
      </c>
      <c r="P63" s="12">
        <f t="shared" si="67"/>
        <v>4737.6180000000004</v>
      </c>
      <c r="Q63" s="12">
        <f t="shared" si="68"/>
        <v>70.522306077792166</v>
      </c>
      <c r="R63" s="11">
        <f t="shared" si="69"/>
        <v>70.522306077792166</v>
      </c>
      <c r="S63" s="126">
        <v>51.6</v>
      </c>
      <c r="T63" s="33">
        <f t="shared" si="14"/>
        <v>51.599999999999994</v>
      </c>
      <c r="U63" s="47">
        <v>992.33500000000004</v>
      </c>
      <c r="V63" s="12">
        <f t="shared" si="70"/>
        <v>1923.1298449612407</v>
      </c>
      <c r="W63" s="11">
        <f t="shared" si="71"/>
        <v>1923.1298449612402</v>
      </c>
      <c r="X63" s="126">
        <v>1115.7</v>
      </c>
      <c r="Y63" s="33">
        <f t="shared" si="17"/>
        <v>1115.7</v>
      </c>
      <c r="Z63" s="47">
        <v>259.02199999999999</v>
      </c>
      <c r="AA63" s="12">
        <f t="shared" si="72"/>
        <v>23.21609751725374</v>
      </c>
      <c r="AB63" s="11">
        <f t="shared" si="73"/>
        <v>23.21609751725374</v>
      </c>
      <c r="AC63" s="126">
        <v>6666.3</v>
      </c>
      <c r="AD63" s="33">
        <f t="shared" si="20"/>
        <v>6666.2999999999993</v>
      </c>
      <c r="AE63" s="47">
        <v>3745.2829999999999</v>
      </c>
      <c r="AF63" s="12">
        <f t="shared" si="74"/>
        <v>56.182335028426564</v>
      </c>
      <c r="AG63" s="11">
        <f t="shared" si="75"/>
        <v>56.182335028426557</v>
      </c>
      <c r="AH63" s="126">
        <v>250</v>
      </c>
      <c r="AI63" s="33">
        <f t="shared" si="23"/>
        <v>250</v>
      </c>
      <c r="AJ63" s="47">
        <v>372</v>
      </c>
      <c r="AK63" s="47">
        <v>323</v>
      </c>
      <c r="AL63" s="11">
        <f t="shared" si="76"/>
        <v>148.80000000000001</v>
      </c>
      <c r="AM63" s="110">
        <v>0</v>
      </c>
      <c r="AN63" s="33">
        <f t="shared" si="25"/>
        <v>0</v>
      </c>
      <c r="AO63" s="47">
        <v>0</v>
      </c>
      <c r="AP63" s="12" t="e">
        <f t="shared" si="77"/>
        <v>#DIV/0!</v>
      </c>
      <c r="AQ63" s="11" t="e">
        <f t="shared" si="78"/>
        <v>#DIV/0!</v>
      </c>
      <c r="AR63" s="111">
        <v>0</v>
      </c>
      <c r="AS63" s="33">
        <f t="shared" si="28"/>
        <v>0</v>
      </c>
      <c r="AT63" s="110">
        <v>0</v>
      </c>
      <c r="AU63" s="111">
        <v>0</v>
      </c>
      <c r="AV63" s="33">
        <f t="shared" si="29"/>
        <v>0</v>
      </c>
      <c r="AW63" s="110">
        <v>0</v>
      </c>
      <c r="AX63" s="112">
        <v>35086.6</v>
      </c>
      <c r="AY63" s="33">
        <f t="shared" si="30"/>
        <v>35086.6</v>
      </c>
      <c r="AZ63" s="47">
        <v>32162.799999999999</v>
      </c>
      <c r="BA63" s="111">
        <v>0</v>
      </c>
      <c r="BB63" s="33">
        <f t="shared" si="31"/>
        <v>0</v>
      </c>
      <c r="BC63" s="13">
        <v>0</v>
      </c>
      <c r="BD63" s="47">
        <v>0</v>
      </c>
      <c r="BE63" s="33">
        <f t="shared" si="32"/>
        <v>0</v>
      </c>
      <c r="BF63" s="126">
        <v>0</v>
      </c>
      <c r="BG63" s="111">
        <v>0</v>
      </c>
      <c r="BH63" s="33">
        <f t="shared" si="33"/>
        <v>0</v>
      </c>
      <c r="BI63" s="110">
        <v>0</v>
      </c>
      <c r="BJ63" s="111">
        <v>0</v>
      </c>
      <c r="BK63" s="33">
        <f t="shared" si="34"/>
        <v>0</v>
      </c>
      <c r="BL63" s="110">
        <v>0</v>
      </c>
      <c r="BM63" s="12">
        <f t="shared" si="6"/>
        <v>1300</v>
      </c>
      <c r="BN63" s="33">
        <f t="shared" si="35"/>
        <v>1300</v>
      </c>
      <c r="BO63" s="12">
        <f t="shared" si="36"/>
        <v>1273.5720000000001</v>
      </c>
      <c r="BP63" s="12">
        <f t="shared" si="79"/>
        <v>97.967076923076931</v>
      </c>
      <c r="BQ63" s="11">
        <f t="shared" si="65"/>
        <v>97.967076923076931</v>
      </c>
      <c r="BR63" s="126">
        <v>900</v>
      </c>
      <c r="BS63" s="33">
        <f t="shared" si="38"/>
        <v>900</v>
      </c>
      <c r="BT63" s="47">
        <v>821.27200000000005</v>
      </c>
      <c r="BU63" s="110">
        <v>400</v>
      </c>
      <c r="BV63" s="33">
        <f t="shared" si="39"/>
        <v>400</v>
      </c>
      <c r="BW63" s="126">
        <v>452.3</v>
      </c>
      <c r="BX63" s="113">
        <v>0</v>
      </c>
      <c r="BY63" s="33">
        <f t="shared" si="40"/>
        <v>0</v>
      </c>
      <c r="BZ63" s="47">
        <v>0</v>
      </c>
      <c r="CA63" s="110">
        <v>0</v>
      </c>
      <c r="CB63" s="33">
        <f t="shared" si="41"/>
        <v>0</v>
      </c>
      <c r="CC63" s="47">
        <v>0</v>
      </c>
      <c r="CD63" s="110">
        <v>0</v>
      </c>
      <c r="CE63" s="33">
        <f t="shared" si="42"/>
        <v>0</v>
      </c>
      <c r="CF63" s="110">
        <v>0</v>
      </c>
      <c r="CG63" s="113">
        <v>0</v>
      </c>
      <c r="CH63" s="33">
        <f t="shared" si="43"/>
        <v>0</v>
      </c>
      <c r="CI63" s="47">
        <v>0</v>
      </c>
      <c r="CJ63" s="111">
        <v>0</v>
      </c>
      <c r="CK63" s="33">
        <f t="shared" si="44"/>
        <v>0</v>
      </c>
      <c r="CL63" s="47">
        <v>0</v>
      </c>
      <c r="CM63" s="47">
        <v>700</v>
      </c>
      <c r="CN63" s="33">
        <f t="shared" si="45"/>
        <v>700</v>
      </c>
      <c r="CO63" s="47">
        <v>451</v>
      </c>
      <c r="CP63" s="110">
        <v>200</v>
      </c>
      <c r="CQ63" s="33">
        <f t="shared" si="46"/>
        <v>200</v>
      </c>
      <c r="CR63" s="47">
        <v>123</v>
      </c>
      <c r="CS63" s="47">
        <v>0</v>
      </c>
      <c r="CT63" s="33">
        <f t="shared" si="47"/>
        <v>0</v>
      </c>
      <c r="CU63" s="47">
        <v>966.18920000000003</v>
      </c>
      <c r="CV63" s="113">
        <v>0</v>
      </c>
      <c r="CW63" s="33">
        <f t="shared" si="48"/>
        <v>0</v>
      </c>
      <c r="CX63" s="126">
        <v>0</v>
      </c>
      <c r="CY63" s="113">
        <v>0</v>
      </c>
      <c r="CZ63" s="33">
        <f t="shared" si="49"/>
        <v>0</v>
      </c>
      <c r="DA63" s="110">
        <v>0</v>
      </c>
      <c r="DB63" s="47">
        <v>0</v>
      </c>
      <c r="DC63" s="33">
        <f t="shared" si="50"/>
        <v>0</v>
      </c>
      <c r="DD63" s="47">
        <v>13</v>
      </c>
      <c r="DE63" s="47">
        <v>0</v>
      </c>
      <c r="DF63" s="12">
        <v>45170.2</v>
      </c>
      <c r="DG63" s="33">
        <f t="shared" si="51"/>
        <v>45170.2</v>
      </c>
      <c r="DH63" s="12">
        <v>39270.214200000002</v>
      </c>
      <c r="DI63" s="47">
        <v>0</v>
      </c>
      <c r="DJ63" s="33">
        <f t="shared" si="52"/>
        <v>0</v>
      </c>
      <c r="DK63" s="47">
        <v>0</v>
      </c>
      <c r="DL63" s="47">
        <v>6236.7</v>
      </c>
      <c r="DM63" s="33">
        <f t="shared" si="53"/>
        <v>6236.7000000000007</v>
      </c>
      <c r="DN63" s="47">
        <v>0</v>
      </c>
      <c r="DO63" s="113">
        <v>0</v>
      </c>
      <c r="DP63" s="33">
        <f t="shared" si="54"/>
        <v>0</v>
      </c>
      <c r="DQ63" s="110">
        <v>0</v>
      </c>
      <c r="DR63" s="110">
        <v>0</v>
      </c>
      <c r="DS63" s="33">
        <f t="shared" si="55"/>
        <v>0</v>
      </c>
      <c r="DT63" s="47">
        <v>0</v>
      </c>
      <c r="DU63" s="113">
        <v>0</v>
      </c>
      <c r="DV63" s="33">
        <f t="shared" si="56"/>
        <v>0</v>
      </c>
      <c r="DW63" s="110">
        <v>0</v>
      </c>
      <c r="DX63" s="47">
        <v>2300</v>
      </c>
      <c r="DY63" s="33">
        <f t="shared" si="57"/>
        <v>2300</v>
      </c>
      <c r="DZ63" s="126">
        <v>0</v>
      </c>
      <c r="EA63" s="126">
        <v>0</v>
      </c>
      <c r="EB63" s="126">
        <v>8536.7000000000007</v>
      </c>
      <c r="EC63" s="33">
        <f t="shared" si="58"/>
        <v>8536.7000000000007</v>
      </c>
      <c r="ED63" s="110">
        <v>0</v>
      </c>
      <c r="EE63" s="14">
        <f>DX63-EB63</f>
        <v>-6236.7000000000007</v>
      </c>
      <c r="EG63" s="14"/>
      <c r="EI63" s="14"/>
      <c r="EJ63" s="14"/>
      <c r="EL63" s="14"/>
    </row>
    <row r="64" spans="1:142" s="15" customFormat="1" ht="20.25" customHeight="1" x14ac:dyDescent="0.2">
      <c r="A64" s="21">
        <v>55</v>
      </c>
      <c r="B64" s="117" t="s">
        <v>110</v>
      </c>
      <c r="C64" s="110">
        <v>2334.4030000000002</v>
      </c>
      <c r="D64" s="110">
        <v>0</v>
      </c>
      <c r="E64" s="20">
        <f t="shared" si="60"/>
        <v>38210.625</v>
      </c>
      <c r="F64" s="33">
        <f t="shared" si="8"/>
        <v>38210.625</v>
      </c>
      <c r="G64" s="12">
        <f t="shared" si="61"/>
        <v>30451.320999999996</v>
      </c>
      <c r="H64" s="12">
        <f t="shared" si="62"/>
        <v>79.693333987601605</v>
      </c>
      <c r="I64" s="12">
        <f t="shared" si="63"/>
        <v>79.693333987601605</v>
      </c>
      <c r="J64" s="12">
        <v>4662</v>
      </c>
      <c r="K64" s="33">
        <f t="shared" si="10"/>
        <v>4662</v>
      </c>
      <c r="L64" s="12">
        <v>4171.366</v>
      </c>
      <c r="M64" s="12">
        <f t="shared" si="64"/>
        <v>89.475890175890171</v>
      </c>
      <c r="N64" s="12">
        <f t="shared" si="66"/>
        <v>3075</v>
      </c>
      <c r="O64" s="33">
        <f t="shared" si="11"/>
        <v>3075</v>
      </c>
      <c r="P64" s="12">
        <f t="shared" si="67"/>
        <v>2927.8669999999997</v>
      </c>
      <c r="Q64" s="12">
        <f t="shared" si="68"/>
        <v>95.215186991869899</v>
      </c>
      <c r="R64" s="11">
        <f t="shared" si="69"/>
        <v>95.215186991869899</v>
      </c>
      <c r="S64" s="126">
        <v>1225</v>
      </c>
      <c r="T64" s="33">
        <f t="shared" si="14"/>
        <v>1225</v>
      </c>
      <c r="U64" s="47">
        <v>618.54499999999962</v>
      </c>
      <c r="V64" s="12">
        <f t="shared" si="70"/>
        <v>50.493469387755077</v>
      </c>
      <c r="W64" s="11">
        <f t="shared" si="71"/>
        <v>50.493469387755077</v>
      </c>
      <c r="X64" s="126">
        <v>400</v>
      </c>
      <c r="Y64" s="33">
        <f t="shared" si="17"/>
        <v>400</v>
      </c>
      <c r="Z64" s="47">
        <v>104</v>
      </c>
      <c r="AA64" s="12">
        <f t="shared" si="72"/>
        <v>26</v>
      </c>
      <c r="AB64" s="11">
        <f t="shared" si="73"/>
        <v>26</v>
      </c>
      <c r="AC64" s="126">
        <v>1850</v>
      </c>
      <c r="AD64" s="33">
        <f t="shared" si="20"/>
        <v>1850</v>
      </c>
      <c r="AE64" s="47">
        <v>2309.3220000000001</v>
      </c>
      <c r="AF64" s="12">
        <f t="shared" si="74"/>
        <v>124.82821621621622</v>
      </c>
      <c r="AG64" s="11">
        <f t="shared" si="75"/>
        <v>124.82821621621622</v>
      </c>
      <c r="AH64" s="126">
        <v>110</v>
      </c>
      <c r="AI64" s="33">
        <f t="shared" si="23"/>
        <v>110</v>
      </c>
      <c r="AJ64" s="47">
        <v>120</v>
      </c>
      <c r="AK64" s="47">
        <v>60</v>
      </c>
      <c r="AL64" s="11">
        <f t="shared" si="76"/>
        <v>109.09090909090908</v>
      </c>
      <c r="AM64" s="110">
        <v>0</v>
      </c>
      <c r="AN64" s="33">
        <f t="shared" si="25"/>
        <v>0</v>
      </c>
      <c r="AO64" s="47">
        <v>0</v>
      </c>
      <c r="AP64" s="12" t="e">
        <f t="shared" si="77"/>
        <v>#DIV/0!</v>
      </c>
      <c r="AQ64" s="11" t="e">
        <f t="shared" si="78"/>
        <v>#DIV/0!</v>
      </c>
      <c r="AR64" s="111">
        <v>0</v>
      </c>
      <c r="AS64" s="33">
        <f t="shared" si="28"/>
        <v>0</v>
      </c>
      <c r="AT64" s="110">
        <v>0</v>
      </c>
      <c r="AU64" s="111">
        <v>0</v>
      </c>
      <c r="AV64" s="33">
        <f t="shared" si="29"/>
        <v>0</v>
      </c>
      <c r="AW64" s="110">
        <v>0</v>
      </c>
      <c r="AX64" s="112">
        <v>29343.8</v>
      </c>
      <c r="AY64" s="33">
        <f t="shared" si="30"/>
        <v>29343.8</v>
      </c>
      <c r="AZ64" s="47">
        <v>26898.5</v>
      </c>
      <c r="BA64" s="111">
        <v>0</v>
      </c>
      <c r="BB64" s="33">
        <f t="shared" si="31"/>
        <v>0</v>
      </c>
      <c r="BC64" s="13">
        <v>0</v>
      </c>
      <c r="BD64" s="47">
        <v>0</v>
      </c>
      <c r="BE64" s="33">
        <f t="shared" si="32"/>
        <v>0</v>
      </c>
      <c r="BF64" s="126">
        <v>0</v>
      </c>
      <c r="BG64" s="111">
        <v>0</v>
      </c>
      <c r="BH64" s="33">
        <f t="shared" si="33"/>
        <v>0</v>
      </c>
      <c r="BI64" s="110">
        <v>0</v>
      </c>
      <c r="BJ64" s="111">
        <v>0</v>
      </c>
      <c r="BK64" s="33">
        <f t="shared" si="34"/>
        <v>0</v>
      </c>
      <c r="BL64" s="110">
        <v>0</v>
      </c>
      <c r="BM64" s="12">
        <f t="shared" si="6"/>
        <v>400</v>
      </c>
      <c r="BN64" s="33">
        <f t="shared" si="35"/>
        <v>400</v>
      </c>
      <c r="BO64" s="12">
        <f t="shared" si="36"/>
        <v>474.83800000000002</v>
      </c>
      <c r="BP64" s="12">
        <f t="shared" si="79"/>
        <v>118.70950000000001</v>
      </c>
      <c r="BQ64" s="11">
        <f t="shared" si="65"/>
        <v>118.70950000000001</v>
      </c>
      <c r="BR64" s="126">
        <v>400</v>
      </c>
      <c r="BS64" s="33">
        <f t="shared" si="38"/>
        <v>400</v>
      </c>
      <c r="BT64" s="47">
        <v>474.83800000000002</v>
      </c>
      <c r="BU64" s="110">
        <v>0</v>
      </c>
      <c r="BV64" s="33">
        <f t="shared" si="39"/>
        <v>0</v>
      </c>
      <c r="BW64" s="126">
        <v>0</v>
      </c>
      <c r="BX64" s="113">
        <v>0</v>
      </c>
      <c r="BY64" s="33">
        <f t="shared" si="40"/>
        <v>0</v>
      </c>
      <c r="BZ64" s="47">
        <v>0</v>
      </c>
      <c r="CA64" s="110">
        <v>0</v>
      </c>
      <c r="CB64" s="33">
        <f t="shared" si="41"/>
        <v>0</v>
      </c>
      <c r="CC64" s="47">
        <v>0</v>
      </c>
      <c r="CD64" s="110">
        <v>0</v>
      </c>
      <c r="CE64" s="33">
        <f t="shared" si="42"/>
        <v>0</v>
      </c>
      <c r="CF64" s="110">
        <v>0</v>
      </c>
      <c r="CG64" s="113">
        <v>0</v>
      </c>
      <c r="CH64" s="33">
        <f t="shared" si="43"/>
        <v>0</v>
      </c>
      <c r="CI64" s="47">
        <v>0</v>
      </c>
      <c r="CJ64" s="111">
        <v>0</v>
      </c>
      <c r="CK64" s="33">
        <f t="shared" si="44"/>
        <v>0</v>
      </c>
      <c r="CL64" s="47">
        <v>0</v>
      </c>
      <c r="CM64" s="47">
        <v>677</v>
      </c>
      <c r="CN64" s="33">
        <f t="shared" si="45"/>
        <v>677</v>
      </c>
      <c r="CO64" s="47">
        <v>495.64600000000002</v>
      </c>
      <c r="CP64" s="110">
        <v>677</v>
      </c>
      <c r="CQ64" s="33">
        <f t="shared" si="46"/>
        <v>677</v>
      </c>
      <c r="CR64" s="47">
        <v>402.24599999999998</v>
      </c>
      <c r="CS64" s="47">
        <v>0</v>
      </c>
      <c r="CT64" s="33">
        <f t="shared" si="47"/>
        <v>0</v>
      </c>
      <c r="CU64" s="47">
        <v>49.015000000000001</v>
      </c>
      <c r="CV64" s="113">
        <v>0</v>
      </c>
      <c r="CW64" s="33">
        <f t="shared" si="48"/>
        <v>0</v>
      </c>
      <c r="CX64" s="126">
        <v>0</v>
      </c>
      <c r="CY64" s="113">
        <v>0</v>
      </c>
      <c r="CZ64" s="33">
        <f t="shared" si="49"/>
        <v>0</v>
      </c>
      <c r="DA64" s="110">
        <v>0</v>
      </c>
      <c r="DB64" s="47">
        <v>0</v>
      </c>
      <c r="DC64" s="33">
        <f t="shared" si="50"/>
        <v>0</v>
      </c>
      <c r="DD64" s="47">
        <v>0</v>
      </c>
      <c r="DE64" s="47">
        <v>0</v>
      </c>
      <c r="DF64" s="12">
        <v>32940.800000000003</v>
      </c>
      <c r="DG64" s="33">
        <f t="shared" si="51"/>
        <v>32940.800000000003</v>
      </c>
      <c r="DH64" s="12">
        <v>30451.321</v>
      </c>
      <c r="DI64" s="47">
        <v>0</v>
      </c>
      <c r="DJ64" s="33">
        <f t="shared" si="52"/>
        <v>0</v>
      </c>
      <c r="DK64" s="47">
        <v>0</v>
      </c>
      <c r="DL64" s="47">
        <v>5269.8249999999998</v>
      </c>
      <c r="DM64" s="33">
        <f t="shared" si="53"/>
        <v>5269.8249999999998</v>
      </c>
      <c r="DN64" s="47">
        <v>0</v>
      </c>
      <c r="DO64" s="113">
        <v>0</v>
      </c>
      <c r="DP64" s="33">
        <f t="shared" si="54"/>
        <v>0</v>
      </c>
      <c r="DQ64" s="110">
        <v>0</v>
      </c>
      <c r="DR64" s="110">
        <v>0</v>
      </c>
      <c r="DS64" s="33">
        <f t="shared" si="55"/>
        <v>0</v>
      </c>
      <c r="DT64" s="47">
        <v>0</v>
      </c>
      <c r="DU64" s="113">
        <v>0</v>
      </c>
      <c r="DV64" s="33">
        <f t="shared" si="56"/>
        <v>0</v>
      </c>
      <c r="DW64" s="110">
        <v>0</v>
      </c>
      <c r="DX64" s="47">
        <v>4218.8</v>
      </c>
      <c r="DY64" s="33">
        <f t="shared" si="57"/>
        <v>4218.8</v>
      </c>
      <c r="DZ64" s="126">
        <v>3500</v>
      </c>
      <c r="EA64" s="126">
        <v>0</v>
      </c>
      <c r="EB64" s="126">
        <v>9488.625</v>
      </c>
      <c r="EC64" s="33">
        <f t="shared" si="58"/>
        <v>9488.625</v>
      </c>
      <c r="ED64" s="110">
        <v>3500</v>
      </c>
      <c r="EE64" s="14">
        <f t="shared" si="80"/>
        <v>-5269.8249999999998</v>
      </c>
      <c r="EG64" s="14"/>
      <c r="EI64" s="14"/>
      <c r="EJ64" s="14"/>
      <c r="EL64" s="14"/>
    </row>
    <row r="65" spans="1:142" s="15" customFormat="1" ht="20.25" customHeight="1" x14ac:dyDescent="0.2">
      <c r="A65" s="21">
        <v>56</v>
      </c>
      <c r="B65" s="117" t="s">
        <v>111</v>
      </c>
      <c r="C65" s="110">
        <v>3658.9</v>
      </c>
      <c r="D65" s="110">
        <v>0</v>
      </c>
      <c r="E65" s="20">
        <f t="shared" si="60"/>
        <v>19813.599999999999</v>
      </c>
      <c r="F65" s="33">
        <f t="shared" si="8"/>
        <v>19813.599999999999</v>
      </c>
      <c r="G65" s="12">
        <f t="shared" si="61"/>
        <v>17585.625</v>
      </c>
      <c r="H65" s="12">
        <f t="shared" si="62"/>
        <v>88.755324625509758</v>
      </c>
      <c r="I65" s="12">
        <f t="shared" si="63"/>
        <v>88.755324625509758</v>
      </c>
      <c r="J65" s="12">
        <v>4950.1000000000004</v>
      </c>
      <c r="K65" s="33">
        <f t="shared" si="10"/>
        <v>4950.1000000000004</v>
      </c>
      <c r="L65" s="12">
        <v>4557.1589999999997</v>
      </c>
      <c r="M65" s="12">
        <f t="shared" si="64"/>
        <v>92.061958344275865</v>
      </c>
      <c r="N65" s="12">
        <f t="shared" si="66"/>
        <v>3487.1</v>
      </c>
      <c r="O65" s="33">
        <f t="shared" si="11"/>
        <v>3487.0999999999995</v>
      </c>
      <c r="P65" s="12">
        <f t="shared" si="67"/>
        <v>3462.1609999999996</v>
      </c>
      <c r="Q65" s="12">
        <f t="shared" si="68"/>
        <v>99.28482119813026</v>
      </c>
      <c r="R65" s="11">
        <f t="shared" si="69"/>
        <v>99.284821198130246</v>
      </c>
      <c r="S65" s="126">
        <v>27.1</v>
      </c>
      <c r="T65" s="33">
        <f t="shared" si="14"/>
        <v>27.1</v>
      </c>
      <c r="U65" s="47">
        <v>623.58799999999985</v>
      </c>
      <c r="V65" s="12">
        <f t="shared" si="70"/>
        <v>2301.0627306273054</v>
      </c>
      <c r="W65" s="11">
        <f t="shared" si="71"/>
        <v>2301.0627306273054</v>
      </c>
      <c r="X65" s="126">
        <v>760</v>
      </c>
      <c r="Y65" s="33">
        <f t="shared" si="17"/>
        <v>760</v>
      </c>
      <c r="Z65" s="47">
        <v>484.22199999999998</v>
      </c>
      <c r="AA65" s="12">
        <f t="shared" si="72"/>
        <v>63.713421052631581</v>
      </c>
      <c r="AB65" s="11">
        <f t="shared" si="73"/>
        <v>63.713421052631581</v>
      </c>
      <c r="AC65" s="126">
        <v>3460</v>
      </c>
      <c r="AD65" s="33">
        <f t="shared" si="20"/>
        <v>3460</v>
      </c>
      <c r="AE65" s="47">
        <v>2838.5729999999999</v>
      </c>
      <c r="AF65" s="12">
        <f t="shared" si="74"/>
        <v>82.039682080924848</v>
      </c>
      <c r="AG65" s="11">
        <f t="shared" si="75"/>
        <v>82.039682080924848</v>
      </c>
      <c r="AH65" s="126">
        <v>30</v>
      </c>
      <c r="AI65" s="33">
        <f t="shared" si="23"/>
        <v>30</v>
      </c>
      <c r="AJ65" s="47">
        <v>30</v>
      </c>
      <c r="AK65" s="47">
        <v>20</v>
      </c>
      <c r="AL65" s="11">
        <f t="shared" si="76"/>
        <v>100</v>
      </c>
      <c r="AM65" s="110">
        <v>0</v>
      </c>
      <c r="AN65" s="33">
        <f t="shared" si="25"/>
        <v>0</v>
      </c>
      <c r="AO65" s="47">
        <v>0</v>
      </c>
      <c r="AP65" s="12" t="e">
        <f t="shared" si="77"/>
        <v>#DIV/0!</v>
      </c>
      <c r="AQ65" s="11" t="e">
        <f t="shared" si="78"/>
        <v>#DIV/0!</v>
      </c>
      <c r="AR65" s="111">
        <v>0</v>
      </c>
      <c r="AS65" s="33">
        <f t="shared" si="28"/>
        <v>0</v>
      </c>
      <c r="AT65" s="110">
        <v>0</v>
      </c>
      <c r="AU65" s="111">
        <v>0</v>
      </c>
      <c r="AV65" s="33">
        <f t="shared" si="29"/>
        <v>0</v>
      </c>
      <c r="AW65" s="110">
        <v>0</v>
      </c>
      <c r="AX65" s="112">
        <v>14863.5</v>
      </c>
      <c r="AY65" s="33">
        <f t="shared" si="30"/>
        <v>14863.5</v>
      </c>
      <c r="AZ65" s="47">
        <v>13624.8</v>
      </c>
      <c r="BA65" s="111">
        <v>0</v>
      </c>
      <c r="BB65" s="33">
        <f t="shared" si="31"/>
        <v>0</v>
      </c>
      <c r="BC65" s="13">
        <v>0</v>
      </c>
      <c r="BD65" s="47">
        <v>0</v>
      </c>
      <c r="BE65" s="33">
        <f t="shared" si="32"/>
        <v>0</v>
      </c>
      <c r="BF65" s="126">
        <v>0</v>
      </c>
      <c r="BG65" s="111">
        <v>0</v>
      </c>
      <c r="BH65" s="33">
        <f t="shared" si="33"/>
        <v>0</v>
      </c>
      <c r="BI65" s="110">
        <v>0</v>
      </c>
      <c r="BJ65" s="111">
        <v>0</v>
      </c>
      <c r="BK65" s="33">
        <f t="shared" si="34"/>
        <v>0</v>
      </c>
      <c r="BL65" s="110">
        <v>0</v>
      </c>
      <c r="BM65" s="12">
        <f t="shared" si="6"/>
        <v>353</v>
      </c>
      <c r="BN65" s="33">
        <f t="shared" si="35"/>
        <v>353</v>
      </c>
      <c r="BO65" s="12">
        <f t="shared" si="36"/>
        <v>354.77600000000001</v>
      </c>
      <c r="BP65" s="12">
        <f t="shared" si="79"/>
        <v>100.50311614730877</v>
      </c>
      <c r="BQ65" s="11">
        <f t="shared" si="65"/>
        <v>100.50311614730877</v>
      </c>
      <c r="BR65" s="126">
        <v>353</v>
      </c>
      <c r="BS65" s="33">
        <f t="shared" si="38"/>
        <v>353</v>
      </c>
      <c r="BT65" s="47">
        <v>354.77600000000001</v>
      </c>
      <c r="BU65" s="110">
        <v>0</v>
      </c>
      <c r="BV65" s="33">
        <f t="shared" si="39"/>
        <v>0</v>
      </c>
      <c r="BW65" s="126">
        <v>0</v>
      </c>
      <c r="BX65" s="113">
        <v>0</v>
      </c>
      <c r="BY65" s="33">
        <f t="shared" si="40"/>
        <v>0</v>
      </c>
      <c r="BZ65" s="47">
        <v>0</v>
      </c>
      <c r="CA65" s="110">
        <v>0</v>
      </c>
      <c r="CB65" s="33">
        <f t="shared" si="41"/>
        <v>0</v>
      </c>
      <c r="CC65" s="47">
        <v>0</v>
      </c>
      <c r="CD65" s="110">
        <v>0</v>
      </c>
      <c r="CE65" s="33">
        <f t="shared" si="42"/>
        <v>0</v>
      </c>
      <c r="CF65" s="110">
        <v>0</v>
      </c>
      <c r="CG65" s="113">
        <v>0</v>
      </c>
      <c r="CH65" s="33">
        <f t="shared" si="43"/>
        <v>0</v>
      </c>
      <c r="CI65" s="47">
        <v>0</v>
      </c>
      <c r="CJ65" s="111">
        <v>0</v>
      </c>
      <c r="CK65" s="33">
        <f t="shared" si="44"/>
        <v>0</v>
      </c>
      <c r="CL65" s="47">
        <v>0</v>
      </c>
      <c r="CM65" s="47">
        <v>320</v>
      </c>
      <c r="CN65" s="33">
        <f t="shared" si="45"/>
        <v>320</v>
      </c>
      <c r="CO65" s="47">
        <v>226</v>
      </c>
      <c r="CP65" s="110">
        <v>200</v>
      </c>
      <c r="CQ65" s="33">
        <f t="shared" si="46"/>
        <v>200</v>
      </c>
      <c r="CR65" s="47">
        <v>106</v>
      </c>
      <c r="CS65" s="47">
        <v>0</v>
      </c>
      <c r="CT65" s="33">
        <f t="shared" si="47"/>
        <v>0</v>
      </c>
      <c r="CU65" s="47">
        <v>0</v>
      </c>
      <c r="CV65" s="113">
        <v>0</v>
      </c>
      <c r="CW65" s="33">
        <f t="shared" si="48"/>
        <v>0</v>
      </c>
      <c r="CX65" s="126">
        <v>0</v>
      </c>
      <c r="CY65" s="113">
        <v>0</v>
      </c>
      <c r="CZ65" s="33">
        <f t="shared" si="49"/>
        <v>0</v>
      </c>
      <c r="DA65" s="110">
        <v>0</v>
      </c>
      <c r="DB65" s="47">
        <v>0</v>
      </c>
      <c r="DC65" s="33">
        <f t="shared" si="50"/>
        <v>0</v>
      </c>
      <c r="DD65" s="47">
        <v>0</v>
      </c>
      <c r="DE65" s="47">
        <v>0</v>
      </c>
      <c r="DF65" s="12">
        <v>19813.599999999999</v>
      </c>
      <c r="DG65" s="33">
        <f t="shared" si="51"/>
        <v>19813.599999999999</v>
      </c>
      <c r="DH65" s="12">
        <v>17585.625</v>
      </c>
      <c r="DI65" s="47">
        <v>0</v>
      </c>
      <c r="DJ65" s="33">
        <f t="shared" si="52"/>
        <v>0</v>
      </c>
      <c r="DK65" s="47">
        <v>0</v>
      </c>
      <c r="DL65" s="47">
        <v>0</v>
      </c>
      <c r="DM65" s="33">
        <f t="shared" si="53"/>
        <v>0</v>
      </c>
      <c r="DN65" s="47">
        <v>0</v>
      </c>
      <c r="DO65" s="113">
        <v>0</v>
      </c>
      <c r="DP65" s="33">
        <f t="shared" si="54"/>
        <v>0</v>
      </c>
      <c r="DQ65" s="110">
        <v>0</v>
      </c>
      <c r="DR65" s="110">
        <v>0</v>
      </c>
      <c r="DS65" s="33">
        <f t="shared" si="55"/>
        <v>0</v>
      </c>
      <c r="DT65" s="47">
        <v>0</v>
      </c>
      <c r="DU65" s="113">
        <v>0</v>
      </c>
      <c r="DV65" s="33">
        <f t="shared" si="56"/>
        <v>0</v>
      </c>
      <c r="DW65" s="110">
        <v>0</v>
      </c>
      <c r="DX65" s="47">
        <v>995</v>
      </c>
      <c r="DY65" s="33">
        <f t="shared" si="57"/>
        <v>995</v>
      </c>
      <c r="DZ65" s="126">
        <v>0</v>
      </c>
      <c r="EA65" s="126">
        <v>0</v>
      </c>
      <c r="EB65" s="126">
        <v>995</v>
      </c>
      <c r="EC65" s="33">
        <f t="shared" si="58"/>
        <v>995</v>
      </c>
      <c r="ED65" s="110">
        <v>0</v>
      </c>
      <c r="EE65" s="14">
        <f t="shared" si="80"/>
        <v>0</v>
      </c>
      <c r="EG65" s="14"/>
      <c r="EI65" s="14"/>
      <c r="EJ65" s="14"/>
      <c r="EL65" s="14"/>
    </row>
    <row r="66" spans="1:142" s="15" customFormat="1" ht="20.25" customHeight="1" x14ac:dyDescent="0.2">
      <c r="A66" s="21">
        <v>57</v>
      </c>
      <c r="B66" s="118" t="s">
        <v>112</v>
      </c>
      <c r="C66" s="110">
        <v>30.611699999999999</v>
      </c>
      <c r="D66" s="110">
        <v>0</v>
      </c>
      <c r="E66" s="20">
        <f t="shared" si="60"/>
        <v>7121</v>
      </c>
      <c r="F66" s="33">
        <f t="shared" si="8"/>
        <v>7121</v>
      </c>
      <c r="G66" s="12">
        <f t="shared" si="61"/>
        <v>4634.1210000000001</v>
      </c>
      <c r="H66" s="12">
        <f t="shared" si="62"/>
        <v>65.076829097036935</v>
      </c>
      <c r="I66" s="12">
        <f t="shared" si="63"/>
        <v>65.076829097036935</v>
      </c>
      <c r="J66" s="12">
        <v>2875.2</v>
      </c>
      <c r="K66" s="33">
        <f t="shared" si="10"/>
        <v>2875.2</v>
      </c>
      <c r="L66" s="12">
        <v>980.24599999999998</v>
      </c>
      <c r="M66" s="12">
        <f t="shared" si="64"/>
        <v>34.093141346688924</v>
      </c>
      <c r="N66" s="12">
        <f t="shared" si="66"/>
        <v>191.2</v>
      </c>
      <c r="O66" s="33">
        <f t="shared" si="11"/>
        <v>191.2</v>
      </c>
      <c r="P66" s="12">
        <f t="shared" si="67"/>
        <v>340.32600000000002</v>
      </c>
      <c r="Q66" s="12">
        <f t="shared" si="68"/>
        <v>177.99476987447699</v>
      </c>
      <c r="R66" s="11">
        <f t="shared" si="69"/>
        <v>177.99476987447699</v>
      </c>
      <c r="S66" s="126">
        <v>0</v>
      </c>
      <c r="T66" s="33">
        <f t="shared" si="14"/>
        <v>0</v>
      </c>
      <c r="U66" s="47">
        <v>238.125</v>
      </c>
      <c r="V66" s="12" t="e">
        <f t="shared" si="70"/>
        <v>#DIV/0!</v>
      </c>
      <c r="W66" s="11" t="e">
        <f t="shared" si="71"/>
        <v>#DIV/0!</v>
      </c>
      <c r="X66" s="126">
        <v>1802</v>
      </c>
      <c r="Y66" s="33">
        <f t="shared" si="17"/>
        <v>1802</v>
      </c>
      <c r="Z66" s="47">
        <v>489.9</v>
      </c>
      <c r="AA66" s="12">
        <f t="shared" si="72"/>
        <v>27.186459489456162</v>
      </c>
      <c r="AB66" s="11">
        <f t="shared" si="73"/>
        <v>27.186459489456162</v>
      </c>
      <c r="AC66" s="126">
        <v>191.2</v>
      </c>
      <c r="AD66" s="33">
        <f t="shared" si="20"/>
        <v>191.2</v>
      </c>
      <c r="AE66" s="47">
        <v>102.20099999999999</v>
      </c>
      <c r="AF66" s="12">
        <f t="shared" si="74"/>
        <v>53.45240585774058</v>
      </c>
      <c r="AG66" s="11">
        <f t="shared" si="75"/>
        <v>53.45240585774058</v>
      </c>
      <c r="AH66" s="126">
        <v>0</v>
      </c>
      <c r="AI66" s="33">
        <f t="shared" si="23"/>
        <v>0</v>
      </c>
      <c r="AJ66" s="47">
        <v>0</v>
      </c>
      <c r="AK66" s="47">
        <v>0</v>
      </c>
      <c r="AL66" s="11" t="e">
        <f t="shared" si="76"/>
        <v>#DIV/0!</v>
      </c>
      <c r="AM66" s="110">
        <v>0</v>
      </c>
      <c r="AN66" s="33">
        <f t="shared" si="25"/>
        <v>0</v>
      </c>
      <c r="AO66" s="47">
        <v>0</v>
      </c>
      <c r="AP66" s="12" t="e">
        <f t="shared" si="77"/>
        <v>#DIV/0!</v>
      </c>
      <c r="AQ66" s="11" t="e">
        <f t="shared" si="78"/>
        <v>#DIV/0!</v>
      </c>
      <c r="AR66" s="111">
        <v>0</v>
      </c>
      <c r="AS66" s="33">
        <f t="shared" si="28"/>
        <v>0</v>
      </c>
      <c r="AT66" s="110">
        <v>0</v>
      </c>
      <c r="AU66" s="111">
        <v>0</v>
      </c>
      <c r="AV66" s="33">
        <f t="shared" si="29"/>
        <v>0</v>
      </c>
      <c r="AW66" s="110">
        <v>0</v>
      </c>
      <c r="AX66" s="112">
        <v>4245.8</v>
      </c>
      <c r="AY66" s="33">
        <f t="shared" si="30"/>
        <v>4245.8</v>
      </c>
      <c r="AZ66" s="47">
        <v>3892</v>
      </c>
      <c r="BA66" s="111">
        <v>0</v>
      </c>
      <c r="BB66" s="33">
        <f t="shared" si="31"/>
        <v>0</v>
      </c>
      <c r="BC66" s="13">
        <v>0</v>
      </c>
      <c r="BD66" s="47">
        <v>0</v>
      </c>
      <c r="BE66" s="33">
        <f t="shared" si="32"/>
        <v>0</v>
      </c>
      <c r="BF66" s="126">
        <v>0</v>
      </c>
      <c r="BG66" s="111">
        <v>0</v>
      </c>
      <c r="BH66" s="33">
        <f t="shared" si="33"/>
        <v>0</v>
      </c>
      <c r="BI66" s="110">
        <v>0</v>
      </c>
      <c r="BJ66" s="111">
        <v>0</v>
      </c>
      <c r="BK66" s="33">
        <f t="shared" si="34"/>
        <v>0</v>
      </c>
      <c r="BL66" s="110">
        <v>0</v>
      </c>
      <c r="BM66" s="12">
        <f t="shared" si="6"/>
        <v>882</v>
      </c>
      <c r="BN66" s="33">
        <f t="shared" si="35"/>
        <v>882</v>
      </c>
      <c r="BO66" s="12">
        <f t="shared" si="36"/>
        <v>150.02000000000001</v>
      </c>
      <c r="BP66" s="12">
        <f t="shared" si="79"/>
        <v>17.009070294784582</v>
      </c>
      <c r="BQ66" s="11">
        <f t="shared" si="65"/>
        <v>17.009070294784582</v>
      </c>
      <c r="BR66" s="126">
        <v>882</v>
      </c>
      <c r="BS66" s="33">
        <f t="shared" si="38"/>
        <v>882</v>
      </c>
      <c r="BT66" s="47">
        <v>150.02000000000001</v>
      </c>
      <c r="BU66" s="110">
        <v>0</v>
      </c>
      <c r="BV66" s="33">
        <f t="shared" si="39"/>
        <v>0</v>
      </c>
      <c r="BW66" s="126">
        <v>0</v>
      </c>
      <c r="BX66" s="113">
        <v>0</v>
      </c>
      <c r="BY66" s="33">
        <f t="shared" si="40"/>
        <v>0</v>
      </c>
      <c r="BZ66" s="47">
        <v>0</v>
      </c>
      <c r="CA66" s="110">
        <v>0</v>
      </c>
      <c r="CB66" s="33">
        <f t="shared" si="41"/>
        <v>0</v>
      </c>
      <c r="CC66" s="47">
        <v>0</v>
      </c>
      <c r="CD66" s="110">
        <v>0</v>
      </c>
      <c r="CE66" s="33">
        <f t="shared" si="42"/>
        <v>0</v>
      </c>
      <c r="CF66" s="110">
        <v>0</v>
      </c>
      <c r="CG66" s="113">
        <v>0</v>
      </c>
      <c r="CH66" s="33">
        <f t="shared" si="43"/>
        <v>0</v>
      </c>
      <c r="CI66" s="47">
        <v>0</v>
      </c>
      <c r="CJ66" s="111">
        <v>0</v>
      </c>
      <c r="CK66" s="33">
        <f t="shared" si="44"/>
        <v>0</v>
      </c>
      <c r="CL66" s="47">
        <v>0</v>
      </c>
      <c r="CM66" s="47">
        <v>0</v>
      </c>
      <c r="CN66" s="33">
        <f t="shared" si="45"/>
        <v>0</v>
      </c>
      <c r="CO66" s="47">
        <v>0</v>
      </c>
      <c r="CP66" s="110">
        <v>0</v>
      </c>
      <c r="CQ66" s="33">
        <f t="shared" si="46"/>
        <v>0</v>
      </c>
      <c r="CR66" s="47">
        <v>0</v>
      </c>
      <c r="CS66" s="47">
        <v>0</v>
      </c>
      <c r="CT66" s="33">
        <f t="shared" si="47"/>
        <v>0</v>
      </c>
      <c r="CU66" s="47">
        <v>0</v>
      </c>
      <c r="CV66" s="113">
        <v>0</v>
      </c>
      <c r="CW66" s="33">
        <f t="shared" si="48"/>
        <v>0</v>
      </c>
      <c r="CX66" s="126">
        <v>0</v>
      </c>
      <c r="CY66" s="113">
        <v>0</v>
      </c>
      <c r="CZ66" s="33">
        <f t="shared" si="49"/>
        <v>0</v>
      </c>
      <c r="DA66" s="110">
        <v>0</v>
      </c>
      <c r="DB66" s="47">
        <v>0</v>
      </c>
      <c r="DC66" s="33">
        <f t="shared" si="50"/>
        <v>0</v>
      </c>
      <c r="DD66" s="47">
        <v>0</v>
      </c>
      <c r="DE66" s="47">
        <v>0</v>
      </c>
      <c r="DF66" s="12">
        <v>7121</v>
      </c>
      <c r="DG66" s="33">
        <f t="shared" si="51"/>
        <v>7121</v>
      </c>
      <c r="DH66" s="12">
        <v>4634.1210000000001</v>
      </c>
      <c r="DI66" s="47">
        <v>0</v>
      </c>
      <c r="DJ66" s="33">
        <f t="shared" si="52"/>
        <v>0</v>
      </c>
      <c r="DK66" s="47">
        <v>0</v>
      </c>
      <c r="DL66" s="47">
        <v>0</v>
      </c>
      <c r="DM66" s="33">
        <f t="shared" si="53"/>
        <v>0</v>
      </c>
      <c r="DN66" s="47">
        <v>0</v>
      </c>
      <c r="DO66" s="113">
        <v>0</v>
      </c>
      <c r="DP66" s="33">
        <f t="shared" si="54"/>
        <v>0</v>
      </c>
      <c r="DQ66" s="110">
        <v>0</v>
      </c>
      <c r="DR66" s="110">
        <v>0</v>
      </c>
      <c r="DS66" s="33">
        <f t="shared" si="55"/>
        <v>0</v>
      </c>
      <c r="DT66" s="47">
        <v>0</v>
      </c>
      <c r="DU66" s="113">
        <v>0</v>
      </c>
      <c r="DV66" s="33">
        <f t="shared" si="56"/>
        <v>0</v>
      </c>
      <c r="DW66" s="110">
        <v>0</v>
      </c>
      <c r="DX66" s="47">
        <v>356</v>
      </c>
      <c r="DY66" s="33">
        <f t="shared" si="57"/>
        <v>356</v>
      </c>
      <c r="DZ66" s="126">
        <v>0</v>
      </c>
      <c r="EA66" s="126">
        <v>0</v>
      </c>
      <c r="EB66" s="126">
        <v>356</v>
      </c>
      <c r="EC66" s="33">
        <f t="shared" si="58"/>
        <v>356</v>
      </c>
      <c r="ED66" s="110">
        <v>0</v>
      </c>
      <c r="EE66" s="14">
        <f t="shared" si="80"/>
        <v>0</v>
      </c>
      <c r="EG66" s="14"/>
      <c r="EI66" s="14"/>
      <c r="EJ66" s="14"/>
      <c r="EL66" s="14"/>
    </row>
    <row r="67" spans="1:142" s="15" customFormat="1" ht="20.25" customHeight="1" x14ac:dyDescent="0.2">
      <c r="A67" s="21">
        <v>58</v>
      </c>
      <c r="B67" s="119" t="s">
        <v>113</v>
      </c>
      <c r="C67" s="110">
        <v>260.52550000000002</v>
      </c>
      <c r="D67" s="110">
        <v>0</v>
      </c>
      <c r="E67" s="20">
        <f t="shared" si="60"/>
        <v>11337.7</v>
      </c>
      <c r="F67" s="33">
        <f t="shared" si="8"/>
        <v>11337.7</v>
      </c>
      <c r="G67" s="12">
        <f t="shared" si="61"/>
        <v>7867.692</v>
      </c>
      <c r="H67" s="12">
        <f t="shared" si="62"/>
        <v>69.394074635949082</v>
      </c>
      <c r="I67" s="12">
        <f t="shared" si="63"/>
        <v>69.394074635949082</v>
      </c>
      <c r="J67" s="12">
        <v>2933.5</v>
      </c>
      <c r="K67" s="33">
        <f t="shared" si="10"/>
        <v>2933.5</v>
      </c>
      <c r="L67" s="12">
        <v>282.77099999999984</v>
      </c>
      <c r="M67" s="12">
        <f t="shared" si="64"/>
        <v>9.6393727629111936</v>
      </c>
      <c r="N67" s="12">
        <f t="shared" si="66"/>
        <v>1141.8</v>
      </c>
      <c r="O67" s="33">
        <f t="shared" si="11"/>
        <v>1141.8</v>
      </c>
      <c r="P67" s="12">
        <f t="shared" si="67"/>
        <v>-187.35200000000009</v>
      </c>
      <c r="Q67" s="12">
        <f t="shared" si="68"/>
        <v>-16.408477842003862</v>
      </c>
      <c r="R67" s="11">
        <f t="shared" si="69"/>
        <v>-16.408477842003862</v>
      </c>
      <c r="S67" s="126">
        <v>0</v>
      </c>
      <c r="T67" s="33">
        <f t="shared" si="14"/>
        <v>0</v>
      </c>
      <c r="U67" s="127">
        <v>-1026.3710000000001</v>
      </c>
      <c r="V67" s="12" t="e">
        <f t="shared" si="70"/>
        <v>#DIV/0!</v>
      </c>
      <c r="W67" s="11" t="e">
        <f t="shared" si="71"/>
        <v>#DIV/0!</v>
      </c>
      <c r="X67" s="126">
        <v>1423.7</v>
      </c>
      <c r="Y67" s="33">
        <f t="shared" si="17"/>
        <v>1423.7</v>
      </c>
      <c r="Z67" s="47">
        <v>290.54000000000002</v>
      </c>
      <c r="AA67" s="12">
        <f t="shared" si="72"/>
        <v>20.407389197162324</v>
      </c>
      <c r="AB67" s="11">
        <f t="shared" si="73"/>
        <v>20.407389197162324</v>
      </c>
      <c r="AC67" s="126">
        <v>1141.8</v>
      </c>
      <c r="AD67" s="33">
        <f t="shared" si="20"/>
        <v>1141.8</v>
      </c>
      <c r="AE67" s="47">
        <v>839.01900000000001</v>
      </c>
      <c r="AF67" s="12">
        <f t="shared" si="74"/>
        <v>73.482133473462952</v>
      </c>
      <c r="AG67" s="11">
        <f t="shared" si="75"/>
        <v>73.482133473462952</v>
      </c>
      <c r="AH67" s="126">
        <v>18</v>
      </c>
      <c r="AI67" s="33">
        <f t="shared" si="23"/>
        <v>18</v>
      </c>
      <c r="AJ67" s="47">
        <v>0</v>
      </c>
      <c r="AK67" s="47">
        <v>0</v>
      </c>
      <c r="AL67" s="11">
        <f t="shared" si="76"/>
        <v>0</v>
      </c>
      <c r="AM67" s="110">
        <v>0</v>
      </c>
      <c r="AN67" s="33">
        <f t="shared" si="25"/>
        <v>0</v>
      </c>
      <c r="AO67" s="47">
        <v>0</v>
      </c>
      <c r="AP67" s="12" t="e">
        <f t="shared" si="77"/>
        <v>#DIV/0!</v>
      </c>
      <c r="AQ67" s="11" t="e">
        <f t="shared" si="78"/>
        <v>#DIV/0!</v>
      </c>
      <c r="AR67" s="111">
        <v>0</v>
      </c>
      <c r="AS67" s="33">
        <f t="shared" si="28"/>
        <v>0</v>
      </c>
      <c r="AT67" s="110">
        <v>0</v>
      </c>
      <c r="AU67" s="111">
        <v>0</v>
      </c>
      <c r="AV67" s="33">
        <f t="shared" si="29"/>
        <v>0</v>
      </c>
      <c r="AW67" s="110">
        <v>0</v>
      </c>
      <c r="AX67" s="112">
        <v>8404.2000000000007</v>
      </c>
      <c r="AY67" s="33">
        <f t="shared" si="30"/>
        <v>8404.2000000000007</v>
      </c>
      <c r="AZ67" s="47">
        <v>7704</v>
      </c>
      <c r="BA67" s="111">
        <v>0</v>
      </c>
      <c r="BB67" s="33">
        <f t="shared" si="31"/>
        <v>0</v>
      </c>
      <c r="BC67" s="13">
        <v>0</v>
      </c>
      <c r="BD67" s="47">
        <v>0</v>
      </c>
      <c r="BE67" s="33">
        <f t="shared" si="32"/>
        <v>0</v>
      </c>
      <c r="BF67" s="126">
        <v>0</v>
      </c>
      <c r="BG67" s="111">
        <v>0</v>
      </c>
      <c r="BH67" s="33">
        <f t="shared" si="33"/>
        <v>0</v>
      </c>
      <c r="BI67" s="110">
        <v>0</v>
      </c>
      <c r="BJ67" s="111">
        <v>0</v>
      </c>
      <c r="BK67" s="33">
        <f t="shared" si="34"/>
        <v>0</v>
      </c>
      <c r="BL67" s="110">
        <v>0</v>
      </c>
      <c r="BM67" s="12">
        <f t="shared" si="6"/>
        <v>350</v>
      </c>
      <c r="BN67" s="33">
        <f t="shared" si="35"/>
        <v>350</v>
      </c>
      <c r="BO67" s="12">
        <f t="shared" si="36"/>
        <v>1.7999999999999999E-2</v>
      </c>
      <c r="BP67" s="12">
        <f t="shared" si="79"/>
        <v>5.1428571428571426E-3</v>
      </c>
      <c r="BQ67" s="11">
        <f t="shared" si="65"/>
        <v>5.1428571428571426E-3</v>
      </c>
      <c r="BR67" s="126">
        <v>350</v>
      </c>
      <c r="BS67" s="33">
        <f t="shared" si="38"/>
        <v>350</v>
      </c>
      <c r="BT67" s="47">
        <v>1.7999999999999999E-2</v>
      </c>
      <c r="BU67" s="110">
        <v>0</v>
      </c>
      <c r="BV67" s="33">
        <f t="shared" si="39"/>
        <v>0</v>
      </c>
      <c r="BW67" s="126">
        <v>0</v>
      </c>
      <c r="BX67" s="113">
        <v>0</v>
      </c>
      <c r="BY67" s="33">
        <f t="shared" si="40"/>
        <v>0</v>
      </c>
      <c r="BZ67" s="47">
        <v>0</v>
      </c>
      <c r="CA67" s="110">
        <v>0</v>
      </c>
      <c r="CB67" s="33">
        <f t="shared" si="41"/>
        <v>0</v>
      </c>
      <c r="CC67" s="47">
        <v>0</v>
      </c>
      <c r="CD67" s="110">
        <v>0</v>
      </c>
      <c r="CE67" s="33">
        <f t="shared" si="42"/>
        <v>0</v>
      </c>
      <c r="CF67" s="110">
        <v>0</v>
      </c>
      <c r="CG67" s="113">
        <v>0</v>
      </c>
      <c r="CH67" s="33">
        <f t="shared" si="43"/>
        <v>0</v>
      </c>
      <c r="CI67" s="47">
        <v>0</v>
      </c>
      <c r="CJ67" s="111">
        <v>0</v>
      </c>
      <c r="CK67" s="33">
        <f t="shared" si="44"/>
        <v>0</v>
      </c>
      <c r="CL67" s="47">
        <v>0</v>
      </c>
      <c r="CM67" s="47">
        <v>0</v>
      </c>
      <c r="CN67" s="33">
        <f t="shared" si="45"/>
        <v>0</v>
      </c>
      <c r="CO67" s="47">
        <v>0</v>
      </c>
      <c r="CP67" s="110">
        <v>0</v>
      </c>
      <c r="CQ67" s="33">
        <f t="shared" si="46"/>
        <v>0</v>
      </c>
      <c r="CR67" s="47">
        <v>0</v>
      </c>
      <c r="CS67" s="47">
        <v>0</v>
      </c>
      <c r="CT67" s="33">
        <f t="shared" si="47"/>
        <v>0</v>
      </c>
      <c r="CU67" s="47">
        <v>179.565</v>
      </c>
      <c r="CV67" s="113">
        <v>0</v>
      </c>
      <c r="CW67" s="33">
        <f t="shared" si="48"/>
        <v>0</v>
      </c>
      <c r="CX67" s="126">
        <v>0</v>
      </c>
      <c r="CY67" s="113">
        <v>0</v>
      </c>
      <c r="CZ67" s="33">
        <f t="shared" si="49"/>
        <v>0</v>
      </c>
      <c r="DA67" s="110">
        <v>0</v>
      </c>
      <c r="DB67" s="47">
        <v>0</v>
      </c>
      <c r="DC67" s="33">
        <f t="shared" si="50"/>
        <v>0</v>
      </c>
      <c r="DD67" s="47">
        <v>0</v>
      </c>
      <c r="DE67" s="47">
        <v>-1145.45</v>
      </c>
      <c r="DF67" s="12">
        <v>11337.7</v>
      </c>
      <c r="DG67" s="33">
        <f t="shared" si="51"/>
        <v>11337.7</v>
      </c>
      <c r="DH67" s="12">
        <v>7867.692</v>
      </c>
      <c r="DI67" s="47">
        <v>0</v>
      </c>
      <c r="DJ67" s="33">
        <f t="shared" si="52"/>
        <v>0</v>
      </c>
      <c r="DK67" s="47">
        <v>0</v>
      </c>
      <c r="DL67" s="47">
        <v>0</v>
      </c>
      <c r="DM67" s="33">
        <f t="shared" si="53"/>
        <v>0</v>
      </c>
      <c r="DN67" s="47">
        <v>0</v>
      </c>
      <c r="DO67" s="113">
        <v>0</v>
      </c>
      <c r="DP67" s="33">
        <f t="shared" si="54"/>
        <v>0</v>
      </c>
      <c r="DQ67" s="110">
        <v>0</v>
      </c>
      <c r="DR67" s="110">
        <v>0</v>
      </c>
      <c r="DS67" s="33">
        <f t="shared" si="55"/>
        <v>0</v>
      </c>
      <c r="DT67" s="47">
        <v>0</v>
      </c>
      <c r="DU67" s="113">
        <v>0</v>
      </c>
      <c r="DV67" s="33">
        <f t="shared" si="56"/>
        <v>0</v>
      </c>
      <c r="DW67" s="110">
        <v>0</v>
      </c>
      <c r="DX67" s="47">
        <v>570</v>
      </c>
      <c r="DY67" s="33">
        <f t="shared" si="57"/>
        <v>570</v>
      </c>
      <c r="DZ67" s="126">
        <v>0</v>
      </c>
      <c r="EA67" s="126">
        <v>0</v>
      </c>
      <c r="EB67" s="126">
        <v>570</v>
      </c>
      <c r="EC67" s="33">
        <f t="shared" si="58"/>
        <v>570</v>
      </c>
      <c r="ED67" s="110">
        <v>0</v>
      </c>
      <c r="EE67" s="14">
        <f t="shared" si="80"/>
        <v>0</v>
      </c>
      <c r="EG67" s="14"/>
      <c r="EI67" s="14"/>
      <c r="EJ67" s="14"/>
      <c r="EL67" s="14"/>
    </row>
    <row r="68" spans="1:142" s="15" customFormat="1" ht="20.25" customHeight="1" x14ac:dyDescent="0.2">
      <c r="A68" s="21">
        <v>59</v>
      </c>
      <c r="B68" s="120" t="s">
        <v>114</v>
      </c>
      <c r="C68" s="110">
        <v>8438.5106999999989</v>
      </c>
      <c r="D68" s="110">
        <v>0</v>
      </c>
      <c r="E68" s="20">
        <f t="shared" si="60"/>
        <v>5873</v>
      </c>
      <c r="F68" s="33">
        <f t="shared" si="8"/>
        <v>5873</v>
      </c>
      <c r="G68" s="12">
        <f t="shared" si="61"/>
        <v>4912.1480000000001</v>
      </c>
      <c r="H68" s="12">
        <f t="shared" si="62"/>
        <v>83.639502809467061</v>
      </c>
      <c r="I68" s="12">
        <f t="shared" si="63"/>
        <v>83.639502809467061</v>
      </c>
      <c r="J68" s="12">
        <v>1143.9000000000001</v>
      </c>
      <c r="K68" s="33">
        <f t="shared" si="10"/>
        <v>1143.9000000000001</v>
      </c>
      <c r="L68" s="12">
        <v>651.94900000000007</v>
      </c>
      <c r="M68" s="12">
        <f t="shared" si="64"/>
        <v>56.993530903050967</v>
      </c>
      <c r="N68" s="12">
        <f t="shared" si="66"/>
        <v>465.1</v>
      </c>
      <c r="O68" s="33">
        <f t="shared" si="11"/>
        <v>465.1</v>
      </c>
      <c r="P68" s="12">
        <f t="shared" si="67"/>
        <v>263.72800000000007</v>
      </c>
      <c r="Q68" s="12">
        <f t="shared" si="68"/>
        <v>56.703504622661804</v>
      </c>
      <c r="R68" s="11">
        <f t="shared" si="69"/>
        <v>56.703504622661804</v>
      </c>
      <c r="S68" s="126">
        <v>0</v>
      </c>
      <c r="T68" s="33">
        <f t="shared" si="14"/>
        <v>0</v>
      </c>
      <c r="U68" s="47">
        <v>74.801000000000045</v>
      </c>
      <c r="V68" s="12" t="e">
        <f t="shared" si="70"/>
        <v>#DIV/0!</v>
      </c>
      <c r="W68" s="11" t="e">
        <f t="shared" si="71"/>
        <v>#DIV/0!</v>
      </c>
      <c r="X68" s="126">
        <v>294</v>
      </c>
      <c r="Y68" s="33">
        <f t="shared" si="17"/>
        <v>294</v>
      </c>
      <c r="Z68" s="47">
        <v>39.1</v>
      </c>
      <c r="AA68" s="12">
        <f t="shared" si="72"/>
        <v>13.299319727891156</v>
      </c>
      <c r="AB68" s="11">
        <f t="shared" si="73"/>
        <v>13.299319727891156</v>
      </c>
      <c r="AC68" s="126">
        <v>465.1</v>
      </c>
      <c r="AD68" s="33">
        <f t="shared" si="20"/>
        <v>465.1</v>
      </c>
      <c r="AE68" s="47">
        <v>188.92699999999999</v>
      </c>
      <c r="AF68" s="12">
        <f t="shared" si="74"/>
        <v>40.620726725435382</v>
      </c>
      <c r="AG68" s="11">
        <f t="shared" si="75"/>
        <v>40.620726725435382</v>
      </c>
      <c r="AH68" s="126">
        <v>4.5999999999999996</v>
      </c>
      <c r="AI68" s="33">
        <f t="shared" si="23"/>
        <v>4.5999999999999996</v>
      </c>
      <c r="AJ68" s="47">
        <v>0</v>
      </c>
      <c r="AK68" s="47">
        <v>0</v>
      </c>
      <c r="AL68" s="11">
        <f t="shared" si="76"/>
        <v>0</v>
      </c>
      <c r="AM68" s="110">
        <v>0</v>
      </c>
      <c r="AN68" s="33">
        <f t="shared" si="25"/>
        <v>0</v>
      </c>
      <c r="AO68" s="47">
        <v>0</v>
      </c>
      <c r="AP68" s="12" t="e">
        <f t="shared" si="77"/>
        <v>#DIV/0!</v>
      </c>
      <c r="AQ68" s="11" t="e">
        <f t="shared" si="78"/>
        <v>#DIV/0!</v>
      </c>
      <c r="AR68" s="111">
        <v>0</v>
      </c>
      <c r="AS68" s="33">
        <f t="shared" si="28"/>
        <v>0</v>
      </c>
      <c r="AT68" s="110">
        <v>0</v>
      </c>
      <c r="AU68" s="111">
        <v>0</v>
      </c>
      <c r="AV68" s="33">
        <f t="shared" si="29"/>
        <v>0</v>
      </c>
      <c r="AW68" s="110">
        <v>0</v>
      </c>
      <c r="AX68" s="112">
        <v>4729.1000000000004</v>
      </c>
      <c r="AY68" s="33">
        <f t="shared" si="30"/>
        <v>4729.1000000000004</v>
      </c>
      <c r="AZ68" s="47">
        <v>4335</v>
      </c>
      <c r="BA68" s="111">
        <v>0</v>
      </c>
      <c r="BB68" s="33">
        <f t="shared" si="31"/>
        <v>0</v>
      </c>
      <c r="BC68" s="13">
        <v>0</v>
      </c>
      <c r="BD68" s="47">
        <v>0</v>
      </c>
      <c r="BE68" s="33">
        <f t="shared" si="32"/>
        <v>0</v>
      </c>
      <c r="BF68" s="126">
        <v>0</v>
      </c>
      <c r="BG68" s="111">
        <v>0</v>
      </c>
      <c r="BH68" s="33">
        <f t="shared" si="33"/>
        <v>0</v>
      </c>
      <c r="BI68" s="110">
        <v>0</v>
      </c>
      <c r="BJ68" s="111">
        <v>0</v>
      </c>
      <c r="BK68" s="33">
        <f t="shared" si="34"/>
        <v>0</v>
      </c>
      <c r="BL68" s="110">
        <v>0</v>
      </c>
      <c r="BM68" s="12">
        <f t="shared" si="6"/>
        <v>200</v>
      </c>
      <c r="BN68" s="33">
        <f t="shared" si="35"/>
        <v>200</v>
      </c>
      <c r="BO68" s="12">
        <f t="shared" si="36"/>
        <v>200.023</v>
      </c>
      <c r="BP68" s="12">
        <f t="shared" si="79"/>
        <v>100.01150000000001</v>
      </c>
      <c r="BQ68" s="11">
        <f t="shared" si="65"/>
        <v>100.01150000000001</v>
      </c>
      <c r="BR68" s="126">
        <v>200</v>
      </c>
      <c r="BS68" s="33">
        <f t="shared" si="38"/>
        <v>200</v>
      </c>
      <c r="BT68" s="47">
        <v>200.023</v>
      </c>
      <c r="BU68" s="110">
        <v>0</v>
      </c>
      <c r="BV68" s="33">
        <f t="shared" si="39"/>
        <v>0</v>
      </c>
      <c r="BW68" s="126">
        <v>0</v>
      </c>
      <c r="BX68" s="113">
        <v>0</v>
      </c>
      <c r="BY68" s="33">
        <f t="shared" si="40"/>
        <v>0</v>
      </c>
      <c r="BZ68" s="47">
        <v>0</v>
      </c>
      <c r="CA68" s="110">
        <v>0</v>
      </c>
      <c r="CB68" s="33">
        <f t="shared" si="41"/>
        <v>0</v>
      </c>
      <c r="CC68" s="47">
        <v>0</v>
      </c>
      <c r="CD68" s="110">
        <v>0</v>
      </c>
      <c r="CE68" s="33">
        <f t="shared" si="42"/>
        <v>0</v>
      </c>
      <c r="CF68" s="110">
        <v>0</v>
      </c>
      <c r="CG68" s="113">
        <v>0</v>
      </c>
      <c r="CH68" s="33">
        <f t="shared" si="43"/>
        <v>0</v>
      </c>
      <c r="CI68" s="47">
        <v>0</v>
      </c>
      <c r="CJ68" s="111">
        <v>0</v>
      </c>
      <c r="CK68" s="33">
        <f t="shared" si="44"/>
        <v>0</v>
      </c>
      <c r="CL68" s="47">
        <v>0</v>
      </c>
      <c r="CM68" s="47">
        <v>0</v>
      </c>
      <c r="CN68" s="33">
        <f t="shared" si="45"/>
        <v>0</v>
      </c>
      <c r="CO68" s="47">
        <v>0</v>
      </c>
      <c r="CP68" s="110">
        <v>0</v>
      </c>
      <c r="CQ68" s="33">
        <f t="shared" si="46"/>
        <v>0</v>
      </c>
      <c r="CR68" s="47">
        <v>0</v>
      </c>
      <c r="CS68" s="47">
        <v>0</v>
      </c>
      <c r="CT68" s="33">
        <f t="shared" si="47"/>
        <v>0</v>
      </c>
      <c r="CU68" s="47">
        <v>0</v>
      </c>
      <c r="CV68" s="113">
        <v>0</v>
      </c>
      <c r="CW68" s="33">
        <f t="shared" si="48"/>
        <v>0</v>
      </c>
      <c r="CX68" s="126">
        <v>0</v>
      </c>
      <c r="CY68" s="113">
        <v>0</v>
      </c>
      <c r="CZ68" s="33">
        <f t="shared" si="49"/>
        <v>0</v>
      </c>
      <c r="DA68" s="110">
        <v>0</v>
      </c>
      <c r="DB68" s="47">
        <v>180.2</v>
      </c>
      <c r="DC68" s="33">
        <f t="shared" si="50"/>
        <v>180.2</v>
      </c>
      <c r="DD68" s="47">
        <v>149.09800000000001</v>
      </c>
      <c r="DE68" s="47">
        <v>0</v>
      </c>
      <c r="DF68" s="12">
        <v>5873</v>
      </c>
      <c r="DG68" s="33">
        <f t="shared" si="51"/>
        <v>5873</v>
      </c>
      <c r="DH68" s="12">
        <v>4912.1480000000001</v>
      </c>
      <c r="DI68" s="47">
        <v>0</v>
      </c>
      <c r="DJ68" s="33">
        <f t="shared" si="52"/>
        <v>0</v>
      </c>
      <c r="DK68" s="47">
        <v>0</v>
      </c>
      <c r="DL68" s="47">
        <v>0</v>
      </c>
      <c r="DM68" s="33">
        <f t="shared" si="53"/>
        <v>0</v>
      </c>
      <c r="DN68" s="47">
        <v>0</v>
      </c>
      <c r="DO68" s="113">
        <v>0</v>
      </c>
      <c r="DP68" s="33">
        <f t="shared" si="54"/>
        <v>0</v>
      </c>
      <c r="DQ68" s="110">
        <v>0</v>
      </c>
      <c r="DR68" s="110">
        <v>0</v>
      </c>
      <c r="DS68" s="33">
        <f t="shared" si="55"/>
        <v>0</v>
      </c>
      <c r="DT68" s="47">
        <v>0</v>
      </c>
      <c r="DU68" s="113">
        <v>0</v>
      </c>
      <c r="DV68" s="33">
        <f t="shared" si="56"/>
        <v>0</v>
      </c>
      <c r="DW68" s="110">
        <v>0</v>
      </c>
      <c r="DX68" s="47">
        <v>0</v>
      </c>
      <c r="DY68" s="33">
        <f t="shared" si="57"/>
        <v>0</v>
      </c>
      <c r="DZ68" s="126">
        <v>0</v>
      </c>
      <c r="EA68" s="126">
        <v>0</v>
      </c>
      <c r="EB68" s="126">
        <v>0</v>
      </c>
      <c r="EC68" s="33">
        <f t="shared" si="58"/>
        <v>0</v>
      </c>
      <c r="ED68" s="110">
        <v>0</v>
      </c>
      <c r="EE68" s="14">
        <f t="shared" si="80"/>
        <v>0</v>
      </c>
      <c r="EG68" s="14"/>
      <c r="EI68" s="14"/>
      <c r="EJ68" s="14"/>
      <c r="EL68" s="14"/>
    </row>
    <row r="69" spans="1:142" s="15" customFormat="1" ht="20.25" customHeight="1" x14ac:dyDescent="0.2">
      <c r="A69" s="21">
        <v>60</v>
      </c>
      <c r="B69" s="120" t="s">
        <v>115</v>
      </c>
      <c r="C69" s="110">
        <v>13782.7</v>
      </c>
      <c r="D69" s="110">
        <v>0</v>
      </c>
      <c r="E69" s="20">
        <f t="shared" si="60"/>
        <v>109108.5</v>
      </c>
      <c r="F69" s="33">
        <f t="shared" si="8"/>
        <v>109108.5</v>
      </c>
      <c r="G69" s="12">
        <f t="shared" si="61"/>
        <v>78314.691399999996</v>
      </c>
      <c r="H69" s="12">
        <f t="shared" si="62"/>
        <v>71.77689309265547</v>
      </c>
      <c r="I69" s="12">
        <f t="shared" si="63"/>
        <v>71.77689309265547</v>
      </c>
      <c r="J69" s="12">
        <v>29680</v>
      </c>
      <c r="K69" s="33">
        <f t="shared" si="10"/>
        <v>29680</v>
      </c>
      <c r="L69" s="12">
        <v>15646.588400000001</v>
      </c>
      <c r="M69" s="12">
        <f t="shared" si="64"/>
        <v>52.717615902964965</v>
      </c>
      <c r="N69" s="12">
        <f t="shared" si="66"/>
        <v>16471</v>
      </c>
      <c r="O69" s="33">
        <f t="shared" si="11"/>
        <v>16471</v>
      </c>
      <c r="P69" s="12">
        <f t="shared" si="67"/>
        <v>7728.773000000001</v>
      </c>
      <c r="Q69" s="12">
        <f t="shared" si="68"/>
        <v>46.923520126282561</v>
      </c>
      <c r="R69" s="11">
        <f t="shared" si="69"/>
        <v>46.923520126282561</v>
      </c>
      <c r="S69" s="126">
        <v>4394.9999999999991</v>
      </c>
      <c r="T69" s="33">
        <f t="shared" si="14"/>
        <v>4394.9999999999991</v>
      </c>
      <c r="U69" s="47">
        <v>1056.5900000000008</v>
      </c>
      <c r="V69" s="12">
        <f t="shared" si="70"/>
        <v>24.040728100113789</v>
      </c>
      <c r="W69" s="11">
        <f t="shared" si="71"/>
        <v>24.040728100113789</v>
      </c>
      <c r="X69" s="126">
        <v>1009</v>
      </c>
      <c r="Y69" s="33">
        <f t="shared" si="17"/>
        <v>1009</v>
      </c>
      <c r="Z69" s="47">
        <v>1298.8204000000001</v>
      </c>
      <c r="AA69" s="12">
        <f t="shared" si="72"/>
        <v>128.72352824578792</v>
      </c>
      <c r="AB69" s="11">
        <f t="shared" si="73"/>
        <v>128.72352824578792</v>
      </c>
      <c r="AC69" s="126">
        <v>12076</v>
      </c>
      <c r="AD69" s="33">
        <f t="shared" si="20"/>
        <v>12076</v>
      </c>
      <c r="AE69" s="47">
        <v>6672.183</v>
      </c>
      <c r="AF69" s="12">
        <f t="shared" si="74"/>
        <v>55.251598211328258</v>
      </c>
      <c r="AG69" s="11">
        <f t="shared" si="75"/>
        <v>55.251598211328258</v>
      </c>
      <c r="AH69" s="126">
        <v>700</v>
      </c>
      <c r="AI69" s="33">
        <f t="shared" si="23"/>
        <v>700</v>
      </c>
      <c r="AJ69" s="47">
        <v>159.5</v>
      </c>
      <c r="AK69" s="47">
        <v>159.5</v>
      </c>
      <c r="AL69" s="11">
        <f t="shared" si="76"/>
        <v>22.785714285714288</v>
      </c>
      <c r="AM69" s="110">
        <v>0</v>
      </c>
      <c r="AN69" s="33">
        <f t="shared" si="25"/>
        <v>0</v>
      </c>
      <c r="AO69" s="47">
        <v>0</v>
      </c>
      <c r="AP69" s="12" t="e">
        <f t="shared" si="77"/>
        <v>#DIV/0!</v>
      </c>
      <c r="AQ69" s="11" t="e">
        <f t="shared" si="78"/>
        <v>#DIV/0!</v>
      </c>
      <c r="AR69" s="111">
        <v>0</v>
      </c>
      <c r="AS69" s="33">
        <f t="shared" si="28"/>
        <v>0</v>
      </c>
      <c r="AT69" s="110">
        <v>0</v>
      </c>
      <c r="AU69" s="111">
        <v>0</v>
      </c>
      <c r="AV69" s="33">
        <f t="shared" si="29"/>
        <v>0</v>
      </c>
      <c r="AW69" s="110">
        <v>0</v>
      </c>
      <c r="AX69" s="112">
        <v>62960.100000000006</v>
      </c>
      <c r="AY69" s="33">
        <f t="shared" si="30"/>
        <v>62960.100000000006</v>
      </c>
      <c r="AZ69" s="47">
        <v>57713.5</v>
      </c>
      <c r="BA69" s="111">
        <v>0</v>
      </c>
      <c r="BB69" s="33">
        <f t="shared" si="31"/>
        <v>0</v>
      </c>
      <c r="BC69" s="13">
        <v>0</v>
      </c>
      <c r="BD69" s="47">
        <v>0</v>
      </c>
      <c r="BE69" s="33">
        <f t="shared" si="32"/>
        <v>0</v>
      </c>
      <c r="BF69" s="126">
        <v>0</v>
      </c>
      <c r="BG69" s="111">
        <v>0</v>
      </c>
      <c r="BH69" s="33">
        <f t="shared" si="33"/>
        <v>0</v>
      </c>
      <c r="BI69" s="110">
        <v>0</v>
      </c>
      <c r="BJ69" s="111">
        <v>0</v>
      </c>
      <c r="BK69" s="33">
        <f t="shared" si="34"/>
        <v>0</v>
      </c>
      <c r="BL69" s="110">
        <v>0</v>
      </c>
      <c r="BM69" s="12">
        <f t="shared" si="6"/>
        <v>4200</v>
      </c>
      <c r="BN69" s="33">
        <f t="shared" si="35"/>
        <v>4200</v>
      </c>
      <c r="BO69" s="12">
        <f t="shared" si="36"/>
        <v>3410.085</v>
      </c>
      <c r="BP69" s="12">
        <f t="shared" si="79"/>
        <v>81.192499999999995</v>
      </c>
      <c r="BQ69" s="11">
        <f t="shared" si="65"/>
        <v>81.192499999999995</v>
      </c>
      <c r="BR69" s="126">
        <v>1800</v>
      </c>
      <c r="BS69" s="33">
        <f t="shared" si="38"/>
        <v>1800</v>
      </c>
      <c r="BT69" s="47">
        <v>1685.085</v>
      </c>
      <c r="BU69" s="110">
        <v>0</v>
      </c>
      <c r="BV69" s="33">
        <f t="shared" si="39"/>
        <v>0</v>
      </c>
      <c r="BW69" s="126">
        <v>0</v>
      </c>
      <c r="BX69" s="113">
        <v>0</v>
      </c>
      <c r="BY69" s="33">
        <f t="shared" si="40"/>
        <v>0</v>
      </c>
      <c r="BZ69" s="47">
        <v>0</v>
      </c>
      <c r="CA69" s="110">
        <v>2400</v>
      </c>
      <c r="CB69" s="33">
        <f t="shared" si="41"/>
        <v>2400</v>
      </c>
      <c r="CC69" s="47">
        <v>1725</v>
      </c>
      <c r="CD69" s="110">
        <v>0</v>
      </c>
      <c r="CE69" s="33">
        <f t="shared" si="42"/>
        <v>0</v>
      </c>
      <c r="CF69" s="110">
        <v>0</v>
      </c>
      <c r="CG69" s="113">
        <v>0</v>
      </c>
      <c r="CH69" s="33">
        <f t="shared" si="43"/>
        <v>0</v>
      </c>
      <c r="CI69" s="47">
        <v>0</v>
      </c>
      <c r="CJ69" s="111">
        <v>0</v>
      </c>
      <c r="CK69" s="33">
        <f t="shared" si="44"/>
        <v>0</v>
      </c>
      <c r="CL69" s="47">
        <v>0</v>
      </c>
      <c r="CM69" s="47">
        <v>2100</v>
      </c>
      <c r="CN69" s="33">
        <f t="shared" si="45"/>
        <v>2100</v>
      </c>
      <c r="CO69" s="47">
        <v>1872.4</v>
      </c>
      <c r="CP69" s="110">
        <v>2100</v>
      </c>
      <c r="CQ69" s="33">
        <f t="shared" si="46"/>
        <v>2100</v>
      </c>
      <c r="CR69" s="47">
        <v>570.54999999999995</v>
      </c>
      <c r="CS69" s="47">
        <v>0</v>
      </c>
      <c r="CT69" s="33">
        <f t="shared" si="47"/>
        <v>0</v>
      </c>
      <c r="CU69" s="47">
        <v>0</v>
      </c>
      <c r="CV69" s="113">
        <v>0</v>
      </c>
      <c r="CW69" s="33">
        <f t="shared" si="48"/>
        <v>0</v>
      </c>
      <c r="CX69" s="126">
        <v>0</v>
      </c>
      <c r="CY69" s="113">
        <v>0</v>
      </c>
      <c r="CZ69" s="33">
        <f t="shared" si="49"/>
        <v>0</v>
      </c>
      <c r="DA69" s="110">
        <v>0</v>
      </c>
      <c r="DB69" s="47">
        <v>5200</v>
      </c>
      <c r="DC69" s="33">
        <f t="shared" si="50"/>
        <v>5200</v>
      </c>
      <c r="DD69" s="47">
        <v>1177.01</v>
      </c>
      <c r="DE69" s="47">
        <v>0</v>
      </c>
      <c r="DF69" s="12">
        <v>88256.3</v>
      </c>
      <c r="DG69" s="33">
        <f t="shared" si="51"/>
        <v>88256.3</v>
      </c>
      <c r="DH69" s="12">
        <v>72314.691399999996</v>
      </c>
      <c r="DI69" s="47">
        <v>0</v>
      </c>
      <c r="DJ69" s="33">
        <f t="shared" si="52"/>
        <v>0</v>
      </c>
      <c r="DK69" s="47">
        <v>0</v>
      </c>
      <c r="DL69" s="47">
        <v>20852.2</v>
      </c>
      <c r="DM69" s="33">
        <f t="shared" si="53"/>
        <v>20852.2</v>
      </c>
      <c r="DN69" s="47">
        <v>6000</v>
      </c>
      <c r="DO69" s="113">
        <v>0</v>
      </c>
      <c r="DP69" s="33">
        <f t="shared" si="54"/>
        <v>0</v>
      </c>
      <c r="DQ69" s="110">
        <v>0</v>
      </c>
      <c r="DR69" s="110">
        <v>0</v>
      </c>
      <c r="DS69" s="33">
        <f t="shared" si="55"/>
        <v>0</v>
      </c>
      <c r="DT69" s="47">
        <v>0</v>
      </c>
      <c r="DU69" s="113">
        <v>0</v>
      </c>
      <c r="DV69" s="33">
        <f t="shared" si="56"/>
        <v>0</v>
      </c>
      <c r="DW69" s="110">
        <v>0</v>
      </c>
      <c r="DX69" s="47">
        <v>9500.1</v>
      </c>
      <c r="DY69" s="33">
        <f t="shared" si="57"/>
        <v>9500.1</v>
      </c>
      <c r="DZ69" s="126">
        <v>5500</v>
      </c>
      <c r="EA69" s="126">
        <v>0</v>
      </c>
      <c r="EB69" s="126">
        <v>30352.300000000003</v>
      </c>
      <c r="EC69" s="33">
        <f t="shared" si="58"/>
        <v>30352.300000000003</v>
      </c>
      <c r="ED69" s="110">
        <v>11500</v>
      </c>
      <c r="EE69" s="14">
        <f t="shared" si="80"/>
        <v>-20852.200000000004</v>
      </c>
      <c r="EG69" s="14"/>
      <c r="EI69" s="14"/>
      <c r="EJ69" s="14"/>
      <c r="EL69" s="14"/>
    </row>
    <row r="70" spans="1:142" s="15" customFormat="1" ht="20.25" customHeight="1" x14ac:dyDescent="0.2">
      <c r="A70" s="21">
        <v>61</v>
      </c>
      <c r="B70" s="120" t="s">
        <v>116</v>
      </c>
      <c r="C70" s="110">
        <v>3603.9</v>
      </c>
      <c r="D70" s="110">
        <v>274.89999999999998</v>
      </c>
      <c r="E70" s="20">
        <f t="shared" si="60"/>
        <v>18994.400000000001</v>
      </c>
      <c r="F70" s="33">
        <f t="shared" si="8"/>
        <v>18994.400000000001</v>
      </c>
      <c r="G70" s="12">
        <f t="shared" si="61"/>
        <v>12348.109</v>
      </c>
      <c r="H70" s="12">
        <f t="shared" si="62"/>
        <v>65.009207977087982</v>
      </c>
      <c r="I70" s="12">
        <f t="shared" si="63"/>
        <v>65.009207977087982</v>
      </c>
      <c r="J70" s="12">
        <v>5134.8999999999996</v>
      </c>
      <c r="K70" s="33">
        <f t="shared" si="10"/>
        <v>5134.8999999999996</v>
      </c>
      <c r="L70" s="12">
        <v>2903.038</v>
      </c>
      <c r="M70" s="12">
        <f t="shared" si="64"/>
        <v>56.535433990924858</v>
      </c>
      <c r="N70" s="12">
        <f t="shared" si="66"/>
        <v>1974.9</v>
      </c>
      <c r="O70" s="33">
        <f t="shared" si="11"/>
        <v>1974.9</v>
      </c>
      <c r="P70" s="12">
        <f t="shared" si="67"/>
        <v>2426.4929999999999</v>
      </c>
      <c r="Q70" s="12">
        <f t="shared" si="68"/>
        <v>122.86662615828649</v>
      </c>
      <c r="R70" s="11">
        <f t="shared" si="69"/>
        <v>122.86662615828649</v>
      </c>
      <c r="S70" s="126">
        <v>16.2</v>
      </c>
      <c r="T70" s="33">
        <f t="shared" si="14"/>
        <v>16.2</v>
      </c>
      <c r="U70" s="47">
        <v>1240.1289999999999</v>
      </c>
      <c r="V70" s="12">
        <f t="shared" si="70"/>
        <v>7655.1172839506162</v>
      </c>
      <c r="W70" s="11">
        <f t="shared" si="71"/>
        <v>7655.1172839506162</v>
      </c>
      <c r="X70" s="126">
        <v>2350</v>
      </c>
      <c r="Y70" s="33">
        <f t="shared" si="17"/>
        <v>2350</v>
      </c>
      <c r="Z70" s="47">
        <v>0</v>
      </c>
      <c r="AA70" s="12">
        <f t="shared" si="72"/>
        <v>0</v>
      </c>
      <c r="AB70" s="11">
        <f t="shared" si="73"/>
        <v>0</v>
      </c>
      <c r="AC70" s="126">
        <v>1958.7</v>
      </c>
      <c r="AD70" s="33">
        <f t="shared" si="20"/>
        <v>1958.6999999999998</v>
      </c>
      <c r="AE70" s="47">
        <v>1186.364</v>
      </c>
      <c r="AF70" s="12">
        <f t="shared" si="74"/>
        <v>60.568948792566502</v>
      </c>
      <c r="AG70" s="11">
        <f t="shared" si="75"/>
        <v>60.568948792566502</v>
      </c>
      <c r="AH70" s="126">
        <v>10</v>
      </c>
      <c r="AI70" s="33">
        <f t="shared" si="23"/>
        <v>10</v>
      </c>
      <c r="AJ70" s="47">
        <v>10</v>
      </c>
      <c r="AK70" s="47">
        <v>10</v>
      </c>
      <c r="AL70" s="11">
        <f t="shared" si="76"/>
        <v>100</v>
      </c>
      <c r="AM70" s="110">
        <v>0</v>
      </c>
      <c r="AN70" s="33">
        <f t="shared" si="25"/>
        <v>0</v>
      </c>
      <c r="AO70" s="47">
        <v>0</v>
      </c>
      <c r="AP70" s="12" t="e">
        <f t="shared" si="77"/>
        <v>#DIV/0!</v>
      </c>
      <c r="AQ70" s="11" t="e">
        <f t="shared" si="78"/>
        <v>#DIV/0!</v>
      </c>
      <c r="AR70" s="111">
        <v>0</v>
      </c>
      <c r="AS70" s="33">
        <f t="shared" si="28"/>
        <v>0</v>
      </c>
      <c r="AT70" s="110">
        <v>0</v>
      </c>
      <c r="AU70" s="111">
        <v>0</v>
      </c>
      <c r="AV70" s="33">
        <f t="shared" si="29"/>
        <v>0</v>
      </c>
      <c r="AW70" s="110">
        <v>0</v>
      </c>
      <c r="AX70" s="112">
        <v>11547.5</v>
      </c>
      <c r="AY70" s="33">
        <f t="shared" si="30"/>
        <v>11547.5</v>
      </c>
      <c r="AZ70" s="47">
        <v>10585.2</v>
      </c>
      <c r="BA70" s="111">
        <v>0</v>
      </c>
      <c r="BB70" s="33">
        <f t="shared" si="31"/>
        <v>0</v>
      </c>
      <c r="BC70" s="13">
        <v>0</v>
      </c>
      <c r="BD70" s="47">
        <v>0</v>
      </c>
      <c r="BE70" s="33">
        <f t="shared" si="32"/>
        <v>0</v>
      </c>
      <c r="BF70" s="126">
        <v>0</v>
      </c>
      <c r="BG70" s="111">
        <v>0</v>
      </c>
      <c r="BH70" s="33">
        <f t="shared" si="33"/>
        <v>0</v>
      </c>
      <c r="BI70" s="110">
        <v>0</v>
      </c>
      <c r="BJ70" s="111">
        <v>0</v>
      </c>
      <c r="BK70" s="33">
        <f t="shared" si="34"/>
        <v>0</v>
      </c>
      <c r="BL70" s="110">
        <v>0</v>
      </c>
      <c r="BM70" s="12">
        <f t="shared" si="6"/>
        <v>800</v>
      </c>
      <c r="BN70" s="33">
        <f t="shared" si="35"/>
        <v>800</v>
      </c>
      <c r="BO70" s="12">
        <f t="shared" si="36"/>
        <v>375</v>
      </c>
      <c r="BP70" s="12">
        <f t="shared" si="79"/>
        <v>46.875</v>
      </c>
      <c r="BQ70" s="11">
        <f t="shared" si="65"/>
        <v>46.875</v>
      </c>
      <c r="BR70" s="126">
        <v>800</v>
      </c>
      <c r="BS70" s="33">
        <f t="shared" si="38"/>
        <v>800</v>
      </c>
      <c r="BT70" s="47">
        <v>375</v>
      </c>
      <c r="BU70" s="110">
        <v>0</v>
      </c>
      <c r="BV70" s="33">
        <f t="shared" si="39"/>
        <v>0</v>
      </c>
      <c r="BW70" s="126">
        <v>0</v>
      </c>
      <c r="BX70" s="113">
        <v>0</v>
      </c>
      <c r="BY70" s="33">
        <f t="shared" si="40"/>
        <v>0</v>
      </c>
      <c r="BZ70" s="47">
        <v>0</v>
      </c>
      <c r="CA70" s="110">
        <v>0</v>
      </c>
      <c r="CB70" s="33">
        <f t="shared" si="41"/>
        <v>0</v>
      </c>
      <c r="CC70" s="47">
        <v>0</v>
      </c>
      <c r="CD70" s="110">
        <v>0</v>
      </c>
      <c r="CE70" s="33">
        <f t="shared" si="42"/>
        <v>0</v>
      </c>
      <c r="CF70" s="110">
        <v>0</v>
      </c>
      <c r="CG70" s="113">
        <v>0</v>
      </c>
      <c r="CH70" s="33">
        <f t="shared" si="43"/>
        <v>0</v>
      </c>
      <c r="CI70" s="47">
        <v>0</v>
      </c>
      <c r="CJ70" s="111">
        <v>0</v>
      </c>
      <c r="CK70" s="33">
        <f t="shared" si="44"/>
        <v>0</v>
      </c>
      <c r="CL70" s="47">
        <v>0</v>
      </c>
      <c r="CM70" s="47">
        <v>0</v>
      </c>
      <c r="CN70" s="33">
        <f t="shared" si="45"/>
        <v>0</v>
      </c>
      <c r="CO70" s="47">
        <v>0</v>
      </c>
      <c r="CP70" s="110">
        <v>0</v>
      </c>
      <c r="CQ70" s="33">
        <f t="shared" si="46"/>
        <v>0</v>
      </c>
      <c r="CR70" s="47">
        <v>0</v>
      </c>
      <c r="CS70" s="47">
        <v>0</v>
      </c>
      <c r="CT70" s="33">
        <f t="shared" si="47"/>
        <v>0</v>
      </c>
      <c r="CU70" s="47">
        <v>91.545000000000002</v>
      </c>
      <c r="CV70" s="113">
        <v>0</v>
      </c>
      <c r="CW70" s="33">
        <f t="shared" si="48"/>
        <v>0</v>
      </c>
      <c r="CX70" s="126">
        <v>0</v>
      </c>
      <c r="CY70" s="113">
        <v>0</v>
      </c>
      <c r="CZ70" s="33">
        <f t="shared" si="49"/>
        <v>0</v>
      </c>
      <c r="DA70" s="110">
        <v>0</v>
      </c>
      <c r="DB70" s="47">
        <v>0</v>
      </c>
      <c r="DC70" s="33">
        <f t="shared" si="50"/>
        <v>0</v>
      </c>
      <c r="DD70" s="47">
        <v>0</v>
      </c>
      <c r="DE70" s="47">
        <v>0</v>
      </c>
      <c r="DF70" s="12">
        <v>16682.400000000001</v>
      </c>
      <c r="DG70" s="33">
        <f t="shared" si="51"/>
        <v>16682.400000000001</v>
      </c>
      <c r="DH70" s="12">
        <v>12248.109</v>
      </c>
      <c r="DI70" s="47">
        <v>0</v>
      </c>
      <c r="DJ70" s="33">
        <f t="shared" si="52"/>
        <v>0</v>
      </c>
      <c r="DK70" s="47">
        <v>0</v>
      </c>
      <c r="DL70" s="47">
        <v>2312</v>
      </c>
      <c r="DM70" s="33">
        <f t="shared" si="53"/>
        <v>2312</v>
      </c>
      <c r="DN70" s="47">
        <v>0</v>
      </c>
      <c r="DO70" s="113">
        <v>0</v>
      </c>
      <c r="DP70" s="33">
        <f t="shared" si="54"/>
        <v>0</v>
      </c>
      <c r="DQ70" s="110">
        <v>0</v>
      </c>
      <c r="DR70" s="110">
        <v>0</v>
      </c>
      <c r="DS70" s="33">
        <f t="shared" si="55"/>
        <v>0</v>
      </c>
      <c r="DT70" s="47">
        <v>0</v>
      </c>
      <c r="DU70" s="113">
        <v>0</v>
      </c>
      <c r="DV70" s="33">
        <f t="shared" si="56"/>
        <v>0</v>
      </c>
      <c r="DW70" s="110">
        <v>0</v>
      </c>
      <c r="DX70" s="47">
        <v>950</v>
      </c>
      <c r="DY70" s="33">
        <f t="shared" si="57"/>
        <v>950</v>
      </c>
      <c r="DZ70" s="126">
        <v>836.96199999999999</v>
      </c>
      <c r="EA70" s="126">
        <v>0</v>
      </c>
      <c r="EB70" s="126">
        <v>3262</v>
      </c>
      <c r="EC70" s="33">
        <f t="shared" si="58"/>
        <v>3262</v>
      </c>
      <c r="ED70" s="110">
        <v>936.96199999999999</v>
      </c>
      <c r="EE70" s="14">
        <f t="shared" si="80"/>
        <v>-2312</v>
      </c>
      <c r="EG70" s="14"/>
      <c r="EI70" s="14"/>
      <c r="EJ70" s="14"/>
      <c r="EL70" s="14"/>
    </row>
    <row r="71" spans="1:142" s="15" customFormat="1" ht="20.25" customHeight="1" x14ac:dyDescent="0.2">
      <c r="A71" s="21">
        <v>62</v>
      </c>
      <c r="B71" s="120" t="s">
        <v>117</v>
      </c>
      <c r="C71" s="110">
        <v>9715.6</v>
      </c>
      <c r="D71" s="110">
        <v>0</v>
      </c>
      <c r="E71" s="20">
        <f t="shared" si="60"/>
        <v>65767.400000000009</v>
      </c>
      <c r="F71" s="33">
        <f t="shared" si="8"/>
        <v>65767.400000000009</v>
      </c>
      <c r="G71" s="12">
        <f t="shared" si="61"/>
        <v>44976.273500000003</v>
      </c>
      <c r="H71" s="12">
        <f t="shared" si="62"/>
        <v>68.386880886274952</v>
      </c>
      <c r="I71" s="12">
        <f t="shared" si="63"/>
        <v>68.386880886274952</v>
      </c>
      <c r="J71" s="12">
        <v>12890</v>
      </c>
      <c r="K71" s="33">
        <f t="shared" si="10"/>
        <v>12890</v>
      </c>
      <c r="L71" s="12">
        <v>10986.272499999997</v>
      </c>
      <c r="M71" s="12">
        <f t="shared" si="64"/>
        <v>85.230973622963518</v>
      </c>
      <c r="N71" s="12">
        <f t="shared" si="66"/>
        <v>6736.4</v>
      </c>
      <c r="O71" s="33">
        <f t="shared" si="11"/>
        <v>6736.4</v>
      </c>
      <c r="P71" s="12">
        <f t="shared" si="67"/>
        <v>6522.6290000000008</v>
      </c>
      <c r="Q71" s="12">
        <f t="shared" si="68"/>
        <v>96.826628466243108</v>
      </c>
      <c r="R71" s="11">
        <f t="shared" si="69"/>
        <v>96.826628466243108</v>
      </c>
      <c r="S71" s="126">
        <v>61.2</v>
      </c>
      <c r="T71" s="33">
        <f t="shared" si="14"/>
        <v>61.2</v>
      </c>
      <c r="U71" s="47">
        <v>1051.9510000000005</v>
      </c>
      <c r="V71" s="12">
        <f t="shared" si="70"/>
        <v>1718.8741830065369</v>
      </c>
      <c r="W71" s="11">
        <f t="shared" si="71"/>
        <v>1718.8741830065369</v>
      </c>
      <c r="X71" s="126">
        <v>1953.6</v>
      </c>
      <c r="Y71" s="33">
        <f t="shared" si="17"/>
        <v>1953.6</v>
      </c>
      <c r="Z71" s="47">
        <v>298.32650000000001</v>
      </c>
      <c r="AA71" s="12">
        <f t="shared" si="72"/>
        <v>15.270602989352991</v>
      </c>
      <c r="AB71" s="11">
        <f t="shared" si="73"/>
        <v>15.270602989352991</v>
      </c>
      <c r="AC71" s="126">
        <v>6675.2</v>
      </c>
      <c r="AD71" s="33">
        <f t="shared" si="20"/>
        <v>6675.2</v>
      </c>
      <c r="AE71" s="47">
        <v>5470.6779999999999</v>
      </c>
      <c r="AF71" s="12">
        <f t="shared" si="74"/>
        <v>81.955267257909881</v>
      </c>
      <c r="AG71" s="11">
        <f t="shared" si="75"/>
        <v>81.955267257909881</v>
      </c>
      <c r="AH71" s="126">
        <v>250</v>
      </c>
      <c r="AI71" s="33">
        <f t="shared" si="23"/>
        <v>250</v>
      </c>
      <c r="AJ71" s="47">
        <v>225.9</v>
      </c>
      <c r="AK71" s="47">
        <v>156</v>
      </c>
      <c r="AL71" s="11">
        <f t="shared" si="76"/>
        <v>90.360000000000014</v>
      </c>
      <c r="AM71" s="110">
        <v>0</v>
      </c>
      <c r="AN71" s="33">
        <f t="shared" si="25"/>
        <v>0</v>
      </c>
      <c r="AO71" s="47">
        <v>0</v>
      </c>
      <c r="AP71" s="12" t="e">
        <f t="shared" si="77"/>
        <v>#DIV/0!</v>
      </c>
      <c r="AQ71" s="11" t="e">
        <f t="shared" si="78"/>
        <v>#DIV/0!</v>
      </c>
      <c r="AR71" s="111">
        <v>0</v>
      </c>
      <c r="AS71" s="33">
        <f t="shared" si="28"/>
        <v>0</v>
      </c>
      <c r="AT71" s="110">
        <v>0</v>
      </c>
      <c r="AU71" s="111">
        <v>0</v>
      </c>
      <c r="AV71" s="33">
        <f t="shared" si="29"/>
        <v>0</v>
      </c>
      <c r="AW71" s="110">
        <v>0</v>
      </c>
      <c r="AX71" s="112">
        <v>38227.399999999994</v>
      </c>
      <c r="AY71" s="33">
        <f t="shared" si="30"/>
        <v>38227.399999999994</v>
      </c>
      <c r="AZ71" s="47">
        <v>35041.699999999997</v>
      </c>
      <c r="BA71" s="111">
        <v>0</v>
      </c>
      <c r="BB71" s="33">
        <f t="shared" si="31"/>
        <v>0</v>
      </c>
      <c r="BC71" s="13">
        <v>0</v>
      </c>
      <c r="BD71" s="47">
        <v>0</v>
      </c>
      <c r="BE71" s="33">
        <f t="shared" si="32"/>
        <v>0</v>
      </c>
      <c r="BF71" s="126">
        <v>0</v>
      </c>
      <c r="BG71" s="111">
        <v>0</v>
      </c>
      <c r="BH71" s="33">
        <f t="shared" si="33"/>
        <v>0</v>
      </c>
      <c r="BI71" s="110">
        <v>0</v>
      </c>
      <c r="BJ71" s="111">
        <v>0</v>
      </c>
      <c r="BK71" s="33">
        <f t="shared" si="34"/>
        <v>0</v>
      </c>
      <c r="BL71" s="110">
        <v>0</v>
      </c>
      <c r="BM71" s="12">
        <f t="shared" si="6"/>
        <v>1450</v>
      </c>
      <c r="BN71" s="33">
        <f t="shared" si="35"/>
        <v>1450</v>
      </c>
      <c r="BO71" s="12">
        <f t="shared" si="36"/>
        <v>1357.6029999999998</v>
      </c>
      <c r="BP71" s="12">
        <f t="shared" si="79"/>
        <v>93.627793103448269</v>
      </c>
      <c r="BQ71" s="11">
        <f t="shared" si="65"/>
        <v>93.627793103448269</v>
      </c>
      <c r="BR71" s="126">
        <v>1414</v>
      </c>
      <c r="BS71" s="33">
        <f t="shared" si="38"/>
        <v>1414</v>
      </c>
      <c r="BT71" s="47">
        <v>771.803</v>
      </c>
      <c r="BU71" s="110">
        <v>0</v>
      </c>
      <c r="BV71" s="33">
        <f t="shared" si="39"/>
        <v>0</v>
      </c>
      <c r="BW71" s="126">
        <v>550</v>
      </c>
      <c r="BX71" s="113">
        <v>0</v>
      </c>
      <c r="BY71" s="33">
        <f t="shared" si="40"/>
        <v>0</v>
      </c>
      <c r="BZ71" s="47">
        <v>0</v>
      </c>
      <c r="CA71" s="110">
        <v>36</v>
      </c>
      <c r="CB71" s="33">
        <f t="shared" si="41"/>
        <v>36</v>
      </c>
      <c r="CC71" s="47">
        <v>35.799999999999997</v>
      </c>
      <c r="CD71" s="110">
        <v>0</v>
      </c>
      <c r="CE71" s="33">
        <f t="shared" si="42"/>
        <v>0</v>
      </c>
      <c r="CF71" s="110">
        <v>0</v>
      </c>
      <c r="CG71" s="113">
        <v>0</v>
      </c>
      <c r="CH71" s="33">
        <f t="shared" si="43"/>
        <v>0</v>
      </c>
      <c r="CI71" s="47">
        <v>0</v>
      </c>
      <c r="CJ71" s="111">
        <v>0</v>
      </c>
      <c r="CK71" s="33">
        <f t="shared" si="44"/>
        <v>0</v>
      </c>
      <c r="CL71" s="47">
        <v>0</v>
      </c>
      <c r="CM71" s="47">
        <v>2000</v>
      </c>
      <c r="CN71" s="33">
        <f t="shared" si="45"/>
        <v>2000</v>
      </c>
      <c r="CO71" s="47">
        <v>1613.8</v>
      </c>
      <c r="CP71" s="110">
        <v>500</v>
      </c>
      <c r="CQ71" s="33">
        <f t="shared" si="46"/>
        <v>500</v>
      </c>
      <c r="CR71" s="47">
        <v>377</v>
      </c>
      <c r="CS71" s="47">
        <v>0</v>
      </c>
      <c r="CT71" s="33">
        <f t="shared" si="47"/>
        <v>0</v>
      </c>
      <c r="CU71" s="47">
        <v>548.01400000000001</v>
      </c>
      <c r="CV71" s="113">
        <v>0</v>
      </c>
      <c r="CW71" s="33">
        <f t="shared" si="48"/>
        <v>0</v>
      </c>
      <c r="CX71" s="126">
        <v>0</v>
      </c>
      <c r="CY71" s="113">
        <v>0</v>
      </c>
      <c r="CZ71" s="33">
        <f t="shared" si="49"/>
        <v>0</v>
      </c>
      <c r="DA71" s="110">
        <v>0</v>
      </c>
      <c r="DB71" s="47">
        <v>500</v>
      </c>
      <c r="DC71" s="33">
        <f t="shared" si="50"/>
        <v>500</v>
      </c>
      <c r="DD71" s="47">
        <v>420</v>
      </c>
      <c r="DE71" s="47">
        <v>0</v>
      </c>
      <c r="DF71" s="12">
        <v>51117.4</v>
      </c>
      <c r="DG71" s="33">
        <f t="shared" si="51"/>
        <v>51117.400000000009</v>
      </c>
      <c r="DH71" s="12">
        <v>44976.273500000003</v>
      </c>
      <c r="DI71" s="47">
        <v>0</v>
      </c>
      <c r="DJ71" s="33">
        <f t="shared" si="52"/>
        <v>0</v>
      </c>
      <c r="DK71" s="47">
        <v>0</v>
      </c>
      <c r="DL71" s="47">
        <v>14650</v>
      </c>
      <c r="DM71" s="33">
        <f t="shared" si="53"/>
        <v>14650</v>
      </c>
      <c r="DN71" s="47">
        <v>0</v>
      </c>
      <c r="DO71" s="113">
        <v>0</v>
      </c>
      <c r="DP71" s="33">
        <f t="shared" si="54"/>
        <v>0</v>
      </c>
      <c r="DQ71" s="110">
        <v>0</v>
      </c>
      <c r="DR71" s="110">
        <v>0</v>
      </c>
      <c r="DS71" s="33">
        <f t="shared" si="55"/>
        <v>0</v>
      </c>
      <c r="DT71" s="47">
        <v>0</v>
      </c>
      <c r="DU71" s="113">
        <v>0</v>
      </c>
      <c r="DV71" s="33">
        <f t="shared" si="56"/>
        <v>0</v>
      </c>
      <c r="DW71" s="110">
        <v>0</v>
      </c>
      <c r="DX71" s="47">
        <v>5150.3999999999996</v>
      </c>
      <c r="DY71" s="33">
        <f t="shared" si="57"/>
        <v>5150.3999999999996</v>
      </c>
      <c r="DZ71" s="126">
        <v>3600</v>
      </c>
      <c r="EA71" s="126">
        <v>0</v>
      </c>
      <c r="EB71" s="126">
        <v>19800.400000000001</v>
      </c>
      <c r="EC71" s="33">
        <f t="shared" si="58"/>
        <v>19800.400000000001</v>
      </c>
      <c r="ED71" s="110">
        <v>3600</v>
      </c>
      <c r="EE71" s="14">
        <f t="shared" si="80"/>
        <v>-14650.000000000002</v>
      </c>
      <c r="EG71" s="14"/>
      <c r="EI71" s="14"/>
      <c r="EJ71" s="14"/>
      <c r="EL71" s="14"/>
    </row>
    <row r="72" spans="1:142" s="15" customFormat="1" ht="20.25" customHeight="1" x14ac:dyDescent="0.2">
      <c r="A72" s="21">
        <v>63</v>
      </c>
      <c r="B72" s="121" t="s">
        <v>118</v>
      </c>
      <c r="C72" s="110">
        <v>17387.599999999999</v>
      </c>
      <c r="D72" s="110">
        <v>521.29999999999995</v>
      </c>
      <c r="E72" s="20">
        <f t="shared" si="60"/>
        <v>70086.299999999988</v>
      </c>
      <c r="F72" s="33">
        <f t="shared" si="8"/>
        <v>70086.299999999988</v>
      </c>
      <c r="G72" s="12">
        <f t="shared" si="61"/>
        <v>35527.351000000002</v>
      </c>
      <c r="H72" s="12">
        <f t="shared" si="62"/>
        <v>50.690863977696075</v>
      </c>
      <c r="I72" s="12">
        <f t="shared" si="63"/>
        <v>50.690863977696075</v>
      </c>
      <c r="J72" s="12">
        <v>7890.2</v>
      </c>
      <c r="K72" s="33">
        <f t="shared" si="10"/>
        <v>7890.2</v>
      </c>
      <c r="L72" s="12">
        <v>6839.2920000000004</v>
      </c>
      <c r="M72" s="12">
        <f t="shared" si="64"/>
        <v>86.680844592025551</v>
      </c>
      <c r="N72" s="12">
        <f t="shared" si="66"/>
        <v>2800.2</v>
      </c>
      <c r="O72" s="33">
        <f t="shared" si="11"/>
        <v>2800.2</v>
      </c>
      <c r="P72" s="12">
        <f t="shared" si="67"/>
        <v>3733.0350000000003</v>
      </c>
      <c r="Q72" s="12">
        <f t="shared" si="68"/>
        <v>133.31315620312836</v>
      </c>
      <c r="R72" s="11">
        <f t="shared" si="69"/>
        <v>133.31315620312836</v>
      </c>
      <c r="S72" s="126">
        <v>0.2</v>
      </c>
      <c r="T72" s="33">
        <f t="shared" si="14"/>
        <v>0.2</v>
      </c>
      <c r="U72" s="47">
        <v>291.43500000000034</v>
      </c>
      <c r="V72" s="12">
        <f t="shared" si="70"/>
        <v>145717.50000000015</v>
      </c>
      <c r="W72" s="11">
        <f t="shared" si="71"/>
        <v>145717.50000000015</v>
      </c>
      <c r="X72" s="126">
        <v>920</v>
      </c>
      <c r="Y72" s="33">
        <f t="shared" si="17"/>
        <v>920</v>
      </c>
      <c r="Z72" s="47">
        <v>207.89699999999999</v>
      </c>
      <c r="AA72" s="12">
        <f t="shared" si="72"/>
        <v>22.597499999999997</v>
      </c>
      <c r="AB72" s="11">
        <f t="shared" si="73"/>
        <v>22.597499999999997</v>
      </c>
      <c r="AC72" s="126">
        <v>2800</v>
      </c>
      <c r="AD72" s="33">
        <f t="shared" si="20"/>
        <v>2800</v>
      </c>
      <c r="AE72" s="47">
        <v>3441.6</v>
      </c>
      <c r="AF72" s="12">
        <f t="shared" si="74"/>
        <v>122.91428571428571</v>
      </c>
      <c r="AG72" s="11">
        <f t="shared" si="75"/>
        <v>122.91428571428571</v>
      </c>
      <c r="AH72" s="126">
        <v>60</v>
      </c>
      <c r="AI72" s="33">
        <f t="shared" si="23"/>
        <v>60</v>
      </c>
      <c r="AJ72" s="47">
        <v>50</v>
      </c>
      <c r="AK72" s="47">
        <v>15</v>
      </c>
      <c r="AL72" s="11">
        <f t="shared" si="76"/>
        <v>83.333333333333343</v>
      </c>
      <c r="AM72" s="110">
        <v>0</v>
      </c>
      <c r="AN72" s="33">
        <f t="shared" si="25"/>
        <v>0</v>
      </c>
      <c r="AO72" s="47">
        <v>0</v>
      </c>
      <c r="AP72" s="12" t="e">
        <f t="shared" si="77"/>
        <v>#DIV/0!</v>
      </c>
      <c r="AQ72" s="11" t="e">
        <f t="shared" si="78"/>
        <v>#DIV/0!</v>
      </c>
      <c r="AR72" s="111">
        <v>0</v>
      </c>
      <c r="AS72" s="33">
        <f t="shared" si="28"/>
        <v>0</v>
      </c>
      <c r="AT72" s="110">
        <v>0</v>
      </c>
      <c r="AU72" s="111">
        <v>0</v>
      </c>
      <c r="AV72" s="33">
        <f t="shared" si="29"/>
        <v>0</v>
      </c>
      <c r="AW72" s="110">
        <v>0</v>
      </c>
      <c r="AX72" s="112">
        <v>28668.5</v>
      </c>
      <c r="AY72" s="33">
        <f t="shared" si="30"/>
        <v>28668.5</v>
      </c>
      <c r="AZ72" s="47">
        <v>26279.4</v>
      </c>
      <c r="BA72" s="111">
        <v>0</v>
      </c>
      <c r="BB72" s="33">
        <f t="shared" si="31"/>
        <v>0</v>
      </c>
      <c r="BC72" s="13">
        <v>0</v>
      </c>
      <c r="BD72" s="47">
        <v>0</v>
      </c>
      <c r="BE72" s="33">
        <f t="shared" si="32"/>
        <v>0</v>
      </c>
      <c r="BF72" s="126">
        <v>0</v>
      </c>
      <c r="BG72" s="111">
        <v>0</v>
      </c>
      <c r="BH72" s="33">
        <f t="shared" si="33"/>
        <v>0</v>
      </c>
      <c r="BI72" s="110">
        <v>0</v>
      </c>
      <c r="BJ72" s="111">
        <v>0</v>
      </c>
      <c r="BK72" s="33">
        <f t="shared" si="34"/>
        <v>0</v>
      </c>
      <c r="BL72" s="110">
        <v>0</v>
      </c>
      <c r="BM72" s="12">
        <f t="shared" si="6"/>
        <v>1710</v>
      </c>
      <c r="BN72" s="33">
        <f t="shared" si="35"/>
        <v>1710</v>
      </c>
      <c r="BO72" s="12">
        <f t="shared" si="36"/>
        <v>1636.13</v>
      </c>
      <c r="BP72" s="12">
        <f t="shared" si="79"/>
        <v>95.680116959064335</v>
      </c>
      <c r="BQ72" s="11">
        <f t="shared" si="65"/>
        <v>95.680116959064335</v>
      </c>
      <c r="BR72" s="126">
        <v>960</v>
      </c>
      <c r="BS72" s="33">
        <f t="shared" si="38"/>
        <v>960</v>
      </c>
      <c r="BT72" s="47">
        <v>880.74</v>
      </c>
      <c r="BU72" s="110">
        <v>750</v>
      </c>
      <c r="BV72" s="33">
        <f t="shared" si="39"/>
        <v>750</v>
      </c>
      <c r="BW72" s="126">
        <v>755.39</v>
      </c>
      <c r="BX72" s="113">
        <v>0</v>
      </c>
      <c r="BY72" s="33">
        <f t="shared" si="40"/>
        <v>0</v>
      </c>
      <c r="BZ72" s="47">
        <v>0</v>
      </c>
      <c r="CA72" s="110">
        <v>0</v>
      </c>
      <c r="CB72" s="33">
        <f t="shared" si="41"/>
        <v>0</v>
      </c>
      <c r="CC72" s="47">
        <v>0</v>
      </c>
      <c r="CD72" s="110">
        <v>0</v>
      </c>
      <c r="CE72" s="33">
        <f t="shared" si="42"/>
        <v>0</v>
      </c>
      <c r="CF72" s="110">
        <v>0</v>
      </c>
      <c r="CG72" s="113">
        <v>0</v>
      </c>
      <c r="CH72" s="33">
        <f t="shared" si="43"/>
        <v>0</v>
      </c>
      <c r="CI72" s="47">
        <v>0</v>
      </c>
      <c r="CJ72" s="111">
        <v>0</v>
      </c>
      <c r="CK72" s="33">
        <f t="shared" si="44"/>
        <v>0</v>
      </c>
      <c r="CL72" s="47">
        <v>0</v>
      </c>
      <c r="CM72" s="47">
        <v>1400</v>
      </c>
      <c r="CN72" s="33">
        <f t="shared" si="45"/>
        <v>1400</v>
      </c>
      <c r="CO72" s="47">
        <v>1070</v>
      </c>
      <c r="CP72" s="110">
        <v>0</v>
      </c>
      <c r="CQ72" s="33">
        <f t="shared" si="46"/>
        <v>0</v>
      </c>
      <c r="CR72" s="47">
        <v>0</v>
      </c>
      <c r="CS72" s="47">
        <v>1000</v>
      </c>
      <c r="CT72" s="33">
        <f t="shared" si="47"/>
        <v>1000</v>
      </c>
      <c r="CU72" s="47">
        <v>142.22999999999999</v>
      </c>
      <c r="CV72" s="113">
        <v>0</v>
      </c>
      <c r="CW72" s="33">
        <f t="shared" si="48"/>
        <v>0</v>
      </c>
      <c r="CX72" s="126">
        <v>0</v>
      </c>
      <c r="CY72" s="113">
        <v>0</v>
      </c>
      <c r="CZ72" s="33">
        <f t="shared" si="49"/>
        <v>0</v>
      </c>
      <c r="DA72" s="110">
        <v>0</v>
      </c>
      <c r="DB72" s="47">
        <v>0</v>
      </c>
      <c r="DC72" s="33">
        <f t="shared" si="50"/>
        <v>0</v>
      </c>
      <c r="DD72" s="47">
        <v>0</v>
      </c>
      <c r="DE72" s="47">
        <v>0</v>
      </c>
      <c r="DF72" s="12">
        <v>36558.699999999997</v>
      </c>
      <c r="DG72" s="33">
        <f t="shared" si="51"/>
        <v>36558.699999999997</v>
      </c>
      <c r="DH72" s="12">
        <v>32827.351000000002</v>
      </c>
      <c r="DI72" s="47">
        <v>0</v>
      </c>
      <c r="DJ72" s="33">
        <f t="shared" si="52"/>
        <v>0</v>
      </c>
      <c r="DK72" s="47">
        <v>0</v>
      </c>
      <c r="DL72" s="47">
        <v>33527.599999999999</v>
      </c>
      <c r="DM72" s="33">
        <f t="shared" si="53"/>
        <v>33527.599999999999</v>
      </c>
      <c r="DN72" s="47">
        <v>2700</v>
      </c>
      <c r="DO72" s="113">
        <v>0</v>
      </c>
      <c r="DP72" s="33">
        <f t="shared" si="54"/>
        <v>0</v>
      </c>
      <c r="DQ72" s="110">
        <v>0</v>
      </c>
      <c r="DR72" s="110">
        <v>0</v>
      </c>
      <c r="DS72" s="33">
        <f t="shared" si="55"/>
        <v>0</v>
      </c>
      <c r="DT72" s="47">
        <v>0</v>
      </c>
      <c r="DU72" s="113">
        <v>0</v>
      </c>
      <c r="DV72" s="33">
        <f t="shared" si="56"/>
        <v>0</v>
      </c>
      <c r="DW72" s="110">
        <v>0</v>
      </c>
      <c r="DX72" s="47">
        <v>1989</v>
      </c>
      <c r="DY72" s="33">
        <f t="shared" si="57"/>
        <v>1989</v>
      </c>
      <c r="DZ72" s="126">
        <v>1989</v>
      </c>
      <c r="EA72" s="126">
        <v>0</v>
      </c>
      <c r="EB72" s="126">
        <v>35516.6</v>
      </c>
      <c r="EC72" s="33">
        <f t="shared" si="58"/>
        <v>35516.6</v>
      </c>
      <c r="ED72" s="110">
        <v>4689</v>
      </c>
      <c r="EE72" s="14">
        <f t="shared" si="80"/>
        <v>-33527.599999999999</v>
      </c>
      <c r="EG72" s="14"/>
      <c r="EI72" s="14"/>
      <c r="EJ72" s="14"/>
      <c r="EL72" s="14"/>
    </row>
    <row r="73" spans="1:142" s="15" customFormat="1" ht="20.25" customHeight="1" x14ac:dyDescent="0.2">
      <c r="A73" s="21">
        <v>64</v>
      </c>
      <c r="B73" s="121" t="s">
        <v>119</v>
      </c>
      <c r="C73" s="110">
        <v>3609.8</v>
      </c>
      <c r="D73" s="110">
        <v>0</v>
      </c>
      <c r="E73" s="20">
        <f t="shared" si="60"/>
        <v>18317.2</v>
      </c>
      <c r="F73" s="33">
        <f t="shared" si="8"/>
        <v>18317.2</v>
      </c>
      <c r="G73" s="12">
        <f t="shared" si="61"/>
        <v>22915.428</v>
      </c>
      <c r="H73" s="12">
        <f t="shared" si="62"/>
        <v>125.10333457078593</v>
      </c>
      <c r="I73" s="12">
        <f t="shared" si="63"/>
        <v>125.10333457078593</v>
      </c>
      <c r="J73" s="12">
        <v>4705</v>
      </c>
      <c r="K73" s="33">
        <f t="shared" si="10"/>
        <v>4705</v>
      </c>
      <c r="L73" s="12">
        <v>10217.998</v>
      </c>
      <c r="M73" s="12">
        <f t="shared" si="64"/>
        <v>217.17317747077578</v>
      </c>
      <c r="N73" s="12">
        <f t="shared" si="66"/>
        <v>2500</v>
      </c>
      <c r="O73" s="33">
        <f t="shared" si="11"/>
        <v>2500</v>
      </c>
      <c r="P73" s="12">
        <f t="shared" si="67"/>
        <v>1767.3609999999996</v>
      </c>
      <c r="Q73" s="12">
        <f t="shared" si="68"/>
        <v>70.694439999999986</v>
      </c>
      <c r="R73" s="11">
        <f t="shared" si="69"/>
        <v>70.694439999999986</v>
      </c>
      <c r="S73" s="126">
        <v>0</v>
      </c>
      <c r="T73" s="33">
        <f t="shared" si="14"/>
        <v>0</v>
      </c>
      <c r="U73" s="47">
        <v>163.56999999999971</v>
      </c>
      <c r="V73" s="12" t="e">
        <f t="shared" si="70"/>
        <v>#DIV/0!</v>
      </c>
      <c r="W73" s="11" t="e">
        <f t="shared" si="71"/>
        <v>#DIV/0!</v>
      </c>
      <c r="X73" s="126">
        <v>705</v>
      </c>
      <c r="Y73" s="33">
        <f t="shared" si="17"/>
        <v>705</v>
      </c>
      <c r="Z73" s="47">
        <v>0</v>
      </c>
      <c r="AA73" s="12">
        <f t="shared" si="72"/>
        <v>0</v>
      </c>
      <c r="AB73" s="11">
        <f t="shared" si="73"/>
        <v>0</v>
      </c>
      <c r="AC73" s="126">
        <v>2500</v>
      </c>
      <c r="AD73" s="33">
        <f t="shared" si="20"/>
        <v>2500</v>
      </c>
      <c r="AE73" s="47">
        <v>1603.7909999999999</v>
      </c>
      <c r="AF73" s="12">
        <f t="shared" si="74"/>
        <v>64.15164</v>
      </c>
      <c r="AG73" s="11">
        <f t="shared" si="75"/>
        <v>64.15164</v>
      </c>
      <c r="AH73" s="126">
        <v>0</v>
      </c>
      <c r="AI73" s="33">
        <f t="shared" si="23"/>
        <v>0</v>
      </c>
      <c r="AJ73" s="47">
        <v>0</v>
      </c>
      <c r="AK73" s="47">
        <v>0</v>
      </c>
      <c r="AL73" s="11" t="e">
        <f t="shared" si="76"/>
        <v>#DIV/0!</v>
      </c>
      <c r="AM73" s="110">
        <v>0</v>
      </c>
      <c r="AN73" s="33">
        <f t="shared" si="25"/>
        <v>0</v>
      </c>
      <c r="AO73" s="47">
        <v>0</v>
      </c>
      <c r="AP73" s="12" t="e">
        <f t="shared" si="77"/>
        <v>#DIV/0!</v>
      </c>
      <c r="AQ73" s="11" t="e">
        <f t="shared" si="78"/>
        <v>#DIV/0!</v>
      </c>
      <c r="AR73" s="111">
        <v>0</v>
      </c>
      <c r="AS73" s="33">
        <f t="shared" si="28"/>
        <v>0</v>
      </c>
      <c r="AT73" s="110">
        <v>0</v>
      </c>
      <c r="AU73" s="111">
        <v>0</v>
      </c>
      <c r="AV73" s="33">
        <f t="shared" si="29"/>
        <v>0</v>
      </c>
      <c r="AW73" s="110">
        <v>0</v>
      </c>
      <c r="AX73" s="112">
        <v>13612.2</v>
      </c>
      <c r="AY73" s="33">
        <f t="shared" si="30"/>
        <v>13612.2</v>
      </c>
      <c r="AZ73" s="47">
        <v>12478</v>
      </c>
      <c r="BA73" s="111">
        <v>0</v>
      </c>
      <c r="BB73" s="33">
        <f t="shared" si="31"/>
        <v>0</v>
      </c>
      <c r="BC73" s="13">
        <v>0</v>
      </c>
      <c r="BD73" s="47">
        <v>0</v>
      </c>
      <c r="BE73" s="33">
        <f t="shared" si="32"/>
        <v>0</v>
      </c>
      <c r="BF73" s="126">
        <v>0</v>
      </c>
      <c r="BG73" s="111">
        <v>0</v>
      </c>
      <c r="BH73" s="33">
        <f t="shared" si="33"/>
        <v>0</v>
      </c>
      <c r="BI73" s="110">
        <v>0</v>
      </c>
      <c r="BJ73" s="111">
        <v>0</v>
      </c>
      <c r="BK73" s="33">
        <f t="shared" si="34"/>
        <v>0</v>
      </c>
      <c r="BL73" s="110">
        <v>0</v>
      </c>
      <c r="BM73" s="12">
        <f t="shared" si="6"/>
        <v>1300</v>
      </c>
      <c r="BN73" s="33">
        <f t="shared" si="35"/>
        <v>1300</v>
      </c>
      <c r="BO73" s="12">
        <f t="shared" si="36"/>
        <v>637.63699999999994</v>
      </c>
      <c r="BP73" s="12">
        <f t="shared" si="79"/>
        <v>49.048999999999999</v>
      </c>
      <c r="BQ73" s="11">
        <f t="shared" si="65"/>
        <v>49.048999999999999</v>
      </c>
      <c r="BR73" s="126">
        <v>1000</v>
      </c>
      <c r="BS73" s="33">
        <f t="shared" si="38"/>
        <v>1000</v>
      </c>
      <c r="BT73" s="47">
        <v>637.63699999999994</v>
      </c>
      <c r="BU73" s="110">
        <v>300</v>
      </c>
      <c r="BV73" s="33">
        <f t="shared" si="39"/>
        <v>300</v>
      </c>
      <c r="BW73" s="126">
        <v>0</v>
      </c>
      <c r="BX73" s="113">
        <v>0</v>
      </c>
      <c r="BY73" s="33">
        <f t="shared" si="40"/>
        <v>0</v>
      </c>
      <c r="BZ73" s="47">
        <v>0</v>
      </c>
      <c r="CA73" s="110">
        <v>0</v>
      </c>
      <c r="CB73" s="33">
        <f t="shared" si="41"/>
        <v>0</v>
      </c>
      <c r="CC73" s="47">
        <v>0</v>
      </c>
      <c r="CD73" s="110">
        <v>0</v>
      </c>
      <c r="CE73" s="33">
        <f t="shared" si="42"/>
        <v>0</v>
      </c>
      <c r="CF73" s="110">
        <v>0</v>
      </c>
      <c r="CG73" s="113">
        <v>0</v>
      </c>
      <c r="CH73" s="33">
        <f t="shared" si="43"/>
        <v>0</v>
      </c>
      <c r="CI73" s="47">
        <v>0</v>
      </c>
      <c r="CJ73" s="111">
        <v>0</v>
      </c>
      <c r="CK73" s="33">
        <f t="shared" si="44"/>
        <v>0</v>
      </c>
      <c r="CL73" s="47">
        <v>0</v>
      </c>
      <c r="CM73" s="47">
        <v>0</v>
      </c>
      <c r="CN73" s="33">
        <f t="shared" si="45"/>
        <v>0</v>
      </c>
      <c r="CO73" s="47">
        <v>0</v>
      </c>
      <c r="CP73" s="110">
        <v>0</v>
      </c>
      <c r="CQ73" s="33">
        <f t="shared" si="46"/>
        <v>0</v>
      </c>
      <c r="CR73" s="47">
        <v>0</v>
      </c>
      <c r="CS73" s="47">
        <v>0</v>
      </c>
      <c r="CT73" s="33">
        <f t="shared" si="47"/>
        <v>0</v>
      </c>
      <c r="CU73" s="47">
        <v>0</v>
      </c>
      <c r="CV73" s="113">
        <v>0</v>
      </c>
      <c r="CW73" s="33">
        <f t="shared" si="48"/>
        <v>0</v>
      </c>
      <c r="CX73" s="126">
        <v>0</v>
      </c>
      <c r="CY73" s="113">
        <v>0</v>
      </c>
      <c r="CZ73" s="33">
        <f t="shared" si="49"/>
        <v>0</v>
      </c>
      <c r="DA73" s="110">
        <v>0</v>
      </c>
      <c r="DB73" s="47">
        <v>200</v>
      </c>
      <c r="DC73" s="33">
        <f t="shared" si="50"/>
        <v>200</v>
      </c>
      <c r="DD73" s="47">
        <v>7813</v>
      </c>
      <c r="DE73" s="47">
        <v>0</v>
      </c>
      <c r="DF73" s="12">
        <v>18317.2</v>
      </c>
      <c r="DG73" s="33">
        <f t="shared" si="51"/>
        <v>18317.2</v>
      </c>
      <c r="DH73" s="12">
        <v>22735.428</v>
      </c>
      <c r="DI73" s="47">
        <v>0</v>
      </c>
      <c r="DJ73" s="33">
        <f t="shared" si="52"/>
        <v>0</v>
      </c>
      <c r="DK73" s="47">
        <v>0</v>
      </c>
      <c r="DL73" s="47">
        <v>0</v>
      </c>
      <c r="DM73" s="33">
        <f t="shared" si="53"/>
        <v>0</v>
      </c>
      <c r="DN73" s="47">
        <v>0</v>
      </c>
      <c r="DO73" s="113">
        <v>0</v>
      </c>
      <c r="DP73" s="33">
        <f t="shared" si="54"/>
        <v>0</v>
      </c>
      <c r="DQ73" s="110">
        <v>0</v>
      </c>
      <c r="DR73" s="110">
        <v>0</v>
      </c>
      <c r="DS73" s="33">
        <f t="shared" si="55"/>
        <v>0</v>
      </c>
      <c r="DT73" s="47">
        <v>0</v>
      </c>
      <c r="DU73" s="113">
        <v>0</v>
      </c>
      <c r="DV73" s="33">
        <f t="shared" si="56"/>
        <v>0</v>
      </c>
      <c r="DW73" s="110">
        <v>0</v>
      </c>
      <c r="DX73" s="47">
        <v>950</v>
      </c>
      <c r="DY73" s="33">
        <f t="shared" si="57"/>
        <v>950</v>
      </c>
      <c r="DZ73" s="126">
        <v>3.5179</v>
      </c>
      <c r="EA73" s="126">
        <v>0</v>
      </c>
      <c r="EB73" s="126">
        <v>950</v>
      </c>
      <c r="EC73" s="33">
        <f t="shared" si="58"/>
        <v>950</v>
      </c>
      <c r="ED73" s="110">
        <v>183.5179</v>
      </c>
      <c r="EE73" s="14">
        <f t="shared" si="80"/>
        <v>0</v>
      </c>
      <c r="EG73" s="14"/>
      <c r="EI73" s="14"/>
      <c r="EJ73" s="14"/>
      <c r="EL73" s="14"/>
    </row>
    <row r="74" spans="1:142" s="15" customFormat="1" ht="20.25" customHeight="1" x14ac:dyDescent="0.2">
      <c r="A74" s="21">
        <v>65</v>
      </c>
      <c r="B74" s="120" t="s">
        <v>120</v>
      </c>
      <c r="C74" s="110">
        <v>4984.7</v>
      </c>
      <c r="D74" s="110">
        <v>112</v>
      </c>
      <c r="E74" s="20">
        <f t="shared" ref="E74:E82" si="81">DF74+EB74-DX74</f>
        <v>17064.400000000001</v>
      </c>
      <c r="F74" s="33">
        <f t="shared" si="8"/>
        <v>17064.400000000001</v>
      </c>
      <c r="G74" s="12">
        <f t="shared" ref="G74:G81" si="82">DH74+ED74-DZ74</f>
        <v>14429.748</v>
      </c>
      <c r="H74" s="12">
        <f t="shared" ref="H74:H82" si="83">G74/F74*100</f>
        <v>84.560535383605625</v>
      </c>
      <c r="I74" s="12">
        <f t="shared" ref="I74:I82" si="84">G74/E74*100</f>
        <v>84.560535383605625</v>
      </c>
      <c r="J74" s="12">
        <v>2982</v>
      </c>
      <c r="K74" s="33">
        <f t="shared" si="10"/>
        <v>2982</v>
      </c>
      <c r="L74" s="12">
        <v>1936.204</v>
      </c>
      <c r="M74" s="12">
        <f t="shared" ref="M74:M82" si="85">L74/J74*100</f>
        <v>64.929711602951031</v>
      </c>
      <c r="N74" s="20">
        <f t="shared" ref="N74:N81" si="86">S74+AC74</f>
        <v>1770</v>
      </c>
      <c r="O74" s="33">
        <f t="shared" si="11"/>
        <v>1770</v>
      </c>
      <c r="P74" s="20">
        <f t="shared" ref="P74:P81" si="87">U74+AE74</f>
        <v>1479.684</v>
      </c>
      <c r="Q74" s="12">
        <f t="shared" si="68"/>
        <v>83.597966101694908</v>
      </c>
      <c r="R74" s="11">
        <f t="shared" si="69"/>
        <v>83.597966101694908</v>
      </c>
      <c r="S74" s="126">
        <v>0</v>
      </c>
      <c r="T74" s="33">
        <f t="shared" si="14"/>
        <v>0</v>
      </c>
      <c r="U74" s="47">
        <v>415.25599999999986</v>
      </c>
      <c r="V74" s="12" t="e">
        <f t="shared" si="70"/>
        <v>#DIV/0!</v>
      </c>
      <c r="W74" s="11" t="e">
        <f t="shared" si="71"/>
        <v>#DIV/0!</v>
      </c>
      <c r="X74" s="126">
        <v>800</v>
      </c>
      <c r="Y74" s="33">
        <f t="shared" si="17"/>
        <v>800</v>
      </c>
      <c r="Z74" s="47">
        <v>150.5</v>
      </c>
      <c r="AA74" s="12">
        <f t="shared" si="72"/>
        <v>18.8125</v>
      </c>
      <c r="AB74" s="11">
        <f t="shared" si="73"/>
        <v>18.8125</v>
      </c>
      <c r="AC74" s="126">
        <v>1770</v>
      </c>
      <c r="AD74" s="33">
        <f t="shared" si="20"/>
        <v>1770</v>
      </c>
      <c r="AE74" s="47">
        <v>1064.4280000000001</v>
      </c>
      <c r="AF74" s="12">
        <f t="shared" si="74"/>
        <v>60.137175141242949</v>
      </c>
      <c r="AG74" s="11">
        <f t="shared" si="75"/>
        <v>60.137175141242949</v>
      </c>
      <c r="AH74" s="126">
        <v>12</v>
      </c>
      <c r="AI74" s="33">
        <f t="shared" si="23"/>
        <v>12</v>
      </c>
      <c r="AJ74" s="47">
        <v>6</v>
      </c>
      <c r="AK74" s="47">
        <v>0</v>
      </c>
      <c r="AL74" s="11">
        <f t="shared" si="76"/>
        <v>50</v>
      </c>
      <c r="AM74" s="110">
        <v>0</v>
      </c>
      <c r="AN74" s="33">
        <f t="shared" si="25"/>
        <v>0</v>
      </c>
      <c r="AO74" s="47">
        <v>0</v>
      </c>
      <c r="AP74" s="12" t="e">
        <f t="shared" si="77"/>
        <v>#DIV/0!</v>
      </c>
      <c r="AQ74" s="11" t="e">
        <f t="shared" si="78"/>
        <v>#DIV/0!</v>
      </c>
      <c r="AR74" s="111">
        <v>0</v>
      </c>
      <c r="AS74" s="33">
        <f t="shared" si="28"/>
        <v>0</v>
      </c>
      <c r="AT74" s="110">
        <v>0</v>
      </c>
      <c r="AU74" s="111">
        <v>0</v>
      </c>
      <c r="AV74" s="33">
        <f t="shared" si="29"/>
        <v>0</v>
      </c>
      <c r="AW74" s="110">
        <v>0</v>
      </c>
      <c r="AX74" s="112">
        <v>14082.4</v>
      </c>
      <c r="AY74" s="33">
        <f t="shared" si="30"/>
        <v>14082.4</v>
      </c>
      <c r="AZ74" s="47">
        <v>12908.8</v>
      </c>
      <c r="BA74" s="111">
        <v>0</v>
      </c>
      <c r="BB74" s="33">
        <f t="shared" si="31"/>
        <v>0</v>
      </c>
      <c r="BC74" s="13">
        <v>0</v>
      </c>
      <c r="BD74" s="47">
        <v>0</v>
      </c>
      <c r="BE74" s="33">
        <f t="shared" si="32"/>
        <v>0</v>
      </c>
      <c r="BF74" s="126">
        <v>0</v>
      </c>
      <c r="BG74" s="111">
        <v>0</v>
      </c>
      <c r="BH74" s="33">
        <f t="shared" si="33"/>
        <v>0</v>
      </c>
      <c r="BI74" s="110">
        <v>0</v>
      </c>
      <c r="BJ74" s="111">
        <v>0</v>
      </c>
      <c r="BK74" s="33">
        <f t="shared" si="34"/>
        <v>0</v>
      </c>
      <c r="BL74" s="110">
        <v>0</v>
      </c>
      <c r="BM74" s="12">
        <f t="shared" ref="BM74:BM81" si="88">BR74+BU74+BX74+CA74</f>
        <v>300</v>
      </c>
      <c r="BN74" s="33">
        <f t="shared" si="35"/>
        <v>300</v>
      </c>
      <c r="BO74" s="12">
        <f t="shared" si="36"/>
        <v>220.02</v>
      </c>
      <c r="BP74" s="12">
        <f t="shared" si="79"/>
        <v>73.34</v>
      </c>
      <c r="BQ74" s="11">
        <f t="shared" ref="BQ74:BQ82" si="89">BO74/BM74*100</f>
        <v>73.34</v>
      </c>
      <c r="BR74" s="126">
        <v>240</v>
      </c>
      <c r="BS74" s="33">
        <f t="shared" si="38"/>
        <v>240</v>
      </c>
      <c r="BT74" s="47">
        <v>220.02</v>
      </c>
      <c r="BU74" s="110">
        <v>60</v>
      </c>
      <c r="BV74" s="33">
        <f t="shared" si="39"/>
        <v>60</v>
      </c>
      <c r="BW74" s="126">
        <v>0</v>
      </c>
      <c r="BX74" s="113">
        <v>0</v>
      </c>
      <c r="BY74" s="33">
        <f t="shared" si="40"/>
        <v>0</v>
      </c>
      <c r="BZ74" s="47">
        <v>0</v>
      </c>
      <c r="CA74" s="110">
        <v>0</v>
      </c>
      <c r="CB74" s="33">
        <f t="shared" si="41"/>
        <v>0</v>
      </c>
      <c r="CC74" s="47">
        <v>0</v>
      </c>
      <c r="CD74" s="110">
        <v>0</v>
      </c>
      <c r="CE74" s="33">
        <f t="shared" si="42"/>
        <v>0</v>
      </c>
      <c r="CF74" s="110">
        <v>0</v>
      </c>
      <c r="CG74" s="113">
        <v>0</v>
      </c>
      <c r="CH74" s="33">
        <f t="shared" si="43"/>
        <v>0</v>
      </c>
      <c r="CI74" s="47">
        <v>0</v>
      </c>
      <c r="CJ74" s="111">
        <v>0</v>
      </c>
      <c r="CK74" s="33">
        <f t="shared" si="44"/>
        <v>0</v>
      </c>
      <c r="CL74" s="47">
        <v>0</v>
      </c>
      <c r="CM74" s="47">
        <v>100</v>
      </c>
      <c r="CN74" s="33">
        <f t="shared" si="45"/>
        <v>100</v>
      </c>
      <c r="CO74" s="47">
        <v>80</v>
      </c>
      <c r="CP74" s="110">
        <v>0</v>
      </c>
      <c r="CQ74" s="33">
        <f t="shared" si="46"/>
        <v>0</v>
      </c>
      <c r="CR74" s="47">
        <v>0</v>
      </c>
      <c r="CS74" s="47">
        <v>0</v>
      </c>
      <c r="CT74" s="33">
        <f t="shared" si="47"/>
        <v>0</v>
      </c>
      <c r="CU74" s="47">
        <v>0</v>
      </c>
      <c r="CV74" s="113">
        <v>0</v>
      </c>
      <c r="CW74" s="33">
        <f t="shared" si="48"/>
        <v>0</v>
      </c>
      <c r="CX74" s="126">
        <v>0</v>
      </c>
      <c r="CY74" s="113">
        <v>0</v>
      </c>
      <c r="CZ74" s="33">
        <f t="shared" si="49"/>
        <v>0</v>
      </c>
      <c r="DA74" s="110">
        <v>0</v>
      </c>
      <c r="DB74" s="47">
        <v>0</v>
      </c>
      <c r="DC74" s="33">
        <f t="shared" si="50"/>
        <v>0</v>
      </c>
      <c r="DD74" s="47">
        <v>0</v>
      </c>
      <c r="DE74" s="47">
        <v>0</v>
      </c>
      <c r="DF74" s="12">
        <v>17064.400000000001</v>
      </c>
      <c r="DG74" s="33">
        <f t="shared" si="51"/>
        <v>17064.400000000001</v>
      </c>
      <c r="DH74" s="12">
        <v>14429.748</v>
      </c>
      <c r="DI74" s="47">
        <v>0</v>
      </c>
      <c r="DJ74" s="33">
        <f t="shared" si="52"/>
        <v>0</v>
      </c>
      <c r="DK74" s="47">
        <v>0</v>
      </c>
      <c r="DL74" s="47">
        <v>0</v>
      </c>
      <c r="DM74" s="33">
        <f t="shared" si="53"/>
        <v>0</v>
      </c>
      <c r="DN74" s="47">
        <v>0</v>
      </c>
      <c r="DO74" s="113">
        <v>0</v>
      </c>
      <c r="DP74" s="33">
        <f t="shared" si="54"/>
        <v>0</v>
      </c>
      <c r="DQ74" s="110">
        <v>0</v>
      </c>
      <c r="DR74" s="110">
        <v>0</v>
      </c>
      <c r="DS74" s="33">
        <f t="shared" si="55"/>
        <v>0</v>
      </c>
      <c r="DT74" s="47">
        <v>0</v>
      </c>
      <c r="DU74" s="113">
        <v>0</v>
      </c>
      <c r="DV74" s="33">
        <f t="shared" si="56"/>
        <v>0</v>
      </c>
      <c r="DW74" s="110">
        <v>0</v>
      </c>
      <c r="DX74" s="47">
        <v>860</v>
      </c>
      <c r="DY74" s="33">
        <f t="shared" si="57"/>
        <v>860</v>
      </c>
      <c r="DZ74" s="126">
        <v>0</v>
      </c>
      <c r="EA74" s="126">
        <v>0</v>
      </c>
      <c r="EB74" s="126">
        <v>860</v>
      </c>
      <c r="EC74" s="33">
        <f t="shared" si="58"/>
        <v>860</v>
      </c>
      <c r="ED74" s="110">
        <v>0</v>
      </c>
      <c r="EE74" s="14">
        <f t="shared" si="80"/>
        <v>0</v>
      </c>
      <c r="EG74" s="14"/>
      <c r="EI74" s="14"/>
      <c r="EJ74" s="14"/>
      <c r="EL74" s="14"/>
    </row>
    <row r="75" spans="1:142" s="15" customFormat="1" ht="20.25" customHeight="1" x14ac:dyDescent="0.2">
      <c r="A75" s="21">
        <v>66</v>
      </c>
      <c r="B75" s="120" t="s">
        <v>121</v>
      </c>
      <c r="C75" s="110">
        <v>4724.3999999999996</v>
      </c>
      <c r="D75" s="110">
        <v>251</v>
      </c>
      <c r="E75" s="20">
        <f t="shared" si="81"/>
        <v>20904.599999999999</v>
      </c>
      <c r="F75" s="33">
        <f t="shared" ref="F75:F85" si="90">E75/12*12</f>
        <v>20904.599999999999</v>
      </c>
      <c r="G75" s="12">
        <f t="shared" si="82"/>
        <v>10140.15</v>
      </c>
      <c r="H75" s="12">
        <f t="shared" si="83"/>
        <v>48.506787979679117</v>
      </c>
      <c r="I75" s="12">
        <f t="shared" si="84"/>
        <v>48.506787979679117</v>
      </c>
      <c r="J75" s="12">
        <v>4781.2</v>
      </c>
      <c r="K75" s="33">
        <f t="shared" ref="K75:K82" si="91">J75/12*12</f>
        <v>4781.2</v>
      </c>
      <c r="L75" s="12">
        <v>2218.3440000000001</v>
      </c>
      <c r="M75" s="12">
        <f t="shared" si="85"/>
        <v>46.39722245461391</v>
      </c>
      <c r="N75" s="20">
        <f t="shared" si="86"/>
        <v>905.8</v>
      </c>
      <c r="O75" s="33">
        <f t="shared" ref="O75:O85" si="92">N75/12*12</f>
        <v>905.8</v>
      </c>
      <c r="P75" s="20">
        <f t="shared" si="87"/>
        <v>1014.9450000000002</v>
      </c>
      <c r="Q75" s="12">
        <f t="shared" ref="Q75:Q82" si="93">P75/O75*100</f>
        <v>112.0495694413778</v>
      </c>
      <c r="R75" s="11">
        <f t="shared" ref="R75:R82" si="94">P75/N75*100</f>
        <v>112.0495694413778</v>
      </c>
      <c r="S75" s="126">
        <v>5.8</v>
      </c>
      <c r="T75" s="33">
        <f t="shared" ref="T75:T82" si="95">S75/12*12</f>
        <v>5.8</v>
      </c>
      <c r="U75" s="47">
        <v>570.2940000000001</v>
      </c>
      <c r="V75" s="12">
        <f t="shared" ref="V75:V82" si="96">U75/T75*100</f>
        <v>9832.6551724137953</v>
      </c>
      <c r="W75" s="11">
        <f t="shared" ref="W75:W82" si="97">U75/S75*100</f>
        <v>9832.6551724137953</v>
      </c>
      <c r="X75" s="126">
        <v>1355.4</v>
      </c>
      <c r="Y75" s="33">
        <f t="shared" ref="Y75:Y82" si="98">X75/12*12</f>
        <v>1355.4</v>
      </c>
      <c r="Z75" s="47">
        <v>63.872999999999998</v>
      </c>
      <c r="AA75" s="12">
        <f t="shared" ref="AA75:AA82" si="99">Z75/Y75*100</f>
        <v>4.7124833997343956</v>
      </c>
      <c r="AB75" s="11">
        <f t="shared" ref="AB75:AB82" si="100">Z75/X75*100</f>
        <v>4.7124833997343956</v>
      </c>
      <c r="AC75" s="126">
        <v>900</v>
      </c>
      <c r="AD75" s="33">
        <f t="shared" ref="AD75:AD82" si="101">AC75/12*12</f>
        <v>900</v>
      </c>
      <c r="AE75" s="47">
        <v>444.65100000000001</v>
      </c>
      <c r="AF75" s="12">
        <f t="shared" ref="AF75:AF82" si="102">AE75/AD75*100</f>
        <v>49.405666666666669</v>
      </c>
      <c r="AG75" s="11">
        <f t="shared" ref="AG75:AG82" si="103">AE75/AC75*100</f>
        <v>49.405666666666669</v>
      </c>
      <c r="AH75" s="126">
        <v>20</v>
      </c>
      <c r="AI75" s="33">
        <f t="shared" ref="AI75:AI85" si="104">AH75/12*12</f>
        <v>20</v>
      </c>
      <c r="AJ75" s="47">
        <v>215</v>
      </c>
      <c r="AK75" s="47">
        <v>215</v>
      </c>
      <c r="AL75" s="11">
        <f t="shared" ref="AL75:AL82" si="105">AJ75/AH75*100</f>
        <v>1075</v>
      </c>
      <c r="AM75" s="110">
        <v>0</v>
      </c>
      <c r="AN75" s="33">
        <f t="shared" ref="AN75:AN82" si="106">AM75/12*12</f>
        <v>0</v>
      </c>
      <c r="AO75" s="47">
        <v>0</v>
      </c>
      <c r="AP75" s="12" t="e">
        <f t="shared" ref="AP75:AP82" si="107">AO75/AN75*100</f>
        <v>#DIV/0!</v>
      </c>
      <c r="AQ75" s="11" t="e">
        <f t="shared" ref="AQ75:AQ82" si="108">AO75/AM75*100</f>
        <v>#DIV/0!</v>
      </c>
      <c r="AR75" s="111">
        <v>0</v>
      </c>
      <c r="AS75" s="33">
        <f t="shared" ref="AS75:AS82" si="109">AR75/12*9</f>
        <v>0</v>
      </c>
      <c r="AT75" s="110">
        <v>0</v>
      </c>
      <c r="AU75" s="111">
        <v>0</v>
      </c>
      <c r="AV75" s="33">
        <f t="shared" ref="AV75:AV85" si="110">AU75/12*12</f>
        <v>0</v>
      </c>
      <c r="AW75" s="110">
        <v>0</v>
      </c>
      <c r="AX75" s="112">
        <v>8296.9</v>
      </c>
      <c r="AY75" s="33">
        <f t="shared" ref="AY75:AY82" si="111">AX75/12*12</f>
        <v>8296.9</v>
      </c>
      <c r="AZ75" s="47">
        <v>7605.5</v>
      </c>
      <c r="BA75" s="111">
        <v>0</v>
      </c>
      <c r="BB75" s="33">
        <f t="shared" ref="BB75:BB82" si="112">BA75/12*12</f>
        <v>0</v>
      </c>
      <c r="BC75" s="13">
        <v>0</v>
      </c>
      <c r="BD75" s="47">
        <v>0</v>
      </c>
      <c r="BE75" s="33">
        <f t="shared" ref="BE75:BE82" si="113">BD75/12*12</f>
        <v>0</v>
      </c>
      <c r="BF75" s="126">
        <v>0</v>
      </c>
      <c r="BG75" s="111">
        <v>0</v>
      </c>
      <c r="BH75" s="33">
        <f t="shared" ref="BH75:BH82" si="114">BG75/12*12</f>
        <v>0</v>
      </c>
      <c r="BI75" s="110">
        <v>0</v>
      </c>
      <c r="BJ75" s="111">
        <v>0</v>
      </c>
      <c r="BK75" s="33">
        <f t="shared" ref="BK75:BK82" si="115">BJ75/12*12</f>
        <v>0</v>
      </c>
      <c r="BL75" s="110">
        <v>0</v>
      </c>
      <c r="BM75" s="12">
        <f t="shared" si="88"/>
        <v>1000</v>
      </c>
      <c r="BN75" s="33">
        <f t="shared" ref="BN75:BN82" si="116">BM75/12*12</f>
        <v>1000</v>
      </c>
      <c r="BO75" s="12">
        <f t="shared" ref="BO75:BO81" si="117">BT75+BW75+BZ75+CC75</f>
        <v>737.32600000000002</v>
      </c>
      <c r="BP75" s="12">
        <f t="shared" ref="BP75:BP82" si="118">BO75/BN75*100</f>
        <v>73.732600000000005</v>
      </c>
      <c r="BQ75" s="11">
        <f t="shared" si="89"/>
        <v>73.732600000000005</v>
      </c>
      <c r="BR75" s="126">
        <v>1000</v>
      </c>
      <c r="BS75" s="33">
        <f t="shared" ref="BS75:BS82" si="119">BR75/12*12</f>
        <v>1000</v>
      </c>
      <c r="BT75" s="47">
        <v>737.32600000000002</v>
      </c>
      <c r="BU75" s="110">
        <v>0</v>
      </c>
      <c r="BV75" s="33">
        <f t="shared" ref="BV75:BV82" si="120">BU75/12*12</f>
        <v>0</v>
      </c>
      <c r="BW75" s="126">
        <v>0</v>
      </c>
      <c r="BX75" s="113">
        <v>0</v>
      </c>
      <c r="BY75" s="33">
        <f t="shared" ref="BY75:BY82" si="121">BX75/12*12</f>
        <v>0</v>
      </c>
      <c r="BZ75" s="47">
        <v>0</v>
      </c>
      <c r="CA75" s="110">
        <v>0</v>
      </c>
      <c r="CB75" s="33">
        <f t="shared" ref="CB75:CB82" si="122">CA75/12*12</f>
        <v>0</v>
      </c>
      <c r="CC75" s="47">
        <v>0</v>
      </c>
      <c r="CD75" s="110">
        <v>0</v>
      </c>
      <c r="CE75" s="33">
        <f t="shared" ref="CE75:CE85" si="123">CD75/12*12</f>
        <v>0</v>
      </c>
      <c r="CF75" s="110">
        <v>0</v>
      </c>
      <c r="CG75" s="113">
        <v>0</v>
      </c>
      <c r="CH75" s="33">
        <f t="shared" ref="CH75:CH82" si="124">CG75/12*12</f>
        <v>0</v>
      </c>
      <c r="CI75" s="47">
        <v>0</v>
      </c>
      <c r="CJ75" s="111">
        <v>0</v>
      </c>
      <c r="CK75" s="33">
        <f t="shared" ref="CK75:CK82" si="125">CJ75/12*12</f>
        <v>0</v>
      </c>
      <c r="CL75" s="47">
        <v>0</v>
      </c>
      <c r="CM75" s="47">
        <v>0</v>
      </c>
      <c r="CN75" s="33">
        <f t="shared" ref="CN75:CN82" si="126">CM75/12*12</f>
        <v>0</v>
      </c>
      <c r="CO75" s="47">
        <v>0</v>
      </c>
      <c r="CP75" s="110">
        <v>0</v>
      </c>
      <c r="CQ75" s="33">
        <f t="shared" ref="CQ75:CQ82" si="127">CP75/12*12</f>
        <v>0</v>
      </c>
      <c r="CR75" s="47">
        <v>0</v>
      </c>
      <c r="CS75" s="47">
        <v>0</v>
      </c>
      <c r="CT75" s="33">
        <f t="shared" ref="CT75:CT82" si="128">CS75/12*12</f>
        <v>0</v>
      </c>
      <c r="CU75" s="47">
        <v>0</v>
      </c>
      <c r="CV75" s="113">
        <v>0</v>
      </c>
      <c r="CW75" s="33">
        <f t="shared" ref="CW75:CW85" si="129">CV75/12*12</f>
        <v>0</v>
      </c>
      <c r="CX75" s="126">
        <v>0</v>
      </c>
      <c r="CY75" s="113">
        <v>0</v>
      </c>
      <c r="CZ75" s="33">
        <f t="shared" ref="CZ75:CZ85" si="130">CY75/12*12</f>
        <v>0</v>
      </c>
      <c r="DA75" s="110">
        <v>0</v>
      </c>
      <c r="DB75" s="47">
        <v>1500</v>
      </c>
      <c r="DC75" s="33">
        <f t="shared" ref="DC75:DC82" si="131">DB75/12*12</f>
        <v>1500</v>
      </c>
      <c r="DD75" s="47">
        <v>187.2</v>
      </c>
      <c r="DE75" s="47">
        <v>0</v>
      </c>
      <c r="DF75" s="12">
        <v>13078.099999999999</v>
      </c>
      <c r="DG75" s="33">
        <f t="shared" ref="DG75:DG85" si="132">DF75/12*12</f>
        <v>13078.099999999999</v>
      </c>
      <c r="DH75" s="12">
        <v>9253.5499999999993</v>
      </c>
      <c r="DI75" s="47">
        <v>0</v>
      </c>
      <c r="DJ75" s="33">
        <f t="shared" ref="DJ75:DJ82" si="133">DI75/12*12</f>
        <v>0</v>
      </c>
      <c r="DK75" s="47">
        <v>0</v>
      </c>
      <c r="DL75" s="47">
        <v>7826.5</v>
      </c>
      <c r="DM75" s="33">
        <f t="shared" ref="DM75:DM82" si="134">DL75/12*12</f>
        <v>7826.5</v>
      </c>
      <c r="DN75" s="47">
        <v>886.6</v>
      </c>
      <c r="DO75" s="113">
        <v>0</v>
      </c>
      <c r="DP75" s="33">
        <f t="shared" ref="DP75:DP82" si="135">DO75/12*12</f>
        <v>0</v>
      </c>
      <c r="DQ75" s="110">
        <v>0</v>
      </c>
      <c r="DR75" s="110">
        <v>0</v>
      </c>
      <c r="DS75" s="33">
        <f t="shared" ref="DS75:DS85" si="136">DR75/12*12</f>
        <v>0</v>
      </c>
      <c r="DT75" s="47">
        <v>0</v>
      </c>
      <c r="DU75" s="113">
        <v>0</v>
      </c>
      <c r="DV75" s="33">
        <f t="shared" ref="DV75:DV82" si="137">DU75/12*12</f>
        <v>0</v>
      </c>
      <c r="DW75" s="110">
        <v>0</v>
      </c>
      <c r="DX75" s="47">
        <v>1700</v>
      </c>
      <c r="DY75" s="33">
        <f t="shared" ref="DY75:DY82" si="138">DX75/12*12</f>
        <v>1700</v>
      </c>
      <c r="DZ75" s="126">
        <v>580</v>
      </c>
      <c r="EA75" s="126">
        <v>0</v>
      </c>
      <c r="EB75" s="126">
        <v>9526.5</v>
      </c>
      <c r="EC75" s="33">
        <f t="shared" ref="EC75:EC82" si="139">EB75/12*12</f>
        <v>9526.5</v>
      </c>
      <c r="ED75" s="110">
        <v>1466.6</v>
      </c>
      <c r="EE75" s="14">
        <f t="shared" si="80"/>
        <v>-7826.5</v>
      </c>
      <c r="EG75" s="14"/>
      <c r="EI75" s="14"/>
      <c r="EJ75" s="14"/>
      <c r="EL75" s="14"/>
    </row>
    <row r="76" spans="1:142" s="15" customFormat="1" ht="20.25" customHeight="1" x14ac:dyDescent="0.2">
      <c r="A76" s="21">
        <v>67</v>
      </c>
      <c r="B76" s="120" t="s">
        <v>122</v>
      </c>
      <c r="C76" s="110">
        <v>809.1</v>
      </c>
      <c r="D76" s="110">
        <v>0</v>
      </c>
      <c r="E76" s="20">
        <f t="shared" si="81"/>
        <v>5686.8</v>
      </c>
      <c r="F76" s="33">
        <f t="shared" si="90"/>
        <v>5686.8</v>
      </c>
      <c r="G76" s="12">
        <f t="shared" si="82"/>
        <v>3675.5579999999995</v>
      </c>
      <c r="H76" s="12">
        <f t="shared" si="83"/>
        <v>64.633150453682191</v>
      </c>
      <c r="I76" s="12">
        <f t="shared" si="84"/>
        <v>64.633150453682191</v>
      </c>
      <c r="J76" s="12">
        <v>2017.5</v>
      </c>
      <c r="K76" s="33">
        <f t="shared" si="91"/>
        <v>2017.5</v>
      </c>
      <c r="L76" s="12">
        <v>768.89200000000005</v>
      </c>
      <c r="M76" s="12">
        <f t="shared" si="85"/>
        <v>38.111127633209421</v>
      </c>
      <c r="N76" s="20">
        <f t="shared" si="86"/>
        <v>417.5</v>
      </c>
      <c r="O76" s="33">
        <f t="shared" si="92"/>
        <v>417.5</v>
      </c>
      <c r="P76" s="20">
        <f t="shared" si="87"/>
        <v>655.88400000000001</v>
      </c>
      <c r="Q76" s="12">
        <f t="shared" si="93"/>
        <v>157.0979640718563</v>
      </c>
      <c r="R76" s="11">
        <f t="shared" si="94"/>
        <v>157.0979640718563</v>
      </c>
      <c r="S76" s="126">
        <v>4.5</v>
      </c>
      <c r="T76" s="33">
        <f t="shared" si="95"/>
        <v>4.5</v>
      </c>
      <c r="U76" s="47">
        <v>456.93400000000008</v>
      </c>
      <c r="V76" s="12">
        <f t="shared" si="96"/>
        <v>10154.088888888889</v>
      </c>
      <c r="W76" s="11">
        <f t="shared" si="97"/>
        <v>10154.088888888889</v>
      </c>
      <c r="X76" s="126">
        <v>1350</v>
      </c>
      <c r="Y76" s="33">
        <f t="shared" si="98"/>
        <v>1350</v>
      </c>
      <c r="Z76" s="47">
        <v>30</v>
      </c>
      <c r="AA76" s="12">
        <f t="shared" si="99"/>
        <v>2.2222222222222223</v>
      </c>
      <c r="AB76" s="11">
        <f t="shared" si="100"/>
        <v>2.2222222222222223</v>
      </c>
      <c r="AC76" s="126">
        <v>413</v>
      </c>
      <c r="AD76" s="33">
        <f t="shared" si="101"/>
        <v>413</v>
      </c>
      <c r="AE76" s="47">
        <v>198.95</v>
      </c>
      <c r="AF76" s="12">
        <f t="shared" si="102"/>
        <v>48.171912832929777</v>
      </c>
      <c r="AG76" s="11">
        <f t="shared" si="103"/>
        <v>48.171912832929777</v>
      </c>
      <c r="AH76" s="126">
        <v>0</v>
      </c>
      <c r="AI76" s="33">
        <f t="shared" si="104"/>
        <v>0</v>
      </c>
      <c r="AJ76" s="47">
        <v>0</v>
      </c>
      <c r="AK76" s="47">
        <v>0</v>
      </c>
      <c r="AL76" s="11" t="e">
        <f t="shared" si="105"/>
        <v>#DIV/0!</v>
      </c>
      <c r="AM76" s="110">
        <v>0</v>
      </c>
      <c r="AN76" s="33">
        <f t="shared" si="106"/>
        <v>0</v>
      </c>
      <c r="AO76" s="47">
        <v>0</v>
      </c>
      <c r="AP76" s="12" t="e">
        <f t="shared" si="107"/>
        <v>#DIV/0!</v>
      </c>
      <c r="AQ76" s="11" t="e">
        <f t="shared" si="108"/>
        <v>#DIV/0!</v>
      </c>
      <c r="AR76" s="111">
        <v>0</v>
      </c>
      <c r="AS76" s="33">
        <f t="shared" si="109"/>
        <v>0</v>
      </c>
      <c r="AT76" s="110">
        <v>0</v>
      </c>
      <c r="AU76" s="111">
        <v>0</v>
      </c>
      <c r="AV76" s="33">
        <f t="shared" si="110"/>
        <v>0</v>
      </c>
      <c r="AW76" s="110">
        <v>0</v>
      </c>
      <c r="AX76" s="112">
        <v>3669.3</v>
      </c>
      <c r="AY76" s="33">
        <f t="shared" si="111"/>
        <v>3669.3</v>
      </c>
      <c r="AZ76" s="47">
        <v>3363.6</v>
      </c>
      <c r="BA76" s="111">
        <v>0</v>
      </c>
      <c r="BB76" s="33">
        <f t="shared" si="112"/>
        <v>0</v>
      </c>
      <c r="BC76" s="13">
        <v>0</v>
      </c>
      <c r="BD76" s="47">
        <v>0</v>
      </c>
      <c r="BE76" s="33">
        <f t="shared" si="113"/>
        <v>0</v>
      </c>
      <c r="BF76" s="126">
        <v>0</v>
      </c>
      <c r="BG76" s="111">
        <v>0</v>
      </c>
      <c r="BH76" s="33">
        <f t="shared" si="114"/>
        <v>0</v>
      </c>
      <c r="BI76" s="110">
        <v>0</v>
      </c>
      <c r="BJ76" s="111">
        <v>0</v>
      </c>
      <c r="BK76" s="33">
        <f t="shared" si="115"/>
        <v>0</v>
      </c>
      <c r="BL76" s="110">
        <v>0</v>
      </c>
      <c r="BM76" s="12">
        <f t="shared" si="88"/>
        <v>250</v>
      </c>
      <c r="BN76" s="33">
        <f t="shared" si="116"/>
        <v>250</v>
      </c>
      <c r="BO76" s="12">
        <f t="shared" si="117"/>
        <v>83.007999999999996</v>
      </c>
      <c r="BP76" s="12">
        <f t="shared" si="118"/>
        <v>33.203200000000002</v>
      </c>
      <c r="BQ76" s="11">
        <f t="shared" si="89"/>
        <v>33.203200000000002</v>
      </c>
      <c r="BR76" s="126">
        <v>250</v>
      </c>
      <c r="BS76" s="33">
        <f t="shared" si="119"/>
        <v>250</v>
      </c>
      <c r="BT76" s="47">
        <v>83.007999999999996</v>
      </c>
      <c r="BU76" s="110">
        <v>0</v>
      </c>
      <c r="BV76" s="33">
        <f t="shared" si="120"/>
        <v>0</v>
      </c>
      <c r="BW76" s="126">
        <v>0</v>
      </c>
      <c r="BX76" s="113">
        <v>0</v>
      </c>
      <c r="BY76" s="33">
        <f t="shared" si="121"/>
        <v>0</v>
      </c>
      <c r="BZ76" s="47">
        <v>0</v>
      </c>
      <c r="CA76" s="110">
        <v>0</v>
      </c>
      <c r="CB76" s="33">
        <f t="shared" si="122"/>
        <v>0</v>
      </c>
      <c r="CC76" s="47">
        <v>0</v>
      </c>
      <c r="CD76" s="110">
        <v>0</v>
      </c>
      <c r="CE76" s="33">
        <f t="shared" si="123"/>
        <v>0</v>
      </c>
      <c r="CF76" s="110">
        <v>0</v>
      </c>
      <c r="CG76" s="113">
        <v>0</v>
      </c>
      <c r="CH76" s="33">
        <f t="shared" si="124"/>
        <v>0</v>
      </c>
      <c r="CI76" s="47">
        <v>0</v>
      </c>
      <c r="CJ76" s="111">
        <v>0</v>
      </c>
      <c r="CK76" s="33">
        <f t="shared" si="125"/>
        <v>0</v>
      </c>
      <c r="CL76" s="47">
        <v>0</v>
      </c>
      <c r="CM76" s="47">
        <v>0</v>
      </c>
      <c r="CN76" s="33">
        <f t="shared" si="126"/>
        <v>0</v>
      </c>
      <c r="CO76" s="47">
        <v>0</v>
      </c>
      <c r="CP76" s="110">
        <v>0</v>
      </c>
      <c r="CQ76" s="33">
        <f t="shared" si="127"/>
        <v>0</v>
      </c>
      <c r="CR76" s="47">
        <v>0</v>
      </c>
      <c r="CS76" s="47">
        <v>0</v>
      </c>
      <c r="CT76" s="33">
        <f t="shared" si="128"/>
        <v>0</v>
      </c>
      <c r="CU76" s="47">
        <v>0</v>
      </c>
      <c r="CV76" s="113">
        <v>0</v>
      </c>
      <c r="CW76" s="33">
        <f t="shared" si="129"/>
        <v>0</v>
      </c>
      <c r="CX76" s="126">
        <v>0</v>
      </c>
      <c r="CY76" s="113">
        <v>0</v>
      </c>
      <c r="CZ76" s="33">
        <f t="shared" si="130"/>
        <v>0</v>
      </c>
      <c r="DA76" s="110">
        <v>0</v>
      </c>
      <c r="DB76" s="47">
        <v>0</v>
      </c>
      <c r="DC76" s="33">
        <f t="shared" si="131"/>
        <v>0</v>
      </c>
      <c r="DD76" s="47">
        <v>0</v>
      </c>
      <c r="DE76" s="47">
        <v>0</v>
      </c>
      <c r="DF76" s="12">
        <v>5686.8</v>
      </c>
      <c r="DG76" s="33">
        <f t="shared" si="132"/>
        <v>5686.8</v>
      </c>
      <c r="DH76" s="12">
        <v>3675.5579999999995</v>
      </c>
      <c r="DI76" s="47">
        <v>0</v>
      </c>
      <c r="DJ76" s="33">
        <f t="shared" si="133"/>
        <v>0</v>
      </c>
      <c r="DK76" s="47">
        <v>0</v>
      </c>
      <c r="DL76" s="47">
        <v>0</v>
      </c>
      <c r="DM76" s="33">
        <f t="shared" si="134"/>
        <v>0</v>
      </c>
      <c r="DN76" s="47">
        <v>0</v>
      </c>
      <c r="DO76" s="113">
        <v>0</v>
      </c>
      <c r="DP76" s="33">
        <f t="shared" si="135"/>
        <v>0</v>
      </c>
      <c r="DQ76" s="110">
        <v>0</v>
      </c>
      <c r="DR76" s="110">
        <v>0</v>
      </c>
      <c r="DS76" s="33">
        <f t="shared" si="136"/>
        <v>0</v>
      </c>
      <c r="DT76" s="47">
        <v>0</v>
      </c>
      <c r="DU76" s="113">
        <v>0</v>
      </c>
      <c r="DV76" s="33">
        <f t="shared" si="137"/>
        <v>0</v>
      </c>
      <c r="DW76" s="110">
        <v>0</v>
      </c>
      <c r="DX76" s="47">
        <v>285</v>
      </c>
      <c r="DY76" s="33">
        <f t="shared" si="138"/>
        <v>285</v>
      </c>
      <c r="DZ76" s="126">
        <v>0</v>
      </c>
      <c r="EA76" s="126">
        <v>0</v>
      </c>
      <c r="EB76" s="126">
        <v>285</v>
      </c>
      <c r="EC76" s="33">
        <f t="shared" si="139"/>
        <v>285</v>
      </c>
      <c r="ED76" s="110">
        <v>0</v>
      </c>
      <c r="EE76" s="14">
        <f t="shared" ref="EE76:EE81" si="140">DX76-EB76</f>
        <v>0</v>
      </c>
      <c r="EG76" s="14"/>
      <c r="EI76" s="14"/>
      <c r="EJ76" s="14"/>
      <c r="EL76" s="14"/>
    </row>
    <row r="77" spans="1:142" s="15" customFormat="1" ht="20.25" customHeight="1" x14ac:dyDescent="0.2">
      <c r="A77" s="21">
        <v>68</v>
      </c>
      <c r="B77" s="120" t="s">
        <v>123</v>
      </c>
      <c r="C77" s="110">
        <v>173.64100000000002</v>
      </c>
      <c r="D77" s="110">
        <v>0</v>
      </c>
      <c r="E77" s="20">
        <f t="shared" si="81"/>
        <v>8896.4</v>
      </c>
      <c r="F77" s="33">
        <f t="shared" si="90"/>
        <v>8896.4</v>
      </c>
      <c r="G77" s="12">
        <f t="shared" si="82"/>
        <v>14993.002999999999</v>
      </c>
      <c r="H77" s="12">
        <f t="shared" si="83"/>
        <v>168.52887684906253</v>
      </c>
      <c r="I77" s="12">
        <f t="shared" si="84"/>
        <v>168.52887684906253</v>
      </c>
      <c r="J77" s="12">
        <v>3313.8</v>
      </c>
      <c r="K77" s="33">
        <f t="shared" si="91"/>
        <v>3313.8</v>
      </c>
      <c r="L77" s="12">
        <v>1099.6980000000001</v>
      </c>
      <c r="M77" s="12">
        <f t="shared" si="85"/>
        <v>33.18540648198443</v>
      </c>
      <c r="N77" s="20">
        <f t="shared" si="86"/>
        <v>3059.8</v>
      </c>
      <c r="O77" s="33">
        <f t="shared" si="92"/>
        <v>3059.8</v>
      </c>
      <c r="P77" s="20">
        <f t="shared" si="87"/>
        <v>848.40400000000011</v>
      </c>
      <c r="Q77" s="12">
        <f t="shared" si="93"/>
        <v>27.727433165566378</v>
      </c>
      <c r="R77" s="11">
        <f t="shared" si="94"/>
        <v>27.727433165566378</v>
      </c>
      <c r="S77" s="126">
        <v>1389.8000000000002</v>
      </c>
      <c r="T77" s="33">
        <f t="shared" si="95"/>
        <v>1389.8000000000002</v>
      </c>
      <c r="U77" s="47">
        <v>258.59500000000014</v>
      </c>
      <c r="V77" s="12">
        <f t="shared" si="96"/>
        <v>18.606634048064478</v>
      </c>
      <c r="W77" s="11">
        <f t="shared" si="97"/>
        <v>18.606634048064478</v>
      </c>
      <c r="X77" s="126">
        <v>0</v>
      </c>
      <c r="Y77" s="33">
        <f t="shared" si="98"/>
        <v>0</v>
      </c>
      <c r="Z77" s="47">
        <v>119.27</v>
      </c>
      <c r="AA77" s="12" t="e">
        <f t="shared" si="99"/>
        <v>#DIV/0!</v>
      </c>
      <c r="AB77" s="11" t="e">
        <f t="shared" si="100"/>
        <v>#DIV/0!</v>
      </c>
      <c r="AC77" s="126">
        <v>1670</v>
      </c>
      <c r="AD77" s="33">
        <f t="shared" si="101"/>
        <v>1670</v>
      </c>
      <c r="AE77" s="47">
        <v>589.80899999999997</v>
      </c>
      <c r="AF77" s="12">
        <f t="shared" si="102"/>
        <v>35.317904191616769</v>
      </c>
      <c r="AG77" s="11">
        <f t="shared" si="103"/>
        <v>35.317904191616769</v>
      </c>
      <c r="AH77" s="126">
        <v>0</v>
      </c>
      <c r="AI77" s="33">
        <f t="shared" si="104"/>
        <v>0</v>
      </c>
      <c r="AJ77" s="47">
        <v>0</v>
      </c>
      <c r="AK77" s="47">
        <v>0</v>
      </c>
      <c r="AL77" s="11" t="e">
        <f t="shared" si="105"/>
        <v>#DIV/0!</v>
      </c>
      <c r="AM77" s="110">
        <v>0</v>
      </c>
      <c r="AN77" s="33">
        <f t="shared" si="106"/>
        <v>0</v>
      </c>
      <c r="AO77" s="47">
        <v>0</v>
      </c>
      <c r="AP77" s="12" t="e">
        <f t="shared" si="107"/>
        <v>#DIV/0!</v>
      </c>
      <c r="AQ77" s="11" t="e">
        <f t="shared" si="108"/>
        <v>#DIV/0!</v>
      </c>
      <c r="AR77" s="111">
        <v>0</v>
      </c>
      <c r="AS77" s="33">
        <f t="shared" si="109"/>
        <v>0</v>
      </c>
      <c r="AT77" s="110">
        <v>0</v>
      </c>
      <c r="AU77" s="111">
        <v>0</v>
      </c>
      <c r="AV77" s="33">
        <f t="shared" si="110"/>
        <v>0</v>
      </c>
      <c r="AW77" s="110">
        <v>0</v>
      </c>
      <c r="AX77" s="112">
        <v>6967.6</v>
      </c>
      <c r="AY77" s="33">
        <f t="shared" si="111"/>
        <v>6967.6</v>
      </c>
      <c r="AZ77" s="47">
        <v>6386.9</v>
      </c>
      <c r="BA77" s="111">
        <v>0</v>
      </c>
      <c r="BB77" s="33">
        <f t="shared" si="112"/>
        <v>0</v>
      </c>
      <c r="BC77" s="13">
        <v>0</v>
      </c>
      <c r="BD77" s="47">
        <v>0</v>
      </c>
      <c r="BE77" s="33">
        <f t="shared" si="113"/>
        <v>0</v>
      </c>
      <c r="BF77" s="126">
        <v>0</v>
      </c>
      <c r="BG77" s="111">
        <v>0</v>
      </c>
      <c r="BH77" s="33">
        <f t="shared" si="114"/>
        <v>0</v>
      </c>
      <c r="BI77" s="110">
        <v>0</v>
      </c>
      <c r="BJ77" s="111">
        <v>0</v>
      </c>
      <c r="BK77" s="33">
        <f t="shared" si="115"/>
        <v>0</v>
      </c>
      <c r="BL77" s="110">
        <v>0</v>
      </c>
      <c r="BM77" s="12">
        <f t="shared" si="88"/>
        <v>254</v>
      </c>
      <c r="BN77" s="33">
        <f t="shared" si="116"/>
        <v>254</v>
      </c>
      <c r="BO77" s="12">
        <f t="shared" si="117"/>
        <v>132.024</v>
      </c>
      <c r="BP77" s="12">
        <f t="shared" si="118"/>
        <v>51.977952755905513</v>
      </c>
      <c r="BQ77" s="11">
        <f t="shared" si="89"/>
        <v>51.977952755905513</v>
      </c>
      <c r="BR77" s="126">
        <v>254</v>
      </c>
      <c r="BS77" s="33">
        <f t="shared" si="119"/>
        <v>254</v>
      </c>
      <c r="BT77" s="47">
        <v>132.024</v>
      </c>
      <c r="BU77" s="110">
        <v>0</v>
      </c>
      <c r="BV77" s="33">
        <f t="shared" si="120"/>
        <v>0</v>
      </c>
      <c r="BW77" s="126">
        <v>0</v>
      </c>
      <c r="BX77" s="113">
        <v>0</v>
      </c>
      <c r="BY77" s="33">
        <f t="shared" si="121"/>
        <v>0</v>
      </c>
      <c r="BZ77" s="47">
        <v>0</v>
      </c>
      <c r="CA77" s="110">
        <v>0</v>
      </c>
      <c r="CB77" s="33">
        <f t="shared" si="122"/>
        <v>0</v>
      </c>
      <c r="CC77" s="47">
        <v>0</v>
      </c>
      <c r="CD77" s="110">
        <v>0</v>
      </c>
      <c r="CE77" s="33">
        <f t="shared" si="123"/>
        <v>0</v>
      </c>
      <c r="CF77" s="110">
        <v>0</v>
      </c>
      <c r="CG77" s="113">
        <v>0</v>
      </c>
      <c r="CH77" s="33">
        <f t="shared" si="124"/>
        <v>0</v>
      </c>
      <c r="CI77" s="47">
        <v>0</v>
      </c>
      <c r="CJ77" s="111">
        <v>0</v>
      </c>
      <c r="CK77" s="33">
        <f t="shared" si="125"/>
        <v>0</v>
      </c>
      <c r="CL77" s="47">
        <v>0</v>
      </c>
      <c r="CM77" s="47">
        <v>0</v>
      </c>
      <c r="CN77" s="33">
        <f t="shared" si="126"/>
        <v>0</v>
      </c>
      <c r="CO77" s="47">
        <v>0</v>
      </c>
      <c r="CP77" s="110">
        <v>0</v>
      </c>
      <c r="CQ77" s="33">
        <f t="shared" si="127"/>
        <v>0</v>
      </c>
      <c r="CR77" s="47">
        <v>0</v>
      </c>
      <c r="CS77" s="47">
        <v>0</v>
      </c>
      <c r="CT77" s="33">
        <f t="shared" si="128"/>
        <v>0</v>
      </c>
      <c r="CU77" s="47">
        <v>0</v>
      </c>
      <c r="CV77" s="113">
        <v>0</v>
      </c>
      <c r="CW77" s="33">
        <f t="shared" si="129"/>
        <v>0</v>
      </c>
      <c r="CX77" s="126">
        <v>0</v>
      </c>
      <c r="CY77" s="113">
        <v>0</v>
      </c>
      <c r="CZ77" s="33">
        <f t="shared" si="130"/>
        <v>0</v>
      </c>
      <c r="DA77" s="110">
        <v>0</v>
      </c>
      <c r="DB77" s="47">
        <v>0</v>
      </c>
      <c r="DC77" s="33">
        <f t="shared" si="131"/>
        <v>0</v>
      </c>
      <c r="DD77" s="47">
        <v>0</v>
      </c>
      <c r="DE77" s="47">
        <v>0</v>
      </c>
      <c r="DF77" s="12">
        <v>8896.4</v>
      </c>
      <c r="DG77" s="33">
        <f t="shared" si="132"/>
        <v>8896.4</v>
      </c>
      <c r="DH77" s="12">
        <v>7228.0029999999997</v>
      </c>
      <c r="DI77" s="47">
        <v>0</v>
      </c>
      <c r="DJ77" s="33">
        <f t="shared" si="133"/>
        <v>0</v>
      </c>
      <c r="DK77" s="47">
        <v>0</v>
      </c>
      <c r="DL77" s="47">
        <v>0</v>
      </c>
      <c r="DM77" s="33">
        <f t="shared" si="134"/>
        <v>0</v>
      </c>
      <c r="DN77" s="47">
        <v>7765</v>
      </c>
      <c r="DO77" s="113">
        <v>0</v>
      </c>
      <c r="DP77" s="33">
        <f t="shared" si="135"/>
        <v>0</v>
      </c>
      <c r="DQ77" s="110">
        <v>0</v>
      </c>
      <c r="DR77" s="110">
        <v>0</v>
      </c>
      <c r="DS77" s="33">
        <f t="shared" si="136"/>
        <v>0</v>
      </c>
      <c r="DT77" s="47">
        <v>0</v>
      </c>
      <c r="DU77" s="113">
        <v>0</v>
      </c>
      <c r="DV77" s="33">
        <f t="shared" si="137"/>
        <v>0</v>
      </c>
      <c r="DW77" s="110">
        <v>0</v>
      </c>
      <c r="DX77" s="47">
        <v>600</v>
      </c>
      <c r="DY77" s="33">
        <f t="shared" si="138"/>
        <v>600</v>
      </c>
      <c r="DZ77" s="126">
        <v>280.2</v>
      </c>
      <c r="EA77" s="126">
        <v>0</v>
      </c>
      <c r="EB77" s="126">
        <v>600</v>
      </c>
      <c r="EC77" s="33">
        <f t="shared" si="139"/>
        <v>600</v>
      </c>
      <c r="ED77" s="110">
        <v>8045.2</v>
      </c>
      <c r="EE77" s="14">
        <f t="shared" si="140"/>
        <v>0</v>
      </c>
      <c r="EG77" s="14"/>
      <c r="EI77" s="14"/>
      <c r="EJ77" s="14"/>
      <c r="EL77" s="14"/>
    </row>
    <row r="78" spans="1:142" s="15" customFormat="1" ht="20.25" customHeight="1" x14ac:dyDescent="0.2">
      <c r="A78" s="21">
        <v>69</v>
      </c>
      <c r="B78" s="120" t="s">
        <v>124</v>
      </c>
      <c r="C78" s="110">
        <v>1221.4000000000001</v>
      </c>
      <c r="D78" s="110">
        <v>302</v>
      </c>
      <c r="E78" s="20">
        <f t="shared" si="81"/>
        <v>51069.599999999991</v>
      </c>
      <c r="F78" s="33">
        <f t="shared" si="90"/>
        <v>51069.599999999991</v>
      </c>
      <c r="G78" s="12">
        <f t="shared" si="82"/>
        <v>29744.253000000001</v>
      </c>
      <c r="H78" s="12">
        <f t="shared" si="83"/>
        <v>58.242580713379397</v>
      </c>
      <c r="I78" s="12">
        <f t="shared" si="84"/>
        <v>58.242580713379397</v>
      </c>
      <c r="J78" s="12">
        <v>6761.7</v>
      </c>
      <c r="K78" s="33">
        <f t="shared" si="91"/>
        <v>6761.7000000000007</v>
      </c>
      <c r="L78" s="12">
        <v>3474.9269999999997</v>
      </c>
      <c r="M78" s="12">
        <f t="shared" si="85"/>
        <v>51.391321709037662</v>
      </c>
      <c r="N78" s="20">
        <f t="shared" si="86"/>
        <v>3462</v>
      </c>
      <c r="O78" s="33">
        <f t="shared" si="92"/>
        <v>3462</v>
      </c>
      <c r="P78" s="20">
        <f t="shared" si="87"/>
        <v>2412.616</v>
      </c>
      <c r="Q78" s="12">
        <f t="shared" si="93"/>
        <v>69.688503755054882</v>
      </c>
      <c r="R78" s="11">
        <f t="shared" si="94"/>
        <v>69.688503755054882</v>
      </c>
      <c r="S78" s="126">
        <v>33.299999999999997</v>
      </c>
      <c r="T78" s="33">
        <f t="shared" si="95"/>
        <v>33.299999999999997</v>
      </c>
      <c r="U78" s="47">
        <v>474.07400000000007</v>
      </c>
      <c r="V78" s="12">
        <f t="shared" si="96"/>
        <v>1423.645645645646</v>
      </c>
      <c r="W78" s="11">
        <f t="shared" si="97"/>
        <v>1423.645645645646</v>
      </c>
      <c r="X78" s="126">
        <v>1189.7</v>
      </c>
      <c r="Y78" s="33">
        <f t="shared" si="98"/>
        <v>1189.7</v>
      </c>
      <c r="Z78" s="47">
        <v>182.20699999999999</v>
      </c>
      <c r="AA78" s="12">
        <f t="shared" si="99"/>
        <v>15.315373623602587</v>
      </c>
      <c r="AB78" s="11">
        <f t="shared" si="100"/>
        <v>15.315373623602587</v>
      </c>
      <c r="AC78" s="126">
        <v>3428.7</v>
      </c>
      <c r="AD78" s="33">
        <f t="shared" si="101"/>
        <v>3428.7</v>
      </c>
      <c r="AE78" s="47">
        <v>1938.5419999999999</v>
      </c>
      <c r="AF78" s="12">
        <f t="shared" si="102"/>
        <v>56.538688132528357</v>
      </c>
      <c r="AG78" s="11">
        <f t="shared" si="103"/>
        <v>56.538688132528357</v>
      </c>
      <c r="AH78" s="126">
        <v>40</v>
      </c>
      <c r="AI78" s="33">
        <f t="shared" si="104"/>
        <v>40</v>
      </c>
      <c r="AJ78" s="47">
        <v>15</v>
      </c>
      <c r="AK78" s="47">
        <v>15</v>
      </c>
      <c r="AL78" s="11">
        <f t="shared" si="105"/>
        <v>37.5</v>
      </c>
      <c r="AM78" s="110">
        <v>0</v>
      </c>
      <c r="AN78" s="33">
        <f t="shared" si="106"/>
        <v>0</v>
      </c>
      <c r="AO78" s="47">
        <v>0</v>
      </c>
      <c r="AP78" s="12" t="e">
        <f t="shared" si="107"/>
        <v>#DIV/0!</v>
      </c>
      <c r="AQ78" s="11" t="e">
        <f t="shared" si="108"/>
        <v>#DIV/0!</v>
      </c>
      <c r="AR78" s="111">
        <v>0</v>
      </c>
      <c r="AS78" s="33">
        <f t="shared" si="109"/>
        <v>0</v>
      </c>
      <c r="AT78" s="110">
        <v>0</v>
      </c>
      <c r="AU78" s="111">
        <v>0</v>
      </c>
      <c r="AV78" s="33">
        <f t="shared" si="110"/>
        <v>0</v>
      </c>
      <c r="AW78" s="110">
        <v>0</v>
      </c>
      <c r="AX78" s="112">
        <v>29174.6</v>
      </c>
      <c r="AY78" s="33">
        <f t="shared" si="111"/>
        <v>29174.6</v>
      </c>
      <c r="AZ78" s="47">
        <v>26743.4</v>
      </c>
      <c r="BA78" s="111">
        <v>0</v>
      </c>
      <c r="BB78" s="33">
        <f t="shared" si="112"/>
        <v>0</v>
      </c>
      <c r="BC78" s="13">
        <v>0</v>
      </c>
      <c r="BD78" s="47">
        <v>0</v>
      </c>
      <c r="BE78" s="33">
        <f t="shared" si="113"/>
        <v>0</v>
      </c>
      <c r="BF78" s="126">
        <v>0</v>
      </c>
      <c r="BG78" s="111">
        <v>0</v>
      </c>
      <c r="BH78" s="33">
        <f t="shared" si="114"/>
        <v>0</v>
      </c>
      <c r="BI78" s="110">
        <v>0</v>
      </c>
      <c r="BJ78" s="111">
        <v>0</v>
      </c>
      <c r="BK78" s="33">
        <f t="shared" si="115"/>
        <v>0</v>
      </c>
      <c r="BL78" s="110">
        <v>0</v>
      </c>
      <c r="BM78" s="12">
        <f t="shared" si="88"/>
        <v>1080</v>
      </c>
      <c r="BN78" s="33">
        <f t="shared" si="116"/>
        <v>1080</v>
      </c>
      <c r="BO78" s="12">
        <f t="shared" si="117"/>
        <v>865.10400000000004</v>
      </c>
      <c r="BP78" s="12">
        <f t="shared" si="118"/>
        <v>80.102222222222224</v>
      </c>
      <c r="BQ78" s="11">
        <f t="shared" si="89"/>
        <v>80.102222222222224</v>
      </c>
      <c r="BR78" s="126">
        <v>300</v>
      </c>
      <c r="BS78" s="33">
        <f t="shared" si="119"/>
        <v>300</v>
      </c>
      <c r="BT78" s="47">
        <v>715.10400000000004</v>
      </c>
      <c r="BU78" s="110">
        <v>300</v>
      </c>
      <c r="BV78" s="33">
        <f t="shared" si="120"/>
        <v>300</v>
      </c>
      <c r="BW78" s="126">
        <v>150</v>
      </c>
      <c r="BX78" s="113">
        <v>0</v>
      </c>
      <c r="BY78" s="33">
        <f t="shared" si="121"/>
        <v>0</v>
      </c>
      <c r="BZ78" s="47">
        <v>0</v>
      </c>
      <c r="CA78" s="110">
        <v>480</v>
      </c>
      <c r="CB78" s="33">
        <f t="shared" si="122"/>
        <v>480</v>
      </c>
      <c r="CC78" s="47">
        <v>0</v>
      </c>
      <c r="CD78" s="110">
        <v>0</v>
      </c>
      <c r="CE78" s="33">
        <f t="shared" si="123"/>
        <v>0</v>
      </c>
      <c r="CF78" s="110">
        <v>0</v>
      </c>
      <c r="CG78" s="113">
        <v>0</v>
      </c>
      <c r="CH78" s="33">
        <f t="shared" si="124"/>
        <v>0</v>
      </c>
      <c r="CI78" s="47">
        <v>0</v>
      </c>
      <c r="CJ78" s="111">
        <v>0</v>
      </c>
      <c r="CK78" s="33">
        <f t="shared" si="125"/>
        <v>0</v>
      </c>
      <c r="CL78" s="47">
        <v>0</v>
      </c>
      <c r="CM78" s="47">
        <v>990</v>
      </c>
      <c r="CN78" s="33">
        <f t="shared" si="126"/>
        <v>990</v>
      </c>
      <c r="CO78" s="47">
        <v>0</v>
      </c>
      <c r="CP78" s="110">
        <v>150</v>
      </c>
      <c r="CQ78" s="33">
        <f t="shared" si="127"/>
        <v>150</v>
      </c>
      <c r="CR78" s="47">
        <v>0</v>
      </c>
      <c r="CS78" s="47">
        <v>0</v>
      </c>
      <c r="CT78" s="33">
        <f t="shared" si="128"/>
        <v>0</v>
      </c>
      <c r="CU78" s="47">
        <v>0</v>
      </c>
      <c r="CV78" s="113">
        <v>0</v>
      </c>
      <c r="CW78" s="33">
        <f t="shared" si="129"/>
        <v>0</v>
      </c>
      <c r="CX78" s="126">
        <v>0</v>
      </c>
      <c r="CY78" s="113">
        <v>0</v>
      </c>
      <c r="CZ78" s="33">
        <f t="shared" si="130"/>
        <v>0</v>
      </c>
      <c r="DA78" s="110">
        <v>0</v>
      </c>
      <c r="DB78" s="47">
        <v>0</v>
      </c>
      <c r="DC78" s="33">
        <f t="shared" si="131"/>
        <v>0</v>
      </c>
      <c r="DD78" s="47">
        <v>0</v>
      </c>
      <c r="DE78" s="47">
        <v>0</v>
      </c>
      <c r="DF78" s="12">
        <v>35936.299999999996</v>
      </c>
      <c r="DG78" s="33">
        <f t="shared" si="132"/>
        <v>35936.299999999996</v>
      </c>
      <c r="DH78" s="12">
        <v>29744.253000000001</v>
      </c>
      <c r="DI78" s="47">
        <v>0</v>
      </c>
      <c r="DJ78" s="33">
        <f t="shared" si="133"/>
        <v>0</v>
      </c>
      <c r="DK78" s="47">
        <v>0</v>
      </c>
      <c r="DL78" s="47">
        <v>15133.3</v>
      </c>
      <c r="DM78" s="33">
        <f t="shared" si="134"/>
        <v>15133.3</v>
      </c>
      <c r="DN78" s="47">
        <v>0</v>
      </c>
      <c r="DO78" s="113">
        <v>0</v>
      </c>
      <c r="DP78" s="33">
        <f t="shared" si="135"/>
        <v>0</v>
      </c>
      <c r="DQ78" s="110">
        <v>0</v>
      </c>
      <c r="DR78" s="110">
        <v>0</v>
      </c>
      <c r="DS78" s="33">
        <f t="shared" si="136"/>
        <v>0</v>
      </c>
      <c r="DT78" s="47">
        <v>0</v>
      </c>
      <c r="DU78" s="113">
        <v>0</v>
      </c>
      <c r="DV78" s="33">
        <f t="shared" si="137"/>
        <v>0</v>
      </c>
      <c r="DW78" s="110">
        <v>0</v>
      </c>
      <c r="DX78" s="47">
        <v>7000</v>
      </c>
      <c r="DY78" s="33">
        <f t="shared" si="138"/>
        <v>7000</v>
      </c>
      <c r="DZ78" s="126">
        <v>243.55369999999999</v>
      </c>
      <c r="EA78" s="126">
        <v>0</v>
      </c>
      <c r="EB78" s="126">
        <v>22133.3</v>
      </c>
      <c r="EC78" s="33">
        <f t="shared" si="139"/>
        <v>22133.3</v>
      </c>
      <c r="ED78" s="110">
        <v>243.55369999999999</v>
      </c>
      <c r="EE78" s="14">
        <f t="shared" si="140"/>
        <v>-15133.3</v>
      </c>
      <c r="EG78" s="14"/>
      <c r="EI78" s="14"/>
      <c r="EJ78" s="14"/>
      <c r="EL78" s="14"/>
    </row>
    <row r="79" spans="1:142" s="15" customFormat="1" ht="20.25" customHeight="1" x14ac:dyDescent="0.2">
      <c r="A79" s="21">
        <v>70</v>
      </c>
      <c r="B79" s="120" t="s">
        <v>125</v>
      </c>
      <c r="C79" s="110">
        <v>7081.7</v>
      </c>
      <c r="D79" s="110">
        <v>0</v>
      </c>
      <c r="E79" s="20">
        <f t="shared" si="81"/>
        <v>16388.400000000001</v>
      </c>
      <c r="F79" s="33">
        <f t="shared" si="90"/>
        <v>16388.400000000001</v>
      </c>
      <c r="G79" s="12">
        <f t="shared" si="82"/>
        <v>14856.41</v>
      </c>
      <c r="H79" s="12">
        <f t="shared" si="83"/>
        <v>90.651985550755398</v>
      </c>
      <c r="I79" s="12">
        <f t="shared" si="84"/>
        <v>90.651985550755398</v>
      </c>
      <c r="J79" s="12">
        <v>4506.8</v>
      </c>
      <c r="K79" s="33">
        <f t="shared" si="91"/>
        <v>4506.8</v>
      </c>
      <c r="L79" s="12">
        <v>2552.9989999999998</v>
      </c>
      <c r="M79" s="12">
        <f t="shared" si="85"/>
        <v>56.647710126919314</v>
      </c>
      <c r="N79" s="20">
        <f t="shared" si="86"/>
        <v>1903.9</v>
      </c>
      <c r="O79" s="33">
        <f t="shared" si="92"/>
        <v>1903.9</v>
      </c>
      <c r="P79" s="20">
        <f t="shared" si="87"/>
        <v>968.58999999999958</v>
      </c>
      <c r="Q79" s="12">
        <f t="shared" si="93"/>
        <v>50.873995482956012</v>
      </c>
      <c r="R79" s="11">
        <f t="shared" si="94"/>
        <v>50.873995482956012</v>
      </c>
      <c r="S79" s="126">
        <v>2</v>
      </c>
      <c r="T79" s="33">
        <f t="shared" si="95"/>
        <v>2</v>
      </c>
      <c r="U79" s="47">
        <v>88.066999999999581</v>
      </c>
      <c r="V79" s="12">
        <f t="shared" si="96"/>
        <v>4403.3499999999794</v>
      </c>
      <c r="W79" s="11">
        <f t="shared" si="97"/>
        <v>4403.3499999999794</v>
      </c>
      <c r="X79" s="126">
        <v>762.9</v>
      </c>
      <c r="Y79" s="33">
        <f t="shared" si="98"/>
        <v>762.9</v>
      </c>
      <c r="Z79" s="47">
        <v>63.069000000000003</v>
      </c>
      <c r="AA79" s="12">
        <f t="shared" si="99"/>
        <v>8.2670074714903663</v>
      </c>
      <c r="AB79" s="11">
        <f t="shared" si="100"/>
        <v>8.2670074714903663</v>
      </c>
      <c r="AC79" s="126">
        <v>1901.9</v>
      </c>
      <c r="AD79" s="33">
        <f t="shared" si="101"/>
        <v>1901.9</v>
      </c>
      <c r="AE79" s="47">
        <v>880.52300000000002</v>
      </c>
      <c r="AF79" s="12">
        <f t="shared" si="102"/>
        <v>46.297018770702977</v>
      </c>
      <c r="AG79" s="11">
        <f t="shared" si="103"/>
        <v>46.297018770702977</v>
      </c>
      <c r="AH79" s="126">
        <v>40</v>
      </c>
      <c r="AI79" s="33">
        <f t="shared" si="104"/>
        <v>40</v>
      </c>
      <c r="AJ79" s="47">
        <v>20</v>
      </c>
      <c r="AK79" s="47">
        <v>20</v>
      </c>
      <c r="AL79" s="11">
        <f t="shared" si="105"/>
        <v>50</v>
      </c>
      <c r="AM79" s="110">
        <v>0</v>
      </c>
      <c r="AN79" s="33">
        <f t="shared" si="106"/>
        <v>0</v>
      </c>
      <c r="AO79" s="47">
        <v>0</v>
      </c>
      <c r="AP79" s="12" t="e">
        <f t="shared" si="107"/>
        <v>#DIV/0!</v>
      </c>
      <c r="AQ79" s="11" t="e">
        <f t="shared" si="108"/>
        <v>#DIV/0!</v>
      </c>
      <c r="AR79" s="111">
        <v>0</v>
      </c>
      <c r="AS79" s="33">
        <f t="shared" si="109"/>
        <v>0</v>
      </c>
      <c r="AT79" s="110">
        <v>0</v>
      </c>
      <c r="AU79" s="111">
        <v>0</v>
      </c>
      <c r="AV79" s="33">
        <f t="shared" si="110"/>
        <v>0</v>
      </c>
      <c r="AW79" s="110">
        <v>0</v>
      </c>
      <c r="AX79" s="112">
        <v>11881.599999999999</v>
      </c>
      <c r="AY79" s="33">
        <f t="shared" si="111"/>
        <v>11881.599999999999</v>
      </c>
      <c r="AZ79" s="47">
        <v>10891.4</v>
      </c>
      <c r="BA79" s="111">
        <v>0</v>
      </c>
      <c r="BB79" s="33">
        <f t="shared" si="112"/>
        <v>0</v>
      </c>
      <c r="BC79" s="13">
        <v>0</v>
      </c>
      <c r="BD79" s="47">
        <v>0</v>
      </c>
      <c r="BE79" s="33">
        <f t="shared" si="113"/>
        <v>0</v>
      </c>
      <c r="BF79" s="126">
        <v>0</v>
      </c>
      <c r="BG79" s="111">
        <v>0</v>
      </c>
      <c r="BH79" s="33">
        <f t="shared" si="114"/>
        <v>0</v>
      </c>
      <c r="BI79" s="110">
        <v>0</v>
      </c>
      <c r="BJ79" s="111">
        <v>0</v>
      </c>
      <c r="BK79" s="33">
        <f t="shared" si="115"/>
        <v>0</v>
      </c>
      <c r="BL79" s="110">
        <v>0</v>
      </c>
      <c r="BM79" s="12">
        <f t="shared" si="88"/>
        <v>1600</v>
      </c>
      <c r="BN79" s="33">
        <f t="shared" si="116"/>
        <v>1600</v>
      </c>
      <c r="BO79" s="12">
        <f t="shared" si="117"/>
        <v>1494.76</v>
      </c>
      <c r="BP79" s="12">
        <f t="shared" si="118"/>
        <v>93.422499999999999</v>
      </c>
      <c r="BQ79" s="11">
        <f t="shared" si="89"/>
        <v>93.422499999999999</v>
      </c>
      <c r="BR79" s="126">
        <v>1000</v>
      </c>
      <c r="BS79" s="33">
        <f t="shared" si="119"/>
        <v>1000</v>
      </c>
      <c r="BT79" s="47">
        <v>732.76</v>
      </c>
      <c r="BU79" s="110">
        <v>600</v>
      </c>
      <c r="BV79" s="33">
        <f t="shared" si="120"/>
        <v>600</v>
      </c>
      <c r="BW79" s="126">
        <v>762</v>
      </c>
      <c r="BX79" s="113">
        <v>0</v>
      </c>
      <c r="BY79" s="33">
        <f t="shared" si="121"/>
        <v>0</v>
      </c>
      <c r="BZ79" s="47">
        <v>0</v>
      </c>
      <c r="CA79" s="110">
        <v>0</v>
      </c>
      <c r="CB79" s="33">
        <f t="shared" si="122"/>
        <v>0</v>
      </c>
      <c r="CC79" s="47">
        <v>0</v>
      </c>
      <c r="CD79" s="110">
        <v>0</v>
      </c>
      <c r="CE79" s="33">
        <f t="shared" si="123"/>
        <v>0</v>
      </c>
      <c r="CF79" s="110">
        <v>0</v>
      </c>
      <c r="CG79" s="113">
        <v>0</v>
      </c>
      <c r="CH79" s="33">
        <f t="shared" si="124"/>
        <v>0</v>
      </c>
      <c r="CI79" s="47">
        <v>0</v>
      </c>
      <c r="CJ79" s="111">
        <v>0</v>
      </c>
      <c r="CK79" s="33">
        <f t="shared" si="125"/>
        <v>0</v>
      </c>
      <c r="CL79" s="47">
        <v>0</v>
      </c>
      <c r="CM79" s="47">
        <v>0</v>
      </c>
      <c r="CN79" s="33">
        <f t="shared" si="126"/>
        <v>0</v>
      </c>
      <c r="CO79" s="47">
        <v>0</v>
      </c>
      <c r="CP79" s="110">
        <v>0</v>
      </c>
      <c r="CQ79" s="33">
        <f t="shared" si="127"/>
        <v>0</v>
      </c>
      <c r="CR79" s="47">
        <v>0</v>
      </c>
      <c r="CS79" s="47">
        <v>0</v>
      </c>
      <c r="CT79" s="33">
        <f t="shared" si="128"/>
        <v>0</v>
      </c>
      <c r="CU79" s="47">
        <v>2.58</v>
      </c>
      <c r="CV79" s="113">
        <v>0</v>
      </c>
      <c r="CW79" s="33">
        <f t="shared" si="129"/>
        <v>0</v>
      </c>
      <c r="CX79" s="126">
        <v>0</v>
      </c>
      <c r="CY79" s="113">
        <v>0</v>
      </c>
      <c r="CZ79" s="33">
        <f t="shared" si="130"/>
        <v>0</v>
      </c>
      <c r="DA79" s="110">
        <v>0</v>
      </c>
      <c r="DB79" s="47">
        <v>200</v>
      </c>
      <c r="DC79" s="33">
        <f t="shared" si="131"/>
        <v>200</v>
      </c>
      <c r="DD79" s="47">
        <v>4</v>
      </c>
      <c r="DE79" s="47">
        <v>0</v>
      </c>
      <c r="DF79" s="12">
        <v>16388.400000000001</v>
      </c>
      <c r="DG79" s="33">
        <f t="shared" si="132"/>
        <v>16388.400000000001</v>
      </c>
      <c r="DH79" s="12">
        <v>13356.41</v>
      </c>
      <c r="DI79" s="47">
        <v>0</v>
      </c>
      <c r="DJ79" s="33">
        <f t="shared" si="133"/>
        <v>0</v>
      </c>
      <c r="DK79" s="47">
        <v>0</v>
      </c>
      <c r="DL79" s="47">
        <v>0</v>
      </c>
      <c r="DM79" s="33">
        <f t="shared" si="134"/>
        <v>0</v>
      </c>
      <c r="DN79" s="47">
        <v>1500</v>
      </c>
      <c r="DO79" s="113">
        <v>0</v>
      </c>
      <c r="DP79" s="33">
        <f t="shared" si="135"/>
        <v>0</v>
      </c>
      <c r="DQ79" s="110">
        <v>0</v>
      </c>
      <c r="DR79" s="110">
        <v>0</v>
      </c>
      <c r="DS79" s="33">
        <f t="shared" si="136"/>
        <v>0</v>
      </c>
      <c r="DT79" s="47">
        <v>0</v>
      </c>
      <c r="DU79" s="113">
        <v>0</v>
      </c>
      <c r="DV79" s="33">
        <f t="shared" si="137"/>
        <v>0</v>
      </c>
      <c r="DW79" s="110">
        <v>0</v>
      </c>
      <c r="DX79" s="47">
        <v>2671.41</v>
      </c>
      <c r="DY79" s="33">
        <f t="shared" si="138"/>
        <v>2671.41</v>
      </c>
      <c r="DZ79" s="126">
        <v>0</v>
      </c>
      <c r="EA79" s="126">
        <v>0</v>
      </c>
      <c r="EB79" s="126">
        <v>2671.41</v>
      </c>
      <c r="EC79" s="33">
        <f t="shared" si="139"/>
        <v>2671.41</v>
      </c>
      <c r="ED79" s="110">
        <v>1500</v>
      </c>
      <c r="EE79" s="14">
        <f t="shared" si="140"/>
        <v>0</v>
      </c>
      <c r="EG79" s="14"/>
      <c r="EI79" s="14"/>
      <c r="EJ79" s="14"/>
      <c r="EL79" s="14"/>
    </row>
    <row r="80" spans="1:142" s="15" customFormat="1" x14ac:dyDescent="0.2">
      <c r="A80" s="21">
        <v>71</v>
      </c>
      <c r="B80" s="120" t="s">
        <v>126</v>
      </c>
      <c r="C80" s="110">
        <v>4243.2978999999996</v>
      </c>
      <c r="D80" s="110">
        <v>0</v>
      </c>
      <c r="E80" s="20">
        <f t="shared" si="81"/>
        <v>13940</v>
      </c>
      <c r="F80" s="33">
        <f t="shared" si="90"/>
        <v>13940</v>
      </c>
      <c r="G80" s="12">
        <f t="shared" si="82"/>
        <v>12277.311000000002</v>
      </c>
      <c r="H80" s="12">
        <f t="shared" si="83"/>
        <v>88.07253228120517</v>
      </c>
      <c r="I80" s="12">
        <f t="shared" si="84"/>
        <v>88.07253228120517</v>
      </c>
      <c r="J80" s="12">
        <v>3179.1</v>
      </c>
      <c r="K80" s="33">
        <f t="shared" si="91"/>
        <v>3179.1000000000004</v>
      </c>
      <c r="L80" s="12">
        <v>1480.5440000000001</v>
      </c>
      <c r="M80" s="12">
        <f t="shared" si="85"/>
        <v>46.571167940612128</v>
      </c>
      <c r="N80" s="20">
        <f t="shared" si="86"/>
        <v>1100.0999999999999</v>
      </c>
      <c r="O80" s="33">
        <f t="shared" si="92"/>
        <v>1100.0999999999999</v>
      </c>
      <c r="P80" s="20">
        <f t="shared" si="87"/>
        <v>1025.4870000000001</v>
      </c>
      <c r="Q80" s="12">
        <f t="shared" si="93"/>
        <v>93.217616580310889</v>
      </c>
      <c r="R80" s="11">
        <f t="shared" si="94"/>
        <v>93.217616580310889</v>
      </c>
      <c r="S80" s="126">
        <v>20</v>
      </c>
      <c r="T80" s="33">
        <f t="shared" si="95"/>
        <v>20</v>
      </c>
      <c r="U80" s="47">
        <v>17.333000000000084</v>
      </c>
      <c r="V80" s="12">
        <f t="shared" si="96"/>
        <v>86.665000000000418</v>
      </c>
      <c r="W80" s="11">
        <f t="shared" si="97"/>
        <v>86.665000000000418</v>
      </c>
      <c r="X80" s="126">
        <v>600</v>
      </c>
      <c r="Y80" s="33">
        <f t="shared" si="98"/>
        <v>600</v>
      </c>
      <c r="Z80" s="47">
        <v>0</v>
      </c>
      <c r="AA80" s="12">
        <f t="shared" si="99"/>
        <v>0</v>
      </c>
      <c r="AB80" s="11">
        <f t="shared" si="100"/>
        <v>0</v>
      </c>
      <c r="AC80" s="126">
        <v>1080.0999999999999</v>
      </c>
      <c r="AD80" s="33">
        <f t="shared" si="101"/>
        <v>1080.0999999999999</v>
      </c>
      <c r="AE80" s="47">
        <v>1008.154</v>
      </c>
      <c r="AF80" s="12">
        <f t="shared" si="102"/>
        <v>93.338950097213228</v>
      </c>
      <c r="AG80" s="11">
        <f t="shared" si="103"/>
        <v>93.338950097213228</v>
      </c>
      <c r="AH80" s="126">
        <v>230</v>
      </c>
      <c r="AI80" s="33">
        <f t="shared" si="104"/>
        <v>230</v>
      </c>
      <c r="AJ80" s="47">
        <v>7.5</v>
      </c>
      <c r="AK80" s="47">
        <v>7.5</v>
      </c>
      <c r="AL80" s="11">
        <f t="shared" si="105"/>
        <v>3.2608695652173911</v>
      </c>
      <c r="AM80" s="110">
        <v>0</v>
      </c>
      <c r="AN80" s="33">
        <f t="shared" si="106"/>
        <v>0</v>
      </c>
      <c r="AO80" s="47">
        <v>0</v>
      </c>
      <c r="AP80" s="12" t="e">
        <f t="shared" si="107"/>
        <v>#DIV/0!</v>
      </c>
      <c r="AQ80" s="11" t="e">
        <f t="shared" si="108"/>
        <v>#DIV/0!</v>
      </c>
      <c r="AR80" s="111">
        <v>0</v>
      </c>
      <c r="AS80" s="33">
        <f t="shared" si="109"/>
        <v>0</v>
      </c>
      <c r="AT80" s="110">
        <v>0</v>
      </c>
      <c r="AU80" s="111">
        <v>0</v>
      </c>
      <c r="AV80" s="33">
        <f t="shared" si="110"/>
        <v>0</v>
      </c>
      <c r="AW80" s="110">
        <v>0</v>
      </c>
      <c r="AX80" s="112">
        <v>10760.9</v>
      </c>
      <c r="AY80" s="33">
        <f t="shared" si="111"/>
        <v>10760.9</v>
      </c>
      <c r="AZ80" s="47">
        <v>9864.1</v>
      </c>
      <c r="BA80" s="111">
        <v>0</v>
      </c>
      <c r="BB80" s="33">
        <f t="shared" si="112"/>
        <v>0</v>
      </c>
      <c r="BC80" s="13">
        <v>0</v>
      </c>
      <c r="BD80" s="47">
        <v>0</v>
      </c>
      <c r="BE80" s="33">
        <f t="shared" si="113"/>
        <v>0</v>
      </c>
      <c r="BF80" s="126">
        <v>0</v>
      </c>
      <c r="BG80" s="111">
        <v>0</v>
      </c>
      <c r="BH80" s="33">
        <f t="shared" si="114"/>
        <v>0</v>
      </c>
      <c r="BI80" s="110">
        <v>0</v>
      </c>
      <c r="BJ80" s="111">
        <v>0</v>
      </c>
      <c r="BK80" s="33">
        <f t="shared" si="115"/>
        <v>0</v>
      </c>
      <c r="BL80" s="110">
        <v>0</v>
      </c>
      <c r="BM80" s="12">
        <f t="shared" si="88"/>
        <v>999</v>
      </c>
      <c r="BN80" s="33">
        <f t="shared" si="116"/>
        <v>999</v>
      </c>
      <c r="BO80" s="12">
        <f t="shared" si="117"/>
        <v>380.05700000000002</v>
      </c>
      <c r="BP80" s="12">
        <f t="shared" si="118"/>
        <v>38.043743743743747</v>
      </c>
      <c r="BQ80" s="11">
        <f t="shared" si="89"/>
        <v>38.043743743743747</v>
      </c>
      <c r="BR80" s="126">
        <v>500</v>
      </c>
      <c r="BS80" s="33">
        <f t="shared" si="119"/>
        <v>500</v>
      </c>
      <c r="BT80" s="47">
        <v>380.05700000000002</v>
      </c>
      <c r="BU80" s="110">
        <v>499</v>
      </c>
      <c r="BV80" s="33">
        <f t="shared" si="120"/>
        <v>499</v>
      </c>
      <c r="BW80" s="126">
        <v>0</v>
      </c>
      <c r="BX80" s="113">
        <v>0</v>
      </c>
      <c r="BY80" s="33">
        <f t="shared" si="121"/>
        <v>0</v>
      </c>
      <c r="BZ80" s="47">
        <v>0</v>
      </c>
      <c r="CA80" s="110">
        <v>0</v>
      </c>
      <c r="CB80" s="33">
        <f t="shared" si="122"/>
        <v>0</v>
      </c>
      <c r="CC80" s="47">
        <v>0</v>
      </c>
      <c r="CD80" s="110">
        <v>0</v>
      </c>
      <c r="CE80" s="33">
        <f t="shared" si="123"/>
        <v>0</v>
      </c>
      <c r="CF80" s="110">
        <v>0</v>
      </c>
      <c r="CG80" s="113">
        <v>0</v>
      </c>
      <c r="CH80" s="33">
        <f t="shared" si="124"/>
        <v>0</v>
      </c>
      <c r="CI80" s="47">
        <v>0</v>
      </c>
      <c r="CJ80" s="111">
        <v>0</v>
      </c>
      <c r="CK80" s="33">
        <f t="shared" si="125"/>
        <v>0</v>
      </c>
      <c r="CL80" s="47">
        <v>0</v>
      </c>
      <c r="CM80" s="47">
        <v>250</v>
      </c>
      <c r="CN80" s="33">
        <f t="shared" si="126"/>
        <v>250</v>
      </c>
      <c r="CO80" s="47">
        <v>0</v>
      </c>
      <c r="CP80" s="110">
        <v>250</v>
      </c>
      <c r="CQ80" s="33">
        <f t="shared" si="127"/>
        <v>250</v>
      </c>
      <c r="CR80" s="47">
        <v>0</v>
      </c>
      <c r="CS80" s="47">
        <v>0</v>
      </c>
      <c r="CT80" s="33">
        <f t="shared" si="128"/>
        <v>0</v>
      </c>
      <c r="CU80" s="47">
        <v>67.5</v>
      </c>
      <c r="CV80" s="113">
        <v>0</v>
      </c>
      <c r="CW80" s="33">
        <f t="shared" si="129"/>
        <v>0</v>
      </c>
      <c r="CX80" s="126">
        <v>0</v>
      </c>
      <c r="CY80" s="113">
        <v>0</v>
      </c>
      <c r="CZ80" s="33">
        <f t="shared" si="130"/>
        <v>0</v>
      </c>
      <c r="DA80" s="110">
        <v>0</v>
      </c>
      <c r="DB80" s="47">
        <v>0</v>
      </c>
      <c r="DC80" s="33">
        <f t="shared" si="131"/>
        <v>0</v>
      </c>
      <c r="DD80" s="47">
        <v>0</v>
      </c>
      <c r="DE80" s="47">
        <v>0</v>
      </c>
      <c r="DF80" s="12">
        <v>13940</v>
      </c>
      <c r="DG80" s="33">
        <f t="shared" si="132"/>
        <v>13940</v>
      </c>
      <c r="DH80" s="12">
        <v>11327.311000000002</v>
      </c>
      <c r="DI80" s="47">
        <v>0</v>
      </c>
      <c r="DJ80" s="33">
        <f t="shared" si="133"/>
        <v>0</v>
      </c>
      <c r="DK80" s="47">
        <v>0</v>
      </c>
      <c r="DL80" s="47">
        <v>0</v>
      </c>
      <c r="DM80" s="33">
        <f t="shared" si="134"/>
        <v>0</v>
      </c>
      <c r="DN80" s="47">
        <v>0</v>
      </c>
      <c r="DO80" s="113">
        <v>0</v>
      </c>
      <c r="DP80" s="33">
        <f t="shared" si="135"/>
        <v>0</v>
      </c>
      <c r="DQ80" s="110">
        <v>0</v>
      </c>
      <c r="DR80" s="110">
        <v>0</v>
      </c>
      <c r="DS80" s="33">
        <f t="shared" si="136"/>
        <v>0</v>
      </c>
      <c r="DT80" s="47">
        <v>0</v>
      </c>
      <c r="DU80" s="113">
        <v>0</v>
      </c>
      <c r="DV80" s="33">
        <f t="shared" si="137"/>
        <v>0</v>
      </c>
      <c r="DW80" s="110">
        <v>0</v>
      </c>
      <c r="DX80" s="47">
        <v>1650</v>
      </c>
      <c r="DY80" s="33">
        <f t="shared" si="138"/>
        <v>1650</v>
      </c>
      <c r="DZ80" s="126">
        <v>0</v>
      </c>
      <c r="EA80" s="126">
        <v>0</v>
      </c>
      <c r="EB80" s="126">
        <v>1650</v>
      </c>
      <c r="EC80" s="33">
        <f t="shared" si="139"/>
        <v>1650</v>
      </c>
      <c r="ED80" s="110">
        <v>950</v>
      </c>
      <c r="EE80" s="14">
        <f t="shared" si="140"/>
        <v>0</v>
      </c>
      <c r="EG80" s="14"/>
      <c r="EI80" s="14"/>
      <c r="EJ80" s="14"/>
      <c r="EL80" s="14"/>
    </row>
    <row r="81" spans="1:142" s="15" customFormat="1" ht="20.25" customHeight="1" thickBot="1" x14ac:dyDescent="0.25">
      <c r="A81" s="21">
        <v>72</v>
      </c>
      <c r="B81" s="120" t="s">
        <v>127</v>
      </c>
      <c r="C81" s="110">
        <v>220.7</v>
      </c>
      <c r="D81" s="110">
        <v>198.7</v>
      </c>
      <c r="E81" s="20">
        <f t="shared" si="81"/>
        <v>13985.699999999999</v>
      </c>
      <c r="F81" s="33">
        <f t="shared" si="90"/>
        <v>13985.699999999999</v>
      </c>
      <c r="G81" s="12">
        <f t="shared" si="82"/>
        <v>11061.495000000001</v>
      </c>
      <c r="H81" s="12">
        <f t="shared" si="83"/>
        <v>79.091464853385972</v>
      </c>
      <c r="I81" s="12">
        <f t="shared" si="84"/>
        <v>79.091464853385972</v>
      </c>
      <c r="J81" s="12">
        <v>3596.4</v>
      </c>
      <c r="K81" s="33">
        <f t="shared" si="91"/>
        <v>3596.3999999999996</v>
      </c>
      <c r="L81" s="12">
        <v>2056.4459999999999</v>
      </c>
      <c r="M81" s="12">
        <f t="shared" si="85"/>
        <v>57.180680680680673</v>
      </c>
      <c r="N81" s="20">
        <f t="shared" si="86"/>
        <v>1523.8999999999999</v>
      </c>
      <c r="O81" s="33">
        <f t="shared" si="92"/>
        <v>1523.8999999999999</v>
      </c>
      <c r="P81" s="20">
        <f t="shared" si="87"/>
        <v>1626.1219999999998</v>
      </c>
      <c r="Q81" s="12">
        <f t="shared" si="93"/>
        <v>106.70792046722227</v>
      </c>
      <c r="R81" s="11">
        <f t="shared" si="94"/>
        <v>106.70792046722227</v>
      </c>
      <c r="S81" s="126">
        <v>10.6</v>
      </c>
      <c r="T81" s="33">
        <f t="shared" si="95"/>
        <v>10.6</v>
      </c>
      <c r="U81" s="47">
        <v>518.55099999999993</v>
      </c>
      <c r="V81" s="12">
        <f t="shared" si="96"/>
        <v>4891.9905660377353</v>
      </c>
      <c r="W81" s="11">
        <f t="shared" si="97"/>
        <v>4891.9905660377353</v>
      </c>
      <c r="X81" s="126">
        <v>1572.5</v>
      </c>
      <c r="Y81" s="33">
        <f t="shared" si="98"/>
        <v>1572.5</v>
      </c>
      <c r="Z81" s="47">
        <v>81.180000000000007</v>
      </c>
      <c r="AA81" s="12">
        <f t="shared" si="99"/>
        <v>5.1624801271860106</v>
      </c>
      <c r="AB81" s="11">
        <f t="shared" si="100"/>
        <v>5.1624801271860106</v>
      </c>
      <c r="AC81" s="126">
        <v>1513.3</v>
      </c>
      <c r="AD81" s="33">
        <f t="shared" si="101"/>
        <v>1513.3</v>
      </c>
      <c r="AE81" s="47">
        <v>1107.5709999999999</v>
      </c>
      <c r="AF81" s="12">
        <f t="shared" si="102"/>
        <v>73.189123108438508</v>
      </c>
      <c r="AG81" s="11">
        <f t="shared" si="103"/>
        <v>73.189123108438508</v>
      </c>
      <c r="AH81" s="126">
        <v>0</v>
      </c>
      <c r="AI81" s="33">
        <f t="shared" si="104"/>
        <v>0</v>
      </c>
      <c r="AJ81" s="47">
        <v>0</v>
      </c>
      <c r="AK81" s="47">
        <v>0</v>
      </c>
      <c r="AL81" s="11" t="e">
        <f t="shared" si="105"/>
        <v>#DIV/0!</v>
      </c>
      <c r="AM81" s="110">
        <v>0</v>
      </c>
      <c r="AN81" s="33">
        <f t="shared" si="106"/>
        <v>0</v>
      </c>
      <c r="AO81" s="47">
        <v>0</v>
      </c>
      <c r="AP81" s="12" t="e">
        <f t="shared" si="107"/>
        <v>#DIV/0!</v>
      </c>
      <c r="AQ81" s="11" t="e">
        <f t="shared" si="108"/>
        <v>#DIV/0!</v>
      </c>
      <c r="AR81" s="111">
        <v>0</v>
      </c>
      <c r="AS81" s="33">
        <f t="shared" si="109"/>
        <v>0</v>
      </c>
      <c r="AT81" s="110">
        <v>0</v>
      </c>
      <c r="AU81" s="111">
        <v>0</v>
      </c>
      <c r="AV81" s="33">
        <f t="shared" si="110"/>
        <v>0</v>
      </c>
      <c r="AW81" s="110">
        <v>0</v>
      </c>
      <c r="AX81" s="122">
        <v>10389.300000000001</v>
      </c>
      <c r="AY81" s="33">
        <f t="shared" si="111"/>
        <v>10389.300000000001</v>
      </c>
      <c r="AZ81" s="47">
        <v>9523.6</v>
      </c>
      <c r="BA81" s="111">
        <v>0</v>
      </c>
      <c r="BB81" s="33">
        <f t="shared" si="112"/>
        <v>0</v>
      </c>
      <c r="BC81" s="13">
        <v>0</v>
      </c>
      <c r="BD81" s="47">
        <v>0</v>
      </c>
      <c r="BE81" s="33">
        <f t="shared" si="113"/>
        <v>0</v>
      </c>
      <c r="BF81" s="126">
        <v>0</v>
      </c>
      <c r="BG81" s="111">
        <v>0</v>
      </c>
      <c r="BH81" s="33">
        <f t="shared" si="114"/>
        <v>0</v>
      </c>
      <c r="BI81" s="110">
        <v>0</v>
      </c>
      <c r="BJ81" s="111">
        <v>0</v>
      </c>
      <c r="BK81" s="33">
        <f t="shared" si="115"/>
        <v>0</v>
      </c>
      <c r="BL81" s="110">
        <v>0</v>
      </c>
      <c r="BM81" s="12">
        <f t="shared" si="88"/>
        <v>500</v>
      </c>
      <c r="BN81" s="33">
        <f t="shared" si="116"/>
        <v>500</v>
      </c>
      <c r="BO81" s="12">
        <f t="shared" si="117"/>
        <v>349.14400000000001</v>
      </c>
      <c r="BP81" s="12">
        <f t="shared" si="118"/>
        <v>69.828800000000001</v>
      </c>
      <c r="BQ81" s="11">
        <f t="shared" si="89"/>
        <v>69.828800000000001</v>
      </c>
      <c r="BR81" s="126">
        <v>500</v>
      </c>
      <c r="BS81" s="33">
        <f t="shared" si="119"/>
        <v>500</v>
      </c>
      <c r="BT81" s="47">
        <v>349.14400000000001</v>
      </c>
      <c r="BU81" s="110">
        <v>0</v>
      </c>
      <c r="BV81" s="33">
        <f t="shared" si="120"/>
        <v>0</v>
      </c>
      <c r="BW81" s="126">
        <v>0</v>
      </c>
      <c r="BX81" s="113">
        <v>0</v>
      </c>
      <c r="BY81" s="33">
        <f t="shared" si="121"/>
        <v>0</v>
      </c>
      <c r="BZ81" s="47">
        <v>0</v>
      </c>
      <c r="CA81" s="110">
        <v>0</v>
      </c>
      <c r="CB81" s="33">
        <f t="shared" si="122"/>
        <v>0</v>
      </c>
      <c r="CC81" s="47">
        <v>0</v>
      </c>
      <c r="CD81" s="110">
        <v>0</v>
      </c>
      <c r="CE81" s="33">
        <f t="shared" si="123"/>
        <v>0</v>
      </c>
      <c r="CF81" s="110">
        <v>0</v>
      </c>
      <c r="CG81" s="113">
        <v>0</v>
      </c>
      <c r="CH81" s="33">
        <f t="shared" si="124"/>
        <v>0</v>
      </c>
      <c r="CI81" s="47">
        <v>0</v>
      </c>
      <c r="CJ81" s="111">
        <v>0</v>
      </c>
      <c r="CK81" s="33">
        <f t="shared" si="125"/>
        <v>0</v>
      </c>
      <c r="CL81" s="47">
        <v>0</v>
      </c>
      <c r="CM81" s="47">
        <v>0</v>
      </c>
      <c r="CN81" s="33">
        <f t="shared" si="126"/>
        <v>0</v>
      </c>
      <c r="CO81" s="47">
        <v>0</v>
      </c>
      <c r="CP81" s="110">
        <v>0</v>
      </c>
      <c r="CQ81" s="33">
        <f t="shared" si="127"/>
        <v>0</v>
      </c>
      <c r="CR81" s="47">
        <v>0</v>
      </c>
      <c r="CS81" s="47">
        <v>0</v>
      </c>
      <c r="CT81" s="33">
        <f t="shared" si="128"/>
        <v>0</v>
      </c>
      <c r="CU81" s="47">
        <v>0</v>
      </c>
      <c r="CV81" s="113">
        <v>0</v>
      </c>
      <c r="CW81" s="33">
        <f t="shared" si="129"/>
        <v>0</v>
      </c>
      <c r="CX81" s="126">
        <v>0</v>
      </c>
      <c r="CY81" s="113">
        <v>0</v>
      </c>
      <c r="CZ81" s="33">
        <f t="shared" si="130"/>
        <v>0</v>
      </c>
      <c r="DA81" s="110">
        <v>0</v>
      </c>
      <c r="DB81" s="47">
        <v>0</v>
      </c>
      <c r="DC81" s="33">
        <f t="shared" si="131"/>
        <v>0</v>
      </c>
      <c r="DD81" s="47">
        <v>0</v>
      </c>
      <c r="DE81" s="47">
        <v>0</v>
      </c>
      <c r="DF81" s="12">
        <v>13985.699999999999</v>
      </c>
      <c r="DG81" s="33">
        <f t="shared" si="132"/>
        <v>13985.699999999999</v>
      </c>
      <c r="DH81" s="12">
        <v>11061.495000000001</v>
      </c>
      <c r="DI81" s="47">
        <v>0</v>
      </c>
      <c r="DJ81" s="33">
        <f t="shared" si="133"/>
        <v>0</v>
      </c>
      <c r="DK81" s="47">
        <v>0</v>
      </c>
      <c r="DL81" s="47">
        <v>0</v>
      </c>
      <c r="DM81" s="33">
        <f t="shared" si="134"/>
        <v>0</v>
      </c>
      <c r="DN81" s="47">
        <v>0</v>
      </c>
      <c r="DO81" s="113">
        <v>0</v>
      </c>
      <c r="DP81" s="33">
        <f t="shared" si="135"/>
        <v>0</v>
      </c>
      <c r="DQ81" s="110">
        <v>0</v>
      </c>
      <c r="DR81" s="110">
        <v>0</v>
      </c>
      <c r="DS81" s="33">
        <f t="shared" si="136"/>
        <v>0</v>
      </c>
      <c r="DT81" s="47">
        <v>0</v>
      </c>
      <c r="DU81" s="113">
        <v>0</v>
      </c>
      <c r="DV81" s="33">
        <f t="shared" si="137"/>
        <v>0</v>
      </c>
      <c r="DW81" s="110">
        <v>0</v>
      </c>
      <c r="DX81" s="47">
        <v>700</v>
      </c>
      <c r="DY81" s="33">
        <f t="shared" si="138"/>
        <v>700</v>
      </c>
      <c r="DZ81" s="126">
        <v>229.30330000000001</v>
      </c>
      <c r="EA81" s="126">
        <v>0</v>
      </c>
      <c r="EB81" s="126">
        <v>700</v>
      </c>
      <c r="EC81" s="33">
        <f t="shared" si="139"/>
        <v>700</v>
      </c>
      <c r="ED81" s="110">
        <v>229.30330000000001</v>
      </c>
      <c r="EE81" s="14">
        <f t="shared" si="140"/>
        <v>0</v>
      </c>
      <c r="EG81" s="14"/>
      <c r="EI81" s="14"/>
      <c r="EJ81" s="14"/>
      <c r="EL81" s="14"/>
    </row>
    <row r="82" spans="1:142" s="17" customFormat="1" ht="18.75" customHeight="1" x14ac:dyDescent="0.2">
      <c r="A82" s="21"/>
      <c r="B82" s="90" t="s">
        <v>44</v>
      </c>
      <c r="C82" s="16">
        <f>SUM(C10:C81)</f>
        <v>988760.39809999999</v>
      </c>
      <c r="D82" s="16">
        <f>SUM(D10:D81)</f>
        <v>69657.799999999988</v>
      </c>
      <c r="E82" s="24">
        <f t="shared" si="81"/>
        <v>6271231.5852000006</v>
      </c>
      <c r="F82" s="33">
        <f t="shared" si="90"/>
        <v>6271231.5852000006</v>
      </c>
      <c r="G82" s="16">
        <f>SUM(G10:G81)</f>
        <v>4934410.0896000015</v>
      </c>
      <c r="H82" s="12">
        <f t="shared" si="83"/>
        <v>78.68327014497639</v>
      </c>
      <c r="I82" s="12">
        <f t="shared" si="84"/>
        <v>78.68327014497639</v>
      </c>
      <c r="J82" s="16">
        <f>SUM(J10:J81)</f>
        <v>1739831.304</v>
      </c>
      <c r="K82" s="33">
        <f t="shared" si="91"/>
        <v>1739831.304</v>
      </c>
      <c r="L82" s="16">
        <f>SUM(L10:L81)</f>
        <v>1545916.5776000002</v>
      </c>
      <c r="M82" s="12">
        <f t="shared" si="85"/>
        <v>88.854394908622709</v>
      </c>
      <c r="N82" s="24">
        <f>SUM(N10:N81)</f>
        <v>913250.70000000007</v>
      </c>
      <c r="O82" s="33">
        <f t="shared" si="92"/>
        <v>913250.70000000007</v>
      </c>
      <c r="P82" s="24">
        <f>SUM(P10:P81)</f>
        <v>769872.67950000009</v>
      </c>
      <c r="Q82" s="12">
        <f t="shared" si="93"/>
        <v>84.300256161862237</v>
      </c>
      <c r="R82" s="11">
        <f t="shared" si="94"/>
        <v>84.300256161862237</v>
      </c>
      <c r="S82" s="24">
        <f>SUM(S10:S81)</f>
        <v>290626.38899999991</v>
      </c>
      <c r="T82" s="33">
        <f t="shared" si="95"/>
        <v>290626.38899999991</v>
      </c>
      <c r="U82" s="24">
        <f>SUM(U10:U81)</f>
        <v>246840.79789999992</v>
      </c>
      <c r="V82" s="12">
        <f t="shared" si="96"/>
        <v>84.934062164602679</v>
      </c>
      <c r="W82" s="11">
        <f t="shared" si="97"/>
        <v>84.934062164602679</v>
      </c>
      <c r="X82" s="24">
        <f>SUM(X10:X81)</f>
        <v>211778.09399999998</v>
      </c>
      <c r="Y82" s="33">
        <f t="shared" si="98"/>
        <v>211778.09399999998</v>
      </c>
      <c r="Z82" s="24">
        <f>SUM(Z10:Z81)</f>
        <v>145503.18759999992</v>
      </c>
      <c r="AA82" s="12">
        <f t="shared" si="99"/>
        <v>68.705494912991298</v>
      </c>
      <c r="AB82" s="11">
        <f t="shared" si="100"/>
        <v>68.705494912991298</v>
      </c>
      <c r="AC82" s="24">
        <f>SUM(AC10:AC81)</f>
        <v>622624.31099999987</v>
      </c>
      <c r="AD82" s="33">
        <f t="shared" si="101"/>
        <v>622624.31099999987</v>
      </c>
      <c r="AE82" s="24">
        <f>SUM(AE10:AE81)</f>
        <v>523031.88160000002</v>
      </c>
      <c r="AF82" s="12">
        <f t="shared" si="102"/>
        <v>84.004410422065916</v>
      </c>
      <c r="AG82" s="11">
        <f t="shared" si="103"/>
        <v>84.004410422065916</v>
      </c>
      <c r="AH82" s="24">
        <f>SUM(AH10:AH81)</f>
        <v>51230.2</v>
      </c>
      <c r="AI82" s="33">
        <f t="shared" si="104"/>
        <v>51230.2</v>
      </c>
      <c r="AJ82" s="24">
        <f>SUM(AJ10:AJ81)</f>
        <v>39375.527000000002</v>
      </c>
      <c r="AK82" s="12">
        <f t="shared" ref="AK82" si="141">AJ82/AI82*100</f>
        <v>76.859990786684435</v>
      </c>
      <c r="AL82" s="11">
        <f t="shared" si="105"/>
        <v>76.859990786684435</v>
      </c>
      <c r="AM82" s="24">
        <f>SUM(AM10:AM81)</f>
        <v>24000</v>
      </c>
      <c r="AN82" s="33">
        <f t="shared" si="106"/>
        <v>24000</v>
      </c>
      <c r="AO82" s="24">
        <f>SUM(AO10:AO81)</f>
        <v>29957.199999999997</v>
      </c>
      <c r="AP82" s="12">
        <f t="shared" si="107"/>
        <v>124.82166666666666</v>
      </c>
      <c r="AQ82" s="11">
        <f t="shared" si="108"/>
        <v>124.82166666666666</v>
      </c>
      <c r="AR82" s="24">
        <f>SUM(AR10:AR81)</f>
        <v>0</v>
      </c>
      <c r="AS82" s="33">
        <f t="shared" si="109"/>
        <v>0</v>
      </c>
      <c r="AT82" s="19">
        <v>0</v>
      </c>
      <c r="AU82" s="24">
        <f>SUM(AU10:AU81)</f>
        <v>0</v>
      </c>
      <c r="AV82" s="33">
        <f t="shared" si="110"/>
        <v>0</v>
      </c>
      <c r="AW82" s="19">
        <f>SUM(AW10:AW81)</f>
        <v>0</v>
      </c>
      <c r="AX82" s="24">
        <f>SUM(AX10:AX81)</f>
        <v>3528033.6999999997</v>
      </c>
      <c r="AY82" s="33">
        <f t="shared" si="111"/>
        <v>3528033.6999999993</v>
      </c>
      <c r="AZ82" s="123">
        <f>SUM(AZ10:AZ81)</f>
        <v>3233966.4999999995</v>
      </c>
      <c r="BA82" s="24">
        <f>SUM(BA10:BA81)</f>
        <v>0</v>
      </c>
      <c r="BB82" s="33">
        <f t="shared" si="112"/>
        <v>0</v>
      </c>
      <c r="BC82" s="33">
        <f>BB82/12*12</f>
        <v>0</v>
      </c>
      <c r="BD82" s="24">
        <f>SUM(BD10:BD81)</f>
        <v>18010.099999999999</v>
      </c>
      <c r="BE82" s="33">
        <f t="shared" si="113"/>
        <v>18010.099999999999</v>
      </c>
      <c r="BF82" s="123">
        <f>SUM(BF10:BF81)</f>
        <v>8827.9</v>
      </c>
      <c r="BG82" s="24">
        <f>SUM(BG10:BG81)</f>
        <v>0</v>
      </c>
      <c r="BH82" s="33">
        <f t="shared" si="114"/>
        <v>0</v>
      </c>
      <c r="BI82" s="110">
        <v>0</v>
      </c>
      <c r="BJ82" s="24">
        <f>SUM(BJ10:BJ81)</f>
        <v>0</v>
      </c>
      <c r="BK82" s="33">
        <f t="shared" si="115"/>
        <v>0</v>
      </c>
      <c r="BL82" s="19">
        <v>0</v>
      </c>
      <c r="BM82" s="24">
        <f>SUM(BM10:BM81)</f>
        <v>138986.09999999998</v>
      </c>
      <c r="BN82" s="33">
        <f t="shared" si="116"/>
        <v>138986.09999999998</v>
      </c>
      <c r="BO82" s="24">
        <f>SUM(BO10:BO81)</f>
        <v>197319.09499999991</v>
      </c>
      <c r="BP82" s="12">
        <f t="shared" si="118"/>
        <v>141.97038049128651</v>
      </c>
      <c r="BQ82" s="11">
        <f t="shared" si="89"/>
        <v>141.97038049128651</v>
      </c>
      <c r="BR82" s="24">
        <f>SUM(BR10:BR81)</f>
        <v>100892.90000000001</v>
      </c>
      <c r="BS82" s="33">
        <f t="shared" si="119"/>
        <v>100892.9</v>
      </c>
      <c r="BT82" s="24">
        <f>SUM(BT10:BT81)</f>
        <v>152140.83599999992</v>
      </c>
      <c r="BU82" s="24">
        <f>SUM(BU10:BU81)</f>
        <v>16800.5</v>
      </c>
      <c r="BV82" s="33">
        <f t="shared" si="120"/>
        <v>16800.5</v>
      </c>
      <c r="BW82" s="24">
        <f>SUM(BW10:BW81)</f>
        <v>17598.852999999996</v>
      </c>
      <c r="BX82" s="24">
        <f>SUM(BX10:BX81)</f>
        <v>10954.3</v>
      </c>
      <c r="BY82" s="33">
        <f t="shared" si="121"/>
        <v>10954.3</v>
      </c>
      <c r="BZ82" s="123">
        <f>SUM(BZ10:BZ81)</f>
        <v>17756.221000000001</v>
      </c>
      <c r="CA82" s="24">
        <f>SUM(CA10:CA81)</f>
        <v>10338.4</v>
      </c>
      <c r="CB82" s="33">
        <f t="shared" si="122"/>
        <v>10338.4</v>
      </c>
      <c r="CC82" s="123">
        <f>SUM(CC10:CC81)</f>
        <v>9823.1849999999995</v>
      </c>
      <c r="CD82" s="24">
        <f>SUM(CD10:CD81)</f>
        <v>0</v>
      </c>
      <c r="CE82" s="33">
        <f t="shared" si="123"/>
        <v>0</v>
      </c>
      <c r="CF82" s="110">
        <v>0</v>
      </c>
      <c r="CG82" s="24">
        <f>SUM(CG10:CG81)</f>
        <v>22434.92</v>
      </c>
      <c r="CH82" s="33">
        <f t="shared" si="124"/>
        <v>22434.92</v>
      </c>
      <c r="CI82" s="123">
        <f>SUM(CI10:CI81)</f>
        <v>16320.18</v>
      </c>
      <c r="CJ82" s="24">
        <f>SUM(CJ10:CJ81)</f>
        <v>4500</v>
      </c>
      <c r="CK82" s="33">
        <f t="shared" si="125"/>
        <v>4500</v>
      </c>
      <c r="CL82" s="123">
        <f>SUM(CL10:CL81)</f>
        <v>6726.45</v>
      </c>
      <c r="CM82" s="24">
        <f>SUM(CM10:CM81)</f>
        <v>318101.21000000002</v>
      </c>
      <c r="CN82" s="33">
        <f t="shared" si="126"/>
        <v>318101.21000000002</v>
      </c>
      <c r="CO82" s="123">
        <f>SUM(CO10:CO81)</f>
        <v>260883.87449999998</v>
      </c>
      <c r="CP82" s="24">
        <f>SUM(CP10:CP81)</f>
        <v>122862.51</v>
      </c>
      <c r="CQ82" s="33">
        <f t="shared" si="127"/>
        <v>122862.51</v>
      </c>
      <c r="CR82" s="124">
        <f>SUM(CR10:CR81)</f>
        <v>86597.786999999982</v>
      </c>
      <c r="CS82" s="24">
        <f>SUM(CS10:CS81)</f>
        <v>21822</v>
      </c>
      <c r="CT82" s="33">
        <f t="shared" si="128"/>
        <v>21822</v>
      </c>
      <c r="CU82" s="123">
        <f>SUM(CU10:CU81)</f>
        <v>28874.330199999997</v>
      </c>
      <c r="CV82" s="24">
        <f>SUM(CV10:CV81)</f>
        <v>2450</v>
      </c>
      <c r="CW82" s="33">
        <f t="shared" si="129"/>
        <v>2450</v>
      </c>
      <c r="CX82" s="123">
        <f>SUM(CX10:CX81)</f>
        <v>2941.1089999999999</v>
      </c>
      <c r="CY82" s="24">
        <f>SUM(CY10:CY81)</f>
        <v>0</v>
      </c>
      <c r="CZ82" s="33">
        <f t="shared" si="130"/>
        <v>0</v>
      </c>
      <c r="DA82" s="110">
        <f>SUM(DA10:DA81)</f>
        <v>0</v>
      </c>
      <c r="DB82" s="24">
        <f>SUM(DB10:DB81)</f>
        <v>53713</v>
      </c>
      <c r="DC82" s="33">
        <f t="shared" si="131"/>
        <v>53713</v>
      </c>
      <c r="DD82" s="125">
        <f>SUM(DD10:DD81)</f>
        <v>66499.239799999981</v>
      </c>
      <c r="DE82" s="110">
        <f>SUM(DE10:DE81)</f>
        <v>-2819.23</v>
      </c>
      <c r="DF82" s="24">
        <f>SUM(DF10:DF81)</f>
        <v>5105517.6550000003</v>
      </c>
      <c r="DG82" s="33">
        <f t="shared" si="132"/>
        <v>5105517.6550000003</v>
      </c>
      <c r="DH82" s="24">
        <f>SUM(DH10:DH81)</f>
        <v>4606481.4593000012</v>
      </c>
      <c r="DI82" s="24">
        <f>SUM(DI10:DI81)</f>
        <v>13000</v>
      </c>
      <c r="DJ82" s="33">
        <f t="shared" si="133"/>
        <v>13000</v>
      </c>
      <c r="DK82" s="24">
        <f>SUM(DK10:DK81)</f>
        <v>14297.5</v>
      </c>
      <c r="DL82" s="24">
        <f>SUM(DL10:DL81)</f>
        <v>1140713.9301999998</v>
      </c>
      <c r="DM82" s="33">
        <f t="shared" si="134"/>
        <v>1140713.9301999998</v>
      </c>
      <c r="DN82" s="125">
        <f>SUM(DN10:DN81)</f>
        <v>212025.60000000003</v>
      </c>
      <c r="DO82" s="24">
        <f>SUM(DO10:DO81)</f>
        <v>0</v>
      </c>
      <c r="DP82" s="33">
        <f t="shared" si="135"/>
        <v>0</v>
      </c>
      <c r="DQ82" s="19">
        <f>SUM(DQ10:DQ81)</f>
        <v>0</v>
      </c>
      <c r="DR82" s="24">
        <f>SUM(DR10:DR81)</f>
        <v>12000</v>
      </c>
      <c r="DS82" s="33">
        <f t="shared" si="136"/>
        <v>12000</v>
      </c>
      <c r="DT82" s="123">
        <f>SUM(DT10:DT81)</f>
        <v>12705.5</v>
      </c>
      <c r="DU82" s="24">
        <f>SUM(DU10:DU81)</f>
        <v>0</v>
      </c>
      <c r="DV82" s="33">
        <f t="shared" si="137"/>
        <v>0</v>
      </c>
      <c r="DW82" s="19">
        <f>SUM(DW10:DW81)</f>
        <v>0</v>
      </c>
      <c r="DX82" s="24">
        <f>SUM(DX10:DX81)</f>
        <v>554657.77</v>
      </c>
      <c r="DY82" s="33">
        <f t="shared" si="138"/>
        <v>554657.77</v>
      </c>
      <c r="DZ82" s="123">
        <f>SUM(DZ10:DZ81)</f>
        <v>191944.65870000003</v>
      </c>
      <c r="EA82" s="24">
        <f>SUM(EA10:EA81)</f>
        <v>-362.23500000000001</v>
      </c>
      <c r="EB82" s="24">
        <f>SUM(EB10:EB81)</f>
        <v>1720371.7002000001</v>
      </c>
      <c r="EC82" s="33">
        <f t="shared" si="139"/>
        <v>1720371.7002000001</v>
      </c>
      <c r="ED82" s="125">
        <f>SUM(ED10:ED81)</f>
        <v>519873.28899999999</v>
      </c>
      <c r="EE82" s="24">
        <f>SUM(EE10:EE81)</f>
        <v>-936032.1301999999</v>
      </c>
    </row>
    <row r="83" spans="1:142" hidden="1" x14ac:dyDescent="0.3">
      <c r="E83" s="52"/>
      <c r="F83" s="33">
        <f t="shared" si="90"/>
        <v>0</v>
      </c>
      <c r="G83" s="52"/>
      <c r="J83" s="108">
        <f>J82/E82*100</f>
        <v>27.743056214125023</v>
      </c>
      <c r="O83" s="33">
        <f t="shared" si="92"/>
        <v>0</v>
      </c>
      <c r="Y83" s="33">
        <f>X83/12*3</f>
        <v>0</v>
      </c>
      <c r="AD83" s="33">
        <f>AC83/12*6</f>
        <v>0</v>
      </c>
      <c r="AI83" s="33">
        <f t="shared" si="104"/>
        <v>0</v>
      </c>
      <c r="AN83" s="33">
        <f>AM83/12*3</f>
        <v>0</v>
      </c>
      <c r="AV83" s="33">
        <f t="shared" si="110"/>
        <v>0</v>
      </c>
      <c r="AX83" s="52"/>
      <c r="BH83" s="33">
        <f>BG83/12*6</f>
        <v>0</v>
      </c>
      <c r="BN83" s="33">
        <f>BM83/12*6</f>
        <v>0</v>
      </c>
      <c r="BS83" s="33">
        <f t="shared" ref="BS83:BS85" si="142">BR83/12*9</f>
        <v>0</v>
      </c>
      <c r="BV83" s="33">
        <f>BU83/12*3</f>
        <v>0</v>
      </c>
      <c r="BY83" s="33">
        <f t="shared" ref="BY83:BY85" si="143">BX83/12*9</f>
        <v>0</v>
      </c>
      <c r="CB83" s="33">
        <f>CA83/12*6</f>
        <v>0</v>
      </c>
      <c r="CE83" s="33">
        <f t="shared" si="123"/>
        <v>0</v>
      </c>
      <c r="CK83" s="33">
        <f t="shared" ref="CK83:CK85" si="144">CJ83/12*7</f>
        <v>0</v>
      </c>
      <c r="CN83" s="33">
        <f>CM83/12*6</f>
        <v>0</v>
      </c>
      <c r="CT83" s="33">
        <f t="shared" ref="CT83:CT85" si="145">CS83/12*9</f>
        <v>0</v>
      </c>
      <c r="CW83" s="33">
        <f t="shared" si="129"/>
        <v>0</v>
      </c>
      <c r="CZ83" s="33">
        <f t="shared" si="130"/>
        <v>0</v>
      </c>
      <c r="DC83" s="33">
        <f t="shared" ref="DC83:DC85" si="146">DB83/12*9</f>
        <v>0</v>
      </c>
      <c r="DG83" s="33">
        <f t="shared" si="132"/>
        <v>0</v>
      </c>
      <c r="DM83" s="33">
        <f>DL83/12*6</f>
        <v>0</v>
      </c>
      <c r="DS83" s="33">
        <f t="shared" si="136"/>
        <v>0</v>
      </c>
      <c r="DV83" s="33">
        <f t="shared" ref="DV83:DV85" si="147">DU83/12*9</f>
        <v>0</v>
      </c>
      <c r="DY83" s="33">
        <f t="shared" ref="DY83:DY85" si="148">DX83/12*9</f>
        <v>0</v>
      </c>
      <c r="EC83" s="33">
        <f t="shared" ref="EC83:EC85" si="149">EB83/12*9</f>
        <v>0</v>
      </c>
    </row>
    <row r="84" spans="1:142" hidden="1" x14ac:dyDescent="0.3">
      <c r="F84" s="33">
        <f t="shared" si="90"/>
        <v>0</v>
      </c>
      <c r="H84" s="108">
        <v>6165672.4340000004</v>
      </c>
      <c r="I84" s="1">
        <v>1727843.7120000001</v>
      </c>
      <c r="O84" s="33">
        <f t="shared" si="92"/>
        <v>0</v>
      </c>
      <c r="Y84" s="33">
        <f>X84/12*3</f>
        <v>0</v>
      </c>
      <c r="AD84" s="33">
        <f>AC84/12*6</f>
        <v>0</v>
      </c>
      <c r="AI84" s="33">
        <f t="shared" si="104"/>
        <v>0</v>
      </c>
      <c r="AN84" s="33">
        <f>AM84/12*3</f>
        <v>0</v>
      </c>
      <c r="AV84" s="33">
        <f t="shared" si="110"/>
        <v>0</v>
      </c>
      <c r="BH84" s="33">
        <f>BG84/12*6</f>
        <v>0</v>
      </c>
      <c r="BN84" s="33">
        <f>BM84/12*6</f>
        <v>0</v>
      </c>
      <c r="BS84" s="33">
        <f t="shared" si="142"/>
        <v>0</v>
      </c>
      <c r="BV84" s="33">
        <f>BU84/12*3</f>
        <v>0</v>
      </c>
      <c r="BY84" s="33">
        <f t="shared" si="143"/>
        <v>0</v>
      </c>
      <c r="CB84" s="33">
        <f>CA84/12*6</f>
        <v>0</v>
      </c>
      <c r="CE84" s="33">
        <f t="shared" si="123"/>
        <v>0</v>
      </c>
      <c r="CK84" s="33">
        <f t="shared" si="144"/>
        <v>0</v>
      </c>
      <c r="CN84" s="33">
        <f>CM84/12*6</f>
        <v>0</v>
      </c>
      <c r="CT84" s="33">
        <f t="shared" si="145"/>
        <v>0</v>
      </c>
      <c r="CW84" s="33">
        <f t="shared" si="129"/>
        <v>0</v>
      </c>
      <c r="CZ84" s="33">
        <f t="shared" si="130"/>
        <v>0</v>
      </c>
      <c r="DC84" s="33">
        <f t="shared" si="146"/>
        <v>0</v>
      </c>
      <c r="DG84" s="33">
        <f t="shared" si="132"/>
        <v>0</v>
      </c>
      <c r="DM84" s="33">
        <f>DL84/12*6</f>
        <v>0</v>
      </c>
      <c r="DS84" s="33">
        <f t="shared" si="136"/>
        <v>0</v>
      </c>
      <c r="DV84" s="33">
        <f t="shared" si="147"/>
        <v>0</v>
      </c>
      <c r="DY84" s="33">
        <f t="shared" si="148"/>
        <v>0</v>
      </c>
      <c r="EC84" s="33">
        <f t="shared" si="149"/>
        <v>0</v>
      </c>
    </row>
    <row r="85" spans="1:142" hidden="1" x14ac:dyDescent="0.3">
      <c r="F85" s="33">
        <f t="shared" si="90"/>
        <v>0</v>
      </c>
      <c r="O85" s="33">
        <f t="shared" si="92"/>
        <v>0</v>
      </c>
      <c r="Y85" s="33">
        <f>X85/12*3</f>
        <v>0</v>
      </c>
      <c r="AD85" s="33">
        <f>AC85/12*6</f>
        <v>0</v>
      </c>
      <c r="AI85" s="33">
        <f t="shared" si="104"/>
        <v>0</v>
      </c>
      <c r="AN85" s="33">
        <f>AM85/12*3</f>
        <v>0</v>
      </c>
      <c r="AV85" s="33">
        <f t="shared" si="110"/>
        <v>0</v>
      </c>
      <c r="BH85" s="33">
        <f>BG85/12*6</f>
        <v>0</v>
      </c>
      <c r="BN85" s="33">
        <f>BM85/12*6</f>
        <v>0</v>
      </c>
      <c r="BS85" s="33">
        <f t="shared" si="142"/>
        <v>0</v>
      </c>
      <c r="BV85" s="33">
        <f>BU85/12*3</f>
        <v>0</v>
      </c>
      <c r="BY85" s="33">
        <f t="shared" si="143"/>
        <v>0</v>
      </c>
      <c r="CB85" s="33">
        <f>CA85/12*6</f>
        <v>0</v>
      </c>
      <c r="CE85" s="33">
        <f t="shared" si="123"/>
        <v>0</v>
      </c>
      <c r="CK85" s="33">
        <f t="shared" si="144"/>
        <v>0</v>
      </c>
      <c r="CN85" s="33">
        <f>CM85/12*6</f>
        <v>0</v>
      </c>
      <c r="CT85" s="33">
        <f t="shared" si="145"/>
        <v>0</v>
      </c>
      <c r="CW85" s="33">
        <f t="shared" si="129"/>
        <v>0</v>
      </c>
      <c r="CZ85" s="33">
        <f t="shared" si="130"/>
        <v>0</v>
      </c>
      <c r="DC85" s="33">
        <f t="shared" si="146"/>
        <v>0</v>
      </c>
      <c r="DG85" s="33">
        <f t="shared" si="132"/>
        <v>0</v>
      </c>
      <c r="DM85" s="33">
        <f>DL85/12*6</f>
        <v>0</v>
      </c>
      <c r="DS85" s="33">
        <f t="shared" si="136"/>
        <v>0</v>
      </c>
      <c r="DV85" s="33">
        <f t="shared" si="147"/>
        <v>0</v>
      </c>
      <c r="DY85" s="33">
        <f t="shared" si="148"/>
        <v>0</v>
      </c>
      <c r="EC85" s="33">
        <f t="shared" si="149"/>
        <v>0</v>
      </c>
    </row>
    <row r="86" spans="1:142" x14ac:dyDescent="0.3">
      <c r="AC86" s="52"/>
      <c r="AD86" s="52"/>
      <c r="AE86" s="52"/>
    </row>
    <row r="87" spans="1:142" x14ac:dyDescent="0.3">
      <c r="BR87" s="52">
        <f>+BT82+BW82+BZ82+CC82</f>
        <v>197319.09499999991</v>
      </c>
    </row>
  </sheetData>
  <protectedRanges>
    <protectedRange sqref="BT82" name="Range5_1_1_1_2_1_1_2_1_1_1_2_1_1_1"/>
    <protectedRange sqref="BX47" name="Range5_20_4_2_1"/>
    <protectedRange sqref="BX46" name="Range5_20_1_6_1"/>
    <protectedRange sqref="BX48 BX51" name="Range5_20_4_3_1"/>
    <protectedRange sqref="BX53:BX54" name="Range5_20_5_1_1"/>
    <protectedRange sqref="BX52" name="Range5_14_1_1_1"/>
    <protectedRange sqref="BX55:BX58" name="Range5_21_1_1_2"/>
    <protectedRange sqref="BX68" name="Range5_21_2_2"/>
    <protectedRange sqref="BX62:BX67" name="Range5_21_1_2_1"/>
    <protectedRange sqref="BX69 BX71:BX81" name="Range5_21_2_1_1"/>
    <protectedRange sqref="CG44:CG45" name="Range5_21_1_4_1"/>
    <protectedRange sqref="CG47" name="Range5_20_6_1_2_1"/>
    <protectedRange sqref="CG46" name="Range5_20_6_2_2_1"/>
    <protectedRange sqref="CG48 CG51" name="Range5_20_6_3_2_1"/>
    <protectedRange sqref="CG53:CG54" name="Range5_24_1_1_3_1"/>
    <protectedRange sqref="CG52" name="Range5_24_1_2_2_1"/>
    <protectedRange sqref="CG55:CG58" name="Range5_24_1_1_1_2_1"/>
    <protectedRange sqref="CG68" name="Range5_24_1_3_2_1"/>
    <protectedRange sqref="CG62:CG67" name="Range5_24_2_1_2_1"/>
    <protectedRange sqref="CG69 CG71:CG81" name="Range5_24_3_2_1"/>
    <protectedRange sqref="CJ44:CJ45" name="Range4_10_1"/>
    <protectedRange sqref="CJ46:CJ48 CJ51" name="Range5_24_4_1"/>
    <protectedRange sqref="CJ62:CJ69 CJ71:CJ81" name="Range4_4_1"/>
    <protectedRange sqref="CV44 CV62:CV69 CV71:CV81" name="Range5_24_1_5_1"/>
    <protectedRange sqref="CV45" name="Range5_5_2_1"/>
    <protectedRange sqref="CV47" name="Range5_8_2_1"/>
    <protectedRange sqref="CV46" name="Range5_15_2_1"/>
    <protectedRange sqref="CV48 CV51" name="Range5_16_2_1"/>
    <protectedRange sqref="CV53:CV54" name="Range5_17_2_1"/>
    <protectedRange sqref="CV52" name="Range5_18_2_1"/>
    <protectedRange sqref="CV55:CV58" name="Range5_23_2_1"/>
    <protectedRange sqref="DA82" name="Range5_1_15"/>
    <protectedRange sqref="DD82:DE82" name="Range5_1_16"/>
    <protectedRange sqref="DN82" name="Range6_1_3"/>
    <protectedRange sqref="V10:V43" name="Range4_5_1_2_1_1_1_1_1_1_1_1_1_1"/>
    <protectedRange sqref="AA10:AA43" name="Range4_1_1_1_2_1_1_1_1_1_1_1_1_1_1"/>
    <protectedRange sqref="AF10:AF43" name="Range4_2_1_1_2_1_1_1_1_1_1_1_1_1_1"/>
    <protectedRange sqref="AP10:AP43" name="Range4_4_1_1_2_1_1_1_1_1_1_1_1_1_1"/>
    <protectedRange sqref="AR10:AR43" name="Range4_18_1_2_3"/>
    <protectedRange sqref="AU10:AU43" name="Range4_18_1_2_2_1"/>
    <protectedRange sqref="BX10:BX42" name="Range5_19_1_2"/>
    <protectedRange sqref="BX43" name="Range5_20_3_1_1"/>
    <protectedRange sqref="CA10:CA43" name="Range5_1_11_1"/>
    <protectedRange sqref="CG43 CG10:CG41" name="Range5_21_1_1"/>
    <protectedRange sqref="CG42" name="Range5_4_1"/>
    <protectedRange sqref="CJ10:CJ43" name="Range4_10_2"/>
    <protectedRange sqref="CV10:CV43" name="Range5_24_1_1"/>
    <protectedRange sqref="AT10:AT43" name="Range4_1_12_1"/>
    <protectedRange sqref="AW10:AW81" name="Range4_1_13_1"/>
    <protectedRange sqref="BI10:BI43" name="Range4_1_16_1"/>
    <protectedRange sqref="BL10:BL43" name="Range4_1_17_1"/>
    <protectedRange sqref="DA10:DA81" name="Range5_1_18_1"/>
    <protectedRange sqref="DQ10:DQ43" name="Range6_1_6_1"/>
    <protectedRange sqref="DR10:DR43" name="Range6_1_7_1"/>
    <protectedRange sqref="V49" name="Range4_5_1_2_1_1_1_1_1_1_1_1_1_2"/>
    <protectedRange sqref="AA49" name="Range4_1_1_1_2_1_1_1_1_1_1_1_1_1_2"/>
    <protectedRange sqref="AF49" name="Range4_2_1_1_2_1_1_1_1_1_1_1_1_1_2"/>
    <protectedRange sqref="AP49" name="Range4_4_1_1_2_1_1_1_1_1_1_1_1_1_2"/>
    <protectedRange sqref="AR49" name="Range4_18_1_2_1_2"/>
    <protectedRange sqref="AU49" name="Range4_18_1_2_1_1_1"/>
    <protectedRange sqref="BX49" name="Range5_20_4_3_1_1"/>
    <protectedRange sqref="CA49" name="Range5_1_11_2_1_1"/>
    <protectedRange sqref="CG49" name="Range5_20_6_3_2_1_1"/>
    <protectedRange sqref="CJ49" name="Range5_24_4_1_1"/>
    <protectedRange sqref="CV49" name="Range5_16_2_1_1"/>
    <protectedRange sqref="AT49" name="Range4_1_12_2"/>
    <protectedRange sqref="BI49" name="Range4_1_16_2"/>
    <protectedRange sqref="BL49" name="Range4_1_17_2"/>
    <protectedRange sqref="DQ49" name="Range6_1_6_2"/>
    <protectedRange sqref="DR49" name="Range6_1_7_2"/>
    <protectedRange sqref="V50" name="Range4_5_1_2_1_1_1_1_1_1_1_1_1_3"/>
    <protectedRange sqref="AA50" name="Range4_1_1_1_2_1_1_1_1_1_1_1_1_1_3"/>
    <protectedRange sqref="AF50" name="Range4_2_1_1_2_1_1_1_1_1_1_1_1_1_3"/>
    <protectedRange sqref="AP50" name="Range4_4_1_1_2_1_1_1_1_1_1_1_1_1_3"/>
    <protectedRange sqref="AR50" name="Range4_18_1_2_1_3"/>
    <protectedRange sqref="AU50" name="Range4_18_1_2_1_1_2"/>
    <protectedRange sqref="BX50" name="Range5_20_4_3_1_2"/>
    <protectedRange sqref="CA50" name="Range5_1_11_2_1_2"/>
    <protectedRange sqref="CG50" name="Range5_20_6_3_2_1_2"/>
    <protectedRange sqref="CJ50" name="Range5_24_4_1_2"/>
    <protectedRange sqref="CV50" name="Range5_16_2_1_2"/>
    <protectedRange sqref="AT50" name="Range4_1_12_3"/>
    <protectedRange sqref="BI50" name="Range4_1_16_3"/>
    <protectedRange sqref="BL50" name="Range4_1_17_3"/>
    <protectedRange sqref="DQ50" name="Range6_1_6_3"/>
    <protectedRange sqref="DR50" name="Range6_1_7_3"/>
    <protectedRange sqref="V59" name="Range4_5_1_2_1_1_1_1_1_1_1_1_1_5"/>
    <protectedRange sqref="AA59" name="Range4_1_1_1_2_1_1_1_1_1_1_1_1_1_5"/>
    <protectedRange sqref="AF59" name="Range4_2_1_1_2_1_1_1_1_1_1_1_1_1_5"/>
    <protectedRange sqref="AP59" name="Range4_4_1_1_2_1_1_1_1_1_1_1_1_1_5"/>
    <protectedRange sqref="AR59" name="Range4_18_1_2_1_5"/>
    <protectedRange sqref="AU59" name="Range4_18_1_2_1_1_4"/>
    <protectedRange sqref="BX59" name="Range5_20_5_1_1_1"/>
    <protectedRange sqref="CA59" name="Range5_1_11_2_1_4"/>
    <protectedRange sqref="CG59" name="Range5_24_1_1_3_1_1"/>
    <protectedRange sqref="CJ59" name="Range4_2_1_2"/>
    <protectedRange sqref="CV59" name="Range5_17_2_1_1"/>
    <protectedRange sqref="AT59" name="Range4_1_12_5"/>
    <protectedRange sqref="BI59" name="Range4_1_16_5"/>
    <protectedRange sqref="BL59" name="Range4_1_17_5"/>
    <protectedRange sqref="DQ59" name="Range6_1_6_5"/>
    <protectedRange sqref="DR59" name="Range6_1_7_5"/>
    <protectedRange sqref="V70" name="Range4_5_1_2_1_1_1_1_1_1_1_1_1_6"/>
    <protectedRange sqref="AA70" name="Range4_1_1_1_2_1_1_1_1_1_1_1_1_1_6"/>
    <protectedRange sqref="AF70" name="Range4_2_1_1_2_1_1_1_1_1_1_1_1_1_6"/>
    <protectedRange sqref="AP70" name="Range4_4_1_1_2_1_1_1_1_1_1_1_1_1_6"/>
    <protectedRange sqref="AR70" name="Range4_18_1_2_1_6"/>
    <protectedRange sqref="AU70" name="Range4_18_1_2_1_1_5"/>
    <protectedRange sqref="BX70" name="Range5_21_2_1_1_1"/>
    <protectedRange sqref="CA70" name="Range5_1_11_2_1_5"/>
    <protectedRange sqref="CG70" name="Range5_24_3_2_1_1"/>
    <protectedRange sqref="CJ70" name="Range4_4_1_1"/>
    <protectedRange sqref="CV70" name="Range5_24_1_5_1_1"/>
    <protectedRange sqref="AT70" name="Range4_1_12_6"/>
    <protectedRange sqref="BI70" name="Range4_1_16_6"/>
    <protectedRange sqref="BL70" name="Range4_1_17_6"/>
    <protectedRange sqref="DQ70" name="Range6_1_6_6"/>
    <protectedRange sqref="DR70" name="Range6_1_7_6"/>
    <protectedRange sqref="AM10:AM81" name="Range4_4"/>
    <protectedRange sqref="DW10:DW81" name="Range6_2"/>
    <protectedRange sqref="CD10:CD81" name="Range5_3"/>
    <protectedRange sqref="C40:D81 C12:D13 C16:D36" name="Range1_1"/>
    <protectedRange sqref="C10:D11" name="Range1_1_1"/>
    <protectedRange sqref="C14:D15" name="Range1_2"/>
    <protectedRange sqref="C37:D39" name="Range1_3"/>
    <protectedRange sqref="BU10:BU81" name="Range5_4"/>
    <protectedRange sqref="CP10:CP81" name="Range5_11"/>
    <protectedRange sqref="AK10:AK81" name="Range4_19"/>
    <protectedRange sqref="BD10:BD81" name="Range4_22"/>
    <protectedRange sqref="CS10:CS81" name="Range5_21"/>
    <protectedRange sqref="U10:U81" name="Range4"/>
    <protectedRange sqref="Z10:Z81" name="Range4_1"/>
    <protectedRange sqref="AE10:AE81" name="Range4_2"/>
    <protectedRange sqref="AJ10:AJ81" name="Range4_3"/>
    <protectedRange sqref="AO10:AO81" name="Range4_5"/>
    <protectedRange sqref="AZ10:AZ81" name="Range4_6"/>
    <protectedRange sqref="BT10:BT81" name="Range5"/>
    <protectedRange sqref="BZ10:BZ81" name="Range5_1"/>
    <protectedRange sqref="CC10:CC81" name="Range5_2"/>
    <protectedRange sqref="CI10:CI81" name="Range5_5"/>
    <protectedRange sqref="CL10:CL81" name="Range5_6"/>
    <protectedRange sqref="CM10:CM81" name="Range5_7"/>
    <protectedRange sqref="CO10:CO81" name="Range5_8"/>
    <protectedRange sqref="CR10:CR81" name="Range5_9"/>
    <protectedRange sqref="CU10:CU81" name="Range5_10"/>
    <protectedRange sqref="DB10:DB81" name="Range5_12"/>
    <protectedRange sqref="DD10:DE81" name="Range5_13"/>
    <protectedRange sqref="DI10:DI81" name="Range6"/>
    <protectedRange sqref="DK10:DK81" name="Range6_1"/>
    <protectedRange sqref="DL10:DL81" name="Range6_3"/>
    <protectedRange sqref="DN10:DN81" name="Range6_4"/>
    <protectedRange sqref="DT10:DT81" name="Range6_5"/>
    <protectedRange sqref="DX10:DX81" name="Range6_7"/>
  </protectedRanges>
  <mergeCells count="132">
    <mergeCell ref="EC7:ED7"/>
    <mergeCell ref="CW7:CX7"/>
    <mergeCell ref="CZ7:DA7"/>
    <mergeCell ref="DC7:DD7"/>
    <mergeCell ref="DG7:DH7"/>
    <mergeCell ref="DV7:DW7"/>
    <mergeCell ref="DY7:DZ7"/>
    <mergeCell ref="DM7:DN7"/>
    <mergeCell ref="EA7:EA8"/>
    <mergeCell ref="EB7:EB8"/>
    <mergeCell ref="DU7:DU8"/>
    <mergeCell ref="DX7:DX8"/>
    <mergeCell ref="CN7:CO7"/>
    <mergeCell ref="BE7:BF7"/>
    <mergeCell ref="BN7:BQ7"/>
    <mergeCell ref="BY7:BZ7"/>
    <mergeCell ref="CB7:CC7"/>
    <mergeCell ref="DS7:DT7"/>
    <mergeCell ref="BM7:BM8"/>
    <mergeCell ref="CH7:CI7"/>
    <mergeCell ref="CM7:CM8"/>
    <mergeCell ref="CE7:CF7"/>
    <mergeCell ref="DI7:DI8"/>
    <mergeCell ref="CQ7:CR7"/>
    <mergeCell ref="CT7:CU7"/>
    <mergeCell ref="DJ7:DK7"/>
    <mergeCell ref="DR7:DR8"/>
    <mergeCell ref="CY7:CY8"/>
    <mergeCell ref="DO7:DO8"/>
    <mergeCell ref="DB7:DB8"/>
    <mergeCell ref="DL7:DL8"/>
    <mergeCell ref="DP7:DQ7"/>
    <mergeCell ref="A4:A8"/>
    <mergeCell ref="B4:B8"/>
    <mergeCell ref="C4:C8"/>
    <mergeCell ref="D4:D8"/>
    <mergeCell ref="E7:E8"/>
    <mergeCell ref="E4:I6"/>
    <mergeCell ref="F7:I7"/>
    <mergeCell ref="S6:W6"/>
    <mergeCell ref="BX6:BZ6"/>
    <mergeCell ref="C1:M1"/>
    <mergeCell ref="C2:M2"/>
    <mergeCell ref="S2:U2"/>
    <mergeCell ref="L3:N3"/>
    <mergeCell ref="J7:J8"/>
    <mergeCell ref="J4:M6"/>
    <mergeCell ref="K7:M7"/>
    <mergeCell ref="T7:W7"/>
    <mergeCell ref="BR6:BT6"/>
    <mergeCell ref="AR6:AT6"/>
    <mergeCell ref="BD6:BF6"/>
    <mergeCell ref="S7:S8"/>
    <mergeCell ref="X7:X8"/>
    <mergeCell ref="AC7:AC8"/>
    <mergeCell ref="AX7:AX8"/>
    <mergeCell ref="BA7:BA8"/>
    <mergeCell ref="AR7:AR8"/>
    <mergeCell ref="AI7:AL7"/>
    <mergeCell ref="AH7:AH8"/>
    <mergeCell ref="EB4:ED6"/>
    <mergeCell ref="N5:AT5"/>
    <mergeCell ref="AU5:BI5"/>
    <mergeCell ref="BJ5:BL6"/>
    <mergeCell ref="BM5:CC5"/>
    <mergeCell ref="N4:DD4"/>
    <mergeCell ref="CD5:CL5"/>
    <mergeCell ref="CM5:CU5"/>
    <mergeCell ref="CV5:CX6"/>
    <mergeCell ref="N6:R6"/>
    <mergeCell ref="EA4:EA6"/>
    <mergeCell ref="CP6:CR6"/>
    <mergeCell ref="CS6:CU6"/>
    <mergeCell ref="DI6:DK6"/>
    <mergeCell ref="DL6:DN6"/>
    <mergeCell ref="DE4:DE6"/>
    <mergeCell ref="DF4:DH6"/>
    <mergeCell ref="DI4:DZ4"/>
    <mergeCell ref="DB5:DD6"/>
    <mergeCell ref="CY5:DA6"/>
    <mergeCell ref="DU6:DW6"/>
    <mergeCell ref="AC6:AG6"/>
    <mergeCell ref="AH6:AL6"/>
    <mergeCell ref="AM6:AQ6"/>
    <mergeCell ref="CM6:CO6"/>
    <mergeCell ref="CD6:CF6"/>
    <mergeCell ref="CG6:CI6"/>
    <mergeCell ref="CJ6:CL6"/>
    <mergeCell ref="CA6:CC6"/>
    <mergeCell ref="AV7:AW7"/>
    <mergeCell ref="N7:N8"/>
    <mergeCell ref="BU6:BW6"/>
    <mergeCell ref="AX6:AZ6"/>
    <mergeCell ref="BA6:BC6"/>
    <mergeCell ref="AU6:AW6"/>
    <mergeCell ref="O7:R7"/>
    <mergeCell ref="BM6:BQ6"/>
    <mergeCell ref="BD7:BD8"/>
    <mergeCell ref="X6:AB6"/>
    <mergeCell ref="AY7:AZ7"/>
    <mergeCell ref="BB7:BC7"/>
    <mergeCell ref="BH7:BI7"/>
    <mergeCell ref="AS7:AT7"/>
    <mergeCell ref="AD7:AG7"/>
    <mergeCell ref="AM7:AM8"/>
    <mergeCell ref="AN7:AQ7"/>
    <mergeCell ref="BG6:BI6"/>
    <mergeCell ref="Y7:AB7"/>
    <mergeCell ref="DR6:DT6"/>
    <mergeCell ref="CG7:CG8"/>
    <mergeCell ref="AU7:AU8"/>
    <mergeCell ref="BG7:BG8"/>
    <mergeCell ref="BX7:BX8"/>
    <mergeCell ref="DX6:DZ6"/>
    <mergeCell ref="DO5:DQ6"/>
    <mergeCell ref="DR5:DZ5"/>
    <mergeCell ref="BU7:BU8"/>
    <mergeCell ref="BR7:BR8"/>
    <mergeCell ref="CA7:CA8"/>
    <mergeCell ref="CD7:CD8"/>
    <mergeCell ref="BJ7:BJ8"/>
    <mergeCell ref="BK7:BL7"/>
    <mergeCell ref="BS7:BT7"/>
    <mergeCell ref="BV7:BW7"/>
    <mergeCell ref="CK7:CL7"/>
    <mergeCell ref="CJ7:CJ8"/>
    <mergeCell ref="CP7:CP8"/>
    <mergeCell ref="CV7:CV8"/>
    <mergeCell ref="CS7:CS8"/>
    <mergeCell ref="DE7:DE8"/>
    <mergeCell ref="DI5:DN5"/>
    <mergeCell ref="DF7:DF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33" t="s">
        <v>128</v>
      </c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</row>
    <row r="4" spans="1:18" ht="71.25" customHeight="1" x14ac:dyDescent="0.2">
      <c r="A4" s="53"/>
      <c r="B4" s="217" t="s">
        <v>129</v>
      </c>
      <c r="C4" s="235" t="s">
        <v>130</v>
      </c>
      <c r="D4" s="236"/>
      <c r="E4" s="236"/>
      <c r="F4" s="237"/>
      <c r="G4" s="238" t="s">
        <v>139</v>
      </c>
      <c r="H4" s="238" t="s">
        <v>131</v>
      </c>
      <c r="I4" s="238" t="s">
        <v>140</v>
      </c>
      <c r="J4" s="238" t="s">
        <v>132</v>
      </c>
      <c r="K4" s="239" t="s">
        <v>133</v>
      </c>
      <c r="L4" s="240"/>
      <c r="M4" s="240"/>
      <c r="N4" s="241"/>
      <c r="O4" s="238" t="s">
        <v>141</v>
      </c>
      <c r="P4" s="238" t="s">
        <v>131</v>
      </c>
      <c r="Q4" s="238" t="s">
        <v>142</v>
      </c>
      <c r="R4" s="238" t="s">
        <v>134</v>
      </c>
    </row>
    <row r="5" spans="1:18" ht="17.25" customHeight="1" x14ac:dyDescent="0.2">
      <c r="A5" s="54"/>
      <c r="B5" s="218"/>
      <c r="C5" s="242" t="s">
        <v>135</v>
      </c>
      <c r="D5" s="244" t="s">
        <v>55</v>
      </c>
      <c r="E5" s="245"/>
      <c r="F5" s="246"/>
      <c r="G5" s="238"/>
      <c r="H5" s="238"/>
      <c r="I5" s="238"/>
      <c r="J5" s="238"/>
      <c r="K5" s="247" t="s">
        <v>135</v>
      </c>
      <c r="L5" s="249" t="s">
        <v>55</v>
      </c>
      <c r="M5" s="250"/>
      <c r="N5" s="251"/>
      <c r="O5" s="238"/>
      <c r="P5" s="238"/>
      <c r="Q5" s="238"/>
      <c r="R5" s="238"/>
    </row>
    <row r="6" spans="1:18" ht="26.25" customHeight="1" x14ac:dyDescent="0.2">
      <c r="A6" s="54"/>
      <c r="B6" s="218"/>
      <c r="C6" s="243"/>
      <c r="D6" s="97" t="s">
        <v>136</v>
      </c>
      <c r="E6" s="98" t="s">
        <v>9</v>
      </c>
      <c r="F6" s="98" t="s">
        <v>137</v>
      </c>
      <c r="G6" s="238"/>
      <c r="H6" s="238"/>
      <c r="I6" s="238"/>
      <c r="J6" s="238"/>
      <c r="K6" s="248"/>
      <c r="L6" s="55" t="s">
        <v>136</v>
      </c>
      <c r="M6" s="56" t="s">
        <v>9</v>
      </c>
      <c r="N6" s="56" t="s">
        <v>137</v>
      </c>
      <c r="O6" s="238"/>
      <c r="P6" s="238"/>
      <c r="Q6" s="238"/>
      <c r="R6" s="238"/>
    </row>
    <row r="7" spans="1:18" ht="15" customHeight="1" x14ac:dyDescent="0.2">
      <c r="A7" s="54"/>
      <c r="B7" s="21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Ekamut!N10</f>
        <v>188000</v>
      </c>
      <c r="D8" s="100">
        <f>Ekamut!O10</f>
        <v>188000</v>
      </c>
      <c r="E8" s="100">
        <f>Ekamut!P10</f>
        <v>157810.55970000004</v>
      </c>
      <c r="F8" s="100">
        <f>Ekamut!R10</f>
        <v>83.94178707446811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Ekamut!X10</f>
        <v>15500</v>
      </c>
      <c r="L8" s="59">
        <f>Ekamut!Y10</f>
        <v>15500</v>
      </c>
      <c r="M8" s="59">
        <f>Ekamut!Z10</f>
        <v>20377.355599999999</v>
      </c>
      <c r="N8" s="59">
        <f>Ekamut!AB10</f>
        <v>131.46681032258064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Ekamut!N11</f>
        <v>18707.400000000001</v>
      </c>
      <c r="D9" s="100">
        <f>Ekamut!O11</f>
        <v>18707.400000000001</v>
      </c>
      <c r="E9" s="100">
        <f>Ekamut!P11</f>
        <v>10782.904999999999</v>
      </c>
      <c r="F9" s="100">
        <f>Ekamut!R11</f>
        <v>57.639784256497414</v>
      </c>
      <c r="G9" s="60">
        <v>6258</v>
      </c>
      <c r="H9" s="60">
        <v>2563.4</v>
      </c>
      <c r="I9" s="61">
        <v>0</v>
      </c>
      <c r="J9" s="62">
        <v>0</v>
      </c>
      <c r="K9" s="59">
        <f>Ekamut!X11</f>
        <v>0</v>
      </c>
      <c r="L9" s="59">
        <f>Ekamut!Y11</f>
        <v>0</v>
      </c>
      <c r="M9" s="59">
        <f>Ekamut!Z11</f>
        <v>2055.4009999999998</v>
      </c>
      <c r="N9" s="59" t="e">
        <f>Ekamut!AB11</f>
        <v>#DIV/0!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Ekamut!N12</f>
        <v>3360</v>
      </c>
      <c r="D10" s="100">
        <f>Ekamut!O12</f>
        <v>3360</v>
      </c>
      <c r="E10" s="100">
        <f>Ekamut!P12</f>
        <v>2954.2990000000004</v>
      </c>
      <c r="F10" s="100">
        <f>Ekamut!R12</f>
        <v>87.925565476190499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Ekamut!X12</f>
        <v>755.4</v>
      </c>
      <c r="L10" s="59">
        <f>Ekamut!Y12</f>
        <v>755.4</v>
      </c>
      <c r="M10" s="59">
        <f>Ekamut!Z12</f>
        <v>805.21900000000005</v>
      </c>
      <c r="N10" s="59">
        <f>Ekamut!AB12</f>
        <v>106.59504898067249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Ekamut!N13</f>
        <v>3531.5</v>
      </c>
      <c r="D11" s="100">
        <f>Ekamut!O13</f>
        <v>3531.5</v>
      </c>
      <c r="E11" s="100">
        <f>Ekamut!P13</f>
        <v>2144.5920000000001</v>
      </c>
      <c r="F11" s="100">
        <f>Ekamut!R13</f>
        <v>60.72750955684554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Ekamut!X13</f>
        <v>0</v>
      </c>
      <c r="L11" s="59">
        <f>Ekamut!Y13</f>
        <v>0</v>
      </c>
      <c r="M11" s="59">
        <f>Ekamut!Z13</f>
        <v>175</v>
      </c>
      <c r="N11" s="59" t="e">
        <f>Ekamut!AB13</f>
        <v>#DIV/0!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Ekamut!N14</f>
        <v>4305</v>
      </c>
      <c r="D12" s="100">
        <f>Ekamut!O14</f>
        <v>4305</v>
      </c>
      <c r="E12" s="100">
        <f>Ekamut!P14</f>
        <v>2922.0220000000022</v>
      </c>
      <c r="F12" s="100">
        <f>Ekamut!R14</f>
        <v>67.87507549361213</v>
      </c>
      <c r="G12" s="60">
        <v>1090.2</v>
      </c>
      <c r="H12" s="60">
        <v>452</v>
      </c>
      <c r="I12" s="61">
        <v>0</v>
      </c>
      <c r="J12" s="62">
        <v>0</v>
      </c>
      <c r="K12" s="59">
        <f>Ekamut!X14</f>
        <v>5022.2</v>
      </c>
      <c r="L12" s="59">
        <f>Ekamut!Y14</f>
        <v>5022.2</v>
      </c>
      <c r="M12" s="59">
        <f>Ekamut!Z14</f>
        <v>3814.2539999999999</v>
      </c>
      <c r="N12" s="59">
        <f>Ekamut!AB14</f>
        <v>75.947871450758626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Ekamut!N15</f>
        <v>18477.599999999999</v>
      </c>
      <c r="D13" s="100">
        <f>Ekamut!O15</f>
        <v>18477.599999999999</v>
      </c>
      <c r="E13" s="100">
        <f>Ekamut!P15</f>
        <v>14837.530000000002</v>
      </c>
      <c r="F13" s="100">
        <f>Ekamut!R15</f>
        <v>80.30009308568215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Ekamut!X15</f>
        <v>0</v>
      </c>
      <c r="L13" s="59">
        <f>Ekamut!Y15</f>
        <v>0</v>
      </c>
      <c r="M13" s="59">
        <f>Ekamut!Z15</f>
        <v>1111.7059999999999</v>
      </c>
      <c r="N13" s="59" t="e">
        <f>Ekamut!AB15</f>
        <v>#DIV/0!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Ekamut!N16</f>
        <v>3064.5</v>
      </c>
      <c r="D14" s="100">
        <f>Ekamut!O16</f>
        <v>3064.5</v>
      </c>
      <c r="E14" s="100">
        <f>Ekamut!P16</f>
        <v>6877.0819999999994</v>
      </c>
      <c r="F14" s="100">
        <f>Ekamut!R16</f>
        <v>224.41122532223852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Ekamut!X16</f>
        <v>3334.6</v>
      </c>
      <c r="L14" s="59">
        <f>Ekamut!Y16</f>
        <v>3334.6</v>
      </c>
      <c r="M14" s="59">
        <f>Ekamut!Z16</f>
        <v>1749.972</v>
      </c>
      <c r="N14" s="59">
        <f>Ekamut!AB16</f>
        <v>52.479217897199057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Ekamut!N17</f>
        <v>3883</v>
      </c>
      <c r="D15" s="100">
        <f>Ekamut!O17</f>
        <v>3883</v>
      </c>
      <c r="E15" s="100">
        <f>Ekamut!P17</f>
        <v>5222.3360000000002</v>
      </c>
      <c r="F15" s="100">
        <f>Ekamut!R17</f>
        <v>134.49229976822045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Ekamut!X17</f>
        <v>4500</v>
      </c>
      <c r="L15" s="59">
        <f>Ekamut!Y17</f>
        <v>4500</v>
      </c>
      <c r="M15" s="59">
        <f>Ekamut!Z17</f>
        <v>1153.088</v>
      </c>
      <c r="N15" s="59">
        <f>Ekamut!AB17</f>
        <v>25.624177777777778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Ekamut!N18</f>
        <v>5869</v>
      </c>
      <c r="D16" s="100">
        <f>Ekamut!O18</f>
        <v>5869</v>
      </c>
      <c r="E16" s="100">
        <f>Ekamut!P18</f>
        <v>6259.0280000000002</v>
      </c>
      <c r="F16" s="100">
        <f>Ekamut!R18</f>
        <v>106.64556142443347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Ekamut!X18</f>
        <v>1619.7</v>
      </c>
      <c r="L16" s="59">
        <f>Ekamut!Y18</f>
        <v>1619.6999999999998</v>
      </c>
      <c r="M16" s="59">
        <f>Ekamut!Z18</f>
        <v>0.69</v>
      </c>
      <c r="N16" s="59">
        <f>Ekamut!AB18</f>
        <v>4.2600481570661229E-2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Ekamut!N19</f>
        <v>21844.999999999993</v>
      </c>
      <c r="D17" s="100">
        <f>Ekamut!O19</f>
        <v>21844.999999999993</v>
      </c>
      <c r="E17" s="100">
        <f>Ekamut!P19</f>
        <v>20554.635999999991</v>
      </c>
      <c r="F17" s="100">
        <f>Ekamut!R19</f>
        <v>94.093092240787357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Ekamut!X19</f>
        <v>4868.8999999999996</v>
      </c>
      <c r="L17" s="59">
        <f>Ekamut!Y19</f>
        <v>4868.8999999999996</v>
      </c>
      <c r="M17" s="59">
        <f>Ekamut!Z19</f>
        <v>2546.404</v>
      </c>
      <c r="N17" s="59">
        <f>Ekamut!AB19</f>
        <v>52.299369467436186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Ekamut!N20</f>
        <v>57.3</v>
      </c>
      <c r="D18" s="100">
        <f>Ekamut!O20</f>
        <v>57.3</v>
      </c>
      <c r="E18" s="100">
        <f>Ekamut!P20</f>
        <v>130.18299999999999</v>
      </c>
      <c r="F18" s="100">
        <f>Ekamut!R20</f>
        <v>227.19546247818499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Ekamut!X20</f>
        <v>120.4</v>
      </c>
      <c r="L18" s="59">
        <f>Ekamut!Y20</f>
        <v>120.4</v>
      </c>
      <c r="M18" s="59">
        <f>Ekamut!Z20</f>
        <v>58.485999999999997</v>
      </c>
      <c r="N18" s="59">
        <f>Ekamut!AB20</f>
        <v>48.576411960132887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>
        <f>Ekamut!N21</f>
        <v>1200</v>
      </c>
      <c r="D19" s="100">
        <f>Ekamut!O21</f>
        <v>1200</v>
      </c>
      <c r="E19" s="100">
        <f>Ekamut!P21</f>
        <v>759.69600000000082</v>
      </c>
      <c r="F19" s="100">
        <f>Ekamut!R21</f>
        <v>63.308000000000064</v>
      </c>
      <c r="G19" s="60">
        <v>1788.5</v>
      </c>
      <c r="H19" s="60">
        <v>703.8</v>
      </c>
      <c r="I19" s="61">
        <v>0</v>
      </c>
      <c r="J19" s="62">
        <v>0</v>
      </c>
      <c r="K19" s="59">
        <f>Ekamut!X21</f>
        <v>533</v>
      </c>
      <c r="L19" s="59">
        <f>Ekamut!Y21</f>
        <v>533</v>
      </c>
      <c r="M19" s="59">
        <f>Ekamut!Z21</f>
        <v>14.2</v>
      </c>
      <c r="N19" s="59">
        <f>Ekamut!AB21</f>
        <v>2.6641651031894935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>
        <f>Ekamut!N22</f>
        <v>48340</v>
      </c>
      <c r="D20" s="100">
        <f>Ekamut!O22</f>
        <v>48340</v>
      </c>
      <c r="E20" s="100">
        <f>Ekamut!P22</f>
        <v>38330.023599999993</v>
      </c>
      <c r="F20" s="100">
        <f>Ekamut!R22</f>
        <v>79.292560198593293</v>
      </c>
      <c r="G20" s="60">
        <v>32799.800000000003</v>
      </c>
      <c r="H20" s="60">
        <v>15696.5</v>
      </c>
      <c r="I20" s="61">
        <v>0</v>
      </c>
      <c r="J20" s="62">
        <v>0</v>
      </c>
      <c r="K20" s="59">
        <f>Ekamut!X22</f>
        <v>0</v>
      </c>
      <c r="L20" s="59">
        <f>Ekamut!Y22</f>
        <v>0</v>
      </c>
      <c r="M20" s="59">
        <f>Ekamut!Z22</f>
        <v>960.06060000000002</v>
      </c>
      <c r="N20" s="59" t="e">
        <f>Ekamut!AB22</f>
        <v>#DIV/0!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>
        <f>Ekamut!N23</f>
        <v>10290</v>
      </c>
      <c r="D21" s="100">
        <f>Ekamut!O23</f>
        <v>10290</v>
      </c>
      <c r="E21" s="100">
        <f>Ekamut!P23</f>
        <v>11702.883999999995</v>
      </c>
      <c r="F21" s="100">
        <f>Ekamut!R23</f>
        <v>113.73065111758984</v>
      </c>
      <c r="G21" s="60">
        <v>34049.199999999997</v>
      </c>
      <c r="H21" s="60">
        <v>17.5</v>
      </c>
      <c r="I21" s="61">
        <v>0</v>
      </c>
      <c r="J21" s="62">
        <v>0</v>
      </c>
      <c r="K21" s="59">
        <f>Ekamut!X23</f>
        <v>9769.94</v>
      </c>
      <c r="L21" s="59">
        <f>Ekamut!Y23</f>
        <v>9769.94</v>
      </c>
      <c r="M21" s="59">
        <f>Ekamut!Z23</f>
        <v>5054.3680000000004</v>
      </c>
      <c r="N21" s="59">
        <f>Ekamut!AB23</f>
        <v>51.733869399402657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>
        <f>Ekamut!N24</f>
        <v>5777.7000000000007</v>
      </c>
      <c r="D22" s="100">
        <f>Ekamut!O24</f>
        <v>5777.7000000000007</v>
      </c>
      <c r="E22" s="100">
        <f>Ekamut!P24</f>
        <v>4905.2229999999981</v>
      </c>
      <c r="F22" s="100">
        <f>Ekamut!R24</f>
        <v>84.899233258909206</v>
      </c>
      <c r="G22" s="60">
        <v>1206.2</v>
      </c>
      <c r="H22" s="60">
        <v>579</v>
      </c>
      <c r="I22" s="61">
        <v>0</v>
      </c>
      <c r="J22" s="62">
        <v>0</v>
      </c>
      <c r="K22" s="59">
        <f>Ekamut!X24</f>
        <v>1793.6</v>
      </c>
      <c r="L22" s="59">
        <f>Ekamut!Y24</f>
        <v>1793.6</v>
      </c>
      <c r="M22" s="59">
        <f>Ekamut!Z24</f>
        <v>419.149</v>
      </c>
      <c r="N22" s="59">
        <f>Ekamut!AB24</f>
        <v>23.369145851917931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>
        <f>Ekamut!N25</f>
        <v>2609.9000000000005</v>
      </c>
      <c r="D23" s="100">
        <f>Ekamut!O25</f>
        <v>2609.9000000000005</v>
      </c>
      <c r="E23" s="100">
        <f>Ekamut!P25</f>
        <v>2654.5409999999993</v>
      </c>
      <c r="F23" s="100">
        <f>Ekamut!R25</f>
        <v>101.71044867619443</v>
      </c>
      <c r="G23" s="60">
        <v>218.7</v>
      </c>
      <c r="H23" s="60">
        <v>99.3</v>
      </c>
      <c r="I23" s="61">
        <v>0</v>
      </c>
      <c r="J23" s="62">
        <v>0</v>
      </c>
      <c r="K23" s="59">
        <f>Ekamut!X25</f>
        <v>2252.6999999999998</v>
      </c>
      <c r="L23" s="59">
        <f>Ekamut!Y25</f>
        <v>2252.6999999999998</v>
      </c>
      <c r="M23" s="59">
        <f>Ekamut!Z25</f>
        <v>249.32</v>
      </c>
      <c r="N23" s="59">
        <f>Ekamut!AB25</f>
        <v>11.067607759577397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>
        <f>Ekamut!N26</f>
        <v>8147.2000000000007</v>
      </c>
      <c r="D24" s="100">
        <f>Ekamut!O26</f>
        <v>8147.2000000000007</v>
      </c>
      <c r="E24" s="100">
        <f>Ekamut!P26</f>
        <v>5453.2160000000003</v>
      </c>
      <c r="F24" s="100">
        <f>Ekamut!R26</f>
        <v>66.933621366849962</v>
      </c>
      <c r="G24" s="60">
        <v>842.2</v>
      </c>
      <c r="H24" s="60">
        <v>85.9</v>
      </c>
      <c r="I24" s="61">
        <v>0</v>
      </c>
      <c r="J24" s="62">
        <v>0</v>
      </c>
      <c r="K24" s="59">
        <f>Ekamut!X26</f>
        <v>0</v>
      </c>
      <c r="L24" s="59">
        <f>Ekamut!Y26</f>
        <v>0</v>
      </c>
      <c r="M24" s="59">
        <f>Ekamut!Z26</f>
        <v>1213.307</v>
      </c>
      <c r="N24" s="59" t="e">
        <f>Ekamut!AB26</f>
        <v>#DIV/0!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>
        <f>Ekamut!N27</f>
        <v>3013.1</v>
      </c>
      <c r="D25" s="100">
        <f>Ekamut!O27</f>
        <v>3013.1</v>
      </c>
      <c r="E25" s="100">
        <f>Ekamut!P27</f>
        <v>1902.2480000000005</v>
      </c>
      <c r="F25" s="100">
        <f>Ekamut!R27</f>
        <v>63.132587700375041</v>
      </c>
      <c r="G25" s="60">
        <v>2477.4</v>
      </c>
      <c r="H25" s="60">
        <v>1075.2</v>
      </c>
      <c r="I25" s="61">
        <v>0</v>
      </c>
      <c r="J25" s="62">
        <v>0</v>
      </c>
      <c r="K25" s="59">
        <f>Ekamut!X27</f>
        <v>3890.2</v>
      </c>
      <c r="L25" s="59">
        <f>Ekamut!Y27</f>
        <v>3890.2</v>
      </c>
      <c r="M25" s="59">
        <f>Ekamut!Z27</f>
        <v>4538.3509999999997</v>
      </c>
      <c r="N25" s="59">
        <f>Ekamut!AB27</f>
        <v>116.66112282144876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>
        <f>Ekamut!N28</f>
        <v>26300</v>
      </c>
      <c r="D26" s="100">
        <f>Ekamut!O28</f>
        <v>26300</v>
      </c>
      <c r="E26" s="100">
        <f>Ekamut!P28</f>
        <v>20968.632000000005</v>
      </c>
      <c r="F26" s="100">
        <f>Ekamut!R28</f>
        <v>79.728638783269972</v>
      </c>
      <c r="G26" s="60">
        <v>25342.3</v>
      </c>
      <c r="H26" s="60">
        <v>11274</v>
      </c>
      <c r="I26" s="61">
        <v>0</v>
      </c>
      <c r="J26" s="62">
        <v>0</v>
      </c>
      <c r="K26" s="59">
        <f>Ekamut!X28</f>
        <v>5300</v>
      </c>
      <c r="L26" s="59">
        <f>Ekamut!Y28</f>
        <v>5300</v>
      </c>
      <c r="M26" s="59">
        <f>Ekamut!Z28</f>
        <v>3537.4119999999998</v>
      </c>
      <c r="N26" s="59">
        <f>Ekamut!AB28</f>
        <v>66.743622641509432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>
        <f>Ekamut!N29</f>
        <v>4650</v>
      </c>
      <c r="D27" s="100">
        <f>Ekamut!O29</f>
        <v>4650</v>
      </c>
      <c r="E27" s="100">
        <f>Ekamut!P29</f>
        <v>4717.6990000000005</v>
      </c>
      <c r="F27" s="100">
        <f>Ekamut!R29</f>
        <v>101.45589247311828</v>
      </c>
      <c r="G27" s="60">
        <v>1954.2</v>
      </c>
      <c r="H27" s="60">
        <v>638.9</v>
      </c>
      <c r="I27" s="61">
        <v>0</v>
      </c>
      <c r="J27" s="62">
        <v>0</v>
      </c>
      <c r="K27" s="59">
        <f>Ekamut!X29</f>
        <v>1300</v>
      </c>
      <c r="L27" s="59">
        <f>Ekamut!Y29</f>
        <v>1300</v>
      </c>
      <c r="M27" s="59">
        <f>Ekamut!Z29</f>
        <v>434.7</v>
      </c>
      <c r="N27" s="59">
        <f>Ekamut!AB29</f>
        <v>33.438461538461539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>
        <f>Ekamut!N30</f>
        <v>23000</v>
      </c>
      <c r="D28" s="100">
        <f>Ekamut!O30</f>
        <v>23000</v>
      </c>
      <c r="E28" s="100">
        <f>Ekamut!P30</f>
        <v>14307.298000000003</v>
      </c>
      <c r="F28" s="100">
        <f>Ekamut!R30</f>
        <v>62.205643478260889</v>
      </c>
      <c r="G28" s="60">
        <v>7549.4</v>
      </c>
      <c r="H28" s="60">
        <v>3426.3</v>
      </c>
      <c r="I28" s="61">
        <v>0</v>
      </c>
      <c r="J28" s="62">
        <v>0</v>
      </c>
      <c r="K28" s="59">
        <f>Ekamut!X30</f>
        <v>4600</v>
      </c>
      <c r="L28" s="59">
        <f>Ekamut!Y30</f>
        <v>4600</v>
      </c>
      <c r="M28" s="59">
        <f>Ekamut!Z30</f>
        <v>3796.6244999999999</v>
      </c>
      <c r="N28" s="59">
        <f>Ekamut!AB30</f>
        <v>82.5353152173913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>
        <f>Ekamut!N31</f>
        <v>1800</v>
      </c>
      <c r="D29" s="100">
        <f>Ekamut!O31</f>
        <v>1800</v>
      </c>
      <c r="E29" s="100">
        <f>Ekamut!P31</f>
        <v>2716.7069999999999</v>
      </c>
      <c r="F29" s="100">
        <f>Ekamut!R31</f>
        <v>150.92816666666667</v>
      </c>
      <c r="G29" s="60">
        <v>2585.9</v>
      </c>
      <c r="H29" s="60">
        <v>1185.7</v>
      </c>
      <c r="I29" s="61">
        <v>0</v>
      </c>
      <c r="J29" s="62">
        <v>0</v>
      </c>
      <c r="K29" s="59">
        <f>Ekamut!X31</f>
        <v>1700</v>
      </c>
      <c r="L29" s="59">
        <f>Ekamut!Y31</f>
        <v>1700</v>
      </c>
      <c r="M29" s="59">
        <f>Ekamut!Z31</f>
        <v>525.75900000000001</v>
      </c>
      <c r="N29" s="59">
        <f>Ekamut!AB31</f>
        <v>30.927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>
        <f>Ekamut!N32</f>
        <v>270</v>
      </c>
      <c r="D30" s="100">
        <f>Ekamut!O32</f>
        <v>270</v>
      </c>
      <c r="E30" s="100">
        <f>Ekamut!P32</f>
        <v>486.26799999999992</v>
      </c>
      <c r="F30" s="100">
        <f>Ekamut!R32</f>
        <v>180.09925925925921</v>
      </c>
      <c r="G30" s="60">
        <v>68</v>
      </c>
      <c r="H30" s="60">
        <v>19.600000000000001</v>
      </c>
      <c r="I30" s="61">
        <v>0.2</v>
      </c>
      <c r="J30" s="62">
        <v>0</v>
      </c>
      <c r="K30" s="59">
        <f>Ekamut!X32</f>
        <v>630</v>
      </c>
      <c r="L30" s="59">
        <f>Ekamut!Y32</f>
        <v>630</v>
      </c>
      <c r="M30" s="59">
        <f>Ekamut!Z32</f>
        <v>306.34100000000001</v>
      </c>
      <c r="N30" s="59">
        <f>Ekamut!AB32</f>
        <v>48.625555555555557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>
        <f>Ekamut!N33</f>
        <v>1369.1</v>
      </c>
      <c r="D31" s="100">
        <f>Ekamut!O33</f>
        <v>1369.1</v>
      </c>
      <c r="E31" s="100">
        <f>Ekamut!P33</f>
        <v>1449.4360000000001</v>
      </c>
      <c r="F31" s="100">
        <f>Ekamut!R33</f>
        <v>105.86779636257397</v>
      </c>
      <c r="G31" s="60">
        <v>198.7</v>
      </c>
      <c r="H31" s="60">
        <v>73</v>
      </c>
      <c r="I31" s="61">
        <v>0.4</v>
      </c>
      <c r="J31" s="62">
        <v>0</v>
      </c>
      <c r="K31" s="59">
        <f>Ekamut!X33</f>
        <v>0</v>
      </c>
      <c r="L31" s="59">
        <f>Ekamut!Y33</f>
        <v>0</v>
      </c>
      <c r="M31" s="59">
        <f>Ekamut!Z33</f>
        <v>12.586</v>
      </c>
      <c r="N31" s="59" t="e">
        <f>Ekamut!AB33</f>
        <v>#DIV/0!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>
        <f>Ekamut!N34</f>
        <v>12913</v>
      </c>
      <c r="D32" s="100">
        <f>Ekamut!O34</f>
        <v>12913</v>
      </c>
      <c r="E32" s="100">
        <f>Ekamut!P34</f>
        <v>13769.692999999997</v>
      </c>
      <c r="F32" s="100">
        <f>Ekamut!R34</f>
        <v>106.6343452334856</v>
      </c>
      <c r="G32" s="60">
        <v>12433</v>
      </c>
      <c r="H32" s="60">
        <v>5751</v>
      </c>
      <c r="I32" s="61">
        <v>0</v>
      </c>
      <c r="J32" s="62">
        <v>0</v>
      </c>
      <c r="K32" s="59">
        <f>Ekamut!X34</f>
        <v>3720</v>
      </c>
      <c r="L32" s="59">
        <f>Ekamut!Y34</f>
        <v>3720</v>
      </c>
      <c r="M32" s="59">
        <f>Ekamut!Z34</f>
        <v>530.97</v>
      </c>
      <c r="N32" s="59">
        <f>Ekamut!AB34</f>
        <v>14.273387096774195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>
        <f>Ekamut!N35</f>
        <v>21221.9</v>
      </c>
      <c r="D33" s="100">
        <f>Ekamut!O35</f>
        <v>21221.9</v>
      </c>
      <c r="E33" s="100">
        <f>Ekamut!P35</f>
        <v>12092.136999999995</v>
      </c>
      <c r="F33" s="100">
        <f>Ekamut!R35</f>
        <v>56.979521155033218</v>
      </c>
      <c r="G33" s="60">
        <v>17770.099999999999</v>
      </c>
      <c r="H33" s="60">
        <v>8163</v>
      </c>
      <c r="I33" s="61">
        <v>0</v>
      </c>
      <c r="J33" s="62">
        <v>0</v>
      </c>
      <c r="K33" s="59">
        <f>Ekamut!X35</f>
        <v>0</v>
      </c>
      <c r="L33" s="59">
        <f>Ekamut!Y35</f>
        <v>0</v>
      </c>
      <c r="M33" s="59">
        <f>Ekamut!Z35</f>
        <v>1332.4459999999999</v>
      </c>
      <c r="N33" s="59" t="e">
        <f>Ekamut!AB35</f>
        <v>#DIV/0!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>
        <f>Ekamut!N36</f>
        <v>13440</v>
      </c>
      <c r="D34" s="100">
        <f>Ekamut!O36</f>
        <v>13440</v>
      </c>
      <c r="E34" s="100">
        <f>Ekamut!P36</f>
        <v>13192.365</v>
      </c>
      <c r="F34" s="100">
        <f>Ekamut!R36</f>
        <v>98.157477678571425</v>
      </c>
      <c r="G34" s="60">
        <v>20183.3</v>
      </c>
      <c r="H34" s="60">
        <v>10126</v>
      </c>
      <c r="I34" s="61">
        <v>0</v>
      </c>
      <c r="J34" s="62">
        <v>0</v>
      </c>
      <c r="K34" s="59">
        <f>Ekamut!X36</f>
        <v>3130</v>
      </c>
      <c r="L34" s="59">
        <f>Ekamut!Y36</f>
        <v>3130</v>
      </c>
      <c r="M34" s="59">
        <f>Ekamut!Z36</f>
        <v>1882.2847999999999</v>
      </c>
      <c r="N34" s="59">
        <f>Ekamut!AB36</f>
        <v>60.136894568690089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>
        <f>Ekamut!N37</f>
        <v>50728.900000000009</v>
      </c>
      <c r="D35" s="100">
        <f>Ekamut!O37</f>
        <v>50728.900000000009</v>
      </c>
      <c r="E35" s="100">
        <f>Ekamut!P37</f>
        <v>32087.990000000005</v>
      </c>
      <c r="F35" s="100">
        <f>Ekamut!R37</f>
        <v>63.253865153788084</v>
      </c>
      <c r="G35" s="60">
        <v>33196.9</v>
      </c>
      <c r="H35" s="60">
        <v>14444.3</v>
      </c>
      <c r="I35" s="61">
        <v>0</v>
      </c>
      <c r="J35" s="62">
        <v>0</v>
      </c>
      <c r="K35" s="59">
        <f>Ekamut!X37</f>
        <v>0</v>
      </c>
      <c r="L35" s="59">
        <f>Ekamut!Y37</f>
        <v>0</v>
      </c>
      <c r="M35" s="59">
        <f>Ekamut!Z37</f>
        <v>6476.1109999999999</v>
      </c>
      <c r="N35" s="59" t="e">
        <f>Ekamut!AB37</f>
        <v>#DIV/0!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>
        <f>Ekamut!N38</f>
        <v>5854</v>
      </c>
      <c r="D36" s="100">
        <f>Ekamut!O38</f>
        <v>5854</v>
      </c>
      <c r="E36" s="100">
        <f>Ekamut!P38</f>
        <v>4135.532000000002</v>
      </c>
      <c r="F36" s="100">
        <f>Ekamut!R38</f>
        <v>70.64455073454053</v>
      </c>
      <c r="G36" s="60">
        <v>606.20000000000005</v>
      </c>
      <c r="H36" s="60">
        <v>178.4</v>
      </c>
      <c r="I36" s="61">
        <v>0</v>
      </c>
      <c r="J36" s="62">
        <v>0</v>
      </c>
      <c r="K36" s="59">
        <f>Ekamut!X38</f>
        <v>600</v>
      </c>
      <c r="L36" s="59">
        <f>Ekamut!Y38</f>
        <v>600</v>
      </c>
      <c r="M36" s="59">
        <f>Ekamut!Z38</f>
        <v>149.70099999999999</v>
      </c>
      <c r="N36" s="59">
        <f>Ekamut!AB38</f>
        <v>24.950166666666664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>
        <f>Ekamut!N39</f>
        <v>19000</v>
      </c>
      <c r="D37" s="100">
        <f>Ekamut!O39</f>
        <v>19000</v>
      </c>
      <c r="E37" s="100">
        <f>Ekamut!P39</f>
        <v>17911.786</v>
      </c>
      <c r="F37" s="100">
        <f>Ekamut!R39</f>
        <v>94.272557894736835</v>
      </c>
      <c r="G37" s="60">
        <v>12952</v>
      </c>
      <c r="H37" s="60">
        <v>5996.8</v>
      </c>
      <c r="I37" s="61">
        <v>0.4</v>
      </c>
      <c r="J37" s="62">
        <v>0</v>
      </c>
      <c r="K37" s="59">
        <f>Ekamut!X39</f>
        <v>13100</v>
      </c>
      <c r="L37" s="59">
        <f>Ekamut!Y39</f>
        <v>13100</v>
      </c>
      <c r="M37" s="59">
        <f>Ekamut!Z39</f>
        <v>4436.9059999999999</v>
      </c>
      <c r="N37" s="59">
        <f>Ekamut!AB39</f>
        <v>33.86951145038168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>
        <f>Ekamut!N40</f>
        <v>155300</v>
      </c>
      <c r="D38" s="100">
        <f>Ekamut!O40</f>
        <v>155300</v>
      </c>
      <c r="E38" s="100">
        <f>Ekamut!P40</f>
        <v>116742.09919999998</v>
      </c>
      <c r="F38" s="100">
        <f>Ekamut!R40</f>
        <v>75.171989182227932</v>
      </c>
      <c r="G38" s="60">
        <v>13250</v>
      </c>
      <c r="H38" s="60">
        <v>3936.4</v>
      </c>
      <c r="I38" s="63">
        <v>0</v>
      </c>
      <c r="J38" s="62">
        <v>0</v>
      </c>
      <c r="K38" s="59">
        <f>Ekamut!X40</f>
        <v>0</v>
      </c>
      <c r="L38" s="59">
        <f>Ekamut!Y40</f>
        <v>0</v>
      </c>
      <c r="M38" s="59">
        <f>Ekamut!Z40</f>
        <v>18097.683400000002</v>
      </c>
      <c r="N38" s="59" t="e">
        <f>Ekamut!AB40</f>
        <v>#DIV/0!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>
        <f>Ekamut!N41</f>
        <v>32245</v>
      </c>
      <c r="D39" s="100">
        <f>Ekamut!O41</f>
        <v>32245</v>
      </c>
      <c r="E39" s="100">
        <f>Ekamut!P41</f>
        <v>29486.766000000003</v>
      </c>
      <c r="F39" s="100">
        <f>Ekamut!R41</f>
        <v>91.446010234144836</v>
      </c>
      <c r="G39" s="60">
        <v>6590.8</v>
      </c>
      <c r="H39" s="60">
        <v>2442.1999999999998</v>
      </c>
      <c r="I39" s="63">
        <v>0</v>
      </c>
      <c r="J39" s="62">
        <v>0</v>
      </c>
      <c r="K39" s="59">
        <f>Ekamut!X41</f>
        <v>0</v>
      </c>
      <c r="L39" s="59">
        <f>Ekamut!Y41</f>
        <v>0</v>
      </c>
      <c r="M39" s="59">
        <f>Ekamut!Z41</f>
        <v>0</v>
      </c>
      <c r="N39" s="59" t="e">
        <f>Ekamut!AB41</f>
        <v>#DIV/0!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>
        <f>Ekamut!N42</f>
        <v>29300</v>
      </c>
      <c r="D40" s="100">
        <f>Ekamut!O42</f>
        <v>29300</v>
      </c>
      <c r="E40" s="100">
        <f>Ekamut!P42</f>
        <v>44626.564999999988</v>
      </c>
      <c r="F40" s="100">
        <f>Ekamut!R42</f>
        <v>152.30909556313989</v>
      </c>
      <c r="G40" s="60">
        <v>2231.8000000000002</v>
      </c>
      <c r="H40" s="60">
        <v>857.4</v>
      </c>
      <c r="I40" s="63">
        <v>0</v>
      </c>
      <c r="J40" s="62">
        <v>0</v>
      </c>
      <c r="K40" s="59">
        <f>Ekamut!X42</f>
        <v>28200</v>
      </c>
      <c r="L40" s="59">
        <f>Ekamut!Y42</f>
        <v>28200</v>
      </c>
      <c r="M40" s="59">
        <f>Ekamut!Z42</f>
        <v>10892.0504</v>
      </c>
      <c r="N40" s="59">
        <f>Ekamut!AB42</f>
        <v>38.624292198581564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>
        <f>Ekamut!N43</f>
        <v>2661.5</v>
      </c>
      <c r="D41" s="100">
        <f>Ekamut!O43</f>
        <v>2661.5</v>
      </c>
      <c r="E41" s="100">
        <f>Ekamut!P43</f>
        <v>3891.4040000000064</v>
      </c>
      <c r="F41" s="100">
        <f>Ekamut!R43</f>
        <v>146.21093368401301</v>
      </c>
      <c r="G41" s="60">
        <v>630.29999999999995</v>
      </c>
      <c r="H41" s="60">
        <v>254</v>
      </c>
      <c r="I41" s="63">
        <v>0</v>
      </c>
      <c r="J41" s="62">
        <v>0</v>
      </c>
      <c r="K41" s="59">
        <f>Ekamut!X43</f>
        <v>3181</v>
      </c>
      <c r="L41" s="59">
        <f>Ekamut!Y43</f>
        <v>3181</v>
      </c>
      <c r="M41" s="59">
        <f>Ekamut!Z43</f>
        <v>1405.146</v>
      </c>
      <c r="N41" s="59">
        <f>Ekamut!AB43</f>
        <v>44.173090223200248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>
        <f>Ekamut!N44</f>
        <v>2898.2999999999997</v>
      </c>
      <c r="D42" s="100">
        <f>Ekamut!O44</f>
        <v>2898.2999999999997</v>
      </c>
      <c r="E42" s="100">
        <f>Ekamut!P44</f>
        <v>2695.8049999999994</v>
      </c>
      <c r="F42" s="100">
        <f>Ekamut!R44</f>
        <v>93.013318152020148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>
        <f>Ekamut!X44</f>
        <v>1240</v>
      </c>
      <c r="L42" s="59">
        <f>Ekamut!Y44</f>
        <v>1240</v>
      </c>
      <c r="M42" s="59">
        <f>Ekamut!Z44</f>
        <v>305.887</v>
      </c>
      <c r="N42" s="59">
        <f>Ekamut!AB44</f>
        <v>24.668306451612903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>
        <f>Ekamut!N45</f>
        <v>34154.1</v>
      </c>
      <c r="D43" s="100">
        <f>Ekamut!O45</f>
        <v>34154.1</v>
      </c>
      <c r="E43" s="100">
        <f>Ekamut!P45</f>
        <v>40330.593600000007</v>
      </c>
      <c r="F43" s="100">
        <f>Ekamut!R45</f>
        <v>118.08419369856038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>
        <f>Ekamut!X45</f>
        <v>48041.400999999998</v>
      </c>
      <c r="L43" s="59">
        <f>Ekamut!Y45</f>
        <v>48041.400999999998</v>
      </c>
      <c r="M43" s="59">
        <f>Ekamut!Z45</f>
        <v>36644.400999999998</v>
      </c>
      <c r="N43" s="59">
        <f>Ekamut!AB45</f>
        <v>76.276711830281556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>
        <f>Ekamut!N46</f>
        <v>5665</v>
      </c>
      <c r="D44" s="100">
        <f>Ekamut!O46</f>
        <v>5665</v>
      </c>
      <c r="E44" s="100">
        <f>Ekamut!P46</f>
        <v>4374.6639999999998</v>
      </c>
      <c r="F44" s="100">
        <f>Ekamut!R46</f>
        <v>77.222665489849945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>
        <f>Ekamut!X46</f>
        <v>1351.9</v>
      </c>
      <c r="L44" s="59">
        <f>Ekamut!Y46</f>
        <v>1351.9</v>
      </c>
      <c r="M44" s="59">
        <f>Ekamut!Z46</f>
        <v>57.4</v>
      </c>
      <c r="N44" s="59">
        <f>Ekamut!AB46</f>
        <v>4.2458761742732447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>
        <f>Ekamut!N47</f>
        <v>3440</v>
      </c>
      <c r="D45" s="100">
        <f>Ekamut!O47</f>
        <v>3440</v>
      </c>
      <c r="E45" s="100">
        <f>Ekamut!P47</f>
        <v>3672.5496000000003</v>
      </c>
      <c r="F45" s="100">
        <f>Ekamut!R47</f>
        <v>106.76016279069769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>
        <f>Ekamut!X47</f>
        <v>3110</v>
      </c>
      <c r="L45" s="59">
        <f>Ekamut!Y47</f>
        <v>3110</v>
      </c>
      <c r="M45" s="59">
        <f>Ekamut!Z47</f>
        <v>995.7</v>
      </c>
      <c r="N45" s="59">
        <f>Ekamut!AB47</f>
        <v>32.016077170418008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>
        <f>Ekamut!N48</f>
        <v>31.2</v>
      </c>
      <c r="D46" s="100">
        <f>Ekamut!O48</f>
        <v>31.200000000000003</v>
      </c>
      <c r="E46" s="100">
        <f>Ekamut!P48</f>
        <v>99.116000000000028</v>
      </c>
      <c r="F46" s="100">
        <f>Ekamut!R48</f>
        <v>317.6794871794873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>
        <f>Ekamut!X48</f>
        <v>250</v>
      </c>
      <c r="L46" s="59">
        <f>Ekamut!Y48</f>
        <v>250</v>
      </c>
      <c r="M46" s="59">
        <f>Ekamut!Z48</f>
        <v>113.121</v>
      </c>
      <c r="N46" s="59">
        <f>Ekamut!AB48</f>
        <v>45.248399999999997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>
        <f>Ekamut!N49</f>
        <v>325.8</v>
      </c>
      <c r="D47" s="100">
        <f>Ekamut!O49</f>
        <v>325.8</v>
      </c>
      <c r="E47" s="100">
        <f>Ekamut!P49</f>
        <v>127.75299999999993</v>
      </c>
      <c r="F47" s="100">
        <f>Ekamut!R49</f>
        <v>39.212093308778364</v>
      </c>
      <c r="G47" s="60">
        <v>802.7</v>
      </c>
      <c r="H47" s="60">
        <v>221.8</v>
      </c>
      <c r="I47" s="63">
        <v>0</v>
      </c>
      <c r="J47" s="60">
        <v>0</v>
      </c>
      <c r="K47" s="59">
        <f>Ekamut!X49</f>
        <v>200</v>
      </c>
      <c r="L47" s="59">
        <f>Ekamut!Y49</f>
        <v>200</v>
      </c>
      <c r="M47" s="59">
        <f>Ekamut!Z49</f>
        <v>100</v>
      </c>
      <c r="N47" s="59">
        <f>Ekamut!AB49</f>
        <v>50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>
        <f>Ekamut!N51</f>
        <v>1969.1</v>
      </c>
      <c r="D49" s="100">
        <f>Ekamut!O51</f>
        <v>1969.1</v>
      </c>
      <c r="E49" s="100">
        <f>Ekamut!P51</f>
        <v>2220.462</v>
      </c>
      <c r="F49" s="100">
        <f>Ekamut!R51</f>
        <v>112.76532425981414</v>
      </c>
      <c r="G49" s="60">
        <v>264</v>
      </c>
      <c r="H49" s="60">
        <v>72.3</v>
      </c>
      <c r="I49" s="63">
        <v>0</v>
      </c>
      <c r="J49" s="62">
        <v>0</v>
      </c>
      <c r="K49" s="59">
        <f>Ekamut!X51</f>
        <v>801.15300000000002</v>
      </c>
      <c r="L49" s="59">
        <f>Ekamut!Y51</f>
        <v>801.15300000000002</v>
      </c>
      <c r="M49" s="59">
        <f>Ekamut!Z51</f>
        <v>140.773</v>
      </c>
      <c r="N49" s="59">
        <f>Ekamut!AB51</f>
        <v>17.57130036335132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>
        <f>Ekamut!N52</f>
        <v>380.8</v>
      </c>
      <c r="D50" s="100">
        <f>Ekamut!O52</f>
        <v>380.8</v>
      </c>
      <c r="E50" s="100">
        <f>Ekamut!P52</f>
        <v>487.60200000000003</v>
      </c>
      <c r="F50" s="100">
        <f>Ekamut!R52</f>
        <v>128.046743697479</v>
      </c>
      <c r="G50" s="60">
        <v>983.6</v>
      </c>
      <c r="H50" s="60">
        <v>448.3</v>
      </c>
      <c r="I50" s="63">
        <v>51.3</v>
      </c>
      <c r="J50" s="62">
        <v>0</v>
      </c>
      <c r="K50" s="59">
        <f>Ekamut!X52</f>
        <v>635.79999999999995</v>
      </c>
      <c r="L50" s="59">
        <f>Ekamut!Y52</f>
        <v>635.79999999999995</v>
      </c>
      <c r="M50" s="59">
        <f>Ekamut!Z52</f>
        <v>89.3</v>
      </c>
      <c r="N50" s="59">
        <f>Ekamut!AB52</f>
        <v>14.045297263290344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>
        <f>Ekamut!N53</f>
        <v>3411.7</v>
      </c>
      <c r="D51" s="100">
        <f>Ekamut!O53</f>
        <v>3411.7</v>
      </c>
      <c r="E51" s="100">
        <f>Ekamut!P53</f>
        <v>2480.5479999999998</v>
      </c>
      <c r="F51" s="100">
        <f>Ekamut!R53</f>
        <v>72.707096169065281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>
        <f>Ekamut!X53</f>
        <v>1100</v>
      </c>
      <c r="L51" s="59">
        <f>Ekamut!Y53</f>
        <v>1100</v>
      </c>
      <c r="M51" s="59">
        <f>Ekamut!Z53</f>
        <v>227.7</v>
      </c>
      <c r="N51" s="59">
        <f>Ekamut!AB53</f>
        <v>20.7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>
        <f>Ekamut!N54</f>
        <v>3000</v>
      </c>
      <c r="D52" s="100">
        <f>Ekamut!O54</f>
        <v>3000</v>
      </c>
      <c r="E52" s="100">
        <f>Ekamut!P54</f>
        <v>3290.0540000000001</v>
      </c>
      <c r="F52" s="100">
        <f>Ekamut!R54</f>
        <v>109.66846666666667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>
        <f>Ekamut!X54</f>
        <v>1092</v>
      </c>
      <c r="L52" s="59">
        <f>Ekamut!Y54</f>
        <v>1092</v>
      </c>
      <c r="M52" s="59">
        <f>Ekamut!Z54</f>
        <v>165.76</v>
      </c>
      <c r="N52" s="59">
        <f>Ekamut!AB54</f>
        <v>15.179487179487177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>
        <f>Ekamut!N55</f>
        <v>724.69999999999993</v>
      </c>
      <c r="D53" s="100">
        <f>Ekamut!O55</f>
        <v>724.69999999999993</v>
      </c>
      <c r="E53" s="100">
        <f>Ekamut!P55</f>
        <v>662.11599999999976</v>
      </c>
      <c r="F53" s="100">
        <f>Ekamut!R55</f>
        <v>91.364150683041231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>
        <f>Ekamut!X55</f>
        <v>240</v>
      </c>
      <c r="L53" s="59">
        <f>Ekamut!Y55</f>
        <v>240</v>
      </c>
      <c r="M53" s="59">
        <f>Ekamut!Z55</f>
        <v>25</v>
      </c>
      <c r="N53" s="59">
        <f>Ekamut!AB55</f>
        <v>10.416666666666668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>
        <f>Ekamut!N56</f>
        <v>1380</v>
      </c>
      <c r="D54" s="100">
        <f>Ekamut!O56</f>
        <v>1380</v>
      </c>
      <c r="E54" s="100">
        <f>Ekamut!P56</f>
        <v>1116.183</v>
      </c>
      <c r="F54" s="100">
        <f>Ekamut!R56</f>
        <v>80.882826086956513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>
        <f>Ekamut!X56</f>
        <v>560</v>
      </c>
      <c r="L54" s="59">
        <f>Ekamut!Y56</f>
        <v>560</v>
      </c>
      <c r="M54" s="59">
        <f>Ekamut!Z56</f>
        <v>68.792000000000002</v>
      </c>
      <c r="N54" s="59">
        <f>Ekamut!AB56</f>
        <v>12.284285714285714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>
        <f>Ekamut!N57</f>
        <v>2470</v>
      </c>
      <c r="D55" s="100">
        <f>Ekamut!O57</f>
        <v>2470</v>
      </c>
      <c r="E55" s="100">
        <f>Ekamut!P57</f>
        <v>2339.2950000000001</v>
      </c>
      <c r="F55" s="100">
        <f>Ekamut!R57</f>
        <v>94.708299595141696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>
        <f>Ekamut!X57</f>
        <v>2000</v>
      </c>
      <c r="L55" s="59">
        <f>Ekamut!Y57</f>
        <v>2000</v>
      </c>
      <c r="M55" s="59">
        <f>Ekamut!Z57</f>
        <v>475.34800000000001</v>
      </c>
      <c r="N55" s="59">
        <f>Ekamut!AB57</f>
        <v>23.767399999999999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>
        <f>Ekamut!N58</f>
        <v>1729</v>
      </c>
      <c r="D56" s="100">
        <f>Ekamut!O58</f>
        <v>1729</v>
      </c>
      <c r="E56" s="100">
        <f>Ekamut!P58</f>
        <v>1004.7149999999998</v>
      </c>
      <c r="F56" s="100">
        <f>Ekamut!R58</f>
        <v>58.109600925390396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>
        <f>Ekamut!X58</f>
        <v>869.1</v>
      </c>
      <c r="L56" s="59">
        <f>Ekamut!Y58</f>
        <v>869.09999999999991</v>
      </c>
      <c r="M56" s="59">
        <f>Ekamut!Z58</f>
        <v>60.3</v>
      </c>
      <c r="N56" s="59">
        <f>Ekamut!AB58</f>
        <v>6.9382119433897129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>
        <f>Ekamut!N59</f>
        <v>38372.699999999997</v>
      </c>
      <c r="D57" s="100">
        <f>Ekamut!O59</f>
        <v>38372.699999999997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>
        <f>Ekamut!N60</f>
        <v>242.8</v>
      </c>
      <c r="D58" s="100">
        <f>Ekamut!O60</f>
        <v>242.8</v>
      </c>
      <c r="E58" s="100">
        <f>Ekamut!P60</f>
        <v>466.96500000000003</v>
      </c>
      <c r="F58" s="100">
        <f>Ekamut!R60</f>
        <v>192.32495881383855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>
        <f>Ekamut!X60</f>
        <v>1070.7</v>
      </c>
      <c r="L58" s="59">
        <f>Ekamut!Y60</f>
        <v>1070.7</v>
      </c>
      <c r="M58" s="59">
        <f>Ekamut!Z60</f>
        <v>313.8</v>
      </c>
      <c r="N58" s="59">
        <f>Ekamut!AB60</f>
        <v>29.307929391986548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>
        <f>Ekamut!N61</f>
        <v>2202.6</v>
      </c>
      <c r="D59" s="100">
        <f>Ekamut!O61</f>
        <v>2202.6</v>
      </c>
      <c r="E59" s="100">
        <f>Ekamut!P61</f>
        <v>2892.5250000000001</v>
      </c>
      <c r="F59" s="100">
        <f>Ekamut!R61</f>
        <v>131.32320893489512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>
        <f>Ekamut!X61</f>
        <v>1160</v>
      </c>
      <c r="L59" s="59">
        <f>Ekamut!Y61</f>
        <v>1160</v>
      </c>
      <c r="M59" s="59">
        <f>Ekamut!Z61</f>
        <v>90.018000000000001</v>
      </c>
      <c r="N59" s="59">
        <f>Ekamut!AB61</f>
        <v>7.7601724137931036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>
        <f>Ekamut!N62</f>
        <v>331.7</v>
      </c>
      <c r="D60" s="100">
        <f>Ekamut!O62</f>
        <v>331.7</v>
      </c>
      <c r="E60" s="100">
        <f>Ekamut!P62</f>
        <v>238.39999999999998</v>
      </c>
      <c r="F60" s="100">
        <f>Ekamut!R62</f>
        <v>71.872173650889351</v>
      </c>
      <c r="G60" s="60">
        <v>278.8</v>
      </c>
      <c r="H60" s="60">
        <v>86.2</v>
      </c>
      <c r="I60" s="63">
        <v>0</v>
      </c>
      <c r="J60" s="62">
        <v>0</v>
      </c>
      <c r="K60" s="59">
        <f>Ekamut!X62</f>
        <v>1906.5</v>
      </c>
      <c r="L60" s="59">
        <f>Ekamut!Y62</f>
        <v>1906.5</v>
      </c>
      <c r="M60" s="59">
        <f>Ekamut!Z62</f>
        <v>0</v>
      </c>
      <c r="N60" s="59">
        <f>Ekamut!AB62</f>
        <v>0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>
        <f>Ekamut!N63</f>
        <v>6717.9000000000005</v>
      </c>
      <c r="D61" s="100">
        <f>Ekamut!O63</f>
        <v>6717.9000000000005</v>
      </c>
      <c r="E61" s="100">
        <f>Ekamut!P63</f>
        <v>4737.6180000000004</v>
      </c>
      <c r="F61" s="100">
        <f>Ekamut!R63</f>
        <v>70.522306077792166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>
        <f>Ekamut!X63</f>
        <v>1115.7</v>
      </c>
      <c r="L61" s="59">
        <f>Ekamut!Y63</f>
        <v>1115.7</v>
      </c>
      <c r="M61" s="59">
        <f>Ekamut!Z63</f>
        <v>259.02199999999999</v>
      </c>
      <c r="N61" s="59">
        <f>Ekamut!AB63</f>
        <v>23.21609751725374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>
        <f>Ekamut!N64</f>
        <v>3075</v>
      </c>
      <c r="D62" s="100">
        <f>Ekamut!O64</f>
        <v>3075</v>
      </c>
      <c r="E62" s="100">
        <f>Ekamut!P64</f>
        <v>2927.8669999999997</v>
      </c>
      <c r="F62" s="100">
        <f>Ekamut!R64</f>
        <v>95.215186991869899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>
        <f>Ekamut!X64</f>
        <v>400</v>
      </c>
      <c r="L62" s="59">
        <f>Ekamut!Y64</f>
        <v>400</v>
      </c>
      <c r="M62" s="59">
        <f>Ekamut!Z64</f>
        <v>104</v>
      </c>
      <c r="N62" s="59">
        <f>Ekamut!AB64</f>
        <v>26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>
        <f>Ekamut!N65</f>
        <v>3487.1</v>
      </c>
      <c r="D63" s="100">
        <f>Ekamut!O65</f>
        <v>3487.0999999999995</v>
      </c>
      <c r="E63" s="100">
        <f>Ekamut!P65</f>
        <v>3462.1609999999996</v>
      </c>
      <c r="F63" s="100">
        <f>Ekamut!R65</f>
        <v>99.284821198130246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>
        <f>Ekamut!X65</f>
        <v>760</v>
      </c>
      <c r="L63" s="59">
        <f>Ekamut!Y65</f>
        <v>760</v>
      </c>
      <c r="M63" s="59">
        <f>Ekamut!Z65</f>
        <v>484.22199999999998</v>
      </c>
      <c r="N63" s="59">
        <f>Ekamut!AB65</f>
        <v>63.713421052631581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>
        <f>Ekamut!N66</f>
        <v>191.2</v>
      </c>
      <c r="D64" s="100">
        <f>Ekamut!O66</f>
        <v>191.2</v>
      </c>
      <c r="E64" s="100">
        <f>Ekamut!P66</f>
        <v>340.32600000000002</v>
      </c>
      <c r="F64" s="100">
        <f>Ekamut!R66</f>
        <v>177.99476987447699</v>
      </c>
      <c r="G64" s="60">
        <v>283.8</v>
      </c>
      <c r="H64" s="60">
        <v>146.80000000000001</v>
      </c>
      <c r="I64" s="63">
        <v>0</v>
      </c>
      <c r="J64" s="62">
        <v>0</v>
      </c>
      <c r="K64" s="59">
        <f>Ekamut!X66</f>
        <v>1802</v>
      </c>
      <c r="L64" s="59">
        <f>Ekamut!Y66</f>
        <v>1802</v>
      </c>
      <c r="M64" s="59">
        <f>Ekamut!Z66</f>
        <v>489.9</v>
      </c>
      <c r="N64" s="59">
        <f>Ekamut!AB66</f>
        <v>27.186459489456162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>
        <f>Ekamut!N67</f>
        <v>1141.8</v>
      </c>
      <c r="D65" s="100">
        <f>Ekamut!O67</f>
        <v>1141.8</v>
      </c>
      <c r="E65" s="100">
        <f>Ekamut!P67</f>
        <v>-187.35200000000009</v>
      </c>
      <c r="F65" s="100">
        <f>Ekamut!R67</f>
        <v>-16.408477842003862</v>
      </c>
      <c r="G65" s="60">
        <v>2919.9</v>
      </c>
      <c r="H65" s="60">
        <v>1222.2</v>
      </c>
      <c r="I65" s="63">
        <v>0</v>
      </c>
      <c r="J65" s="62">
        <v>0</v>
      </c>
      <c r="K65" s="59">
        <f>Ekamut!X67</f>
        <v>1423.7</v>
      </c>
      <c r="L65" s="59">
        <f>Ekamut!Y67</f>
        <v>1423.7</v>
      </c>
      <c r="M65" s="59">
        <f>Ekamut!Z67</f>
        <v>290.54000000000002</v>
      </c>
      <c r="N65" s="59">
        <f>Ekamut!AB67</f>
        <v>20.407389197162324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>
        <f>Ekamut!N68</f>
        <v>465.1</v>
      </c>
      <c r="D66" s="100">
        <f>Ekamut!O68</f>
        <v>465.1</v>
      </c>
      <c r="E66" s="100">
        <f>Ekamut!P68</f>
        <v>263.72800000000007</v>
      </c>
      <c r="F66" s="100">
        <f>Ekamut!R68</f>
        <v>56.703504622661804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>
        <f>Ekamut!X68</f>
        <v>294</v>
      </c>
      <c r="L66" s="59">
        <f>Ekamut!Y68</f>
        <v>294</v>
      </c>
      <c r="M66" s="59">
        <f>Ekamut!Z68</f>
        <v>39.1</v>
      </c>
      <c r="N66" s="59">
        <f>Ekamut!AB68</f>
        <v>13.299319727891156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>
        <f>Ekamut!N69</f>
        <v>16471</v>
      </c>
      <c r="D67" s="100">
        <f>Ekamut!O69</f>
        <v>16471</v>
      </c>
      <c r="E67" s="100">
        <f>Ekamut!P69</f>
        <v>7728.773000000001</v>
      </c>
      <c r="F67" s="100">
        <f>Ekamut!R69</f>
        <v>46.923520126282561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>
        <f>Ekamut!X69</f>
        <v>1009</v>
      </c>
      <c r="L67" s="59">
        <f>Ekamut!Y69</f>
        <v>1009</v>
      </c>
      <c r="M67" s="59">
        <f>Ekamut!Z69</f>
        <v>1298.8204000000001</v>
      </c>
      <c r="N67" s="59">
        <f>Ekamut!AB69</f>
        <v>128.72352824578792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>
        <f>Ekamut!N71</f>
        <v>6736.4</v>
      </c>
      <c r="D69" s="100">
        <f>Ekamut!O71</f>
        <v>6736.4</v>
      </c>
      <c r="E69" s="100">
        <f>Ekamut!P71</f>
        <v>6522.6290000000008</v>
      </c>
      <c r="F69" s="100">
        <f>Ekamut!R71</f>
        <v>96.826628466243108</v>
      </c>
      <c r="G69" s="60">
        <v>902.9</v>
      </c>
      <c r="H69" s="60">
        <v>150.9</v>
      </c>
      <c r="I69" s="63">
        <v>0</v>
      </c>
      <c r="J69" s="62">
        <v>0</v>
      </c>
      <c r="K69" s="59">
        <f>Ekamut!X71</f>
        <v>1953.6</v>
      </c>
      <c r="L69" s="59">
        <f>Ekamut!Y71</f>
        <v>1953.6</v>
      </c>
      <c r="M69" s="59">
        <f>Ekamut!Z71</f>
        <v>298.32650000000001</v>
      </c>
      <c r="N69" s="59">
        <f>Ekamut!AB71</f>
        <v>15.270602989352991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>
        <f>Ekamut!N72</f>
        <v>2800.2</v>
      </c>
      <c r="D70" s="100">
        <f>Ekamut!O72</f>
        <v>2800.2</v>
      </c>
      <c r="E70" s="100">
        <f>Ekamut!P72</f>
        <v>3733.0350000000003</v>
      </c>
      <c r="F70" s="100">
        <f>Ekamut!R72</f>
        <v>133.31315620312836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>
        <f>Ekamut!X72</f>
        <v>920</v>
      </c>
      <c r="L70" s="59">
        <f>Ekamut!Y72</f>
        <v>920</v>
      </c>
      <c r="M70" s="59">
        <f>Ekamut!Z72</f>
        <v>207.89699999999999</v>
      </c>
      <c r="N70" s="59">
        <f>Ekamut!AB72</f>
        <v>22.597499999999997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>
        <f>Ekamut!N73</f>
        <v>2500</v>
      </c>
      <c r="D71" s="100">
        <f>Ekamut!O73</f>
        <v>2500</v>
      </c>
      <c r="E71" s="100">
        <f>Ekamut!P73</f>
        <v>1767.3609999999996</v>
      </c>
      <c r="F71" s="100">
        <f>Ekamut!R73</f>
        <v>70.694439999999986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>
        <f>Ekamut!X73</f>
        <v>705</v>
      </c>
      <c r="L71" s="59">
        <f>Ekamut!Y73</f>
        <v>705</v>
      </c>
      <c r="M71" s="59">
        <f>Ekamut!Z73</f>
        <v>0</v>
      </c>
      <c r="N71" s="59">
        <f>Ekamut!AB73</f>
        <v>0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>
        <f>Ekamut!N74</f>
        <v>1770</v>
      </c>
      <c r="D72" s="100">
        <f>Ekamut!O74</f>
        <v>1770</v>
      </c>
      <c r="E72" s="100">
        <f>Ekamut!P74</f>
        <v>1479.684</v>
      </c>
      <c r="F72" s="100">
        <f>Ekamut!R74</f>
        <v>83.597966101694908</v>
      </c>
      <c r="G72" s="60">
        <v>345.6</v>
      </c>
      <c r="H72" s="60">
        <v>34.4</v>
      </c>
      <c r="I72" s="63">
        <v>0.2</v>
      </c>
      <c r="J72" s="62">
        <v>0</v>
      </c>
      <c r="K72" s="59">
        <f>Ekamut!X74</f>
        <v>800</v>
      </c>
      <c r="L72" s="59">
        <f>Ekamut!Y74</f>
        <v>800</v>
      </c>
      <c r="M72" s="59">
        <f>Ekamut!Z74</f>
        <v>150.5</v>
      </c>
      <c r="N72" s="59">
        <f>Ekamut!AB74</f>
        <v>18.8125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>
        <f>Ekamut!N75</f>
        <v>905.8</v>
      </c>
      <c r="D73" s="100">
        <f>Ekamut!O75</f>
        <v>905.8</v>
      </c>
      <c r="E73" s="100">
        <f>Ekamut!P75</f>
        <v>1014.9450000000002</v>
      </c>
      <c r="F73" s="100">
        <f>Ekamut!R75</f>
        <v>112.0495694413778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>
        <f>Ekamut!X75</f>
        <v>1355.4</v>
      </c>
      <c r="L73" s="59">
        <f>Ekamut!Y75</f>
        <v>1355.4</v>
      </c>
      <c r="M73" s="59">
        <f>Ekamut!Z75</f>
        <v>63.872999999999998</v>
      </c>
      <c r="N73" s="59">
        <f>Ekamut!AB75</f>
        <v>4.7124833997343956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>
        <f>Ekamut!N76</f>
        <v>417.5</v>
      </c>
      <c r="D74" s="100">
        <f>Ekamut!O76</f>
        <v>417.5</v>
      </c>
      <c r="E74" s="100">
        <f>Ekamut!P76</f>
        <v>655.88400000000001</v>
      </c>
      <c r="F74" s="100">
        <f>Ekamut!R76</f>
        <v>157.0979640718563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>
        <f>Ekamut!X76</f>
        <v>1350</v>
      </c>
      <c r="L74" s="59">
        <f>Ekamut!Y76</f>
        <v>1350</v>
      </c>
      <c r="M74" s="59">
        <f>Ekamut!Z76</f>
        <v>30</v>
      </c>
      <c r="N74" s="59">
        <f>Ekamut!AB76</f>
        <v>2.2222222222222223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>
        <f>Ekamut!N77</f>
        <v>3059.8</v>
      </c>
      <c r="D75" s="100">
        <f>Ekamut!O77</f>
        <v>3059.8</v>
      </c>
      <c r="E75" s="100">
        <f>Ekamut!P77</f>
        <v>848.40400000000011</v>
      </c>
      <c r="F75" s="100">
        <f>Ekamut!R77</f>
        <v>27.727433165566378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>
        <f>Ekamut!X77</f>
        <v>0</v>
      </c>
      <c r="L75" s="59">
        <f>Ekamut!Y77</f>
        <v>0</v>
      </c>
      <c r="M75" s="59">
        <f>Ekamut!Z77</f>
        <v>119.27</v>
      </c>
      <c r="N75" s="59" t="e">
        <f>Ekamut!AB77</f>
        <v>#DIV/0!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>
        <f>Ekamut!N78</f>
        <v>3462</v>
      </c>
      <c r="D76" s="100">
        <f>Ekamut!O78</f>
        <v>3462</v>
      </c>
      <c r="E76" s="100">
        <f>Ekamut!P78</f>
        <v>2412.616</v>
      </c>
      <c r="F76" s="100">
        <f>Ekamut!R78</f>
        <v>69.688503755054882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>
        <f>Ekamut!X78</f>
        <v>1189.7</v>
      </c>
      <c r="L76" s="59">
        <f>Ekamut!Y78</f>
        <v>1189.7</v>
      </c>
      <c r="M76" s="59">
        <f>Ekamut!Z78</f>
        <v>182.20699999999999</v>
      </c>
      <c r="N76" s="59">
        <f>Ekamut!AB78</f>
        <v>15.315373623602587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>
        <f>Ekamut!N79</f>
        <v>1903.9</v>
      </c>
      <c r="D77" s="100">
        <f>Ekamut!O79</f>
        <v>1903.9</v>
      </c>
      <c r="E77" s="100">
        <f>Ekamut!P79</f>
        <v>968.58999999999958</v>
      </c>
      <c r="F77" s="100">
        <f>Ekamut!R79</f>
        <v>50.873995482956012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>
        <f>Ekamut!X79</f>
        <v>762.9</v>
      </c>
      <c r="L77" s="59">
        <f>Ekamut!Y79</f>
        <v>762.9</v>
      </c>
      <c r="M77" s="59">
        <f>Ekamut!Z79</f>
        <v>63.069000000000003</v>
      </c>
      <c r="N77" s="59">
        <f>Ekamut!AB79</f>
        <v>8.2670074714903663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>
        <f>Ekamut!N80</f>
        <v>1100.0999999999999</v>
      </c>
      <c r="D78" s="100">
        <f>Ekamut!O80</f>
        <v>1100.0999999999999</v>
      </c>
      <c r="E78" s="100">
        <f>Ekamut!P80</f>
        <v>1025.4870000000001</v>
      </c>
      <c r="F78" s="100">
        <f>Ekamut!R80</f>
        <v>93.217616580310889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>
        <f>Ekamut!X80</f>
        <v>600</v>
      </c>
      <c r="L78" s="59">
        <f>Ekamut!Y80</f>
        <v>600</v>
      </c>
      <c r="M78" s="59">
        <f>Ekamut!Z80</f>
        <v>0</v>
      </c>
      <c r="N78" s="59">
        <f>Ekamut!AB80</f>
        <v>0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>
        <f>Ekamut!N81</f>
        <v>1523.8999999999999</v>
      </c>
      <c r="D79" s="100">
        <f>Ekamut!O81</f>
        <v>1523.8999999999999</v>
      </c>
      <c r="E79" s="100">
        <f>Ekamut!P81</f>
        <v>1626.1219999999998</v>
      </c>
      <c r="F79" s="100">
        <f>Ekamut!R81</f>
        <v>106.70792046722227</v>
      </c>
      <c r="G79" s="60">
        <v>730.5</v>
      </c>
      <c r="H79" s="60">
        <v>400.7</v>
      </c>
      <c r="I79" s="63">
        <v>0</v>
      </c>
      <c r="J79" s="62">
        <v>0</v>
      </c>
      <c r="K79" s="59">
        <f>Ekamut!X81</f>
        <v>1572.5</v>
      </c>
      <c r="L79" s="59">
        <f>Ekamut!Y81</f>
        <v>1572.5</v>
      </c>
      <c r="M79" s="59">
        <f>Ekamut!Z81</f>
        <v>81.180000000000007</v>
      </c>
      <c r="N79" s="59">
        <f>Ekamut!AB81</f>
        <v>5.1624801271860106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>
        <f>SUM(C8:C79)</f>
        <v>913117.8</v>
      </c>
      <c r="D80" s="101">
        <f>SUM(D8:D79)</f>
        <v>911167.13333333342</v>
      </c>
      <c r="E80" s="101">
        <f>SUM(E8:E79)</f>
        <v>738612.60570000007</v>
      </c>
      <c r="F80" s="100">
        <f>Ekamut!R82</f>
        <v>84.300256161862237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>
        <f t="shared" si="0"/>
        <v>211623.69399999999</v>
      </c>
      <c r="L80" s="65">
        <f t="shared" si="0"/>
        <v>203777.02733333333</v>
      </c>
      <c r="M80" s="65">
        <f t="shared" si="0"/>
        <v>144148.27919999993</v>
      </c>
      <c r="N80" s="59">
        <f>Ekamut!AB82</f>
        <v>68.705494912991298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54" t="s">
        <v>149</v>
      </c>
      <c r="B1" s="254"/>
      <c r="C1" s="254"/>
      <c r="D1" s="254"/>
    </row>
    <row r="2" spans="1:4" s="9" customFormat="1" ht="13.15" customHeight="1" x14ac:dyDescent="0.3">
      <c r="A2" s="258" t="s">
        <v>6</v>
      </c>
      <c r="B2" s="255" t="s">
        <v>10</v>
      </c>
      <c r="C2" s="255" t="s">
        <v>147</v>
      </c>
      <c r="D2" s="255" t="s">
        <v>148</v>
      </c>
    </row>
    <row r="3" spans="1:4" s="9" customFormat="1" ht="13.15" customHeight="1" x14ac:dyDescent="0.3">
      <c r="A3" s="259"/>
      <c r="B3" s="256"/>
      <c r="C3" s="256"/>
      <c r="D3" s="256"/>
    </row>
    <row r="4" spans="1:4" s="9" customFormat="1" ht="13.15" customHeight="1" x14ac:dyDescent="0.3">
      <c r="A4" s="259"/>
      <c r="B4" s="256"/>
      <c r="C4" s="256"/>
      <c r="D4" s="256"/>
    </row>
    <row r="5" spans="1:4" s="10" customFormat="1" ht="13.15" customHeight="1" x14ac:dyDescent="0.3">
      <c r="A5" s="259"/>
      <c r="B5" s="256"/>
      <c r="C5" s="256"/>
      <c r="D5" s="256"/>
    </row>
    <row r="6" spans="1:4" s="27" customFormat="1" ht="28.15" customHeight="1" x14ac:dyDescent="0.25">
      <c r="A6" s="260"/>
      <c r="B6" s="257"/>
      <c r="C6" s="257"/>
      <c r="D6" s="257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52" t="s">
        <v>44</v>
      </c>
      <c r="B80" s="253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63" t="s">
        <v>230</v>
      </c>
      <c r="B1" s="263"/>
      <c r="C1" s="263"/>
      <c r="D1" s="263"/>
      <c r="E1" s="263"/>
      <c r="F1" s="263"/>
      <c r="G1" s="263"/>
    </row>
    <row r="2" spans="1:7" ht="34.5" customHeight="1" x14ac:dyDescent="0.3">
      <c r="A2" s="264"/>
      <c r="B2" s="264"/>
      <c r="C2" s="264"/>
      <c r="D2" s="264"/>
      <c r="E2" s="264"/>
      <c r="F2" s="264"/>
      <c r="G2" s="264"/>
    </row>
    <row r="3" spans="1:7" ht="105.6" customHeight="1" x14ac:dyDescent="0.3">
      <c r="A3" s="261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62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201" t="s">
        <v>11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202" t="s">
        <v>143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R2" s="5"/>
      <c r="S2" s="5"/>
      <c r="U2" s="203"/>
      <c r="V2" s="203"/>
      <c r="W2" s="203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202" t="s">
        <v>12</v>
      </c>
      <c r="N3" s="202"/>
      <c r="O3" s="202"/>
      <c r="P3" s="202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14" t="s">
        <v>6</v>
      </c>
      <c r="B4" s="214" t="s">
        <v>10</v>
      </c>
      <c r="C4" s="220" t="s">
        <v>4</v>
      </c>
      <c r="D4" s="87"/>
      <c r="E4" s="220" t="s">
        <v>5</v>
      </c>
      <c r="F4" s="223" t="s">
        <v>13</v>
      </c>
      <c r="G4" s="224"/>
      <c r="H4" s="224"/>
      <c r="I4" s="224"/>
      <c r="J4" s="225"/>
      <c r="K4" s="204" t="s">
        <v>45</v>
      </c>
      <c r="L4" s="205"/>
      <c r="M4" s="205"/>
      <c r="N4" s="205"/>
      <c r="O4" s="206"/>
      <c r="P4" s="183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5"/>
      <c r="DG4" s="190" t="s">
        <v>14</v>
      </c>
      <c r="DH4" s="191" t="s">
        <v>15</v>
      </c>
      <c r="DI4" s="192"/>
      <c r="DJ4" s="193"/>
      <c r="DK4" s="200" t="s">
        <v>3</v>
      </c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00"/>
      <c r="EA4" s="200"/>
      <c r="EB4" s="200"/>
      <c r="EC4" s="265" t="s">
        <v>16</v>
      </c>
      <c r="ED4" s="167" t="s">
        <v>17</v>
      </c>
      <c r="EE4" s="168"/>
      <c r="EF4" s="169"/>
    </row>
    <row r="5" spans="1:136" s="9" customFormat="1" ht="15" customHeight="1" x14ac:dyDescent="0.3">
      <c r="A5" s="215"/>
      <c r="B5" s="215"/>
      <c r="C5" s="221"/>
      <c r="D5" s="88"/>
      <c r="E5" s="221"/>
      <c r="F5" s="226"/>
      <c r="G5" s="227"/>
      <c r="H5" s="227"/>
      <c r="I5" s="227"/>
      <c r="J5" s="228"/>
      <c r="K5" s="207"/>
      <c r="L5" s="208"/>
      <c r="M5" s="208"/>
      <c r="N5" s="208"/>
      <c r="O5" s="209"/>
      <c r="P5" s="176" t="s">
        <v>7</v>
      </c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8"/>
      <c r="AW5" s="179" t="s">
        <v>2</v>
      </c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28" t="s">
        <v>8</v>
      </c>
      <c r="BM5" s="129"/>
      <c r="BN5" s="129"/>
      <c r="BO5" s="180" t="s">
        <v>18</v>
      </c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2"/>
      <c r="CF5" s="149" t="s">
        <v>0</v>
      </c>
      <c r="CG5" s="147"/>
      <c r="CH5" s="147"/>
      <c r="CI5" s="147"/>
      <c r="CJ5" s="147"/>
      <c r="CK5" s="147"/>
      <c r="CL5" s="147"/>
      <c r="CM5" s="147"/>
      <c r="CN5" s="186"/>
      <c r="CO5" s="180" t="s">
        <v>1</v>
      </c>
      <c r="CP5" s="181"/>
      <c r="CQ5" s="181"/>
      <c r="CR5" s="181"/>
      <c r="CS5" s="181"/>
      <c r="CT5" s="181"/>
      <c r="CU5" s="181"/>
      <c r="CV5" s="181"/>
      <c r="CW5" s="181"/>
      <c r="CX5" s="179" t="s">
        <v>19</v>
      </c>
      <c r="CY5" s="179"/>
      <c r="CZ5" s="179"/>
      <c r="DA5" s="128" t="s">
        <v>20</v>
      </c>
      <c r="DB5" s="129"/>
      <c r="DC5" s="130"/>
      <c r="DD5" s="128" t="s">
        <v>21</v>
      </c>
      <c r="DE5" s="129"/>
      <c r="DF5" s="130"/>
      <c r="DG5" s="190"/>
      <c r="DH5" s="194"/>
      <c r="DI5" s="195"/>
      <c r="DJ5" s="196"/>
      <c r="DK5" s="143"/>
      <c r="DL5" s="143"/>
      <c r="DM5" s="144"/>
      <c r="DN5" s="144"/>
      <c r="DO5" s="144"/>
      <c r="DP5" s="144"/>
      <c r="DQ5" s="128" t="s">
        <v>22</v>
      </c>
      <c r="DR5" s="129"/>
      <c r="DS5" s="130"/>
      <c r="DT5" s="138"/>
      <c r="DU5" s="139"/>
      <c r="DV5" s="139"/>
      <c r="DW5" s="139"/>
      <c r="DX5" s="139"/>
      <c r="DY5" s="139"/>
      <c r="DZ5" s="139"/>
      <c r="EA5" s="139"/>
      <c r="EB5" s="139"/>
      <c r="EC5" s="267"/>
      <c r="ED5" s="170"/>
      <c r="EE5" s="171"/>
      <c r="EF5" s="172"/>
    </row>
    <row r="6" spans="1:136" s="9" customFormat="1" ht="119.25" customHeight="1" x14ac:dyDescent="0.3">
      <c r="A6" s="215"/>
      <c r="B6" s="215"/>
      <c r="C6" s="221"/>
      <c r="D6" s="88"/>
      <c r="E6" s="221"/>
      <c r="F6" s="229"/>
      <c r="G6" s="230"/>
      <c r="H6" s="230"/>
      <c r="I6" s="230"/>
      <c r="J6" s="231"/>
      <c r="K6" s="210"/>
      <c r="L6" s="211"/>
      <c r="M6" s="211"/>
      <c r="N6" s="211"/>
      <c r="O6" s="212"/>
      <c r="P6" s="187" t="s">
        <v>23</v>
      </c>
      <c r="Q6" s="188"/>
      <c r="R6" s="188"/>
      <c r="S6" s="188"/>
      <c r="T6" s="189"/>
      <c r="U6" s="162" t="s">
        <v>24</v>
      </c>
      <c r="V6" s="163"/>
      <c r="W6" s="163"/>
      <c r="X6" s="163"/>
      <c r="Y6" s="164"/>
      <c r="Z6" s="162" t="s">
        <v>25</v>
      </c>
      <c r="AA6" s="163"/>
      <c r="AB6" s="163"/>
      <c r="AC6" s="163"/>
      <c r="AD6" s="164"/>
      <c r="AE6" s="162" t="s">
        <v>26</v>
      </c>
      <c r="AF6" s="163"/>
      <c r="AG6" s="163"/>
      <c r="AH6" s="163"/>
      <c r="AI6" s="164"/>
      <c r="AJ6" s="162" t="s">
        <v>27</v>
      </c>
      <c r="AK6" s="163"/>
      <c r="AL6" s="163"/>
      <c r="AM6" s="163"/>
      <c r="AN6" s="164"/>
      <c r="AO6" s="162" t="s">
        <v>28</v>
      </c>
      <c r="AP6" s="163"/>
      <c r="AQ6" s="163"/>
      <c r="AR6" s="163"/>
      <c r="AS6" s="164"/>
      <c r="AT6" s="213" t="s">
        <v>29</v>
      </c>
      <c r="AU6" s="213"/>
      <c r="AV6" s="213"/>
      <c r="AW6" s="150" t="s">
        <v>30</v>
      </c>
      <c r="AX6" s="151"/>
      <c r="AY6" s="151"/>
      <c r="AZ6" s="150" t="s">
        <v>31</v>
      </c>
      <c r="BA6" s="151"/>
      <c r="BB6" s="152"/>
      <c r="BC6" s="153" t="s">
        <v>32</v>
      </c>
      <c r="BD6" s="154"/>
      <c r="BE6" s="155"/>
      <c r="BF6" s="153" t="s">
        <v>33</v>
      </c>
      <c r="BG6" s="154"/>
      <c r="BH6" s="154"/>
      <c r="BI6" s="165" t="s">
        <v>34</v>
      </c>
      <c r="BJ6" s="166"/>
      <c r="BK6" s="166"/>
      <c r="BL6" s="135"/>
      <c r="BM6" s="136"/>
      <c r="BN6" s="136"/>
      <c r="BO6" s="159" t="s">
        <v>35</v>
      </c>
      <c r="BP6" s="160"/>
      <c r="BQ6" s="160"/>
      <c r="BR6" s="160"/>
      <c r="BS6" s="161"/>
      <c r="BT6" s="148" t="s">
        <v>36</v>
      </c>
      <c r="BU6" s="148"/>
      <c r="BV6" s="148"/>
      <c r="BW6" s="148" t="s">
        <v>37</v>
      </c>
      <c r="BX6" s="148"/>
      <c r="BY6" s="148"/>
      <c r="BZ6" s="148" t="s">
        <v>38</v>
      </c>
      <c r="CA6" s="148"/>
      <c r="CB6" s="148"/>
      <c r="CC6" s="148" t="s">
        <v>39</v>
      </c>
      <c r="CD6" s="148"/>
      <c r="CE6" s="148"/>
      <c r="CF6" s="148" t="s">
        <v>46</v>
      </c>
      <c r="CG6" s="148"/>
      <c r="CH6" s="148"/>
      <c r="CI6" s="149" t="s">
        <v>47</v>
      </c>
      <c r="CJ6" s="147"/>
      <c r="CK6" s="147"/>
      <c r="CL6" s="148" t="s">
        <v>40</v>
      </c>
      <c r="CM6" s="148"/>
      <c r="CN6" s="148"/>
      <c r="CO6" s="145" t="s">
        <v>41</v>
      </c>
      <c r="CP6" s="146"/>
      <c r="CQ6" s="147"/>
      <c r="CR6" s="148" t="s">
        <v>42</v>
      </c>
      <c r="CS6" s="148"/>
      <c r="CT6" s="148"/>
      <c r="CU6" s="149" t="s">
        <v>48</v>
      </c>
      <c r="CV6" s="147"/>
      <c r="CW6" s="147"/>
      <c r="CX6" s="179"/>
      <c r="CY6" s="179"/>
      <c r="CZ6" s="179"/>
      <c r="DA6" s="135"/>
      <c r="DB6" s="136"/>
      <c r="DC6" s="137"/>
      <c r="DD6" s="135"/>
      <c r="DE6" s="136"/>
      <c r="DF6" s="137"/>
      <c r="DG6" s="190"/>
      <c r="DH6" s="197"/>
      <c r="DI6" s="198"/>
      <c r="DJ6" s="199"/>
      <c r="DK6" s="128" t="s">
        <v>49</v>
      </c>
      <c r="DL6" s="129"/>
      <c r="DM6" s="130"/>
      <c r="DN6" s="128" t="s">
        <v>50</v>
      </c>
      <c r="DO6" s="129"/>
      <c r="DP6" s="130"/>
      <c r="DQ6" s="135"/>
      <c r="DR6" s="136"/>
      <c r="DS6" s="137"/>
      <c r="DT6" s="128" t="s">
        <v>51</v>
      </c>
      <c r="DU6" s="129"/>
      <c r="DV6" s="130"/>
      <c r="DW6" s="128" t="s">
        <v>52</v>
      </c>
      <c r="DX6" s="129"/>
      <c r="DY6" s="130"/>
      <c r="DZ6" s="133" t="s">
        <v>53</v>
      </c>
      <c r="EA6" s="134"/>
      <c r="EB6" s="134"/>
      <c r="EC6" s="266"/>
      <c r="ED6" s="173"/>
      <c r="EE6" s="174"/>
      <c r="EF6" s="175"/>
    </row>
    <row r="7" spans="1:136" s="10" customFormat="1" ht="36" customHeight="1" x14ac:dyDescent="0.3">
      <c r="A7" s="215"/>
      <c r="B7" s="215"/>
      <c r="C7" s="221"/>
      <c r="D7" s="88"/>
      <c r="E7" s="221"/>
      <c r="F7" s="131" t="s">
        <v>43</v>
      </c>
      <c r="G7" s="156" t="s">
        <v>55</v>
      </c>
      <c r="H7" s="157"/>
      <c r="I7" s="157"/>
      <c r="J7" s="158"/>
      <c r="K7" s="131" t="s">
        <v>43</v>
      </c>
      <c r="L7" s="156" t="s">
        <v>55</v>
      </c>
      <c r="M7" s="157"/>
      <c r="N7" s="157"/>
      <c r="O7" s="158"/>
      <c r="P7" s="131" t="s">
        <v>43</v>
      </c>
      <c r="Q7" s="156" t="s">
        <v>55</v>
      </c>
      <c r="R7" s="157"/>
      <c r="S7" s="157"/>
      <c r="T7" s="158"/>
      <c r="U7" s="131" t="s">
        <v>43</v>
      </c>
      <c r="V7" s="156" t="s">
        <v>55</v>
      </c>
      <c r="W7" s="157"/>
      <c r="X7" s="157"/>
      <c r="Y7" s="158"/>
      <c r="Z7" s="131" t="s">
        <v>43</v>
      </c>
      <c r="AA7" s="156" t="s">
        <v>55</v>
      </c>
      <c r="AB7" s="157"/>
      <c r="AC7" s="157"/>
      <c r="AD7" s="158"/>
      <c r="AE7" s="131" t="s">
        <v>43</v>
      </c>
      <c r="AF7" s="156" t="s">
        <v>55</v>
      </c>
      <c r="AG7" s="157"/>
      <c r="AH7" s="157"/>
      <c r="AI7" s="158"/>
      <c r="AJ7" s="131" t="s">
        <v>43</v>
      </c>
      <c r="AK7" s="156" t="s">
        <v>55</v>
      </c>
      <c r="AL7" s="157"/>
      <c r="AM7" s="157"/>
      <c r="AN7" s="158"/>
      <c r="AO7" s="131" t="s">
        <v>43</v>
      </c>
      <c r="AP7" s="156" t="s">
        <v>55</v>
      </c>
      <c r="AQ7" s="157"/>
      <c r="AR7" s="157"/>
      <c r="AS7" s="158"/>
      <c r="AT7" s="131" t="s">
        <v>43</v>
      </c>
      <c r="AU7" s="140" t="s">
        <v>55</v>
      </c>
      <c r="AV7" s="141"/>
      <c r="AW7" s="131" t="s">
        <v>43</v>
      </c>
      <c r="AX7" s="140" t="s">
        <v>55</v>
      </c>
      <c r="AY7" s="141"/>
      <c r="AZ7" s="131" t="s">
        <v>43</v>
      </c>
      <c r="BA7" s="140" t="s">
        <v>55</v>
      </c>
      <c r="BB7" s="141"/>
      <c r="BC7" s="131" t="s">
        <v>43</v>
      </c>
      <c r="BD7" s="140" t="s">
        <v>55</v>
      </c>
      <c r="BE7" s="141"/>
      <c r="BF7" s="131" t="s">
        <v>43</v>
      </c>
      <c r="BG7" s="140" t="s">
        <v>55</v>
      </c>
      <c r="BH7" s="141"/>
      <c r="BI7" s="131" t="s">
        <v>43</v>
      </c>
      <c r="BJ7" s="140" t="s">
        <v>55</v>
      </c>
      <c r="BK7" s="141"/>
      <c r="BL7" s="131" t="s">
        <v>43</v>
      </c>
      <c r="BM7" s="140" t="s">
        <v>55</v>
      </c>
      <c r="BN7" s="141"/>
      <c r="BO7" s="131" t="s">
        <v>43</v>
      </c>
      <c r="BP7" s="140" t="s">
        <v>55</v>
      </c>
      <c r="BQ7" s="232"/>
      <c r="BR7" s="232"/>
      <c r="BS7" s="141"/>
      <c r="BT7" s="131" t="s">
        <v>43</v>
      </c>
      <c r="BU7" s="140" t="s">
        <v>55</v>
      </c>
      <c r="BV7" s="141"/>
      <c r="BW7" s="131" t="s">
        <v>43</v>
      </c>
      <c r="BX7" s="140" t="s">
        <v>55</v>
      </c>
      <c r="BY7" s="141"/>
      <c r="BZ7" s="131" t="s">
        <v>43</v>
      </c>
      <c r="CA7" s="140" t="s">
        <v>55</v>
      </c>
      <c r="CB7" s="141"/>
      <c r="CC7" s="131" t="s">
        <v>43</v>
      </c>
      <c r="CD7" s="140" t="s">
        <v>55</v>
      </c>
      <c r="CE7" s="141"/>
      <c r="CF7" s="131" t="s">
        <v>43</v>
      </c>
      <c r="CG7" s="140" t="s">
        <v>55</v>
      </c>
      <c r="CH7" s="141"/>
      <c r="CI7" s="131" t="s">
        <v>43</v>
      </c>
      <c r="CJ7" s="140" t="s">
        <v>55</v>
      </c>
      <c r="CK7" s="141"/>
      <c r="CL7" s="131" t="s">
        <v>43</v>
      </c>
      <c r="CM7" s="140" t="s">
        <v>55</v>
      </c>
      <c r="CN7" s="141"/>
      <c r="CO7" s="131" t="s">
        <v>43</v>
      </c>
      <c r="CP7" s="140" t="s">
        <v>55</v>
      </c>
      <c r="CQ7" s="141"/>
      <c r="CR7" s="131" t="s">
        <v>43</v>
      </c>
      <c r="CS7" s="140" t="s">
        <v>55</v>
      </c>
      <c r="CT7" s="141"/>
      <c r="CU7" s="131" t="s">
        <v>43</v>
      </c>
      <c r="CV7" s="140" t="s">
        <v>55</v>
      </c>
      <c r="CW7" s="141"/>
      <c r="CX7" s="131" t="s">
        <v>43</v>
      </c>
      <c r="CY7" s="140" t="s">
        <v>55</v>
      </c>
      <c r="CZ7" s="141"/>
      <c r="DA7" s="131" t="s">
        <v>43</v>
      </c>
      <c r="DB7" s="140" t="s">
        <v>55</v>
      </c>
      <c r="DC7" s="141"/>
      <c r="DD7" s="131" t="s">
        <v>43</v>
      </c>
      <c r="DE7" s="140" t="s">
        <v>55</v>
      </c>
      <c r="DF7" s="141"/>
      <c r="DG7" s="142" t="s">
        <v>9</v>
      </c>
      <c r="DH7" s="131" t="s">
        <v>43</v>
      </c>
      <c r="DI7" s="140" t="s">
        <v>55</v>
      </c>
      <c r="DJ7" s="141"/>
      <c r="DK7" s="131" t="s">
        <v>43</v>
      </c>
      <c r="DL7" s="140" t="s">
        <v>55</v>
      </c>
      <c r="DM7" s="141"/>
      <c r="DN7" s="131" t="s">
        <v>43</v>
      </c>
      <c r="DO7" s="140" t="s">
        <v>55</v>
      </c>
      <c r="DP7" s="141"/>
      <c r="DQ7" s="131" t="s">
        <v>43</v>
      </c>
      <c r="DR7" s="140" t="s">
        <v>55</v>
      </c>
      <c r="DS7" s="141"/>
      <c r="DT7" s="131" t="s">
        <v>43</v>
      </c>
      <c r="DU7" s="140" t="s">
        <v>55</v>
      </c>
      <c r="DV7" s="141"/>
      <c r="DW7" s="131" t="s">
        <v>43</v>
      </c>
      <c r="DX7" s="140" t="s">
        <v>55</v>
      </c>
      <c r="DY7" s="141"/>
      <c r="DZ7" s="131" t="s">
        <v>43</v>
      </c>
      <c r="EA7" s="156" t="s">
        <v>55</v>
      </c>
      <c r="EB7" s="158"/>
      <c r="EC7" s="265" t="s">
        <v>9</v>
      </c>
      <c r="ED7" s="131" t="s">
        <v>43</v>
      </c>
      <c r="EE7" s="140" t="s">
        <v>55</v>
      </c>
      <c r="EF7" s="141"/>
    </row>
    <row r="8" spans="1:136" s="27" customFormat="1" ht="101.25" customHeight="1" x14ac:dyDescent="0.25">
      <c r="A8" s="216"/>
      <c r="B8" s="216"/>
      <c r="C8" s="222"/>
      <c r="D8" s="89"/>
      <c r="E8" s="222"/>
      <c r="F8" s="13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3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3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3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3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3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3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3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3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3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3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3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3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3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3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3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3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3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3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3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3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3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3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3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3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3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3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3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3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42"/>
      <c r="DH8" s="13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3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3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3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3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3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3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66"/>
      <c r="ED8" s="13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201" t="s">
        <v>11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202" t="s">
        <v>143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Q2" s="5"/>
      <c r="R2" s="5"/>
      <c r="T2" s="203"/>
      <c r="U2" s="203"/>
      <c r="V2" s="20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02" t="s">
        <v>12</v>
      </c>
      <c r="M3" s="202"/>
      <c r="N3" s="202"/>
      <c r="O3" s="20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14" t="s">
        <v>6</v>
      </c>
      <c r="B4" s="217" t="s">
        <v>10</v>
      </c>
      <c r="C4" s="220" t="s">
        <v>4</v>
      </c>
      <c r="D4" s="220" t="s">
        <v>5</v>
      </c>
      <c r="E4" s="223" t="s">
        <v>13</v>
      </c>
      <c r="F4" s="224"/>
      <c r="G4" s="224"/>
      <c r="H4" s="224"/>
      <c r="I4" s="225"/>
      <c r="J4" s="204" t="s">
        <v>45</v>
      </c>
      <c r="K4" s="205"/>
      <c r="L4" s="205"/>
      <c r="M4" s="205"/>
      <c r="N4" s="206"/>
      <c r="O4" s="183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5"/>
      <c r="DF4" s="190" t="s">
        <v>14</v>
      </c>
      <c r="DG4" s="191" t="s">
        <v>231</v>
      </c>
      <c r="DH4" s="200" t="s">
        <v>3</v>
      </c>
      <c r="DI4" s="200"/>
      <c r="DJ4" s="200"/>
      <c r="DK4" s="200"/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65" t="s">
        <v>16</v>
      </c>
      <c r="EA4" s="268" t="s">
        <v>232</v>
      </c>
    </row>
    <row r="5" spans="1:131" s="9" customFormat="1" ht="15" customHeight="1" x14ac:dyDescent="0.3">
      <c r="A5" s="215"/>
      <c r="B5" s="218"/>
      <c r="C5" s="221"/>
      <c r="D5" s="221"/>
      <c r="E5" s="226"/>
      <c r="F5" s="227"/>
      <c r="G5" s="227"/>
      <c r="H5" s="227"/>
      <c r="I5" s="228"/>
      <c r="J5" s="207"/>
      <c r="K5" s="208"/>
      <c r="L5" s="208"/>
      <c r="M5" s="208"/>
      <c r="N5" s="209"/>
      <c r="O5" s="176" t="s">
        <v>7</v>
      </c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8"/>
      <c r="AV5" s="179" t="s">
        <v>2</v>
      </c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28" t="s">
        <v>8</v>
      </c>
      <c r="BL5" s="129"/>
      <c r="BM5" s="129"/>
      <c r="BN5" s="180" t="s">
        <v>18</v>
      </c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2"/>
      <c r="CE5" s="149" t="s">
        <v>0</v>
      </c>
      <c r="CF5" s="147"/>
      <c r="CG5" s="147"/>
      <c r="CH5" s="147"/>
      <c r="CI5" s="147"/>
      <c r="CJ5" s="147"/>
      <c r="CK5" s="147"/>
      <c r="CL5" s="147"/>
      <c r="CM5" s="186"/>
      <c r="CN5" s="180" t="s">
        <v>1</v>
      </c>
      <c r="CO5" s="181"/>
      <c r="CP5" s="181"/>
      <c r="CQ5" s="181"/>
      <c r="CR5" s="181"/>
      <c r="CS5" s="181"/>
      <c r="CT5" s="181"/>
      <c r="CU5" s="181"/>
      <c r="CV5" s="181"/>
      <c r="CW5" s="179" t="s">
        <v>19</v>
      </c>
      <c r="CX5" s="179"/>
      <c r="CY5" s="179"/>
      <c r="CZ5" s="128" t="s">
        <v>20</v>
      </c>
      <c r="DA5" s="129"/>
      <c r="DB5" s="130"/>
      <c r="DC5" s="128" t="s">
        <v>21</v>
      </c>
      <c r="DD5" s="129"/>
      <c r="DE5" s="130"/>
      <c r="DF5" s="190"/>
      <c r="DG5" s="194"/>
      <c r="DH5" s="143"/>
      <c r="DI5" s="143"/>
      <c r="DJ5" s="144"/>
      <c r="DK5" s="144"/>
      <c r="DL5" s="144"/>
      <c r="DM5" s="144"/>
      <c r="DN5" s="128" t="s">
        <v>22</v>
      </c>
      <c r="DO5" s="129"/>
      <c r="DP5" s="130"/>
      <c r="DQ5" s="138"/>
      <c r="DR5" s="139"/>
      <c r="DS5" s="139"/>
      <c r="DT5" s="139"/>
      <c r="DU5" s="139"/>
      <c r="DV5" s="139"/>
      <c r="DW5" s="139"/>
      <c r="DX5" s="139"/>
      <c r="DY5" s="139"/>
      <c r="DZ5" s="267"/>
      <c r="EA5" s="268"/>
    </row>
    <row r="6" spans="1:131" s="9" customFormat="1" ht="119.25" customHeight="1" x14ac:dyDescent="0.3">
      <c r="A6" s="215"/>
      <c r="B6" s="218"/>
      <c r="C6" s="221"/>
      <c r="D6" s="221"/>
      <c r="E6" s="229"/>
      <c r="F6" s="230"/>
      <c r="G6" s="230"/>
      <c r="H6" s="230"/>
      <c r="I6" s="231"/>
      <c r="J6" s="210"/>
      <c r="K6" s="211"/>
      <c r="L6" s="211"/>
      <c r="M6" s="211"/>
      <c r="N6" s="212"/>
      <c r="O6" s="187" t="s">
        <v>23</v>
      </c>
      <c r="P6" s="188"/>
      <c r="Q6" s="188"/>
      <c r="R6" s="188"/>
      <c r="S6" s="189"/>
      <c r="T6" s="162" t="s">
        <v>24</v>
      </c>
      <c r="U6" s="163"/>
      <c r="V6" s="163"/>
      <c r="W6" s="163"/>
      <c r="X6" s="164"/>
      <c r="Y6" s="162" t="s">
        <v>25</v>
      </c>
      <c r="Z6" s="163"/>
      <c r="AA6" s="163"/>
      <c r="AB6" s="163"/>
      <c r="AC6" s="164"/>
      <c r="AD6" s="162" t="s">
        <v>26</v>
      </c>
      <c r="AE6" s="163"/>
      <c r="AF6" s="163"/>
      <c r="AG6" s="163"/>
      <c r="AH6" s="164"/>
      <c r="AI6" s="162" t="s">
        <v>27</v>
      </c>
      <c r="AJ6" s="163"/>
      <c r="AK6" s="163"/>
      <c r="AL6" s="163"/>
      <c r="AM6" s="164"/>
      <c r="AN6" s="162" t="s">
        <v>28</v>
      </c>
      <c r="AO6" s="163"/>
      <c r="AP6" s="163"/>
      <c r="AQ6" s="163"/>
      <c r="AR6" s="164"/>
      <c r="AS6" s="213" t="s">
        <v>29</v>
      </c>
      <c r="AT6" s="213"/>
      <c r="AU6" s="213"/>
      <c r="AV6" s="150" t="s">
        <v>30</v>
      </c>
      <c r="AW6" s="151"/>
      <c r="AX6" s="151"/>
      <c r="AY6" s="150" t="s">
        <v>31</v>
      </c>
      <c r="AZ6" s="151"/>
      <c r="BA6" s="152"/>
      <c r="BB6" s="153" t="s">
        <v>32</v>
      </c>
      <c r="BC6" s="154"/>
      <c r="BD6" s="155"/>
      <c r="BE6" s="153" t="s">
        <v>33</v>
      </c>
      <c r="BF6" s="154"/>
      <c r="BG6" s="154"/>
      <c r="BH6" s="165" t="s">
        <v>34</v>
      </c>
      <c r="BI6" s="166"/>
      <c r="BJ6" s="166"/>
      <c r="BK6" s="135"/>
      <c r="BL6" s="136"/>
      <c r="BM6" s="136"/>
      <c r="BN6" s="159" t="s">
        <v>35</v>
      </c>
      <c r="BO6" s="160"/>
      <c r="BP6" s="160"/>
      <c r="BQ6" s="160"/>
      <c r="BR6" s="161"/>
      <c r="BS6" s="148" t="s">
        <v>36</v>
      </c>
      <c r="BT6" s="148"/>
      <c r="BU6" s="148"/>
      <c r="BV6" s="148" t="s">
        <v>37</v>
      </c>
      <c r="BW6" s="148"/>
      <c r="BX6" s="148"/>
      <c r="BY6" s="148" t="s">
        <v>38</v>
      </c>
      <c r="BZ6" s="148"/>
      <c r="CA6" s="148"/>
      <c r="CB6" s="148" t="s">
        <v>39</v>
      </c>
      <c r="CC6" s="148"/>
      <c r="CD6" s="148"/>
      <c r="CE6" s="148" t="s">
        <v>46</v>
      </c>
      <c r="CF6" s="148"/>
      <c r="CG6" s="148"/>
      <c r="CH6" s="149" t="s">
        <v>47</v>
      </c>
      <c r="CI6" s="147"/>
      <c r="CJ6" s="147"/>
      <c r="CK6" s="148" t="s">
        <v>40</v>
      </c>
      <c r="CL6" s="148"/>
      <c r="CM6" s="148"/>
      <c r="CN6" s="145" t="s">
        <v>41</v>
      </c>
      <c r="CO6" s="146"/>
      <c r="CP6" s="147"/>
      <c r="CQ6" s="148" t="s">
        <v>42</v>
      </c>
      <c r="CR6" s="148"/>
      <c r="CS6" s="148"/>
      <c r="CT6" s="149" t="s">
        <v>48</v>
      </c>
      <c r="CU6" s="147"/>
      <c r="CV6" s="147"/>
      <c r="CW6" s="179"/>
      <c r="CX6" s="179"/>
      <c r="CY6" s="179"/>
      <c r="CZ6" s="135"/>
      <c r="DA6" s="136"/>
      <c r="DB6" s="137"/>
      <c r="DC6" s="135"/>
      <c r="DD6" s="136"/>
      <c r="DE6" s="137"/>
      <c r="DF6" s="190"/>
      <c r="DG6" s="197"/>
      <c r="DH6" s="128" t="s">
        <v>49</v>
      </c>
      <c r="DI6" s="129"/>
      <c r="DJ6" s="130"/>
      <c r="DK6" s="128" t="s">
        <v>50</v>
      </c>
      <c r="DL6" s="129"/>
      <c r="DM6" s="130"/>
      <c r="DN6" s="135"/>
      <c r="DO6" s="136"/>
      <c r="DP6" s="137"/>
      <c r="DQ6" s="128" t="s">
        <v>51</v>
      </c>
      <c r="DR6" s="129"/>
      <c r="DS6" s="130"/>
      <c r="DT6" s="128" t="s">
        <v>52</v>
      </c>
      <c r="DU6" s="129"/>
      <c r="DV6" s="130"/>
      <c r="DW6" s="133" t="s">
        <v>53</v>
      </c>
      <c r="DX6" s="134"/>
      <c r="DY6" s="134"/>
      <c r="DZ6" s="266"/>
      <c r="EA6" s="268"/>
    </row>
    <row r="7" spans="1:131" s="10" customFormat="1" ht="36" customHeight="1" x14ac:dyDescent="0.3">
      <c r="A7" s="215"/>
      <c r="B7" s="218"/>
      <c r="C7" s="221"/>
      <c r="D7" s="221"/>
      <c r="E7" s="131" t="s">
        <v>43</v>
      </c>
      <c r="F7" s="156" t="s">
        <v>55</v>
      </c>
      <c r="G7" s="157"/>
      <c r="H7" s="157"/>
      <c r="I7" s="158"/>
      <c r="J7" s="131" t="s">
        <v>43</v>
      </c>
      <c r="K7" s="156" t="s">
        <v>55</v>
      </c>
      <c r="L7" s="157"/>
      <c r="M7" s="157"/>
      <c r="N7" s="158"/>
      <c r="O7" s="131" t="s">
        <v>43</v>
      </c>
      <c r="P7" s="156" t="s">
        <v>55</v>
      </c>
      <c r="Q7" s="157"/>
      <c r="R7" s="157"/>
      <c r="S7" s="158"/>
      <c r="T7" s="131" t="s">
        <v>43</v>
      </c>
      <c r="U7" s="156" t="s">
        <v>55</v>
      </c>
      <c r="V7" s="157"/>
      <c r="W7" s="157"/>
      <c r="X7" s="158"/>
      <c r="Y7" s="131" t="s">
        <v>43</v>
      </c>
      <c r="Z7" s="156" t="s">
        <v>55</v>
      </c>
      <c r="AA7" s="157"/>
      <c r="AB7" s="157"/>
      <c r="AC7" s="158"/>
      <c r="AD7" s="131" t="s">
        <v>43</v>
      </c>
      <c r="AE7" s="156" t="s">
        <v>55</v>
      </c>
      <c r="AF7" s="157"/>
      <c r="AG7" s="157"/>
      <c r="AH7" s="158"/>
      <c r="AI7" s="131" t="s">
        <v>43</v>
      </c>
      <c r="AJ7" s="156" t="s">
        <v>55</v>
      </c>
      <c r="AK7" s="157"/>
      <c r="AL7" s="157"/>
      <c r="AM7" s="158"/>
      <c r="AN7" s="131" t="s">
        <v>43</v>
      </c>
      <c r="AO7" s="156" t="s">
        <v>55</v>
      </c>
      <c r="AP7" s="157"/>
      <c r="AQ7" s="157"/>
      <c r="AR7" s="158"/>
      <c r="AS7" s="131" t="s">
        <v>43</v>
      </c>
      <c r="AT7" s="140" t="s">
        <v>55</v>
      </c>
      <c r="AU7" s="141"/>
      <c r="AV7" s="131" t="s">
        <v>43</v>
      </c>
      <c r="AW7" s="140" t="s">
        <v>55</v>
      </c>
      <c r="AX7" s="141"/>
      <c r="AY7" s="131" t="s">
        <v>43</v>
      </c>
      <c r="AZ7" s="140" t="s">
        <v>55</v>
      </c>
      <c r="BA7" s="141"/>
      <c r="BB7" s="131" t="s">
        <v>43</v>
      </c>
      <c r="BC7" s="140" t="s">
        <v>55</v>
      </c>
      <c r="BD7" s="141"/>
      <c r="BE7" s="131" t="s">
        <v>43</v>
      </c>
      <c r="BF7" s="140" t="s">
        <v>55</v>
      </c>
      <c r="BG7" s="141"/>
      <c r="BH7" s="131" t="s">
        <v>43</v>
      </c>
      <c r="BI7" s="140" t="s">
        <v>55</v>
      </c>
      <c r="BJ7" s="141"/>
      <c r="BK7" s="131" t="s">
        <v>43</v>
      </c>
      <c r="BL7" s="140" t="s">
        <v>55</v>
      </c>
      <c r="BM7" s="141"/>
      <c r="BN7" s="131" t="s">
        <v>43</v>
      </c>
      <c r="BO7" s="140" t="s">
        <v>55</v>
      </c>
      <c r="BP7" s="232"/>
      <c r="BQ7" s="232"/>
      <c r="BR7" s="141"/>
      <c r="BS7" s="131" t="s">
        <v>43</v>
      </c>
      <c r="BT7" s="140" t="s">
        <v>55</v>
      </c>
      <c r="BU7" s="141"/>
      <c r="BV7" s="131" t="s">
        <v>43</v>
      </c>
      <c r="BW7" s="140" t="s">
        <v>55</v>
      </c>
      <c r="BX7" s="141"/>
      <c r="BY7" s="131" t="s">
        <v>43</v>
      </c>
      <c r="BZ7" s="140" t="s">
        <v>55</v>
      </c>
      <c r="CA7" s="141"/>
      <c r="CB7" s="131" t="s">
        <v>43</v>
      </c>
      <c r="CC7" s="140" t="s">
        <v>55</v>
      </c>
      <c r="CD7" s="141"/>
      <c r="CE7" s="131" t="s">
        <v>43</v>
      </c>
      <c r="CF7" s="140" t="s">
        <v>55</v>
      </c>
      <c r="CG7" s="141"/>
      <c r="CH7" s="131" t="s">
        <v>43</v>
      </c>
      <c r="CI7" s="140" t="s">
        <v>55</v>
      </c>
      <c r="CJ7" s="141"/>
      <c r="CK7" s="131" t="s">
        <v>43</v>
      </c>
      <c r="CL7" s="140" t="s">
        <v>55</v>
      </c>
      <c r="CM7" s="141"/>
      <c r="CN7" s="131" t="s">
        <v>43</v>
      </c>
      <c r="CO7" s="140" t="s">
        <v>55</v>
      </c>
      <c r="CP7" s="141"/>
      <c r="CQ7" s="131" t="s">
        <v>43</v>
      </c>
      <c r="CR7" s="140" t="s">
        <v>55</v>
      </c>
      <c r="CS7" s="141"/>
      <c r="CT7" s="131" t="s">
        <v>43</v>
      </c>
      <c r="CU7" s="140" t="s">
        <v>55</v>
      </c>
      <c r="CV7" s="141"/>
      <c r="CW7" s="131" t="s">
        <v>43</v>
      </c>
      <c r="CX7" s="140" t="s">
        <v>55</v>
      </c>
      <c r="CY7" s="141"/>
      <c r="CZ7" s="131" t="s">
        <v>43</v>
      </c>
      <c r="DA7" s="140" t="s">
        <v>55</v>
      </c>
      <c r="DB7" s="141"/>
      <c r="DC7" s="131" t="s">
        <v>43</v>
      </c>
      <c r="DD7" s="140" t="s">
        <v>55</v>
      </c>
      <c r="DE7" s="141"/>
      <c r="DF7" s="142" t="s">
        <v>9</v>
      </c>
      <c r="DG7" s="131" t="s">
        <v>43</v>
      </c>
      <c r="DH7" s="131" t="s">
        <v>43</v>
      </c>
      <c r="DI7" s="140" t="s">
        <v>55</v>
      </c>
      <c r="DJ7" s="141"/>
      <c r="DK7" s="131" t="s">
        <v>43</v>
      </c>
      <c r="DL7" s="140" t="s">
        <v>55</v>
      </c>
      <c r="DM7" s="141"/>
      <c r="DN7" s="131" t="s">
        <v>43</v>
      </c>
      <c r="DO7" s="140" t="s">
        <v>55</v>
      </c>
      <c r="DP7" s="141"/>
      <c r="DQ7" s="131" t="s">
        <v>43</v>
      </c>
      <c r="DR7" s="140" t="s">
        <v>55</v>
      </c>
      <c r="DS7" s="141"/>
      <c r="DT7" s="131" t="s">
        <v>43</v>
      </c>
      <c r="DU7" s="140" t="s">
        <v>55</v>
      </c>
      <c r="DV7" s="141"/>
      <c r="DW7" s="131" t="s">
        <v>43</v>
      </c>
      <c r="DX7" s="156" t="s">
        <v>55</v>
      </c>
      <c r="DY7" s="158"/>
      <c r="DZ7" s="265" t="s">
        <v>9</v>
      </c>
      <c r="EA7" s="131" t="s">
        <v>43</v>
      </c>
    </row>
    <row r="8" spans="1:131" s="27" customFormat="1" ht="101.25" customHeight="1" x14ac:dyDescent="0.25">
      <c r="A8" s="216"/>
      <c r="B8" s="219"/>
      <c r="C8" s="222"/>
      <c r="D8" s="222"/>
      <c r="E8" s="13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3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3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3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3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3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3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3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3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3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3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3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3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3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3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3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3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3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3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3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3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3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3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3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3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3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3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3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3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42"/>
      <c r="DG8" s="132"/>
      <c r="DH8" s="132"/>
      <c r="DI8" s="35" t="e">
        <f>#REF!</f>
        <v>#REF!</v>
      </c>
      <c r="DJ8" s="26" t="e">
        <f>#REF!</f>
        <v>#REF!</v>
      </c>
      <c r="DK8" s="132"/>
      <c r="DL8" s="35" t="e">
        <f>DI8</f>
        <v>#REF!</v>
      </c>
      <c r="DM8" s="26" t="e">
        <f>DJ8</f>
        <v>#REF!</v>
      </c>
      <c r="DN8" s="132"/>
      <c r="DO8" s="35" t="e">
        <f>DL8</f>
        <v>#REF!</v>
      </c>
      <c r="DP8" s="26" t="e">
        <f>DM8</f>
        <v>#REF!</v>
      </c>
      <c r="DQ8" s="132"/>
      <c r="DR8" s="35" t="e">
        <f>DO8</f>
        <v>#REF!</v>
      </c>
      <c r="DS8" s="26" t="e">
        <f>DP8</f>
        <v>#REF!</v>
      </c>
      <c r="DT8" s="132"/>
      <c r="DU8" s="35" t="e">
        <f>DR8</f>
        <v>#REF!</v>
      </c>
      <c r="DV8" s="26" t="e">
        <f>DS8</f>
        <v>#REF!</v>
      </c>
      <c r="DW8" s="132"/>
      <c r="DX8" s="35" t="e">
        <f>DU8</f>
        <v>#REF!</v>
      </c>
      <c r="DY8" s="26" t="e">
        <f>DV8</f>
        <v>#REF!</v>
      </c>
      <c r="DZ8" s="266"/>
      <c r="EA8" s="13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9" t="s">
        <v>44</v>
      </c>
      <c r="B82" s="270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201" t="s">
        <v>11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202" t="s">
        <v>143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Q2" s="5"/>
      <c r="R2" s="5"/>
      <c r="T2" s="203"/>
      <c r="U2" s="203"/>
      <c r="V2" s="20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02" t="s">
        <v>12</v>
      </c>
      <c r="M3" s="202"/>
      <c r="N3" s="202"/>
      <c r="O3" s="20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14" t="s">
        <v>6</v>
      </c>
      <c r="B4" s="214" t="s">
        <v>10</v>
      </c>
      <c r="C4" s="220" t="s">
        <v>4</v>
      </c>
      <c r="D4" s="220" t="s">
        <v>5</v>
      </c>
      <c r="E4" s="223" t="s">
        <v>13</v>
      </c>
      <c r="F4" s="224"/>
      <c r="G4" s="224"/>
      <c r="H4" s="224"/>
      <c r="I4" s="225"/>
      <c r="J4" s="204" t="s">
        <v>45</v>
      </c>
      <c r="K4" s="205"/>
      <c r="L4" s="205"/>
      <c r="M4" s="205"/>
      <c r="N4" s="206"/>
      <c r="O4" s="183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5"/>
      <c r="DF4" s="190" t="s">
        <v>14</v>
      </c>
      <c r="DG4" s="191" t="s">
        <v>15</v>
      </c>
      <c r="DH4" s="192"/>
      <c r="DI4" s="193"/>
      <c r="DJ4" s="200" t="s">
        <v>3</v>
      </c>
      <c r="DK4" s="200"/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00"/>
      <c r="EA4" s="200"/>
      <c r="EB4" s="190" t="s">
        <v>16</v>
      </c>
      <c r="EC4" s="167" t="s">
        <v>17</v>
      </c>
      <c r="ED4" s="168"/>
      <c r="EE4" s="169"/>
    </row>
    <row r="5" spans="1:136" s="9" customFormat="1" ht="15" customHeight="1" x14ac:dyDescent="0.3">
      <c r="A5" s="215"/>
      <c r="B5" s="215"/>
      <c r="C5" s="221"/>
      <c r="D5" s="221"/>
      <c r="E5" s="226"/>
      <c r="F5" s="227"/>
      <c r="G5" s="227"/>
      <c r="H5" s="227"/>
      <c r="I5" s="228"/>
      <c r="J5" s="207"/>
      <c r="K5" s="208"/>
      <c r="L5" s="208"/>
      <c r="M5" s="208"/>
      <c r="N5" s="209"/>
      <c r="O5" s="176" t="s">
        <v>7</v>
      </c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8"/>
      <c r="AV5" s="179" t="s">
        <v>2</v>
      </c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28" t="s">
        <v>8</v>
      </c>
      <c r="BL5" s="129"/>
      <c r="BM5" s="129"/>
      <c r="BN5" s="180" t="s">
        <v>18</v>
      </c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2"/>
      <c r="CE5" s="149" t="s">
        <v>0</v>
      </c>
      <c r="CF5" s="147"/>
      <c r="CG5" s="147"/>
      <c r="CH5" s="147"/>
      <c r="CI5" s="147"/>
      <c r="CJ5" s="147"/>
      <c r="CK5" s="147"/>
      <c r="CL5" s="147"/>
      <c r="CM5" s="186"/>
      <c r="CN5" s="180" t="s">
        <v>1</v>
      </c>
      <c r="CO5" s="181"/>
      <c r="CP5" s="181"/>
      <c r="CQ5" s="181"/>
      <c r="CR5" s="181"/>
      <c r="CS5" s="181"/>
      <c r="CT5" s="181"/>
      <c r="CU5" s="181"/>
      <c r="CV5" s="181"/>
      <c r="CW5" s="179" t="s">
        <v>19</v>
      </c>
      <c r="CX5" s="179"/>
      <c r="CY5" s="179"/>
      <c r="CZ5" s="128" t="s">
        <v>20</v>
      </c>
      <c r="DA5" s="129"/>
      <c r="DB5" s="130"/>
      <c r="DC5" s="128" t="s">
        <v>21</v>
      </c>
      <c r="DD5" s="129"/>
      <c r="DE5" s="130"/>
      <c r="DF5" s="190"/>
      <c r="DG5" s="194"/>
      <c r="DH5" s="195"/>
      <c r="DI5" s="196"/>
      <c r="DJ5" s="143"/>
      <c r="DK5" s="143"/>
      <c r="DL5" s="144"/>
      <c r="DM5" s="144"/>
      <c r="DN5" s="144"/>
      <c r="DO5" s="144"/>
      <c r="DP5" s="128" t="s">
        <v>22</v>
      </c>
      <c r="DQ5" s="129"/>
      <c r="DR5" s="130"/>
      <c r="DS5" s="138"/>
      <c r="DT5" s="139"/>
      <c r="DU5" s="139"/>
      <c r="DV5" s="139"/>
      <c r="DW5" s="139"/>
      <c r="DX5" s="139"/>
      <c r="DY5" s="139"/>
      <c r="DZ5" s="139"/>
      <c r="EA5" s="139"/>
      <c r="EB5" s="190"/>
      <c r="EC5" s="170"/>
      <c r="ED5" s="171"/>
      <c r="EE5" s="172"/>
    </row>
    <row r="6" spans="1:136" s="9" customFormat="1" ht="119.25" customHeight="1" x14ac:dyDescent="0.3">
      <c r="A6" s="215"/>
      <c r="B6" s="215"/>
      <c r="C6" s="221"/>
      <c r="D6" s="221"/>
      <c r="E6" s="229"/>
      <c r="F6" s="230"/>
      <c r="G6" s="230"/>
      <c r="H6" s="230"/>
      <c r="I6" s="231"/>
      <c r="J6" s="210"/>
      <c r="K6" s="211"/>
      <c r="L6" s="211"/>
      <c r="M6" s="211"/>
      <c r="N6" s="212"/>
      <c r="O6" s="187" t="s">
        <v>23</v>
      </c>
      <c r="P6" s="188"/>
      <c r="Q6" s="188"/>
      <c r="R6" s="188"/>
      <c r="S6" s="189"/>
      <c r="T6" s="162" t="s">
        <v>24</v>
      </c>
      <c r="U6" s="163"/>
      <c r="V6" s="163"/>
      <c r="W6" s="163"/>
      <c r="X6" s="164"/>
      <c r="Y6" s="162" t="s">
        <v>25</v>
      </c>
      <c r="Z6" s="163"/>
      <c r="AA6" s="163"/>
      <c r="AB6" s="163"/>
      <c r="AC6" s="164"/>
      <c r="AD6" s="162" t="s">
        <v>26</v>
      </c>
      <c r="AE6" s="163"/>
      <c r="AF6" s="163"/>
      <c r="AG6" s="163"/>
      <c r="AH6" s="164"/>
      <c r="AI6" s="162" t="s">
        <v>27</v>
      </c>
      <c r="AJ6" s="163"/>
      <c r="AK6" s="163"/>
      <c r="AL6" s="163"/>
      <c r="AM6" s="164"/>
      <c r="AN6" s="162" t="s">
        <v>28</v>
      </c>
      <c r="AO6" s="163"/>
      <c r="AP6" s="163"/>
      <c r="AQ6" s="163"/>
      <c r="AR6" s="164"/>
      <c r="AS6" s="213" t="s">
        <v>29</v>
      </c>
      <c r="AT6" s="213"/>
      <c r="AU6" s="213"/>
      <c r="AV6" s="150" t="s">
        <v>30</v>
      </c>
      <c r="AW6" s="151"/>
      <c r="AX6" s="151"/>
      <c r="AY6" s="150" t="s">
        <v>31</v>
      </c>
      <c r="AZ6" s="151"/>
      <c r="BA6" s="152"/>
      <c r="BB6" s="153" t="s">
        <v>32</v>
      </c>
      <c r="BC6" s="154"/>
      <c r="BD6" s="155"/>
      <c r="BE6" s="153" t="s">
        <v>33</v>
      </c>
      <c r="BF6" s="154"/>
      <c r="BG6" s="154"/>
      <c r="BH6" s="165" t="s">
        <v>34</v>
      </c>
      <c r="BI6" s="166"/>
      <c r="BJ6" s="166"/>
      <c r="BK6" s="135"/>
      <c r="BL6" s="136"/>
      <c r="BM6" s="136"/>
      <c r="BN6" s="159" t="s">
        <v>35</v>
      </c>
      <c r="BO6" s="160"/>
      <c r="BP6" s="160"/>
      <c r="BQ6" s="160"/>
      <c r="BR6" s="161"/>
      <c r="BS6" s="148" t="s">
        <v>36</v>
      </c>
      <c r="BT6" s="148"/>
      <c r="BU6" s="148"/>
      <c r="BV6" s="148" t="s">
        <v>37</v>
      </c>
      <c r="BW6" s="148"/>
      <c r="BX6" s="148"/>
      <c r="BY6" s="148" t="s">
        <v>38</v>
      </c>
      <c r="BZ6" s="148"/>
      <c r="CA6" s="148"/>
      <c r="CB6" s="148" t="s">
        <v>39</v>
      </c>
      <c r="CC6" s="148"/>
      <c r="CD6" s="148"/>
      <c r="CE6" s="148" t="s">
        <v>46</v>
      </c>
      <c r="CF6" s="148"/>
      <c r="CG6" s="148"/>
      <c r="CH6" s="149" t="s">
        <v>47</v>
      </c>
      <c r="CI6" s="147"/>
      <c r="CJ6" s="147"/>
      <c r="CK6" s="148" t="s">
        <v>40</v>
      </c>
      <c r="CL6" s="148"/>
      <c r="CM6" s="148"/>
      <c r="CN6" s="145" t="s">
        <v>41</v>
      </c>
      <c r="CO6" s="146"/>
      <c r="CP6" s="147"/>
      <c r="CQ6" s="148" t="s">
        <v>42</v>
      </c>
      <c r="CR6" s="148"/>
      <c r="CS6" s="148"/>
      <c r="CT6" s="149" t="s">
        <v>48</v>
      </c>
      <c r="CU6" s="147"/>
      <c r="CV6" s="147"/>
      <c r="CW6" s="179"/>
      <c r="CX6" s="179"/>
      <c r="CY6" s="179"/>
      <c r="CZ6" s="135"/>
      <c r="DA6" s="136"/>
      <c r="DB6" s="137"/>
      <c r="DC6" s="135"/>
      <c r="DD6" s="136"/>
      <c r="DE6" s="137"/>
      <c r="DF6" s="190"/>
      <c r="DG6" s="197"/>
      <c r="DH6" s="198"/>
      <c r="DI6" s="199"/>
      <c r="DJ6" s="128" t="s">
        <v>49</v>
      </c>
      <c r="DK6" s="129"/>
      <c r="DL6" s="130"/>
      <c r="DM6" s="128" t="s">
        <v>50</v>
      </c>
      <c r="DN6" s="129"/>
      <c r="DO6" s="130"/>
      <c r="DP6" s="135"/>
      <c r="DQ6" s="136"/>
      <c r="DR6" s="137"/>
      <c r="DS6" s="128" t="s">
        <v>51</v>
      </c>
      <c r="DT6" s="129"/>
      <c r="DU6" s="130"/>
      <c r="DV6" s="128" t="s">
        <v>52</v>
      </c>
      <c r="DW6" s="129"/>
      <c r="DX6" s="130"/>
      <c r="DY6" s="133" t="s">
        <v>53</v>
      </c>
      <c r="DZ6" s="134"/>
      <c r="EA6" s="134"/>
      <c r="EB6" s="190"/>
      <c r="EC6" s="173"/>
      <c r="ED6" s="174"/>
      <c r="EE6" s="175"/>
    </row>
    <row r="7" spans="1:136" s="10" customFormat="1" ht="36" customHeight="1" x14ac:dyDescent="0.3">
      <c r="A7" s="215"/>
      <c r="B7" s="215"/>
      <c r="C7" s="221"/>
      <c r="D7" s="221"/>
      <c r="E7" s="131" t="s">
        <v>43</v>
      </c>
      <c r="F7" s="156" t="s">
        <v>55</v>
      </c>
      <c r="G7" s="157"/>
      <c r="H7" s="157"/>
      <c r="I7" s="158"/>
      <c r="J7" s="131" t="s">
        <v>43</v>
      </c>
      <c r="K7" s="156" t="s">
        <v>55</v>
      </c>
      <c r="L7" s="157"/>
      <c r="M7" s="157"/>
      <c r="N7" s="158"/>
      <c r="O7" s="131" t="s">
        <v>43</v>
      </c>
      <c r="P7" s="156" t="s">
        <v>55</v>
      </c>
      <c r="Q7" s="157"/>
      <c r="R7" s="157"/>
      <c r="S7" s="158"/>
      <c r="T7" s="131" t="s">
        <v>43</v>
      </c>
      <c r="U7" s="156" t="s">
        <v>55</v>
      </c>
      <c r="V7" s="157"/>
      <c r="W7" s="157"/>
      <c r="X7" s="158"/>
      <c r="Y7" s="131" t="s">
        <v>43</v>
      </c>
      <c r="Z7" s="156" t="s">
        <v>55</v>
      </c>
      <c r="AA7" s="157"/>
      <c r="AB7" s="157"/>
      <c r="AC7" s="158"/>
      <c r="AD7" s="131" t="s">
        <v>43</v>
      </c>
      <c r="AE7" s="156" t="s">
        <v>55</v>
      </c>
      <c r="AF7" s="157"/>
      <c r="AG7" s="157"/>
      <c r="AH7" s="158"/>
      <c r="AI7" s="131" t="s">
        <v>43</v>
      </c>
      <c r="AJ7" s="156" t="s">
        <v>55</v>
      </c>
      <c r="AK7" s="157"/>
      <c r="AL7" s="157"/>
      <c r="AM7" s="158"/>
      <c r="AN7" s="131" t="s">
        <v>43</v>
      </c>
      <c r="AO7" s="156" t="s">
        <v>55</v>
      </c>
      <c r="AP7" s="157"/>
      <c r="AQ7" s="157"/>
      <c r="AR7" s="158"/>
      <c r="AS7" s="131" t="s">
        <v>43</v>
      </c>
      <c r="AT7" s="140" t="s">
        <v>55</v>
      </c>
      <c r="AU7" s="141"/>
      <c r="AV7" s="131" t="s">
        <v>43</v>
      </c>
      <c r="AW7" s="140" t="s">
        <v>55</v>
      </c>
      <c r="AX7" s="141"/>
      <c r="AY7" s="131" t="s">
        <v>43</v>
      </c>
      <c r="AZ7" s="140" t="s">
        <v>55</v>
      </c>
      <c r="BA7" s="141"/>
      <c r="BB7" s="131" t="s">
        <v>43</v>
      </c>
      <c r="BC7" s="140" t="s">
        <v>55</v>
      </c>
      <c r="BD7" s="141"/>
      <c r="BE7" s="131" t="s">
        <v>43</v>
      </c>
      <c r="BF7" s="140" t="s">
        <v>55</v>
      </c>
      <c r="BG7" s="141"/>
      <c r="BH7" s="131" t="s">
        <v>43</v>
      </c>
      <c r="BI7" s="140" t="s">
        <v>55</v>
      </c>
      <c r="BJ7" s="141"/>
      <c r="BK7" s="131" t="s">
        <v>43</v>
      </c>
      <c r="BL7" s="140" t="s">
        <v>55</v>
      </c>
      <c r="BM7" s="141"/>
      <c r="BN7" s="131" t="s">
        <v>43</v>
      </c>
      <c r="BO7" s="140" t="s">
        <v>55</v>
      </c>
      <c r="BP7" s="232"/>
      <c r="BQ7" s="232"/>
      <c r="BR7" s="141"/>
      <c r="BS7" s="131" t="s">
        <v>43</v>
      </c>
      <c r="BT7" s="140" t="s">
        <v>55</v>
      </c>
      <c r="BU7" s="141"/>
      <c r="BV7" s="131" t="s">
        <v>43</v>
      </c>
      <c r="BW7" s="140" t="s">
        <v>55</v>
      </c>
      <c r="BX7" s="141"/>
      <c r="BY7" s="131" t="s">
        <v>43</v>
      </c>
      <c r="BZ7" s="140" t="s">
        <v>55</v>
      </c>
      <c r="CA7" s="141"/>
      <c r="CB7" s="131" t="s">
        <v>43</v>
      </c>
      <c r="CC7" s="140" t="s">
        <v>55</v>
      </c>
      <c r="CD7" s="141"/>
      <c r="CE7" s="131" t="s">
        <v>43</v>
      </c>
      <c r="CF7" s="140" t="s">
        <v>55</v>
      </c>
      <c r="CG7" s="141"/>
      <c r="CH7" s="131" t="s">
        <v>43</v>
      </c>
      <c r="CI7" s="140" t="s">
        <v>55</v>
      </c>
      <c r="CJ7" s="141"/>
      <c r="CK7" s="131" t="s">
        <v>43</v>
      </c>
      <c r="CL7" s="140" t="s">
        <v>55</v>
      </c>
      <c r="CM7" s="141"/>
      <c r="CN7" s="131" t="s">
        <v>43</v>
      </c>
      <c r="CO7" s="140" t="s">
        <v>55</v>
      </c>
      <c r="CP7" s="141"/>
      <c r="CQ7" s="131" t="s">
        <v>43</v>
      </c>
      <c r="CR7" s="140" t="s">
        <v>55</v>
      </c>
      <c r="CS7" s="141"/>
      <c r="CT7" s="131" t="s">
        <v>43</v>
      </c>
      <c r="CU7" s="140" t="s">
        <v>55</v>
      </c>
      <c r="CV7" s="141"/>
      <c r="CW7" s="131" t="s">
        <v>43</v>
      </c>
      <c r="CX7" s="140" t="s">
        <v>55</v>
      </c>
      <c r="CY7" s="141"/>
      <c r="CZ7" s="131" t="s">
        <v>43</v>
      </c>
      <c r="DA7" s="140" t="s">
        <v>55</v>
      </c>
      <c r="DB7" s="141"/>
      <c r="DC7" s="131" t="s">
        <v>43</v>
      </c>
      <c r="DD7" s="140" t="s">
        <v>55</v>
      </c>
      <c r="DE7" s="141"/>
      <c r="DF7" s="142" t="s">
        <v>9</v>
      </c>
      <c r="DG7" s="131" t="s">
        <v>43</v>
      </c>
      <c r="DH7" s="140" t="s">
        <v>55</v>
      </c>
      <c r="DI7" s="141"/>
      <c r="DJ7" s="131" t="s">
        <v>43</v>
      </c>
      <c r="DK7" s="140" t="s">
        <v>55</v>
      </c>
      <c r="DL7" s="141"/>
      <c r="DM7" s="131" t="s">
        <v>43</v>
      </c>
      <c r="DN7" s="140" t="s">
        <v>55</v>
      </c>
      <c r="DO7" s="141"/>
      <c r="DP7" s="131" t="s">
        <v>43</v>
      </c>
      <c r="DQ7" s="140" t="s">
        <v>55</v>
      </c>
      <c r="DR7" s="141"/>
      <c r="DS7" s="131" t="s">
        <v>43</v>
      </c>
      <c r="DT7" s="140" t="s">
        <v>55</v>
      </c>
      <c r="DU7" s="141"/>
      <c r="DV7" s="131" t="s">
        <v>43</v>
      </c>
      <c r="DW7" s="140" t="s">
        <v>55</v>
      </c>
      <c r="DX7" s="141"/>
      <c r="DY7" s="131" t="s">
        <v>43</v>
      </c>
      <c r="DZ7" s="140" t="s">
        <v>55</v>
      </c>
      <c r="EA7" s="141"/>
      <c r="EB7" s="190" t="s">
        <v>9</v>
      </c>
      <c r="EC7" s="131" t="s">
        <v>43</v>
      </c>
      <c r="ED7" s="140" t="s">
        <v>55</v>
      </c>
      <c r="EE7" s="141"/>
    </row>
    <row r="8" spans="1:136" s="27" customFormat="1" ht="101.25" customHeight="1" x14ac:dyDescent="0.25">
      <c r="A8" s="216"/>
      <c r="B8" s="216"/>
      <c r="C8" s="222"/>
      <c r="D8" s="222"/>
      <c r="E8" s="13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3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3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3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3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3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3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3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3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3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3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3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3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3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3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3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3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3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3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3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3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3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3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3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3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3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3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3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3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42"/>
      <c r="DG8" s="13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3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3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3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3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3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3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90"/>
      <c r="EC8" s="13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17" t="s">
        <v>6</v>
      </c>
      <c r="B2" s="217" t="s">
        <v>10</v>
      </c>
      <c r="C2" s="232"/>
      <c r="D2" s="232"/>
      <c r="E2" s="232"/>
    </row>
    <row r="3" spans="1:5" s="9" customFormat="1" ht="15" customHeight="1" x14ac:dyDescent="0.3">
      <c r="A3" s="218"/>
      <c r="B3" s="218"/>
      <c r="C3" s="232"/>
      <c r="D3" s="232"/>
      <c r="E3" s="232"/>
    </row>
    <row r="4" spans="1:5" s="9" customFormat="1" ht="119.25" customHeight="1" x14ac:dyDescent="0.3">
      <c r="A4" s="218"/>
      <c r="B4" s="218"/>
      <c r="C4" s="273" t="s">
        <v>42</v>
      </c>
      <c r="D4" s="273"/>
      <c r="E4" s="273"/>
    </row>
    <row r="5" spans="1:5" s="10" customFormat="1" ht="36" customHeight="1" x14ac:dyDescent="0.3">
      <c r="A5" s="218"/>
      <c r="B5" s="218"/>
      <c r="C5" s="271" t="s">
        <v>43</v>
      </c>
      <c r="D5" s="140" t="s">
        <v>55</v>
      </c>
      <c r="E5" s="141"/>
    </row>
    <row r="6" spans="1:5" s="27" customFormat="1" ht="101.25" customHeight="1" x14ac:dyDescent="0.25">
      <c r="A6" s="219"/>
      <c r="B6" s="219"/>
      <c r="C6" s="272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https://mul2-mta.gov.am/tasks/1017889/oneclick/30.11.21ekamut.xlsx?token=7f92649ace3ddc516529cdec2824356a</cp:keywords>
  <cp:lastModifiedBy>Emma Khachatryan</cp:lastModifiedBy>
  <cp:lastPrinted>2021-02-12T10:41:28Z</cp:lastPrinted>
  <dcterms:created xsi:type="dcterms:W3CDTF">2002-03-15T09:46:46Z</dcterms:created>
  <dcterms:modified xsi:type="dcterms:W3CDTF">2021-12-16T12:52:51Z</dcterms:modified>
</cp:coreProperties>
</file>