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715" windowWidth="4110" windowHeight="2670" tabRatio="761" firstSheet="1" activeTab="1"/>
  </bookViews>
  <sheets>
    <sheet name="Sheet2" sheetId="221" state="hidden" r:id="rId1"/>
    <sheet name="Tavush16" sheetId="408" r:id="rId2"/>
  </sheets>
  <definedNames>
    <definedName name="_xlnm.Print_Titles" localSheetId="1">Tavush16!$A:$C,Tavush16!$6:$10</definedName>
  </definedNames>
  <calcPr calcId="124519"/>
</workbook>
</file>

<file path=xl/calcChain.xml><?xml version="1.0" encoding="utf-8"?>
<calcChain xmlns="http://schemas.openxmlformats.org/spreadsheetml/2006/main">
  <c r="AW51" i="408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X51"/>
  <c r="BY51"/>
  <c r="BZ51"/>
  <c r="CA51"/>
  <c r="CB51"/>
  <c r="CC51"/>
  <c r="CD51"/>
  <c r="CE51"/>
  <c r="CF51"/>
  <c r="CG51"/>
  <c r="CH51"/>
  <c r="CI51"/>
  <c r="CJ51"/>
  <c r="AV51"/>
  <c r="AU51"/>
  <c r="AF51"/>
  <c r="AG51"/>
  <c r="AH51"/>
  <c r="AI51"/>
  <c r="AJ51"/>
  <c r="AK51"/>
  <c r="AL51"/>
  <c r="AM51"/>
  <c r="AN51"/>
  <c r="AO51"/>
  <c r="AP51"/>
  <c r="AQ51"/>
  <c r="AE51"/>
  <c r="AD51"/>
  <c r="AB51"/>
  <c r="AA51"/>
  <c r="Y51"/>
  <c r="X51"/>
  <c r="V51"/>
  <c r="U51"/>
  <c r="S51"/>
  <c r="R51"/>
  <c r="P51"/>
  <c r="O51"/>
  <c r="E51"/>
  <c r="D51"/>
  <c r="AM12"/>
  <c r="AM16"/>
  <c r="AM30"/>
  <c r="AM31"/>
  <c r="AM48"/>
  <c r="AM49"/>
  <c r="AM50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K37"/>
  <c r="AK38"/>
  <c r="AK39"/>
  <c r="AK40"/>
  <c r="AK41"/>
  <c r="AK42"/>
  <c r="AK43"/>
  <c r="AK44"/>
  <c r="AK45"/>
  <c r="AK46"/>
  <c r="AK47"/>
  <c r="AK48"/>
  <c r="AK49"/>
  <c r="AK50"/>
  <c r="AK11"/>
  <c r="AC48" l="1"/>
  <c r="AC31"/>
  <c r="AC30"/>
  <c r="AC11"/>
  <c r="Z12"/>
  <c r="Z15"/>
  <c r="Z16"/>
  <c r="Z18"/>
  <c r="Z19"/>
  <c r="Z20"/>
  <c r="Z21"/>
  <c r="Z23"/>
  <c r="Z24"/>
  <c r="Z25"/>
  <c r="Z27"/>
  <c r="Z28"/>
  <c r="Z29"/>
  <c r="Z30"/>
  <c r="Z31"/>
  <c r="Z32"/>
  <c r="Z34"/>
  <c r="Z35"/>
  <c r="Z36"/>
  <c r="Z38"/>
  <c r="Z39"/>
  <c r="Z40"/>
  <c r="Z41"/>
  <c r="Z42"/>
  <c r="Z43"/>
  <c r="Z44"/>
  <c r="Z45"/>
  <c r="Z47"/>
  <c r="Z48"/>
  <c r="Z49"/>
  <c r="Z50"/>
  <c r="Z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1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11"/>
  <c r="Q12"/>
  <c r="Q13"/>
  <c r="Q14"/>
  <c r="Q16"/>
  <c r="Q17"/>
  <c r="Q18"/>
  <c r="Q20"/>
  <c r="Q23"/>
  <c r="Q25"/>
  <c r="Q27"/>
  <c r="Q28"/>
  <c r="Q29"/>
  <c r="Q30"/>
  <c r="Q31"/>
  <c r="Q32"/>
  <c r="Q33"/>
  <c r="Q34"/>
  <c r="Q36"/>
  <c r="Q38"/>
  <c r="Q39"/>
  <c r="Q41"/>
  <c r="Q43"/>
  <c r="Q44"/>
  <c r="Q45"/>
  <c r="Q46"/>
  <c r="Q47"/>
  <c r="Q48"/>
  <c r="Q49"/>
  <c r="Q50"/>
  <c r="Q11"/>
  <c r="CL50"/>
  <c r="CK50"/>
  <c r="BW50"/>
  <c r="G50" s="1"/>
  <c r="BV50"/>
  <c r="AS50"/>
  <c r="AR50"/>
  <c r="M50"/>
  <c r="L50"/>
  <c r="J50"/>
  <c r="I50"/>
  <c r="CL49"/>
  <c r="CK49"/>
  <c r="BW49"/>
  <c r="G49" s="1"/>
  <c r="BV49"/>
  <c r="AS49"/>
  <c r="AR49"/>
  <c r="M49"/>
  <c r="L49"/>
  <c r="J49"/>
  <c r="I49"/>
  <c r="CL48"/>
  <c r="CK48"/>
  <c r="BW48"/>
  <c r="G48" s="1"/>
  <c r="BV48"/>
  <c r="AS48"/>
  <c r="AR48"/>
  <c r="M48"/>
  <c r="L48"/>
  <c r="J48"/>
  <c r="I48"/>
  <c r="CL47"/>
  <c r="CK47"/>
  <c r="BW47"/>
  <c r="G47" s="1"/>
  <c r="BV47"/>
  <c r="AS47"/>
  <c r="AR47"/>
  <c r="M47"/>
  <c r="L47"/>
  <c r="J47"/>
  <c r="I47"/>
  <c r="CL46"/>
  <c r="CK46"/>
  <c r="BW46"/>
  <c r="G46" s="1"/>
  <c r="BV46"/>
  <c r="AS46"/>
  <c r="AR46"/>
  <c r="M46"/>
  <c r="L46"/>
  <c r="J46"/>
  <c r="I46"/>
  <c r="CL45"/>
  <c r="CK45"/>
  <c r="BW45"/>
  <c r="G45" s="1"/>
  <c r="BV45"/>
  <c r="F45" s="1"/>
  <c r="AS45"/>
  <c r="AR45"/>
  <c r="M45"/>
  <c r="L45"/>
  <c r="J45"/>
  <c r="I45"/>
  <c r="CL44"/>
  <c r="CK44"/>
  <c r="BW44"/>
  <c r="G44" s="1"/>
  <c r="BV44"/>
  <c r="AS44"/>
  <c r="AR44"/>
  <c r="M44"/>
  <c r="L44"/>
  <c r="J44"/>
  <c r="I44"/>
  <c r="CL43"/>
  <c r="CK43"/>
  <c r="BW43"/>
  <c r="G43" s="1"/>
  <c r="BV43"/>
  <c r="AS43"/>
  <c r="AR43"/>
  <c r="M43"/>
  <c r="L43"/>
  <c r="J43"/>
  <c r="I43"/>
  <c r="CL42"/>
  <c r="CK42"/>
  <c r="BW42"/>
  <c r="G42" s="1"/>
  <c r="BV42"/>
  <c r="AS42"/>
  <c r="AR42"/>
  <c r="M42"/>
  <c r="L42"/>
  <c r="J42"/>
  <c r="I42"/>
  <c r="CL41"/>
  <c r="CK41"/>
  <c r="BW41"/>
  <c r="G41" s="1"/>
  <c r="BV41"/>
  <c r="AS41"/>
  <c r="AR41"/>
  <c r="M41"/>
  <c r="L41"/>
  <c r="J41"/>
  <c r="I41"/>
  <c r="CL40"/>
  <c r="CK40"/>
  <c r="BW40"/>
  <c r="G40" s="1"/>
  <c r="BV40"/>
  <c r="AS40"/>
  <c r="AR40"/>
  <c r="M40"/>
  <c r="L40"/>
  <c r="J40"/>
  <c r="I40"/>
  <c r="CL39"/>
  <c r="CK39"/>
  <c r="BW39"/>
  <c r="G39" s="1"/>
  <c r="BV39"/>
  <c r="AS39"/>
  <c r="AR39"/>
  <c r="M39"/>
  <c r="L39"/>
  <c r="J39"/>
  <c r="I39"/>
  <c r="CL38"/>
  <c r="CK38"/>
  <c r="BW38"/>
  <c r="G38" s="1"/>
  <c r="BV38"/>
  <c r="AS38"/>
  <c r="AR38"/>
  <c r="M38"/>
  <c r="L38"/>
  <c r="J38"/>
  <c r="I38"/>
  <c r="CL37"/>
  <c r="CK37"/>
  <c r="BW37"/>
  <c r="G37" s="1"/>
  <c r="BV37"/>
  <c r="AS37"/>
  <c r="AR37"/>
  <c r="M37"/>
  <c r="L37"/>
  <c r="J37"/>
  <c r="I37"/>
  <c r="CL36"/>
  <c r="CK36"/>
  <c r="BW36"/>
  <c r="G36" s="1"/>
  <c r="BV36"/>
  <c r="AS36"/>
  <c r="AR36"/>
  <c r="M36"/>
  <c r="L36"/>
  <c r="J36"/>
  <c r="I36"/>
  <c r="CL35"/>
  <c r="CK35"/>
  <c r="BW35"/>
  <c r="G35" s="1"/>
  <c r="BV35"/>
  <c r="AS35"/>
  <c r="AR35"/>
  <c r="M35"/>
  <c r="L35"/>
  <c r="J35"/>
  <c r="I35"/>
  <c r="CL34"/>
  <c r="CK34"/>
  <c r="BW34"/>
  <c r="G34" s="1"/>
  <c r="BV34"/>
  <c r="AS34"/>
  <c r="AR34"/>
  <c r="M34"/>
  <c r="L34"/>
  <c r="J34"/>
  <c r="I34"/>
  <c r="CL33"/>
  <c r="CK33"/>
  <c r="BW33"/>
  <c r="G33" s="1"/>
  <c r="BV33"/>
  <c r="AS33"/>
  <c r="AR33"/>
  <c r="M33"/>
  <c r="L33"/>
  <c r="J33"/>
  <c r="I33"/>
  <c r="CL32"/>
  <c r="CK32"/>
  <c r="BW32"/>
  <c r="G32" s="1"/>
  <c r="BV32"/>
  <c r="AS32"/>
  <c r="AR32"/>
  <c r="M32"/>
  <c r="L32"/>
  <c r="J32"/>
  <c r="I32"/>
  <c r="CL31"/>
  <c r="CK31"/>
  <c r="BW31"/>
  <c r="G31" s="1"/>
  <c r="BV31"/>
  <c r="AS31"/>
  <c r="AR31"/>
  <c r="M31"/>
  <c r="L31"/>
  <c r="J31"/>
  <c r="I31"/>
  <c r="CL30"/>
  <c r="CK30"/>
  <c r="BW30"/>
  <c r="G30" s="1"/>
  <c r="BV30"/>
  <c r="AS30"/>
  <c r="AR30"/>
  <c r="M30"/>
  <c r="L30"/>
  <c r="J30"/>
  <c r="I30"/>
  <c r="CL29"/>
  <c r="CK29"/>
  <c r="BW29"/>
  <c r="G29" s="1"/>
  <c r="BV29"/>
  <c r="AS29"/>
  <c r="AR29"/>
  <c r="M29"/>
  <c r="L29"/>
  <c r="J29"/>
  <c r="I29"/>
  <c r="CL28"/>
  <c r="CK28"/>
  <c r="BW28"/>
  <c r="G28" s="1"/>
  <c r="BV28"/>
  <c r="AS28"/>
  <c r="AR28"/>
  <c r="M28"/>
  <c r="L28"/>
  <c r="J28"/>
  <c r="I28"/>
  <c r="CL27"/>
  <c r="CK27"/>
  <c r="BW27"/>
  <c r="G27" s="1"/>
  <c r="BV27"/>
  <c r="AS27"/>
  <c r="AR27"/>
  <c r="M27"/>
  <c r="L27"/>
  <c r="J27"/>
  <c r="I27"/>
  <c r="CL26"/>
  <c r="CK26"/>
  <c r="BW26"/>
  <c r="G26" s="1"/>
  <c r="BV26"/>
  <c r="AS26"/>
  <c r="AR26"/>
  <c r="M26"/>
  <c r="L26"/>
  <c r="J26"/>
  <c r="I26"/>
  <c r="CL25"/>
  <c r="CK25"/>
  <c r="BW25"/>
  <c r="G25" s="1"/>
  <c r="BV25"/>
  <c r="AS25"/>
  <c r="AR25"/>
  <c r="M25"/>
  <c r="L25"/>
  <c r="J25"/>
  <c r="I25"/>
  <c r="CL24"/>
  <c r="CK24"/>
  <c r="BW24"/>
  <c r="G24" s="1"/>
  <c r="BV24"/>
  <c r="AS24"/>
  <c r="AR24"/>
  <c r="M24"/>
  <c r="L24"/>
  <c r="J24"/>
  <c r="I24"/>
  <c r="CL23"/>
  <c r="CK23"/>
  <c r="BW23"/>
  <c r="G23" s="1"/>
  <c r="BV23"/>
  <c r="AS23"/>
  <c r="AR23"/>
  <c r="M23"/>
  <c r="L23"/>
  <c r="J23"/>
  <c r="I23"/>
  <c r="CL22"/>
  <c r="CK22"/>
  <c r="BW22"/>
  <c r="G22" s="1"/>
  <c r="BV22"/>
  <c r="AS22"/>
  <c r="AR22"/>
  <c r="M22"/>
  <c r="L22"/>
  <c r="J22"/>
  <c r="I22"/>
  <c r="CL21"/>
  <c r="CK21"/>
  <c r="BW21"/>
  <c r="G21" s="1"/>
  <c r="BV21"/>
  <c r="AS21"/>
  <c r="AR21"/>
  <c r="M21"/>
  <c r="L21"/>
  <c r="J21"/>
  <c r="I21"/>
  <c r="CL20"/>
  <c r="CK20"/>
  <c r="BW20"/>
  <c r="G20" s="1"/>
  <c r="BV20"/>
  <c r="AS20"/>
  <c r="AR20"/>
  <c r="M20"/>
  <c r="L20"/>
  <c r="J20"/>
  <c r="I20"/>
  <c r="CL19"/>
  <c r="CK19"/>
  <c r="BW19"/>
  <c r="G19" s="1"/>
  <c r="BV19"/>
  <c r="AS19"/>
  <c r="AR19"/>
  <c r="M19"/>
  <c r="L19"/>
  <c r="J19"/>
  <c r="I19"/>
  <c r="CL18"/>
  <c r="CK18"/>
  <c r="BW18"/>
  <c r="G18" s="1"/>
  <c r="BV18"/>
  <c r="AS18"/>
  <c r="AR18"/>
  <c r="M18"/>
  <c r="L18"/>
  <c r="J18"/>
  <c r="I18"/>
  <c r="CL17"/>
  <c r="CK17"/>
  <c r="BW17"/>
  <c r="G17" s="1"/>
  <c r="BV17"/>
  <c r="AS17"/>
  <c r="AR17"/>
  <c r="M17"/>
  <c r="L17"/>
  <c r="J17"/>
  <c r="I17"/>
  <c r="CL16"/>
  <c r="CK16"/>
  <c r="BW16"/>
  <c r="G16" s="1"/>
  <c r="BV16"/>
  <c r="AS16"/>
  <c r="AR16"/>
  <c r="M16"/>
  <c r="L16"/>
  <c r="J16"/>
  <c r="I16"/>
  <c r="CL15"/>
  <c r="CK15"/>
  <c r="BW15"/>
  <c r="G15" s="1"/>
  <c r="BV15"/>
  <c r="AS15"/>
  <c r="AR15"/>
  <c r="M15"/>
  <c r="L15"/>
  <c r="J15"/>
  <c r="I15"/>
  <c r="CL14"/>
  <c r="CK14"/>
  <c r="BW14"/>
  <c r="G14" s="1"/>
  <c r="BV14"/>
  <c r="AS14"/>
  <c r="AR14"/>
  <c r="M14"/>
  <c r="L14"/>
  <c r="J14"/>
  <c r="I14"/>
  <c r="CL13"/>
  <c r="CK13"/>
  <c r="BW13"/>
  <c r="G13" s="1"/>
  <c r="BV13"/>
  <c r="AS13"/>
  <c r="AR13"/>
  <c r="M13"/>
  <c r="L13"/>
  <c r="J13"/>
  <c r="I13"/>
  <c r="CL12"/>
  <c r="CK12"/>
  <c r="BW12"/>
  <c r="G12" s="1"/>
  <c r="BV12"/>
  <c r="AS12"/>
  <c r="AR12"/>
  <c r="M12"/>
  <c r="L12"/>
  <c r="J12"/>
  <c r="I12"/>
  <c r="CL11"/>
  <c r="CL51" s="1"/>
  <c r="CK11"/>
  <c r="CK51" s="1"/>
  <c r="BW11"/>
  <c r="BV11"/>
  <c r="BV51" s="1"/>
  <c r="AS11"/>
  <c r="AS51" s="1"/>
  <c r="AR11"/>
  <c r="AR51" s="1"/>
  <c r="M11"/>
  <c r="M51" s="1"/>
  <c r="L11"/>
  <c r="L51" s="1"/>
  <c r="J11"/>
  <c r="J51" s="1"/>
  <c r="I11"/>
  <c r="I51" s="1"/>
  <c r="G11" l="1"/>
  <c r="G51" s="1"/>
  <c r="BW51"/>
  <c r="K12"/>
  <c r="K13"/>
  <c r="K14"/>
  <c r="K15"/>
  <c r="K16"/>
  <c r="K17"/>
  <c r="K18"/>
  <c r="K19"/>
  <c r="K20"/>
  <c r="K21"/>
  <c r="K22"/>
  <c r="K23"/>
  <c r="K24"/>
  <c r="K25"/>
  <c r="K26"/>
  <c r="K27"/>
  <c r="K28"/>
  <c r="K48"/>
  <c r="K49"/>
  <c r="K50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29"/>
  <c r="K11"/>
  <c r="N50"/>
  <c r="N11"/>
  <c r="AT11"/>
  <c r="N12"/>
  <c r="N13"/>
  <c r="AT13"/>
  <c r="N14"/>
  <c r="N15"/>
  <c r="AT15"/>
  <c r="N16"/>
  <c r="AT16"/>
  <c r="N17"/>
  <c r="AT17"/>
  <c r="N18"/>
  <c r="AT18"/>
  <c r="N19"/>
  <c r="AT19"/>
  <c r="N20"/>
  <c r="AT20"/>
  <c r="N21"/>
  <c r="AT21"/>
  <c r="N22"/>
  <c r="AT22"/>
  <c r="N23"/>
  <c r="AT23"/>
  <c r="N24"/>
  <c r="AT24"/>
  <c r="N25"/>
  <c r="AT25"/>
  <c r="N26"/>
  <c r="N27"/>
  <c r="AT27"/>
  <c r="N28"/>
  <c r="AT28"/>
  <c r="N29"/>
  <c r="AT29"/>
  <c r="N30"/>
  <c r="AT30"/>
  <c r="N31"/>
  <c r="AT31"/>
  <c r="N32"/>
  <c r="AT32"/>
  <c r="N33"/>
  <c r="N34"/>
  <c r="AT34"/>
  <c r="N35"/>
  <c r="AT35"/>
  <c r="N36"/>
  <c r="AT36"/>
  <c r="N37"/>
  <c r="AT37"/>
  <c r="N38"/>
  <c r="AT38"/>
  <c r="N39"/>
  <c r="AT39"/>
  <c r="N40"/>
  <c r="AT40"/>
  <c r="N41"/>
  <c r="AT41"/>
  <c r="N42"/>
  <c r="AT42"/>
  <c r="N43"/>
  <c r="AT43"/>
  <c r="N44"/>
  <c r="AT44"/>
  <c r="N45"/>
  <c r="AT45"/>
  <c r="N46"/>
  <c r="AT46"/>
  <c r="N47"/>
  <c r="AT47"/>
  <c r="N48"/>
  <c r="AT48"/>
  <c r="N49"/>
  <c r="AT49"/>
  <c r="AT50"/>
  <c r="F25"/>
  <c r="F28"/>
  <c r="Q51"/>
  <c r="W51"/>
  <c r="F32"/>
  <c r="F46"/>
  <c r="F34"/>
  <c r="F35"/>
  <c r="F22"/>
  <c r="F24"/>
  <c r="F41"/>
  <c r="F48"/>
  <c r="F36"/>
  <c r="F12"/>
  <c r="F21"/>
  <c r="H21" s="1"/>
  <c r="F40"/>
  <c r="F44"/>
  <c r="H44" s="1"/>
  <c r="F14"/>
  <c r="F15"/>
  <c r="F18"/>
  <c r="F23"/>
  <c r="H25"/>
  <c r="F26"/>
  <c r="F30"/>
  <c r="F33"/>
  <c r="F42"/>
  <c r="H45"/>
  <c r="F50"/>
  <c r="H36"/>
  <c r="F17"/>
  <c r="F19"/>
  <c r="F20"/>
  <c r="F27"/>
  <c r="F29"/>
  <c r="F38"/>
  <c r="F49"/>
  <c r="H22"/>
  <c r="H32"/>
  <c r="H19"/>
  <c r="F11"/>
  <c r="F13"/>
  <c r="F16"/>
  <c r="H34"/>
  <c r="F37"/>
  <c r="F39"/>
  <c r="F43"/>
  <c r="F47"/>
  <c r="F31"/>
  <c r="F51" l="1"/>
  <c r="H46"/>
  <c r="H48"/>
  <c r="AC51"/>
  <c r="Z51"/>
  <c r="T51"/>
  <c r="H35"/>
  <c r="H47"/>
  <c r="H43"/>
  <c r="H39"/>
  <c r="H24"/>
  <c r="H50"/>
  <c r="H33"/>
  <c r="H15"/>
  <c r="H14"/>
  <c r="H40"/>
  <c r="H16"/>
  <c r="H13"/>
  <c r="H27"/>
  <c r="H42"/>
  <c r="H41"/>
  <c r="H23"/>
  <c r="H12"/>
  <c r="H38"/>
  <c r="H20"/>
  <c r="H28"/>
  <c r="H26"/>
  <c r="H31"/>
  <c r="H37"/>
  <c r="H49"/>
  <c r="H11"/>
  <c r="H30"/>
  <c r="H18"/>
  <c r="H29"/>
  <c r="H17"/>
  <c r="K51" l="1"/>
  <c r="N51"/>
  <c r="AT51"/>
  <c r="H51"/>
</calcChain>
</file>

<file path=xl/sharedStrings.xml><?xml version="1.0" encoding="utf-8"?>
<sst xmlns="http://schemas.openxmlformats.org/spreadsheetml/2006/main" count="176" uniqueCount="99">
  <si>
    <t xml:space="preserve">3.4 Համայնքի բյուջեի եկամուտներ ապրանքների մատակարարումից և ծառայությունների մատուցումից </t>
  </si>
  <si>
    <t>տող 1112
Հողի հարկ համայնքների վարչական տարածքներում գտնվող հողի համար</t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</si>
  <si>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</si>
  <si>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</si>
  <si>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</si>
  <si>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 1334
Այլ գույքի վարձակալությունից մուտքեր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</si>
  <si>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</si>
  <si>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</si>
  <si>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</si>
  <si>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</si>
  <si>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</si>
  <si>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</si>
  <si>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</si>
  <si>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</si>
  <si>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</si>
  <si>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</si>
  <si>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</si>
  <si>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</si>
  <si>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</si>
  <si>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</si>
  <si>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</si>
  <si>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</si>
  <si>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</si>
  <si>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</si>
  <si>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</si>
  <si>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</si>
  <si>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 xml:space="preserve"> տող 1360
Մուտքեր տույժերից, տուգանքներից</t>
  </si>
  <si>
    <t>տող 1000
ԸՆԴԱՄԵՆԸ  ԵԿԱՄՈՒՏՆԵՐ     
(տող 1100 + տող 1200+
տող 1300)</t>
  </si>
  <si>
    <t>Հաշվետու ժամանակաշրջան</t>
  </si>
  <si>
    <t>կատ. %-ը</t>
  </si>
  <si>
    <t>Ընդամենը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</si>
  <si>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</si>
  <si>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</si>
  <si>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</si>
  <si>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</si>
  <si>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</si>
  <si>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</si>
  <si>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</si>
  <si>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</si>
  <si>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</si>
  <si>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</si>
  <si>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</si>
  <si>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</si>
  <si>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</si>
  <si>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Կիրանց</t>
  </si>
  <si>
    <t>Սարիգյուղ</t>
  </si>
  <si>
    <t>Սևքար</t>
  </si>
  <si>
    <t>Վազաշեն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</si>
  <si>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</si>
  <si>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</si>
  <si>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</si>
  <si>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</si>
  <si>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</si>
  <si>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</si>
  <si>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</si>
  <si>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</si>
  <si>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</si>
  <si>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</si>
  <si>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</si>
  <si>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</si>
  <si>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</si>
  <si>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</si>
  <si>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Վ.Կ.Աղբյուր</t>
  </si>
  <si>
    <t>Կողբ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</si>
  <si>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</si>
  <si>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այդ թվում աղբահանության վճարներ</t>
  </si>
  <si>
    <t>3.3 գույքի վարձակալությունից եկամուտներ (տող 1331 + տող 1332 + տող 1333 + 1334)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</si>
  <si>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</si>
  <si>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Հ Ա Շ Վ Ե Տ Վ ՈՒ Թ Յ ՈՒ Ն</t>
  </si>
  <si>
    <t>ՀՀ ՏԱՎՈՒՇԻ ՄԱՐԶԻ ՀԱՄԱՅՆՔՆԵՐԻ ԲՅՈՒՋԵՏԱՅԻՆ ԵԿԱՄՈՒՏՆԵՐԻ ՎԵՐԱԲԵՐՅԱԼ</t>
  </si>
  <si>
    <t>հազար դրամ</t>
  </si>
  <si>
    <t>Գանձապետարանի համարակալում</t>
  </si>
  <si>
    <t>Հ/Հ</t>
  </si>
  <si>
    <t>Իջևան</t>
  </si>
  <si>
    <t>Ն.Ծաղկավան</t>
  </si>
  <si>
    <t>Դիլիջան</t>
  </si>
  <si>
    <t>Բերդ</t>
  </si>
  <si>
    <t>Վ.Ծաղկավան</t>
  </si>
  <si>
    <t>Նոյեմբերյան</t>
  </si>
  <si>
    <t>Այրում</t>
  </si>
  <si>
    <t>տող1258
 այլ դոտացիաներ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</si>
  <si>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</si>
  <si>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</si>
  <si>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Համայնքի վարչական տարածքում գտնվող պետական սեփականություն համարվող հողերի վարձավճարներ </t>
  </si>
  <si>
    <t>2016թ. Տարեկան</t>
  </si>
  <si>
    <t xml:space="preserve">Համայնքի վարչական տարածքում գտնվող պետ.և համայնքի սեփ.պատկանող հողամասերի կառուցապ. իրավունքի դիմաց գանձվող վարձավճարներ 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</si>
  <si>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</si>
  <si>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t>Վ Ա Ր Չ Ա ԿԱ Ն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</si>
  <si>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</si>
  <si>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</si>
  <si>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</si>
  <si>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</si>
  <si>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</si>
  <si>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</si>
  <si>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</si>
  <si>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</si>
  <si>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>հաշվարկ
տարեկան</t>
  </si>
  <si>
    <t>փաստ.
տարեկան</t>
  </si>
  <si>
    <t>2016թ.  ՏԱՐԵԿԱՆ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</si>
</sst>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b/>
      <sz val="10"/>
      <name val="GHEA Grapalat"/>
      <family val="3"/>
    </font>
    <font>
      <sz val="10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7" fillId="0" borderId="0"/>
  </cellStyleXfs>
  <cellXfs count="140">
    <xf numFmtId="0" fontId="0" fillId="0" borderId="0" xfId="0"/>
    <xf numFmtId="0" fontId="5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4" fontId="5" fillId="0" borderId="0" xfId="0" applyNumberFormat="1" applyFont="1" applyProtection="1">
      <protection locked="0"/>
    </xf>
    <xf numFmtId="0" fontId="5" fillId="0" borderId="0" xfId="0" applyFont="1" applyFill="1" applyBorder="1" applyProtection="1">
      <protection locked="0"/>
    </xf>
    <xf numFmtId="164" fontId="5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protection locked="0"/>
    </xf>
    <xf numFmtId="4" fontId="5" fillId="0" borderId="0" xfId="0" applyNumberFormat="1" applyFont="1" applyBorder="1" applyAlignment="1" applyProtection="1">
      <alignment horizontal="center" vertical="center"/>
    </xf>
    <xf numFmtId="165" fontId="5" fillId="0" borderId="3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left" vertical="center"/>
    </xf>
    <xf numFmtId="165" fontId="5" fillId="0" borderId="3" xfId="0" applyNumberFormat="1" applyFont="1" applyBorder="1" applyAlignment="1" applyProtection="1">
      <alignment horizontal="center" vertical="center" wrapText="1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165" fontId="5" fillId="0" borderId="16" xfId="0" applyNumberFormat="1" applyFont="1" applyBorder="1" applyAlignment="1" applyProtection="1">
      <alignment horizontal="center" vertical="center"/>
      <protection locked="0"/>
    </xf>
    <xf numFmtId="165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65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 applyProtection="1">
      <alignment horizontal="center" vertical="center"/>
      <protection locked="0"/>
    </xf>
    <xf numFmtId="165" fontId="5" fillId="0" borderId="3" xfId="0" applyNumberFormat="1" applyFont="1" applyBorder="1" applyAlignment="1">
      <alignment horizontal="center" vertical="center" wrapText="1"/>
    </xf>
    <xf numFmtId="164" fontId="5" fillId="0" borderId="3" xfId="2" applyNumberFormat="1" applyFont="1" applyBorder="1" applyAlignment="1">
      <alignment horizontal="center"/>
    </xf>
    <xf numFmtId="165" fontId="5" fillId="0" borderId="3" xfId="0" applyNumberFormat="1" applyFont="1" applyBorder="1" applyAlignment="1" applyProtection="1">
      <alignment horizontal="center" vertical="center" wrapText="1"/>
    </xf>
    <xf numFmtId="164" fontId="8" fillId="0" borderId="3" xfId="2" applyNumberFormat="1" applyFont="1" applyBorder="1" applyAlignment="1">
      <alignment horizontal="center"/>
    </xf>
    <xf numFmtId="165" fontId="5" fillId="6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left" vertical="center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4" fontId="5" fillId="0" borderId="0" xfId="0" applyNumberFormat="1" applyFont="1" applyBorder="1" applyProtection="1">
      <protection locked="0"/>
    </xf>
    <xf numFmtId="165" fontId="5" fillId="0" borderId="0" xfId="0" applyNumberFormat="1" applyFont="1" applyBorder="1" applyProtection="1"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3" xfId="0" applyNumberFormat="1" applyFont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left" vertical="center" wrapText="1"/>
    </xf>
    <xf numFmtId="0" fontId="5" fillId="0" borderId="2" xfId="0" applyNumberFormat="1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65" fontId="5" fillId="0" borderId="17" xfId="0" applyNumberFormat="1" applyFont="1" applyBorder="1" applyAlignment="1" applyProtection="1">
      <alignment horizontal="center" vertical="center"/>
      <protection locked="0"/>
    </xf>
    <xf numFmtId="164" fontId="5" fillId="0" borderId="14" xfId="0" applyNumberFormat="1" applyFont="1" applyBorder="1" applyAlignment="1" applyProtection="1">
      <alignment horizontal="center" vertical="center"/>
      <protection locked="0"/>
    </xf>
    <xf numFmtId="165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Border="1" applyAlignment="1" applyProtection="1">
      <alignment horizontal="center" vertical="center" wrapText="1"/>
    </xf>
    <xf numFmtId="165" fontId="5" fillId="0" borderId="0" xfId="0" applyNumberFormat="1" applyFont="1" applyFill="1" applyBorder="1" applyProtection="1">
      <protection locked="0"/>
    </xf>
    <xf numFmtId="4" fontId="5" fillId="0" borderId="0" xfId="0" applyNumberFormat="1" applyFont="1" applyFill="1" applyBorder="1" applyProtection="1">
      <protection locked="0"/>
    </xf>
    <xf numFmtId="165" fontId="5" fillId="6" borderId="3" xfId="0" applyNumberFormat="1" applyFont="1" applyFill="1" applyBorder="1" applyAlignment="1" applyProtection="1">
      <alignment horizontal="center" vertical="center" wrapText="1"/>
    </xf>
    <xf numFmtId="165" fontId="5" fillId="6" borderId="3" xfId="0" applyNumberFormat="1" applyFont="1" applyFill="1" applyBorder="1" applyAlignment="1" applyProtection="1">
      <alignment horizontal="center" vertical="center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3" xfId="0" applyFont="1" applyFill="1" applyBorder="1" applyAlignment="1" applyProtection="1">
      <alignment horizontal="center" vertical="center"/>
      <protection locked="0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5" fillId="8" borderId="15" xfId="0" applyNumberFormat="1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</xf>
    <xf numFmtId="4" fontId="5" fillId="8" borderId="14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8" xfId="0" applyNumberFormat="1" applyFont="1" applyFill="1" applyBorder="1" applyAlignment="1" applyProtection="1">
      <alignment horizontal="center" vertical="center" wrapText="1"/>
    </xf>
    <xf numFmtId="4" fontId="5" fillId="4" borderId="9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11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</xf>
    <xf numFmtId="0" fontId="5" fillId="6" borderId="14" xfId="0" applyFont="1" applyFill="1" applyBorder="1" applyAlignment="1" applyProtection="1">
      <alignment horizontal="center" vertical="center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4" xfId="0" applyNumberFormat="1" applyFont="1" applyFill="1" applyBorder="1" applyAlignment="1" applyProtection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14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5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 textRotation="90" wrapText="1"/>
    </xf>
    <xf numFmtId="0" fontId="5" fillId="3" borderId="5" xfId="0" applyFont="1" applyFill="1" applyBorder="1" applyAlignment="1" applyProtection="1">
      <alignment horizontal="left" vertical="center" textRotation="90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textRotation="90" wrapText="1"/>
    </xf>
    <xf numFmtId="0" fontId="5" fillId="0" borderId="5" xfId="0" applyFont="1" applyBorder="1" applyAlignment="1" applyProtection="1">
      <alignment horizontal="center" vertical="center" textRotation="90" wrapText="1"/>
    </xf>
    <xf numFmtId="0" fontId="5" fillId="0" borderId="4" xfId="0" applyFont="1" applyBorder="1" applyAlignment="1" applyProtection="1">
      <alignment horizontal="center" vertical="center" textRotation="90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4" fillId="4" borderId="0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4" fontId="5" fillId="7" borderId="15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/>
      <protection locked="0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8" xfId="0" applyNumberFormat="1" applyFont="1" applyFill="1" applyBorder="1" applyAlignment="1" applyProtection="1">
      <alignment horizontal="center" vertical="center" wrapText="1"/>
    </xf>
    <xf numFmtId="4" fontId="4" fillId="4" borderId="9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15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4" fillId="4" borderId="14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</cellXfs>
  <cellStyles count="6">
    <cellStyle name="Normal" xfId="0" builtinId="0"/>
    <cellStyle name="Normal 2" xfId="1"/>
    <cellStyle name="Normal 3" xfId="3"/>
    <cellStyle name="Normal 4" xfId="2"/>
    <cellStyle name="Normal 5" xfId="4"/>
    <cellStyle name="Обычный 3" xfId="5"/>
  </cellStyles>
  <dxfs count="0"/>
  <tableStyles count="0" defaultTableStyle="TableStyleMedium9" defaultPivotStyle="PivotStyleLight16"/>
  <colors>
    <mruColors>
      <color rgb="FF00FF00"/>
      <color rgb="FF00CCFF"/>
      <color rgb="FF55DD8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599"/>
  <sheetViews>
    <sheetView tabSelected="1" workbookViewId="0">
      <pane xSplit="3" ySplit="10" topLeftCell="D47" activePane="bottomRight" state="frozen"/>
      <selection pane="topRight" activeCell="D1" sqref="D1"/>
      <selection pane="bottomLeft" activeCell="A11" sqref="A11"/>
      <selection pane="bottomRight" activeCell="F6" sqref="F6:H8"/>
    </sheetView>
  </sheetViews>
  <sheetFormatPr defaultColWidth="10.125" defaultRowHeight="14.25" customHeight="1"/>
  <cols>
    <col min="1" max="1" width="4" style="5" customWidth="1"/>
    <col min="2" max="2" width="10.125" style="5" hidden="1" customWidth="1"/>
    <col min="3" max="3" width="12.5" style="5" customWidth="1"/>
    <col min="4" max="5" width="10.125" style="2"/>
    <col min="6" max="6" width="10.625" style="2" customWidth="1"/>
    <col min="7" max="7" width="10.125" style="2"/>
    <col min="8" max="8" width="8.5" style="2" customWidth="1"/>
    <col min="9" max="10" width="10.125" style="2"/>
    <col min="11" max="11" width="9.375" style="2" customWidth="1"/>
    <col min="12" max="15" width="10.125" style="2"/>
    <col min="16" max="16" width="10.125" style="8"/>
    <col min="17" max="17" width="5.25" style="2" customWidth="1"/>
    <col min="18" max="18" width="12.375" style="2" customWidth="1"/>
    <col min="19" max="19" width="11.25" style="2" customWidth="1"/>
    <col min="20" max="20" width="6.125" style="2" customWidth="1"/>
    <col min="21" max="21" width="12.5" style="2" customWidth="1"/>
    <col min="22" max="22" width="11.25" style="2" customWidth="1"/>
    <col min="23" max="23" width="6.75" style="2" customWidth="1"/>
    <col min="24" max="25" width="10.125" style="2"/>
    <col min="26" max="26" width="6" style="2" customWidth="1"/>
    <col min="27" max="28" width="10.125" style="2"/>
    <col min="29" max="29" width="6.125" style="2" customWidth="1"/>
    <col min="30" max="35" width="0" style="2" hidden="1" customWidth="1"/>
    <col min="36" max="36" width="11.625" style="8" customWidth="1"/>
    <col min="37" max="37" width="11.625" style="2" customWidth="1"/>
    <col min="38" max="38" width="9.75" style="2" customWidth="1"/>
    <col min="39" max="41" width="10.125" style="2"/>
    <col min="42" max="43" width="0" style="2" hidden="1" customWidth="1"/>
    <col min="44" max="45" width="10.125" style="2"/>
    <col min="46" max="46" width="6.125" style="2" customWidth="1"/>
    <col min="47" max="47" width="12.25" style="2" customWidth="1"/>
    <col min="48" max="48" width="12" style="2" customWidth="1"/>
    <col min="49" max="50" width="0" style="2" hidden="1" customWidth="1"/>
    <col min="51" max="52" width="10.125" style="2"/>
    <col min="53" max="53" width="13.25" style="2" customWidth="1"/>
    <col min="54" max="54" width="11.125" style="2" customWidth="1"/>
    <col min="55" max="56" width="0" style="2" hidden="1" customWidth="1"/>
    <col min="57" max="57" width="11.375" style="2" customWidth="1"/>
    <col min="58" max="62" width="10.125" style="2"/>
    <col min="63" max="63" width="9" style="2" customWidth="1"/>
    <col min="64" max="64" width="9.375" style="2" customWidth="1"/>
    <col min="65" max="65" width="9.25" style="2" customWidth="1"/>
    <col min="66" max="66" width="10.125" style="2"/>
    <col min="67" max="67" width="8.375" style="2" customWidth="1"/>
    <col min="68" max="68" width="8.875" style="2" customWidth="1"/>
    <col min="69" max="75" width="10.125" style="2"/>
    <col min="76" max="81" width="0" style="2" hidden="1" customWidth="1"/>
    <col min="82" max="83" width="10.125" style="2"/>
    <col min="84" max="85" width="0" style="2" hidden="1" customWidth="1"/>
    <col min="86" max="87" width="10.125" style="2"/>
    <col min="88" max="88" width="0" style="2" hidden="1" customWidth="1"/>
    <col min="89" max="16384" width="10.125" style="2"/>
  </cols>
  <sheetData>
    <row r="1" spans="1:90" ht="2.25" customHeight="1">
      <c r="AN1" s="14"/>
      <c r="AO1" s="14"/>
      <c r="AP1" s="14"/>
    </row>
    <row r="2" spans="1:90">
      <c r="A2" s="6"/>
      <c r="B2" s="6"/>
      <c r="D2" s="139" t="s">
        <v>68</v>
      </c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9"/>
      <c r="T2" s="9"/>
      <c r="V2" s="9"/>
      <c r="W2" s="9"/>
      <c r="Y2" s="9"/>
      <c r="Z2" s="9"/>
      <c r="AB2" s="9"/>
      <c r="AC2" s="9"/>
      <c r="AD2" s="9"/>
      <c r="AE2" s="9"/>
      <c r="AF2" s="9"/>
      <c r="AG2" s="7"/>
      <c r="AH2" s="7"/>
      <c r="AI2" s="7"/>
      <c r="AK2" s="7"/>
      <c r="AM2" s="7"/>
      <c r="AN2" s="13"/>
      <c r="AO2" s="13"/>
      <c r="AP2" s="13"/>
      <c r="AQ2" s="7"/>
      <c r="AR2" s="7"/>
      <c r="AS2" s="7"/>
      <c r="AT2" s="7"/>
      <c r="AV2" s="7"/>
      <c r="AW2" s="7"/>
      <c r="AX2" s="7"/>
      <c r="AZ2" s="7"/>
      <c r="BB2" s="7"/>
      <c r="BC2" s="7"/>
      <c r="BD2" s="7"/>
      <c r="BF2" s="7"/>
      <c r="BG2" s="7"/>
      <c r="BH2" s="7"/>
      <c r="BJ2" s="7"/>
      <c r="BK2" s="7"/>
      <c r="BL2" s="7"/>
      <c r="BN2" s="7"/>
      <c r="BP2" s="7"/>
      <c r="BQ2" s="7"/>
      <c r="BR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I2" s="7"/>
      <c r="CJ2" s="7"/>
    </row>
    <row r="3" spans="1:90">
      <c r="A3" s="6"/>
      <c r="B3" s="6"/>
      <c r="C3" s="6"/>
      <c r="D3" s="139" t="s">
        <v>69</v>
      </c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43"/>
      <c r="T3" s="43"/>
      <c r="V3" s="43"/>
      <c r="W3" s="43"/>
      <c r="Y3" s="9"/>
      <c r="Z3" s="9"/>
      <c r="AB3" s="9"/>
      <c r="AC3" s="9"/>
      <c r="AD3" s="9"/>
      <c r="AE3" s="9"/>
      <c r="AF3" s="9"/>
      <c r="AG3" s="7"/>
      <c r="AH3" s="7"/>
      <c r="AI3" s="7"/>
      <c r="AK3" s="7"/>
      <c r="AM3" s="7"/>
      <c r="AN3" s="7"/>
      <c r="AO3" s="7"/>
      <c r="AP3" s="7"/>
      <c r="AQ3" s="7"/>
      <c r="AR3" s="7"/>
      <c r="AS3" s="7"/>
      <c r="AT3" s="7"/>
      <c r="AV3" s="7"/>
      <c r="AW3" s="7"/>
      <c r="AX3" s="7"/>
      <c r="AZ3" s="7"/>
      <c r="BB3" s="7"/>
      <c r="BC3" s="7"/>
      <c r="BD3" s="7"/>
      <c r="BF3" s="7"/>
      <c r="BG3" s="7"/>
      <c r="BH3" s="7"/>
      <c r="BJ3" s="7"/>
      <c r="BK3" s="7"/>
      <c r="BL3" s="7"/>
      <c r="BN3" s="7"/>
      <c r="BP3" s="7"/>
      <c r="BQ3" s="7"/>
      <c r="BR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I3" s="7"/>
      <c r="CJ3" s="7"/>
    </row>
    <row r="4" spans="1:90">
      <c r="A4" s="6"/>
      <c r="B4" s="6"/>
      <c r="C4" s="6"/>
      <c r="D4" s="139" t="s">
        <v>98</v>
      </c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43"/>
      <c r="T4" s="43"/>
      <c r="V4" s="43"/>
      <c r="W4" s="43"/>
      <c r="Y4" s="9"/>
      <c r="Z4" s="9"/>
      <c r="AB4" s="9"/>
      <c r="AC4" s="9"/>
      <c r="AD4" s="9"/>
      <c r="AE4" s="9"/>
      <c r="AF4" s="9"/>
      <c r="AG4" s="7"/>
      <c r="AH4" s="7"/>
      <c r="AI4" s="7"/>
      <c r="AK4" s="7"/>
      <c r="AM4" s="7"/>
      <c r="AN4" s="7"/>
      <c r="AO4" s="7"/>
      <c r="AP4" s="7"/>
      <c r="AQ4" s="7"/>
      <c r="AR4" s="7"/>
      <c r="AS4" s="7"/>
      <c r="AT4" s="7"/>
      <c r="AV4" s="7"/>
      <c r="AW4" s="7"/>
      <c r="AX4" s="7"/>
      <c r="AZ4" s="7"/>
      <c r="BB4" s="7"/>
      <c r="BC4" s="7"/>
      <c r="BD4" s="7"/>
      <c r="BF4" s="7"/>
      <c r="BG4" s="7"/>
      <c r="BH4" s="7"/>
      <c r="BJ4" s="7"/>
      <c r="BK4" s="7"/>
      <c r="BL4" s="7"/>
      <c r="BN4" s="7"/>
      <c r="BP4" s="7"/>
      <c r="BQ4" s="7"/>
      <c r="BR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I4" s="7"/>
      <c r="CJ4" s="7"/>
    </row>
    <row r="5" spans="1:90">
      <c r="C5" s="12"/>
      <c r="M5" s="10"/>
      <c r="P5" s="126"/>
      <c r="Q5" s="126"/>
      <c r="S5" s="126" t="s">
        <v>70</v>
      </c>
      <c r="T5" s="126"/>
      <c r="V5" s="43"/>
      <c r="W5" s="43"/>
      <c r="Y5" s="9"/>
      <c r="Z5" s="9"/>
      <c r="AB5" s="9"/>
      <c r="AC5" s="9"/>
      <c r="AD5" s="9"/>
      <c r="AE5" s="9"/>
      <c r="AF5" s="9"/>
      <c r="AG5" s="7"/>
      <c r="AH5" s="7"/>
      <c r="AI5" s="7"/>
      <c r="AK5" s="7"/>
      <c r="AM5" s="7"/>
      <c r="AN5" s="7"/>
      <c r="AO5" s="7"/>
      <c r="AP5" s="7"/>
      <c r="AQ5" s="7"/>
      <c r="AR5" s="7"/>
      <c r="AS5" s="7"/>
      <c r="AT5" s="7"/>
      <c r="AV5" s="7"/>
      <c r="AW5" s="7"/>
      <c r="AX5" s="7"/>
      <c r="AZ5" s="7"/>
      <c r="BB5" s="7"/>
      <c r="BC5" s="7"/>
      <c r="BD5" s="7"/>
      <c r="BF5" s="7"/>
      <c r="BG5" s="7"/>
      <c r="BH5" s="7"/>
      <c r="BJ5" s="7"/>
      <c r="BK5" s="7"/>
      <c r="BL5" s="7"/>
      <c r="BN5" s="7"/>
      <c r="BP5" s="7"/>
      <c r="BQ5" s="7"/>
      <c r="BR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I5" s="7"/>
      <c r="CJ5" s="7"/>
    </row>
    <row r="6" spans="1:90" s="4" customFormat="1" ht="18" customHeight="1">
      <c r="A6" s="105" t="s">
        <v>72</v>
      </c>
      <c r="B6" s="107" t="s">
        <v>71</v>
      </c>
      <c r="C6" s="109" t="s">
        <v>16</v>
      </c>
      <c r="D6" s="111" t="s">
        <v>14</v>
      </c>
      <c r="E6" s="111" t="s">
        <v>15</v>
      </c>
      <c r="F6" s="127" t="s">
        <v>27</v>
      </c>
      <c r="G6" s="128"/>
      <c r="H6" s="129"/>
      <c r="I6" s="114" t="s">
        <v>64</v>
      </c>
      <c r="J6" s="115"/>
      <c r="K6" s="116"/>
      <c r="L6" s="123" t="s">
        <v>87</v>
      </c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5"/>
      <c r="BU6" s="70" t="s">
        <v>11</v>
      </c>
      <c r="BV6" s="86" t="s">
        <v>22</v>
      </c>
      <c r="BW6" s="87"/>
      <c r="BX6" s="82" t="s">
        <v>13</v>
      </c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4"/>
      <c r="CJ6" s="70" t="s">
        <v>11</v>
      </c>
      <c r="CK6" s="72" t="s">
        <v>21</v>
      </c>
      <c r="CL6" s="73"/>
    </row>
    <row r="7" spans="1:90" s="4" customFormat="1" ht="25.5" customHeight="1">
      <c r="A7" s="106"/>
      <c r="B7" s="108"/>
      <c r="C7" s="110"/>
      <c r="D7" s="112"/>
      <c r="E7" s="112"/>
      <c r="F7" s="130"/>
      <c r="G7" s="131"/>
      <c r="H7" s="132"/>
      <c r="I7" s="117"/>
      <c r="J7" s="118"/>
      <c r="K7" s="119"/>
      <c r="L7" s="60" t="s">
        <v>17</v>
      </c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2"/>
      <c r="AG7" s="63" t="s">
        <v>10</v>
      </c>
      <c r="AH7" s="64"/>
      <c r="AI7" s="64"/>
      <c r="AJ7" s="64"/>
      <c r="AK7" s="64"/>
      <c r="AL7" s="64"/>
      <c r="AM7" s="64"/>
      <c r="AN7" s="64"/>
      <c r="AO7" s="65"/>
      <c r="AP7" s="66" t="s">
        <v>20</v>
      </c>
      <c r="AQ7" s="67"/>
      <c r="AR7" s="63" t="s">
        <v>66</v>
      </c>
      <c r="AS7" s="64"/>
      <c r="AT7" s="64"/>
      <c r="AU7" s="64"/>
      <c r="AV7" s="64"/>
      <c r="AW7" s="64"/>
      <c r="AX7" s="64"/>
      <c r="AY7" s="64"/>
      <c r="AZ7" s="64"/>
      <c r="BA7" s="64"/>
      <c r="BB7" s="65"/>
      <c r="BC7" s="80" t="s">
        <v>0</v>
      </c>
      <c r="BD7" s="85"/>
      <c r="BE7" s="85"/>
      <c r="BF7" s="85"/>
      <c r="BG7" s="85"/>
      <c r="BH7" s="81"/>
      <c r="BI7" s="63" t="s">
        <v>8</v>
      </c>
      <c r="BJ7" s="64"/>
      <c r="BK7" s="64"/>
      <c r="BL7" s="64"/>
      <c r="BM7" s="64"/>
      <c r="BN7" s="65"/>
      <c r="BO7" s="92" t="s">
        <v>26</v>
      </c>
      <c r="BP7" s="93"/>
      <c r="BQ7" s="66" t="s">
        <v>9</v>
      </c>
      <c r="BR7" s="67"/>
      <c r="BS7" s="66" t="s">
        <v>18</v>
      </c>
      <c r="BT7" s="67"/>
      <c r="BU7" s="71"/>
      <c r="BV7" s="88"/>
      <c r="BW7" s="89"/>
      <c r="BX7" s="60"/>
      <c r="BY7" s="61"/>
      <c r="BZ7" s="61"/>
      <c r="CA7" s="62"/>
      <c r="CB7" s="66" t="s">
        <v>12</v>
      </c>
      <c r="CC7" s="67"/>
      <c r="CD7" s="60"/>
      <c r="CE7" s="61"/>
      <c r="CF7" s="61"/>
      <c r="CG7" s="61"/>
      <c r="CH7" s="61"/>
      <c r="CI7" s="62"/>
      <c r="CJ7" s="71"/>
      <c r="CK7" s="74"/>
      <c r="CL7" s="75"/>
    </row>
    <row r="8" spans="1:90" s="4" customFormat="1" ht="108" customHeight="1">
      <c r="A8" s="106"/>
      <c r="B8" s="108"/>
      <c r="C8" s="110"/>
      <c r="D8" s="112"/>
      <c r="E8" s="112"/>
      <c r="F8" s="133"/>
      <c r="G8" s="134"/>
      <c r="H8" s="135"/>
      <c r="I8" s="120"/>
      <c r="J8" s="121"/>
      <c r="K8" s="122"/>
      <c r="L8" s="136" t="s">
        <v>23</v>
      </c>
      <c r="M8" s="137"/>
      <c r="N8" s="138"/>
      <c r="O8" s="57" t="s">
        <v>67</v>
      </c>
      <c r="P8" s="58"/>
      <c r="Q8" s="59"/>
      <c r="R8" s="57" t="s">
        <v>1</v>
      </c>
      <c r="S8" s="58"/>
      <c r="T8" s="59"/>
      <c r="U8" s="57" t="s">
        <v>82</v>
      </c>
      <c r="V8" s="58"/>
      <c r="W8" s="59"/>
      <c r="X8" s="57" t="s">
        <v>24</v>
      </c>
      <c r="Y8" s="58"/>
      <c r="Z8" s="59"/>
      <c r="AA8" s="57" t="s">
        <v>2</v>
      </c>
      <c r="AB8" s="58"/>
      <c r="AC8" s="59"/>
      <c r="AD8" s="57" t="s">
        <v>3</v>
      </c>
      <c r="AE8" s="58"/>
      <c r="AF8" s="59"/>
      <c r="AG8" s="99" t="s">
        <v>19</v>
      </c>
      <c r="AH8" s="100"/>
      <c r="AI8" s="101"/>
      <c r="AJ8" s="99" t="s">
        <v>6</v>
      </c>
      <c r="AK8" s="101"/>
      <c r="AL8" s="63" t="s">
        <v>4</v>
      </c>
      <c r="AM8" s="65"/>
      <c r="AN8" s="63" t="s">
        <v>80</v>
      </c>
      <c r="AO8" s="65"/>
      <c r="AP8" s="68"/>
      <c r="AQ8" s="69"/>
      <c r="AR8" s="102" t="s">
        <v>25</v>
      </c>
      <c r="AS8" s="103"/>
      <c r="AT8" s="104"/>
      <c r="AU8" s="80" t="s">
        <v>7</v>
      </c>
      <c r="AV8" s="81"/>
      <c r="AW8" s="80" t="s">
        <v>83</v>
      </c>
      <c r="AX8" s="81"/>
      <c r="AY8" s="80" t="s">
        <v>85</v>
      </c>
      <c r="AZ8" s="81"/>
      <c r="BA8" s="80" t="s">
        <v>5</v>
      </c>
      <c r="BB8" s="81"/>
      <c r="BC8" s="80" t="s">
        <v>88</v>
      </c>
      <c r="BD8" s="81"/>
      <c r="BE8" s="80" t="s">
        <v>89</v>
      </c>
      <c r="BF8" s="81"/>
      <c r="BG8" s="80" t="s">
        <v>86</v>
      </c>
      <c r="BH8" s="81"/>
      <c r="BI8" s="80" t="s">
        <v>81</v>
      </c>
      <c r="BJ8" s="81"/>
      <c r="BK8" s="80" t="s">
        <v>65</v>
      </c>
      <c r="BL8" s="81"/>
      <c r="BM8" s="80" t="s">
        <v>90</v>
      </c>
      <c r="BN8" s="81"/>
      <c r="BO8" s="94"/>
      <c r="BP8" s="95"/>
      <c r="BQ8" s="68"/>
      <c r="BR8" s="69"/>
      <c r="BS8" s="68"/>
      <c r="BT8" s="69"/>
      <c r="BU8" s="71"/>
      <c r="BV8" s="90"/>
      <c r="BW8" s="91"/>
      <c r="BX8" s="80" t="s">
        <v>91</v>
      </c>
      <c r="BY8" s="81"/>
      <c r="BZ8" s="80" t="s">
        <v>92</v>
      </c>
      <c r="CA8" s="81"/>
      <c r="CB8" s="68"/>
      <c r="CC8" s="69"/>
      <c r="CD8" s="80" t="s">
        <v>93</v>
      </c>
      <c r="CE8" s="81"/>
      <c r="CF8" s="80" t="s">
        <v>94</v>
      </c>
      <c r="CG8" s="81"/>
      <c r="CH8" s="78" t="s">
        <v>95</v>
      </c>
      <c r="CI8" s="79"/>
      <c r="CJ8" s="71"/>
      <c r="CK8" s="76"/>
      <c r="CL8" s="77"/>
    </row>
    <row r="9" spans="1:90" s="4" customFormat="1" ht="29.25" customHeight="1">
      <c r="A9" s="106"/>
      <c r="B9" s="108"/>
      <c r="C9" s="110"/>
      <c r="D9" s="113"/>
      <c r="E9" s="113"/>
      <c r="F9" s="45" t="s">
        <v>96</v>
      </c>
      <c r="G9" s="50" t="s">
        <v>97</v>
      </c>
      <c r="H9" s="41" t="s">
        <v>29</v>
      </c>
      <c r="I9" s="45" t="s">
        <v>96</v>
      </c>
      <c r="J9" s="50" t="s">
        <v>97</v>
      </c>
      <c r="K9" s="41" t="s">
        <v>29</v>
      </c>
      <c r="L9" s="45" t="s">
        <v>96</v>
      </c>
      <c r="M9" s="50" t="s">
        <v>97</v>
      </c>
      <c r="N9" s="41" t="s">
        <v>29</v>
      </c>
      <c r="O9" s="45" t="s">
        <v>96</v>
      </c>
      <c r="P9" s="50" t="s">
        <v>97</v>
      </c>
      <c r="Q9" s="41" t="s">
        <v>29</v>
      </c>
      <c r="R9" s="45" t="s">
        <v>96</v>
      </c>
      <c r="S9" s="50" t="s">
        <v>97</v>
      </c>
      <c r="T9" s="41" t="s">
        <v>29</v>
      </c>
      <c r="U9" s="45" t="s">
        <v>96</v>
      </c>
      <c r="V9" s="50" t="s">
        <v>97</v>
      </c>
      <c r="W9" s="41" t="s">
        <v>29</v>
      </c>
      <c r="X9" s="45" t="s">
        <v>96</v>
      </c>
      <c r="Y9" s="50" t="s">
        <v>97</v>
      </c>
      <c r="Z9" s="41" t="s">
        <v>29</v>
      </c>
      <c r="AA9" s="45" t="s">
        <v>96</v>
      </c>
      <c r="AB9" s="50" t="s">
        <v>97</v>
      </c>
      <c r="AC9" s="41" t="s">
        <v>29</v>
      </c>
      <c r="AD9" s="45" t="s">
        <v>84</v>
      </c>
      <c r="AE9" s="80" t="s">
        <v>28</v>
      </c>
      <c r="AF9" s="81"/>
      <c r="AG9" s="45" t="s">
        <v>84</v>
      </c>
      <c r="AH9" s="80" t="s">
        <v>28</v>
      </c>
      <c r="AI9" s="81"/>
      <c r="AJ9" s="45" t="s">
        <v>96</v>
      </c>
      <c r="AK9" s="50" t="s">
        <v>97</v>
      </c>
      <c r="AL9" s="45" t="s">
        <v>96</v>
      </c>
      <c r="AM9" s="50" t="s">
        <v>97</v>
      </c>
      <c r="AN9" s="45" t="s">
        <v>96</v>
      </c>
      <c r="AO9" s="50" t="s">
        <v>97</v>
      </c>
      <c r="AP9" s="45" t="s">
        <v>96</v>
      </c>
      <c r="AQ9" s="50" t="s">
        <v>97</v>
      </c>
      <c r="AR9" s="45" t="s">
        <v>96</v>
      </c>
      <c r="AS9" s="50" t="s">
        <v>97</v>
      </c>
      <c r="AT9" s="41" t="s">
        <v>29</v>
      </c>
      <c r="AU9" s="45" t="s">
        <v>96</v>
      </c>
      <c r="AV9" s="50" t="s">
        <v>97</v>
      </c>
      <c r="AW9" s="45" t="s">
        <v>96</v>
      </c>
      <c r="AX9" s="50" t="s">
        <v>97</v>
      </c>
      <c r="AY9" s="45" t="s">
        <v>96</v>
      </c>
      <c r="AZ9" s="50" t="s">
        <v>97</v>
      </c>
      <c r="BA9" s="45" t="s">
        <v>96</v>
      </c>
      <c r="BB9" s="50" t="s">
        <v>97</v>
      </c>
      <c r="BC9" s="45" t="s">
        <v>96</v>
      </c>
      <c r="BD9" s="50" t="s">
        <v>97</v>
      </c>
      <c r="BE9" s="45" t="s">
        <v>96</v>
      </c>
      <c r="BF9" s="50" t="s">
        <v>97</v>
      </c>
      <c r="BG9" s="45" t="s">
        <v>96</v>
      </c>
      <c r="BH9" s="50" t="s">
        <v>97</v>
      </c>
      <c r="BI9" s="45" t="s">
        <v>96</v>
      </c>
      <c r="BJ9" s="50" t="s">
        <v>97</v>
      </c>
      <c r="BK9" s="45" t="s">
        <v>96</v>
      </c>
      <c r="BL9" s="50" t="s">
        <v>97</v>
      </c>
      <c r="BM9" s="45" t="s">
        <v>96</v>
      </c>
      <c r="BN9" s="50" t="s">
        <v>97</v>
      </c>
      <c r="BO9" s="45" t="s">
        <v>96</v>
      </c>
      <c r="BP9" s="50" t="s">
        <v>97</v>
      </c>
      <c r="BQ9" s="45" t="s">
        <v>96</v>
      </c>
      <c r="BR9" s="50" t="s">
        <v>97</v>
      </c>
      <c r="BS9" s="45" t="s">
        <v>96</v>
      </c>
      <c r="BT9" s="50" t="s">
        <v>97</v>
      </c>
      <c r="BU9" s="71"/>
      <c r="BV9" s="45" t="s">
        <v>96</v>
      </c>
      <c r="BW9" s="50" t="s">
        <v>97</v>
      </c>
      <c r="BX9" s="45" t="s">
        <v>96</v>
      </c>
      <c r="BY9" s="50" t="s">
        <v>97</v>
      </c>
      <c r="BZ9" s="45" t="s">
        <v>96</v>
      </c>
      <c r="CA9" s="50" t="s">
        <v>97</v>
      </c>
      <c r="CB9" s="45" t="s">
        <v>96</v>
      </c>
      <c r="CC9" s="50" t="s">
        <v>97</v>
      </c>
      <c r="CD9" s="45" t="s">
        <v>96</v>
      </c>
      <c r="CE9" s="50" t="s">
        <v>97</v>
      </c>
      <c r="CF9" s="45" t="s">
        <v>96</v>
      </c>
      <c r="CG9" s="50" t="s">
        <v>97</v>
      </c>
      <c r="CH9" s="45" t="s">
        <v>96</v>
      </c>
      <c r="CI9" s="50" t="s">
        <v>97</v>
      </c>
      <c r="CJ9" s="71"/>
      <c r="CK9" s="41" t="s">
        <v>96</v>
      </c>
      <c r="CL9" s="41" t="s">
        <v>97</v>
      </c>
    </row>
    <row r="10" spans="1:90" s="4" customFormat="1" ht="3.75" customHeight="1">
      <c r="A10" s="55"/>
      <c r="B10" s="44"/>
      <c r="C10" s="46">
        <v>1</v>
      </c>
      <c r="D10" s="46">
        <v>2</v>
      </c>
      <c r="E10" s="46">
        <v>3</v>
      </c>
      <c r="F10" s="46">
        <v>4</v>
      </c>
      <c r="G10" s="46">
        <v>6</v>
      </c>
      <c r="H10" s="46">
        <v>7</v>
      </c>
      <c r="I10" s="46">
        <v>8</v>
      </c>
      <c r="J10" s="46">
        <v>10</v>
      </c>
      <c r="K10" s="46">
        <v>11</v>
      </c>
      <c r="L10" s="46">
        <v>12</v>
      </c>
      <c r="M10" s="46">
        <v>14</v>
      </c>
      <c r="N10" s="46">
        <v>15</v>
      </c>
      <c r="O10" s="46">
        <v>16</v>
      </c>
      <c r="P10" s="46">
        <v>18</v>
      </c>
      <c r="Q10" s="46">
        <v>19</v>
      </c>
      <c r="R10" s="46">
        <v>20</v>
      </c>
      <c r="S10" s="46">
        <v>22</v>
      </c>
      <c r="T10" s="46">
        <v>23</v>
      </c>
      <c r="U10" s="46">
        <v>24</v>
      </c>
      <c r="V10" s="46">
        <v>26</v>
      </c>
      <c r="W10" s="46">
        <v>27</v>
      </c>
      <c r="X10" s="46">
        <v>28</v>
      </c>
      <c r="Y10" s="46">
        <v>30</v>
      </c>
      <c r="Z10" s="46">
        <v>31</v>
      </c>
      <c r="AA10" s="46">
        <v>32</v>
      </c>
      <c r="AB10" s="46">
        <v>34</v>
      </c>
      <c r="AC10" s="46">
        <v>35</v>
      </c>
      <c r="AD10" s="46">
        <v>36</v>
      </c>
      <c r="AE10" s="46">
        <v>37</v>
      </c>
      <c r="AF10" s="46">
        <v>38</v>
      </c>
      <c r="AG10" s="46">
        <v>39</v>
      </c>
      <c r="AH10" s="46">
        <v>40</v>
      </c>
      <c r="AI10" s="46">
        <v>41</v>
      </c>
      <c r="AJ10" s="46">
        <v>36</v>
      </c>
      <c r="AK10" s="46">
        <v>38</v>
      </c>
      <c r="AL10" s="46">
        <v>39</v>
      </c>
      <c r="AM10" s="46">
        <v>41</v>
      </c>
      <c r="AN10" s="46">
        <v>42</v>
      </c>
      <c r="AO10" s="46">
        <v>44</v>
      </c>
      <c r="AP10" s="46">
        <v>45</v>
      </c>
      <c r="AQ10" s="46">
        <v>47</v>
      </c>
      <c r="AR10" s="46">
        <v>45</v>
      </c>
      <c r="AS10" s="46">
        <v>47</v>
      </c>
      <c r="AT10" s="46">
        <v>48</v>
      </c>
      <c r="AU10" s="46">
        <v>49</v>
      </c>
      <c r="AV10" s="46">
        <v>51</v>
      </c>
      <c r="AW10" s="46">
        <v>52</v>
      </c>
      <c r="AX10" s="46">
        <v>54</v>
      </c>
      <c r="AY10" s="46">
        <v>52</v>
      </c>
      <c r="AZ10" s="46">
        <v>54</v>
      </c>
      <c r="BA10" s="46">
        <v>55</v>
      </c>
      <c r="BB10" s="46">
        <v>57</v>
      </c>
      <c r="BC10" s="46">
        <v>58</v>
      </c>
      <c r="BD10" s="46">
        <v>60</v>
      </c>
      <c r="BE10" s="46">
        <v>58</v>
      </c>
      <c r="BF10" s="46">
        <v>60</v>
      </c>
      <c r="BG10" s="46">
        <v>61</v>
      </c>
      <c r="BH10" s="46">
        <v>63</v>
      </c>
      <c r="BI10" s="46">
        <v>64</v>
      </c>
      <c r="BJ10" s="46">
        <v>66</v>
      </c>
      <c r="BK10" s="46">
        <v>67</v>
      </c>
      <c r="BL10" s="46">
        <v>69</v>
      </c>
      <c r="BM10" s="46">
        <v>70</v>
      </c>
      <c r="BN10" s="46">
        <v>72</v>
      </c>
      <c r="BO10" s="46">
        <v>73</v>
      </c>
      <c r="BP10" s="46">
        <v>75</v>
      </c>
      <c r="BQ10" s="46">
        <v>76</v>
      </c>
      <c r="BR10" s="46">
        <v>78</v>
      </c>
      <c r="BS10" s="46">
        <v>79</v>
      </c>
      <c r="BT10" s="46">
        <v>81</v>
      </c>
      <c r="BU10" s="46">
        <v>82</v>
      </c>
      <c r="BV10" s="46">
        <v>83</v>
      </c>
      <c r="BW10" s="46">
        <v>85</v>
      </c>
      <c r="BX10" s="46">
        <v>86</v>
      </c>
      <c r="BY10" s="46">
        <v>88</v>
      </c>
      <c r="BZ10" s="46">
        <v>89</v>
      </c>
      <c r="CA10" s="46">
        <v>91</v>
      </c>
      <c r="CB10" s="46">
        <v>92</v>
      </c>
      <c r="CC10" s="46">
        <v>94</v>
      </c>
      <c r="CD10" s="46">
        <v>86</v>
      </c>
      <c r="CE10" s="46">
        <v>88</v>
      </c>
      <c r="CF10" s="46">
        <v>89</v>
      </c>
      <c r="CG10" s="46">
        <v>91</v>
      </c>
      <c r="CH10" s="46">
        <v>89</v>
      </c>
      <c r="CI10" s="46">
        <v>91</v>
      </c>
      <c r="CJ10" s="46">
        <v>95</v>
      </c>
      <c r="CK10" s="46">
        <v>92</v>
      </c>
      <c r="CL10" s="46">
        <v>94</v>
      </c>
    </row>
    <row r="11" spans="1:90" s="43" customFormat="1" ht="20.100000000000001" customHeight="1">
      <c r="A11" s="56">
        <v>1</v>
      </c>
      <c r="B11" s="18">
        <v>1</v>
      </c>
      <c r="C11" s="19" t="s">
        <v>73</v>
      </c>
      <c r="D11" s="20">
        <v>2090.5</v>
      </c>
      <c r="E11" s="20">
        <v>1071.8</v>
      </c>
      <c r="F11" s="53">
        <f t="shared" ref="F11:F29" si="0">BV11+CK11-CH11</f>
        <v>514445.9</v>
      </c>
      <c r="G11" s="53">
        <f>BW11+CL11+BU11-CI11</f>
        <v>511204.25419999991</v>
      </c>
      <c r="H11" s="53">
        <f>G11/F11*100</f>
        <v>99.369876249378194</v>
      </c>
      <c r="I11" s="53">
        <f t="shared" ref="I11:I29" si="1">O11+R11+U11+X11+AA11+AD11+AP11+AU11+AW11+AY11+BA11+BC11+BG11+BI11+BM11+BO11+BS11</f>
        <v>101261</v>
      </c>
      <c r="J11" s="53">
        <f t="shared" ref="J11:J29" si="2">P11+S11+V11+Y11+AB11+AF11+AQ11+AV11+AX11+AZ11+BB11+BD11+BH11+BJ11+BN11+BP11+BT11</f>
        <v>98444.854199999987</v>
      </c>
      <c r="K11" s="53">
        <f>J11/I11*100</f>
        <v>97.218923573735182</v>
      </c>
      <c r="L11" s="53">
        <f t="shared" ref="L11:L29" si="3">O11+U11</f>
        <v>55000</v>
      </c>
      <c r="M11" s="53">
        <f t="shared" ref="M11:M29" si="4">P11+V11</f>
        <v>54265.998999999996</v>
      </c>
      <c r="N11" s="25">
        <f>M11/L11*100</f>
        <v>98.665452727272722</v>
      </c>
      <c r="O11" s="17">
        <v>6000</v>
      </c>
      <c r="P11" s="21">
        <v>6861.8440000000001</v>
      </c>
      <c r="Q11" s="23">
        <f>P11*100/O11</f>
        <v>114.36406666666667</v>
      </c>
      <c r="R11" s="17">
        <v>2800</v>
      </c>
      <c r="S11" s="21">
        <v>2176.0814999999998</v>
      </c>
      <c r="T11" s="23">
        <f>S11*100/R11</f>
        <v>77.717196428571413</v>
      </c>
      <c r="U11" s="17">
        <v>49000</v>
      </c>
      <c r="V11" s="21">
        <v>47404.154999999999</v>
      </c>
      <c r="W11" s="23">
        <f>V11*100/U11</f>
        <v>96.743173469387756</v>
      </c>
      <c r="X11" s="22">
        <v>7465</v>
      </c>
      <c r="Y11" s="21">
        <v>7146.9831999999997</v>
      </c>
      <c r="Z11" s="23">
        <f>Y11*100/X11</f>
        <v>95.739895512391158</v>
      </c>
      <c r="AA11" s="17">
        <v>6000</v>
      </c>
      <c r="AB11" s="21">
        <v>5064</v>
      </c>
      <c r="AC11" s="23">
        <f>AB11*100/AA11</f>
        <v>84.4</v>
      </c>
      <c r="AD11" s="20"/>
      <c r="AE11" s="20"/>
      <c r="AF11" s="20"/>
      <c r="AG11" s="20"/>
      <c r="AH11" s="20"/>
      <c r="AI11" s="15"/>
      <c r="AJ11" s="24">
        <v>367076.5</v>
      </c>
      <c r="AK11" s="25">
        <f>AJ11</f>
        <v>367076.5</v>
      </c>
      <c r="AL11" s="20">
        <v>17704.900000000001</v>
      </c>
      <c r="AM11" s="15">
        <v>17282.3</v>
      </c>
      <c r="AN11" s="26">
        <v>21096.799999999999</v>
      </c>
      <c r="AO11" s="20">
        <f>AN11</f>
        <v>21096.799999999999</v>
      </c>
      <c r="AP11" s="20"/>
      <c r="AQ11" s="20"/>
      <c r="AR11" s="53">
        <f t="shared" ref="AR11:AR29" si="5">AU11+AW11+AY11+BA11</f>
        <v>2600</v>
      </c>
      <c r="AS11" s="53">
        <f t="shared" ref="AS11:AS29" si="6">AV11+AX11+AZ11+BB11</f>
        <v>1935.556</v>
      </c>
      <c r="AT11" s="25">
        <f>AS11/AR11*100</f>
        <v>74.444461538461539</v>
      </c>
      <c r="AU11" s="27">
        <v>2600</v>
      </c>
      <c r="AV11" s="21">
        <v>1935.556</v>
      </c>
      <c r="AW11" s="21"/>
      <c r="AX11" s="21"/>
      <c r="AY11" s="22"/>
      <c r="AZ11" s="15"/>
      <c r="BA11" s="17"/>
      <c r="BB11" s="21"/>
      <c r="BC11" s="20"/>
      <c r="BD11" s="20"/>
      <c r="BE11" s="15">
        <v>7306.7</v>
      </c>
      <c r="BF11" s="21">
        <v>7303.8</v>
      </c>
      <c r="BG11" s="17"/>
      <c r="BH11" s="17"/>
      <c r="BI11" s="17">
        <v>26896</v>
      </c>
      <c r="BJ11" s="21">
        <v>26527.754499999999</v>
      </c>
      <c r="BK11" s="20">
        <v>20671</v>
      </c>
      <c r="BL11" s="21">
        <v>19546.754499999999</v>
      </c>
      <c r="BM11" s="15"/>
      <c r="BN11" s="21"/>
      <c r="BO11" s="15">
        <v>500</v>
      </c>
      <c r="BP11" s="21">
        <v>200</v>
      </c>
      <c r="BQ11" s="17"/>
      <c r="BR11" s="21"/>
      <c r="BS11" s="48"/>
      <c r="BT11" s="21">
        <v>1128.48</v>
      </c>
      <c r="BU11" s="21"/>
      <c r="BV11" s="53">
        <f t="shared" ref="BV11:BV29" si="7">O11+R11+U11+X11+AA11+AD11+AG11+AJ11+AL11+AN11+AP11+AU11+AW11+AY11+BA11+BC11+BE11+BG11+BI11+BM11+BO11+BQ11+BS11</f>
        <v>514445.9</v>
      </c>
      <c r="BW11" s="53">
        <f t="shared" ref="BW11:BW29" si="8">P11+S11+V11+Y11+AB11+AF11+AI11+AK11+AM11+AO11+AQ11+AV11+AX11+AZ11+BB11+BD11+BF11+BH11+BJ11+BN11+BP11+BR11+BT11</f>
        <v>511204.25419999991</v>
      </c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8"/>
      <c r="CI11" s="22"/>
      <c r="CJ11" s="15"/>
      <c r="CK11" s="29">
        <f t="shared" ref="CK11:CK29" si="9">BX11+BZ11+CB11+CD11+CF11+CH11</f>
        <v>0</v>
      </c>
      <c r="CL11" s="29">
        <f t="shared" ref="CL11:CL29" si="10">BY11+CA11+CC11+CE11+CG11+CI11</f>
        <v>0</v>
      </c>
    </row>
    <row r="12" spans="1:90" s="43" customFormat="1" ht="20.100000000000001" customHeight="1">
      <c r="A12" s="56">
        <v>2</v>
      </c>
      <c r="B12" s="18">
        <v>5</v>
      </c>
      <c r="C12" s="19" t="s">
        <v>31</v>
      </c>
      <c r="D12" s="20">
        <v>24.1</v>
      </c>
      <c r="E12" s="20">
        <v>60</v>
      </c>
      <c r="F12" s="53">
        <f t="shared" si="0"/>
        <v>71263.8</v>
      </c>
      <c r="G12" s="53">
        <f t="shared" ref="G12:G50" si="11">BW12+CL12+BU12-CI12</f>
        <v>71567.213999999993</v>
      </c>
      <c r="H12" s="53">
        <f t="shared" ref="H12:H51" si="12">G12/F12*100</f>
        <v>100.42576174719842</v>
      </c>
      <c r="I12" s="53">
        <f t="shared" si="1"/>
        <v>8951</v>
      </c>
      <c r="J12" s="53">
        <f t="shared" si="2"/>
        <v>9397.491</v>
      </c>
      <c r="K12" s="53">
        <f t="shared" ref="K12:K51" si="13">J12/I12*100</f>
        <v>104.98816891967377</v>
      </c>
      <c r="L12" s="53">
        <f t="shared" si="3"/>
        <v>4195</v>
      </c>
      <c r="M12" s="53">
        <f t="shared" si="4"/>
        <v>4636.9919999999993</v>
      </c>
      <c r="N12" s="25">
        <f t="shared" ref="N12:N51" si="14">M12/L12*100</f>
        <v>110.53616209773539</v>
      </c>
      <c r="O12" s="17">
        <v>43.2</v>
      </c>
      <c r="P12" s="21">
        <v>1.6140000000000001</v>
      </c>
      <c r="Q12" s="23">
        <f t="shared" ref="Q12:Q51" si="15">P12*100/O12</f>
        <v>3.7361111111111112</v>
      </c>
      <c r="R12" s="17"/>
      <c r="S12" s="21">
        <v>25.998999999999999</v>
      </c>
      <c r="T12" s="23"/>
      <c r="U12" s="17">
        <v>4151.8</v>
      </c>
      <c r="V12" s="21">
        <v>4635.3779999999997</v>
      </c>
      <c r="W12" s="23">
        <f t="shared" ref="W12:W51" si="16">V12*100/U12</f>
        <v>111.64743003034827</v>
      </c>
      <c r="X12" s="22">
        <v>396</v>
      </c>
      <c r="Y12" s="21">
        <v>370</v>
      </c>
      <c r="Z12" s="23">
        <f t="shared" ref="Z12:Z51" si="17">Y12*100/X12</f>
        <v>93.434343434343432</v>
      </c>
      <c r="AA12" s="17"/>
      <c r="AB12" s="21"/>
      <c r="AC12" s="23"/>
      <c r="AD12" s="20"/>
      <c r="AE12" s="20"/>
      <c r="AF12" s="20"/>
      <c r="AG12" s="20"/>
      <c r="AH12" s="20"/>
      <c r="AI12" s="15"/>
      <c r="AJ12" s="24">
        <v>48455.8</v>
      </c>
      <c r="AK12" s="25">
        <f t="shared" ref="AK12:AK50" si="18">AJ12</f>
        <v>48455.8</v>
      </c>
      <c r="AL12" s="20">
        <v>2934.1</v>
      </c>
      <c r="AM12" s="15">
        <f t="shared" ref="AM12:AM50" si="19">AL12</f>
        <v>2934.1</v>
      </c>
      <c r="AN12" s="15">
        <v>10922.9</v>
      </c>
      <c r="AO12" s="20">
        <f t="shared" ref="AO12:AO50" si="20">AN12</f>
        <v>10922.9</v>
      </c>
      <c r="AP12" s="20"/>
      <c r="AQ12" s="20"/>
      <c r="AR12" s="53">
        <f t="shared" si="5"/>
        <v>0</v>
      </c>
      <c r="AS12" s="53">
        <f t="shared" si="6"/>
        <v>0</v>
      </c>
      <c r="AT12" s="25">
        <v>0</v>
      </c>
      <c r="AU12" s="27"/>
      <c r="AV12" s="21"/>
      <c r="AW12" s="21"/>
      <c r="AX12" s="21"/>
      <c r="AY12" s="22"/>
      <c r="AZ12" s="15"/>
      <c r="BA12" s="17"/>
      <c r="BB12" s="21"/>
      <c r="BC12" s="20"/>
      <c r="BD12" s="20"/>
      <c r="BE12" s="17"/>
      <c r="BF12" s="21"/>
      <c r="BG12" s="17">
        <v>860</v>
      </c>
      <c r="BH12" s="17">
        <v>860</v>
      </c>
      <c r="BI12" s="17"/>
      <c r="BJ12" s="21">
        <v>6</v>
      </c>
      <c r="BK12" s="20"/>
      <c r="BL12" s="21"/>
      <c r="BM12" s="15"/>
      <c r="BN12" s="21"/>
      <c r="BO12" s="15"/>
      <c r="BP12" s="21"/>
      <c r="BQ12" s="17"/>
      <c r="BR12" s="21"/>
      <c r="BS12" s="48">
        <v>3500</v>
      </c>
      <c r="BT12" s="21">
        <v>3498.5</v>
      </c>
      <c r="BU12" s="21">
        <v>-143.077</v>
      </c>
      <c r="BV12" s="53">
        <f t="shared" si="7"/>
        <v>71263.8</v>
      </c>
      <c r="BW12" s="53">
        <f t="shared" si="8"/>
        <v>71710.290999999997</v>
      </c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2">
        <v>792.8</v>
      </c>
      <c r="CI12" s="22">
        <v>792.8</v>
      </c>
      <c r="CJ12" s="15"/>
      <c r="CK12" s="29">
        <f t="shared" si="9"/>
        <v>792.8</v>
      </c>
      <c r="CL12" s="29">
        <f t="shared" si="10"/>
        <v>792.8</v>
      </c>
    </row>
    <row r="13" spans="1:90" s="43" customFormat="1" ht="20.100000000000001" customHeight="1">
      <c r="A13" s="56">
        <v>3</v>
      </c>
      <c r="B13" s="18">
        <v>6</v>
      </c>
      <c r="C13" s="19" t="s">
        <v>32</v>
      </c>
      <c r="D13" s="20">
        <v>436.1</v>
      </c>
      <c r="E13" s="20"/>
      <c r="F13" s="53">
        <f t="shared" si="0"/>
        <v>11157.5</v>
      </c>
      <c r="G13" s="53">
        <f t="shared" si="11"/>
        <v>11164.923000000001</v>
      </c>
      <c r="H13" s="53">
        <f t="shared" si="12"/>
        <v>100.06652924042126</v>
      </c>
      <c r="I13" s="53">
        <f t="shared" si="1"/>
        <v>3054.3999999999996</v>
      </c>
      <c r="J13" s="53">
        <f t="shared" si="2"/>
        <v>3061.8230000000003</v>
      </c>
      <c r="K13" s="53">
        <f t="shared" si="13"/>
        <v>100.24302645364067</v>
      </c>
      <c r="L13" s="53">
        <f t="shared" si="3"/>
        <v>731.09999999999991</v>
      </c>
      <c r="M13" s="53">
        <f t="shared" si="4"/>
        <v>832.41099999999994</v>
      </c>
      <c r="N13" s="25">
        <f t="shared" si="14"/>
        <v>113.85733825742032</v>
      </c>
      <c r="O13" s="17">
        <v>0.3</v>
      </c>
      <c r="P13" s="21">
        <v>0.70799999999999996</v>
      </c>
      <c r="Q13" s="23">
        <f t="shared" si="15"/>
        <v>236</v>
      </c>
      <c r="R13" s="17">
        <v>2003.3</v>
      </c>
      <c r="S13" s="21">
        <v>1846.162</v>
      </c>
      <c r="T13" s="23">
        <f t="shared" ref="T13:T51" si="21">S13*100/R13</f>
        <v>92.156042529825797</v>
      </c>
      <c r="U13" s="17">
        <v>730.8</v>
      </c>
      <c r="V13" s="21">
        <v>831.70299999999997</v>
      </c>
      <c r="W13" s="23">
        <f t="shared" si="16"/>
        <v>113.80719759168036</v>
      </c>
      <c r="X13" s="22"/>
      <c r="Y13" s="21"/>
      <c r="Z13" s="23"/>
      <c r="AA13" s="17"/>
      <c r="AB13" s="21"/>
      <c r="AC13" s="23"/>
      <c r="AD13" s="20"/>
      <c r="AE13" s="20"/>
      <c r="AF13" s="20"/>
      <c r="AG13" s="20"/>
      <c r="AH13" s="20"/>
      <c r="AI13" s="15"/>
      <c r="AJ13" s="24">
        <v>8000.4</v>
      </c>
      <c r="AK13" s="25">
        <f t="shared" si="18"/>
        <v>8000.4</v>
      </c>
      <c r="AL13" s="20"/>
      <c r="AM13" s="15"/>
      <c r="AN13" s="15">
        <v>102.7</v>
      </c>
      <c r="AO13" s="20">
        <f t="shared" si="20"/>
        <v>102.7</v>
      </c>
      <c r="AP13" s="20"/>
      <c r="AQ13" s="20"/>
      <c r="AR13" s="53">
        <f t="shared" si="5"/>
        <v>320</v>
      </c>
      <c r="AS13" s="53">
        <f t="shared" si="6"/>
        <v>383.25</v>
      </c>
      <c r="AT13" s="25">
        <f t="shared" ref="AT13:AT51" si="22">AS13/AR13*100</f>
        <v>119.76562500000001</v>
      </c>
      <c r="AU13" s="27">
        <v>320</v>
      </c>
      <c r="AV13" s="21">
        <v>383.25</v>
      </c>
      <c r="AW13" s="21"/>
      <c r="AX13" s="21"/>
      <c r="AY13" s="22"/>
      <c r="AZ13" s="15"/>
      <c r="BA13" s="17"/>
      <c r="BB13" s="21"/>
      <c r="BC13" s="20"/>
      <c r="BD13" s="20"/>
      <c r="BE13" s="15"/>
      <c r="BF13" s="21"/>
      <c r="BG13" s="17"/>
      <c r="BH13" s="27"/>
      <c r="BI13" s="17"/>
      <c r="BJ13" s="21"/>
      <c r="BK13" s="20"/>
      <c r="BL13" s="21"/>
      <c r="BM13" s="15"/>
      <c r="BN13" s="21"/>
      <c r="BO13" s="15"/>
      <c r="BP13" s="21"/>
      <c r="BQ13" s="17"/>
      <c r="BR13" s="21"/>
      <c r="BS13" s="48"/>
      <c r="BT13" s="21"/>
      <c r="BU13" s="21"/>
      <c r="BV13" s="53">
        <f t="shared" si="7"/>
        <v>11157.5</v>
      </c>
      <c r="BW13" s="53">
        <f t="shared" si="8"/>
        <v>11164.923000000001</v>
      </c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30"/>
      <c r="CI13" s="22"/>
      <c r="CJ13" s="15"/>
      <c r="CK13" s="29">
        <f t="shared" si="9"/>
        <v>0</v>
      </c>
      <c r="CL13" s="29">
        <f t="shared" si="10"/>
        <v>0</v>
      </c>
    </row>
    <row r="14" spans="1:90" s="43" customFormat="1" ht="20.100000000000001" customHeight="1">
      <c r="A14" s="16">
        <v>4</v>
      </c>
      <c r="B14" s="18">
        <v>8</v>
      </c>
      <c r="C14" s="19" t="s">
        <v>33</v>
      </c>
      <c r="D14" s="20">
        <v>12.1</v>
      </c>
      <c r="E14" s="20"/>
      <c r="F14" s="53">
        <f t="shared" si="0"/>
        <v>4583.9000000000005</v>
      </c>
      <c r="G14" s="53">
        <f t="shared" si="11"/>
        <v>4584.1230000000005</v>
      </c>
      <c r="H14" s="53">
        <f t="shared" si="12"/>
        <v>100.00486485307272</v>
      </c>
      <c r="I14" s="53">
        <f t="shared" si="1"/>
        <v>691.6</v>
      </c>
      <c r="J14" s="53">
        <f t="shared" si="2"/>
        <v>691.82300000000009</v>
      </c>
      <c r="K14" s="53">
        <f t="shared" si="13"/>
        <v>100.03224407171776</v>
      </c>
      <c r="L14" s="53">
        <f t="shared" si="3"/>
        <v>591.6</v>
      </c>
      <c r="M14" s="53">
        <f t="shared" si="4"/>
        <v>525.82299999999998</v>
      </c>
      <c r="N14" s="25">
        <f t="shared" si="14"/>
        <v>88.881507775524</v>
      </c>
      <c r="O14" s="17">
        <v>29.6</v>
      </c>
      <c r="P14" s="21">
        <v>60.514000000000003</v>
      </c>
      <c r="Q14" s="23">
        <f t="shared" si="15"/>
        <v>204.43918918918919</v>
      </c>
      <c r="R14" s="17">
        <v>100</v>
      </c>
      <c r="S14" s="21">
        <v>76</v>
      </c>
      <c r="T14" s="23">
        <f t="shared" si="21"/>
        <v>76</v>
      </c>
      <c r="U14" s="17">
        <v>562</v>
      </c>
      <c r="V14" s="21">
        <v>465.30900000000003</v>
      </c>
      <c r="W14" s="23">
        <f t="shared" si="16"/>
        <v>82.795195729537369</v>
      </c>
      <c r="X14" s="22"/>
      <c r="Y14" s="21"/>
      <c r="Z14" s="23"/>
      <c r="AA14" s="17"/>
      <c r="AB14" s="21"/>
      <c r="AC14" s="23"/>
      <c r="AD14" s="20"/>
      <c r="AE14" s="20"/>
      <c r="AF14" s="20"/>
      <c r="AG14" s="20"/>
      <c r="AH14" s="20"/>
      <c r="AI14" s="15"/>
      <c r="AJ14" s="31">
        <v>3500</v>
      </c>
      <c r="AK14" s="25">
        <f t="shared" si="18"/>
        <v>3500</v>
      </c>
      <c r="AL14" s="20"/>
      <c r="AM14" s="15"/>
      <c r="AN14" s="15">
        <v>392.3</v>
      </c>
      <c r="AO14" s="20">
        <f t="shared" si="20"/>
        <v>392.3</v>
      </c>
      <c r="AP14" s="20"/>
      <c r="AQ14" s="20"/>
      <c r="AR14" s="53">
        <f t="shared" si="5"/>
        <v>0</v>
      </c>
      <c r="AS14" s="53">
        <f t="shared" si="6"/>
        <v>90</v>
      </c>
      <c r="AT14" s="25">
        <v>0</v>
      </c>
      <c r="AU14" s="27"/>
      <c r="AV14" s="21">
        <v>90</v>
      </c>
      <c r="AW14" s="21"/>
      <c r="AX14" s="21"/>
      <c r="AY14" s="22"/>
      <c r="AZ14" s="15"/>
      <c r="BA14" s="17"/>
      <c r="BB14" s="21"/>
      <c r="BC14" s="20"/>
      <c r="BD14" s="20"/>
      <c r="BE14" s="15"/>
      <c r="BF14" s="21"/>
      <c r="BG14" s="17"/>
      <c r="BH14" s="27"/>
      <c r="BI14" s="17"/>
      <c r="BJ14" s="21"/>
      <c r="BK14" s="20"/>
      <c r="BL14" s="21"/>
      <c r="BM14" s="15"/>
      <c r="BN14" s="21"/>
      <c r="BO14" s="15"/>
      <c r="BP14" s="21"/>
      <c r="BQ14" s="17"/>
      <c r="BR14" s="21"/>
      <c r="BS14" s="48"/>
      <c r="BT14" s="21"/>
      <c r="BU14" s="21"/>
      <c r="BV14" s="53">
        <f t="shared" si="7"/>
        <v>4583.9000000000005</v>
      </c>
      <c r="BW14" s="53">
        <f t="shared" si="8"/>
        <v>4584.1230000000005</v>
      </c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8"/>
      <c r="CI14" s="22"/>
      <c r="CJ14" s="15"/>
      <c r="CK14" s="29">
        <f t="shared" si="9"/>
        <v>0</v>
      </c>
      <c r="CL14" s="29">
        <f t="shared" si="10"/>
        <v>0</v>
      </c>
    </row>
    <row r="15" spans="1:90" s="43" customFormat="1" ht="20.100000000000001" customHeight="1">
      <c r="A15" s="16">
        <v>5</v>
      </c>
      <c r="B15" s="18">
        <v>9</v>
      </c>
      <c r="C15" s="19" t="s">
        <v>34</v>
      </c>
      <c r="D15" s="20">
        <v>12570.5</v>
      </c>
      <c r="E15" s="20"/>
      <c r="F15" s="53">
        <f t="shared" si="0"/>
        <v>72861.5</v>
      </c>
      <c r="G15" s="53">
        <f t="shared" si="11"/>
        <v>72366.340000000011</v>
      </c>
      <c r="H15" s="53">
        <f t="shared" si="12"/>
        <v>99.320409269641729</v>
      </c>
      <c r="I15" s="53">
        <f t="shared" si="1"/>
        <v>8454.4</v>
      </c>
      <c r="J15" s="53">
        <f t="shared" si="2"/>
        <v>7959.24</v>
      </c>
      <c r="K15" s="53">
        <f t="shared" si="13"/>
        <v>94.143168054504173</v>
      </c>
      <c r="L15" s="53">
        <f t="shared" si="3"/>
        <v>3492.6</v>
      </c>
      <c r="M15" s="53">
        <f t="shared" si="4"/>
        <v>2980.7040000000002</v>
      </c>
      <c r="N15" s="25">
        <f t="shared" si="14"/>
        <v>85.343411784916697</v>
      </c>
      <c r="O15" s="17"/>
      <c r="P15" s="21">
        <v>0.57199999999999995</v>
      </c>
      <c r="Q15" s="23"/>
      <c r="R15" s="17">
        <v>4311.8</v>
      </c>
      <c r="S15" s="21">
        <v>4341.5360000000001</v>
      </c>
      <c r="T15" s="23">
        <f t="shared" si="21"/>
        <v>100.6896423767336</v>
      </c>
      <c r="U15" s="17">
        <v>3492.6</v>
      </c>
      <c r="V15" s="21">
        <v>2980.1320000000001</v>
      </c>
      <c r="W15" s="23">
        <f t="shared" si="16"/>
        <v>85.327034301093747</v>
      </c>
      <c r="X15" s="22">
        <v>100</v>
      </c>
      <c r="Y15" s="21">
        <v>105</v>
      </c>
      <c r="Z15" s="23">
        <f t="shared" si="17"/>
        <v>105</v>
      </c>
      <c r="AA15" s="17"/>
      <c r="AB15" s="21"/>
      <c r="AC15" s="23"/>
      <c r="AD15" s="20"/>
      <c r="AE15" s="20"/>
      <c r="AF15" s="20"/>
      <c r="AG15" s="20"/>
      <c r="AH15" s="20"/>
      <c r="AI15" s="15"/>
      <c r="AJ15" s="24">
        <v>63891.3</v>
      </c>
      <c r="AK15" s="25">
        <f t="shared" si="18"/>
        <v>63891.3</v>
      </c>
      <c r="AL15" s="20"/>
      <c r="AM15" s="15"/>
      <c r="AN15" s="20">
        <v>515.79999999999995</v>
      </c>
      <c r="AO15" s="20">
        <f t="shared" si="20"/>
        <v>515.79999999999995</v>
      </c>
      <c r="AP15" s="20"/>
      <c r="AQ15" s="20"/>
      <c r="AR15" s="53">
        <f t="shared" si="5"/>
        <v>550</v>
      </c>
      <c r="AS15" s="53">
        <f t="shared" si="6"/>
        <v>510</v>
      </c>
      <c r="AT15" s="25">
        <f t="shared" si="22"/>
        <v>92.72727272727272</v>
      </c>
      <c r="AU15" s="27">
        <v>350</v>
      </c>
      <c r="AV15" s="21">
        <v>350</v>
      </c>
      <c r="AW15" s="21"/>
      <c r="AX15" s="21"/>
      <c r="AY15" s="22"/>
      <c r="AZ15" s="15"/>
      <c r="BA15" s="17">
        <v>200</v>
      </c>
      <c r="BB15" s="21">
        <v>160</v>
      </c>
      <c r="BC15" s="20"/>
      <c r="BD15" s="20"/>
      <c r="BE15" s="15"/>
      <c r="BF15" s="21"/>
      <c r="BG15" s="17"/>
      <c r="BH15" s="27"/>
      <c r="BI15" s="17"/>
      <c r="BJ15" s="21">
        <v>12</v>
      </c>
      <c r="BK15" s="20"/>
      <c r="BL15" s="21"/>
      <c r="BM15" s="15"/>
      <c r="BN15" s="21"/>
      <c r="BO15" s="15"/>
      <c r="BP15" s="21">
        <v>10</v>
      </c>
      <c r="BQ15" s="17"/>
      <c r="BR15" s="21"/>
      <c r="BS15" s="48"/>
      <c r="BT15" s="21"/>
      <c r="BU15" s="21"/>
      <c r="BV15" s="53">
        <f t="shared" si="7"/>
        <v>72861.5</v>
      </c>
      <c r="BW15" s="53">
        <f t="shared" si="8"/>
        <v>72366.340000000011</v>
      </c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30"/>
      <c r="CI15" s="22"/>
      <c r="CJ15" s="15"/>
      <c r="CK15" s="29">
        <f t="shared" si="9"/>
        <v>0</v>
      </c>
      <c r="CL15" s="29">
        <f t="shared" si="10"/>
        <v>0</v>
      </c>
    </row>
    <row r="16" spans="1:90" s="43" customFormat="1" ht="20.100000000000001" customHeight="1">
      <c r="A16" s="16">
        <v>6</v>
      </c>
      <c r="B16" s="18">
        <v>13</v>
      </c>
      <c r="C16" s="19" t="s">
        <v>35</v>
      </c>
      <c r="D16" s="15">
        <v>6.4</v>
      </c>
      <c r="E16" s="15">
        <v>34</v>
      </c>
      <c r="F16" s="53">
        <f t="shared" si="0"/>
        <v>98713.600000000006</v>
      </c>
      <c r="G16" s="53">
        <f t="shared" si="11"/>
        <v>96603.437000000005</v>
      </c>
      <c r="H16" s="53">
        <f t="shared" si="12"/>
        <v>97.862338117544084</v>
      </c>
      <c r="I16" s="53">
        <f t="shared" si="1"/>
        <v>20945</v>
      </c>
      <c r="J16" s="53">
        <f t="shared" si="2"/>
        <v>18834.837000000003</v>
      </c>
      <c r="K16" s="53">
        <f t="shared" si="13"/>
        <v>89.925218429219399</v>
      </c>
      <c r="L16" s="53">
        <f t="shared" si="3"/>
        <v>9000</v>
      </c>
      <c r="M16" s="53">
        <f t="shared" si="4"/>
        <v>9958.4050000000007</v>
      </c>
      <c r="N16" s="25">
        <f t="shared" si="14"/>
        <v>110.64894444444444</v>
      </c>
      <c r="O16" s="17">
        <v>400</v>
      </c>
      <c r="P16" s="21">
        <v>416.66</v>
      </c>
      <c r="Q16" s="23">
        <f t="shared" si="15"/>
        <v>104.16500000000001</v>
      </c>
      <c r="R16" s="17">
        <v>10000</v>
      </c>
      <c r="S16" s="21">
        <v>7081.94</v>
      </c>
      <c r="T16" s="23">
        <f t="shared" si="21"/>
        <v>70.819400000000002</v>
      </c>
      <c r="U16" s="17">
        <v>8600</v>
      </c>
      <c r="V16" s="21">
        <v>9541.7450000000008</v>
      </c>
      <c r="W16" s="23">
        <f t="shared" si="16"/>
        <v>110.95052325581396</v>
      </c>
      <c r="X16" s="22">
        <v>745</v>
      </c>
      <c r="Y16" s="21">
        <v>605</v>
      </c>
      <c r="Z16" s="23">
        <f t="shared" si="17"/>
        <v>81.208053691275168</v>
      </c>
      <c r="AA16" s="17"/>
      <c r="AB16" s="21"/>
      <c r="AC16" s="23"/>
      <c r="AD16" s="15"/>
      <c r="AE16" s="15"/>
      <c r="AF16" s="15"/>
      <c r="AG16" s="15"/>
      <c r="AH16" s="15"/>
      <c r="AI16" s="15"/>
      <c r="AJ16" s="24">
        <v>69508.100000000006</v>
      </c>
      <c r="AK16" s="25">
        <f t="shared" si="18"/>
        <v>69508.100000000006</v>
      </c>
      <c r="AL16" s="15">
        <v>1867.2</v>
      </c>
      <c r="AM16" s="15">
        <f t="shared" si="19"/>
        <v>1867.2</v>
      </c>
      <c r="AN16" s="26">
        <v>6393.3</v>
      </c>
      <c r="AO16" s="20">
        <f t="shared" si="20"/>
        <v>6393.3</v>
      </c>
      <c r="AP16" s="15"/>
      <c r="AQ16" s="15"/>
      <c r="AR16" s="53">
        <f t="shared" si="5"/>
        <v>1100</v>
      </c>
      <c r="AS16" s="53">
        <f t="shared" si="6"/>
        <v>577.05999999999995</v>
      </c>
      <c r="AT16" s="25">
        <f t="shared" si="22"/>
        <v>52.459999999999994</v>
      </c>
      <c r="AU16" s="27">
        <v>1100</v>
      </c>
      <c r="AV16" s="21">
        <v>561.05999999999995</v>
      </c>
      <c r="AW16" s="21"/>
      <c r="AX16" s="21"/>
      <c r="AY16" s="22"/>
      <c r="AZ16" s="15"/>
      <c r="BA16" s="17"/>
      <c r="BB16" s="21">
        <v>16</v>
      </c>
      <c r="BC16" s="20"/>
      <c r="BD16" s="15"/>
      <c r="BE16" s="15"/>
      <c r="BF16" s="21"/>
      <c r="BG16" s="17"/>
      <c r="BH16" s="27"/>
      <c r="BI16" s="17">
        <v>100</v>
      </c>
      <c r="BJ16" s="21">
        <v>612.43200000000002</v>
      </c>
      <c r="BK16" s="15"/>
      <c r="BL16" s="21"/>
      <c r="BM16" s="15"/>
      <c r="BN16" s="21"/>
      <c r="BO16" s="15"/>
      <c r="BP16" s="21"/>
      <c r="BQ16" s="17"/>
      <c r="BR16" s="21"/>
      <c r="BS16" s="48"/>
      <c r="BT16" s="21"/>
      <c r="BU16" s="21"/>
      <c r="BV16" s="53">
        <f t="shared" si="7"/>
        <v>98713.600000000006</v>
      </c>
      <c r="BW16" s="53">
        <f t="shared" si="8"/>
        <v>96603.437000000005</v>
      </c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22"/>
      <c r="CJ16" s="15"/>
      <c r="CK16" s="29">
        <f t="shared" si="9"/>
        <v>0</v>
      </c>
      <c r="CL16" s="29">
        <f t="shared" si="10"/>
        <v>0</v>
      </c>
    </row>
    <row r="17" spans="1:90" s="43" customFormat="1" ht="20.100000000000001" customHeight="1">
      <c r="A17" s="16">
        <v>7</v>
      </c>
      <c r="B17" s="18">
        <v>20</v>
      </c>
      <c r="C17" s="19" t="s">
        <v>36</v>
      </c>
      <c r="D17" s="15">
        <v>93.6</v>
      </c>
      <c r="E17" s="15"/>
      <c r="F17" s="53">
        <f t="shared" si="0"/>
        <v>18451.7</v>
      </c>
      <c r="G17" s="53">
        <f t="shared" si="11"/>
        <v>17491.530000000002</v>
      </c>
      <c r="H17" s="53">
        <f t="shared" si="12"/>
        <v>94.796306031422588</v>
      </c>
      <c r="I17" s="53">
        <f t="shared" si="1"/>
        <v>2913.7999999999997</v>
      </c>
      <c r="J17" s="53">
        <f t="shared" si="2"/>
        <v>1953.6100000000001</v>
      </c>
      <c r="K17" s="53">
        <f t="shared" si="13"/>
        <v>67.046811723522552</v>
      </c>
      <c r="L17" s="53">
        <f t="shared" si="3"/>
        <v>1974.7</v>
      </c>
      <c r="M17" s="53">
        <f t="shared" si="4"/>
        <v>1233.7940000000001</v>
      </c>
      <c r="N17" s="25">
        <f t="shared" si="14"/>
        <v>62.48007292246924</v>
      </c>
      <c r="O17" s="17">
        <v>19</v>
      </c>
      <c r="P17" s="21">
        <v>53.548000000000002</v>
      </c>
      <c r="Q17" s="23">
        <f t="shared" si="15"/>
        <v>281.83157894736843</v>
      </c>
      <c r="R17" s="17">
        <v>900</v>
      </c>
      <c r="S17" s="21">
        <v>680.31600000000003</v>
      </c>
      <c r="T17" s="23">
        <f t="shared" si="21"/>
        <v>75.590666666666678</v>
      </c>
      <c r="U17" s="17">
        <v>1955.7</v>
      </c>
      <c r="V17" s="21">
        <v>1180.2460000000001</v>
      </c>
      <c r="W17" s="23">
        <f t="shared" si="16"/>
        <v>60.349031037480188</v>
      </c>
      <c r="X17" s="22"/>
      <c r="Y17" s="21"/>
      <c r="Z17" s="23"/>
      <c r="AA17" s="17"/>
      <c r="AB17" s="21"/>
      <c r="AC17" s="23"/>
      <c r="AD17" s="15"/>
      <c r="AE17" s="15"/>
      <c r="AF17" s="15"/>
      <c r="AG17" s="15"/>
      <c r="AH17" s="15"/>
      <c r="AI17" s="15"/>
      <c r="AJ17" s="24">
        <v>8647.2000000000007</v>
      </c>
      <c r="AK17" s="25">
        <f t="shared" si="18"/>
        <v>8647.2000000000007</v>
      </c>
      <c r="AL17" s="15"/>
      <c r="AM17" s="15"/>
      <c r="AN17" s="15">
        <v>491.5</v>
      </c>
      <c r="AO17" s="20">
        <f t="shared" si="20"/>
        <v>491.5</v>
      </c>
      <c r="AP17" s="20"/>
      <c r="AQ17" s="15"/>
      <c r="AR17" s="53">
        <f t="shared" si="5"/>
        <v>39.1</v>
      </c>
      <c r="AS17" s="53">
        <f t="shared" si="6"/>
        <v>39.5</v>
      </c>
      <c r="AT17" s="25">
        <f t="shared" si="22"/>
        <v>101.02301790281329</v>
      </c>
      <c r="AU17" s="27">
        <v>39.1</v>
      </c>
      <c r="AV17" s="21">
        <v>39.5</v>
      </c>
      <c r="AW17" s="21"/>
      <c r="AX17" s="21"/>
      <c r="AY17" s="22"/>
      <c r="AZ17" s="15"/>
      <c r="BA17" s="17"/>
      <c r="BB17" s="21"/>
      <c r="BC17" s="20"/>
      <c r="BD17" s="15"/>
      <c r="BE17" s="15"/>
      <c r="BF17" s="21"/>
      <c r="BG17" s="17"/>
      <c r="BH17" s="27"/>
      <c r="BI17" s="17"/>
      <c r="BJ17" s="21"/>
      <c r="BK17" s="15"/>
      <c r="BL17" s="21"/>
      <c r="BM17" s="15"/>
      <c r="BN17" s="21"/>
      <c r="BO17" s="15"/>
      <c r="BP17" s="21"/>
      <c r="BQ17" s="17">
        <v>6399.2</v>
      </c>
      <c r="BR17" s="21">
        <v>6399.22</v>
      </c>
      <c r="BS17" s="48"/>
      <c r="BT17" s="21"/>
      <c r="BU17" s="21"/>
      <c r="BV17" s="53">
        <f t="shared" si="7"/>
        <v>18451.7</v>
      </c>
      <c r="BW17" s="53">
        <f t="shared" si="8"/>
        <v>17491.530000000002</v>
      </c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28"/>
      <c r="CI17" s="22"/>
      <c r="CJ17" s="15"/>
      <c r="CK17" s="29">
        <f t="shared" si="9"/>
        <v>0</v>
      </c>
      <c r="CL17" s="29">
        <f t="shared" si="10"/>
        <v>0</v>
      </c>
    </row>
    <row r="18" spans="1:90" s="43" customFormat="1" ht="20.100000000000001" customHeight="1">
      <c r="A18" s="16">
        <v>8</v>
      </c>
      <c r="B18" s="18">
        <v>21</v>
      </c>
      <c r="C18" s="19" t="s">
        <v>37</v>
      </c>
      <c r="D18" s="15">
        <v>10054.1</v>
      </c>
      <c r="E18" s="15"/>
      <c r="F18" s="53">
        <f t="shared" si="0"/>
        <v>69373.100000000006</v>
      </c>
      <c r="G18" s="53">
        <f t="shared" si="11"/>
        <v>69463.742999999988</v>
      </c>
      <c r="H18" s="53">
        <f t="shared" si="12"/>
        <v>100.13066015501684</v>
      </c>
      <c r="I18" s="53">
        <f t="shared" si="1"/>
        <v>9918.2999999999993</v>
      </c>
      <c r="J18" s="53">
        <f t="shared" si="2"/>
        <v>10008.942999999999</v>
      </c>
      <c r="K18" s="53">
        <f t="shared" si="13"/>
        <v>100.9138965346884</v>
      </c>
      <c r="L18" s="53">
        <f t="shared" si="3"/>
        <v>4158.3</v>
      </c>
      <c r="M18" s="53">
        <f t="shared" si="4"/>
        <v>5506.4279999999999</v>
      </c>
      <c r="N18" s="25">
        <f t="shared" si="14"/>
        <v>132.4201717047832</v>
      </c>
      <c r="O18" s="17">
        <v>58.3</v>
      </c>
      <c r="P18" s="21">
        <v>143.43600000000001</v>
      </c>
      <c r="Q18" s="23">
        <f t="shared" si="15"/>
        <v>246.03087478559178</v>
      </c>
      <c r="R18" s="17">
        <v>4600</v>
      </c>
      <c r="S18" s="21">
        <v>3367.5149999999999</v>
      </c>
      <c r="T18" s="23">
        <f t="shared" si="21"/>
        <v>73.206847826086957</v>
      </c>
      <c r="U18" s="17">
        <v>4100</v>
      </c>
      <c r="V18" s="21">
        <v>5362.9920000000002</v>
      </c>
      <c r="W18" s="23">
        <f t="shared" si="16"/>
        <v>130.80468292682929</v>
      </c>
      <c r="X18" s="22">
        <v>250</v>
      </c>
      <c r="Y18" s="21">
        <v>287.2</v>
      </c>
      <c r="Z18" s="23">
        <f t="shared" si="17"/>
        <v>114.88</v>
      </c>
      <c r="AA18" s="17"/>
      <c r="AB18" s="21"/>
      <c r="AC18" s="23"/>
      <c r="AD18" s="15"/>
      <c r="AE18" s="15"/>
      <c r="AF18" s="15"/>
      <c r="AG18" s="15"/>
      <c r="AH18" s="15"/>
      <c r="AI18" s="15"/>
      <c r="AJ18" s="24">
        <v>59326.2</v>
      </c>
      <c r="AK18" s="25">
        <f t="shared" si="18"/>
        <v>59326.2</v>
      </c>
      <c r="AL18" s="15"/>
      <c r="AM18" s="15"/>
      <c r="AN18" s="26">
        <v>128.6</v>
      </c>
      <c r="AO18" s="20">
        <f t="shared" si="20"/>
        <v>128.6</v>
      </c>
      <c r="AP18" s="20"/>
      <c r="AQ18" s="15"/>
      <c r="AR18" s="53">
        <f t="shared" si="5"/>
        <v>910</v>
      </c>
      <c r="AS18" s="53">
        <f t="shared" si="6"/>
        <v>647.79999999999995</v>
      </c>
      <c r="AT18" s="25">
        <f t="shared" si="22"/>
        <v>71.186813186813183</v>
      </c>
      <c r="AU18" s="27">
        <v>750</v>
      </c>
      <c r="AV18" s="21">
        <v>607.9</v>
      </c>
      <c r="AW18" s="21"/>
      <c r="AX18" s="21"/>
      <c r="AY18" s="22"/>
      <c r="AZ18" s="15"/>
      <c r="BA18" s="17">
        <v>160</v>
      </c>
      <c r="BB18" s="21">
        <v>39.9</v>
      </c>
      <c r="BC18" s="20"/>
      <c r="BD18" s="15"/>
      <c r="BE18" s="15"/>
      <c r="BF18" s="21"/>
      <c r="BG18" s="17"/>
      <c r="BH18" s="27"/>
      <c r="BI18" s="17"/>
      <c r="BJ18" s="21"/>
      <c r="BK18" s="15"/>
      <c r="BL18" s="21"/>
      <c r="BM18" s="15"/>
      <c r="BN18" s="21"/>
      <c r="BO18" s="15"/>
      <c r="BP18" s="21"/>
      <c r="BQ18" s="17"/>
      <c r="BR18" s="21"/>
      <c r="BS18" s="48"/>
      <c r="BT18" s="21">
        <v>200</v>
      </c>
      <c r="BU18" s="21"/>
      <c r="BV18" s="53">
        <f t="shared" si="7"/>
        <v>69373.100000000006</v>
      </c>
      <c r="BW18" s="53">
        <f t="shared" si="8"/>
        <v>69463.742999999988</v>
      </c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30"/>
      <c r="CI18" s="22"/>
      <c r="CJ18" s="15"/>
      <c r="CK18" s="29">
        <f t="shared" si="9"/>
        <v>0</v>
      </c>
      <c r="CL18" s="29">
        <f t="shared" si="10"/>
        <v>0</v>
      </c>
    </row>
    <row r="19" spans="1:90" s="43" customFormat="1" ht="20.100000000000001" customHeight="1">
      <c r="A19" s="16">
        <v>9</v>
      </c>
      <c r="B19" s="18">
        <v>22</v>
      </c>
      <c r="C19" s="19" t="s">
        <v>38</v>
      </c>
      <c r="D19" s="15">
        <v>120.4</v>
      </c>
      <c r="E19" s="15"/>
      <c r="F19" s="53">
        <f t="shared" si="0"/>
        <v>44997.8</v>
      </c>
      <c r="G19" s="53">
        <f t="shared" si="11"/>
        <v>44702.269000000008</v>
      </c>
      <c r="H19" s="53">
        <f t="shared" si="12"/>
        <v>99.343232335803094</v>
      </c>
      <c r="I19" s="53">
        <f t="shared" si="1"/>
        <v>5743.9</v>
      </c>
      <c r="J19" s="53">
        <f t="shared" si="2"/>
        <v>5448.3689999999997</v>
      </c>
      <c r="K19" s="53">
        <f t="shared" si="13"/>
        <v>94.854872125211102</v>
      </c>
      <c r="L19" s="53">
        <f t="shared" si="3"/>
        <v>2259</v>
      </c>
      <c r="M19" s="53">
        <f t="shared" si="4"/>
        <v>2418.7839999999997</v>
      </c>
      <c r="N19" s="25">
        <f t="shared" si="14"/>
        <v>107.07321823815845</v>
      </c>
      <c r="O19" s="17"/>
      <c r="P19" s="21">
        <v>21.547999999999998</v>
      </c>
      <c r="Q19" s="23"/>
      <c r="R19" s="17">
        <v>2212.9</v>
      </c>
      <c r="S19" s="21">
        <v>1632.2570000000001</v>
      </c>
      <c r="T19" s="23">
        <f t="shared" si="21"/>
        <v>73.760992362962625</v>
      </c>
      <c r="U19" s="17">
        <v>2259</v>
      </c>
      <c r="V19" s="21">
        <v>2397.2359999999999</v>
      </c>
      <c r="W19" s="23">
        <f t="shared" si="16"/>
        <v>106.11934484285081</v>
      </c>
      <c r="X19" s="22">
        <v>669</v>
      </c>
      <c r="Y19" s="21">
        <v>690.52800000000002</v>
      </c>
      <c r="Z19" s="23">
        <f t="shared" si="17"/>
        <v>103.21793721973094</v>
      </c>
      <c r="AA19" s="17"/>
      <c r="AB19" s="21"/>
      <c r="AC19" s="23"/>
      <c r="AD19" s="15"/>
      <c r="AE19" s="15"/>
      <c r="AF19" s="15"/>
      <c r="AG19" s="15"/>
      <c r="AH19" s="15"/>
      <c r="AI19" s="15"/>
      <c r="AJ19" s="24">
        <v>32892.800000000003</v>
      </c>
      <c r="AK19" s="25">
        <f t="shared" si="18"/>
        <v>32892.800000000003</v>
      </c>
      <c r="AL19" s="15"/>
      <c r="AM19" s="15"/>
      <c r="AN19" s="26">
        <v>361.1</v>
      </c>
      <c r="AO19" s="20">
        <f t="shared" si="20"/>
        <v>361.1</v>
      </c>
      <c r="AP19" s="20"/>
      <c r="AQ19" s="15"/>
      <c r="AR19" s="53">
        <f t="shared" si="5"/>
        <v>603</v>
      </c>
      <c r="AS19" s="53">
        <f t="shared" si="6"/>
        <v>706.8</v>
      </c>
      <c r="AT19" s="25">
        <f t="shared" si="22"/>
        <v>117.21393034825869</v>
      </c>
      <c r="AU19" s="27">
        <v>381</v>
      </c>
      <c r="AV19" s="21">
        <v>476.9</v>
      </c>
      <c r="AW19" s="21"/>
      <c r="AX19" s="21"/>
      <c r="AY19" s="22"/>
      <c r="AZ19" s="15"/>
      <c r="BA19" s="17">
        <v>222</v>
      </c>
      <c r="BB19" s="21">
        <v>229.9</v>
      </c>
      <c r="BC19" s="20"/>
      <c r="BD19" s="15"/>
      <c r="BE19" s="15"/>
      <c r="BF19" s="21"/>
      <c r="BG19" s="17"/>
      <c r="BH19" s="27"/>
      <c r="BI19" s="17"/>
      <c r="BJ19" s="21"/>
      <c r="BK19" s="15"/>
      <c r="BL19" s="21"/>
      <c r="BM19" s="15"/>
      <c r="BN19" s="21"/>
      <c r="BO19" s="15"/>
      <c r="BP19" s="21"/>
      <c r="BQ19" s="17">
        <v>6000</v>
      </c>
      <c r="BR19" s="21">
        <v>6000</v>
      </c>
      <c r="BS19" s="48"/>
      <c r="BT19" s="21"/>
      <c r="BU19" s="21"/>
      <c r="BV19" s="53">
        <f t="shared" si="7"/>
        <v>44997.8</v>
      </c>
      <c r="BW19" s="53">
        <f t="shared" si="8"/>
        <v>44702.269000000008</v>
      </c>
      <c r="BX19" s="15"/>
      <c r="BY19" s="15"/>
      <c r="BZ19" s="15"/>
      <c r="CA19" s="15"/>
      <c r="CB19" s="15"/>
      <c r="CC19" s="15"/>
      <c r="CD19" s="15"/>
      <c r="CE19" s="22"/>
      <c r="CF19" s="15"/>
      <c r="CG19" s="15"/>
      <c r="CH19" s="28"/>
      <c r="CI19" s="22"/>
      <c r="CJ19" s="15"/>
      <c r="CK19" s="29">
        <f t="shared" si="9"/>
        <v>0</v>
      </c>
      <c r="CL19" s="29">
        <f t="shared" si="10"/>
        <v>0</v>
      </c>
    </row>
    <row r="20" spans="1:90" s="43" customFormat="1" ht="20.100000000000001" customHeight="1">
      <c r="A20" s="16">
        <v>10</v>
      </c>
      <c r="B20" s="18">
        <v>26</v>
      </c>
      <c r="C20" s="19" t="s">
        <v>39</v>
      </c>
      <c r="D20" s="15">
        <v>7.2</v>
      </c>
      <c r="E20" s="15"/>
      <c r="F20" s="53">
        <f t="shared" si="0"/>
        <v>7574.3000000000011</v>
      </c>
      <c r="G20" s="53">
        <f t="shared" si="11"/>
        <v>7489.2740000000003</v>
      </c>
      <c r="H20" s="53">
        <f t="shared" si="12"/>
        <v>98.877440819613682</v>
      </c>
      <c r="I20" s="53">
        <f t="shared" si="1"/>
        <v>3561.7000000000003</v>
      </c>
      <c r="J20" s="53">
        <f t="shared" si="2"/>
        <v>3476.6740000000004</v>
      </c>
      <c r="K20" s="53">
        <f t="shared" si="13"/>
        <v>97.612769183255182</v>
      </c>
      <c r="L20" s="53">
        <f t="shared" si="3"/>
        <v>1754.6</v>
      </c>
      <c r="M20" s="53">
        <f t="shared" si="4"/>
        <v>1974.192</v>
      </c>
      <c r="N20" s="25">
        <f t="shared" si="14"/>
        <v>112.51521714350849</v>
      </c>
      <c r="O20" s="17">
        <v>684.4</v>
      </c>
      <c r="P20" s="21">
        <v>793.79200000000003</v>
      </c>
      <c r="Q20" s="23">
        <f t="shared" si="15"/>
        <v>115.98363530099357</v>
      </c>
      <c r="R20" s="17">
        <v>1335</v>
      </c>
      <c r="S20" s="21">
        <v>1087.682</v>
      </c>
      <c r="T20" s="23">
        <f t="shared" si="21"/>
        <v>81.474307116104868</v>
      </c>
      <c r="U20" s="17">
        <v>1070.2</v>
      </c>
      <c r="V20" s="21">
        <v>1180.4000000000001</v>
      </c>
      <c r="W20" s="23">
        <f t="shared" si="16"/>
        <v>110.29714072136051</v>
      </c>
      <c r="X20" s="22">
        <v>20</v>
      </c>
      <c r="Y20" s="21">
        <v>20</v>
      </c>
      <c r="Z20" s="23">
        <f t="shared" si="17"/>
        <v>100</v>
      </c>
      <c r="AA20" s="17"/>
      <c r="AB20" s="21"/>
      <c r="AC20" s="23"/>
      <c r="AD20" s="15"/>
      <c r="AE20" s="15"/>
      <c r="AF20" s="15"/>
      <c r="AG20" s="15"/>
      <c r="AH20" s="15"/>
      <c r="AI20" s="15"/>
      <c r="AJ20" s="24">
        <v>4012.6</v>
      </c>
      <c r="AK20" s="25">
        <f t="shared" si="18"/>
        <v>4012.6</v>
      </c>
      <c r="AL20" s="15"/>
      <c r="AM20" s="15"/>
      <c r="AN20" s="26"/>
      <c r="AO20" s="20">
        <f t="shared" si="20"/>
        <v>0</v>
      </c>
      <c r="AP20" s="20"/>
      <c r="AQ20" s="15"/>
      <c r="AR20" s="53">
        <f t="shared" si="5"/>
        <v>432.1</v>
      </c>
      <c r="AS20" s="53">
        <f t="shared" si="6"/>
        <v>394.8</v>
      </c>
      <c r="AT20" s="25">
        <f t="shared" si="22"/>
        <v>91.367738949317285</v>
      </c>
      <c r="AU20" s="27">
        <v>432.1</v>
      </c>
      <c r="AV20" s="21">
        <v>394.8</v>
      </c>
      <c r="AW20" s="21"/>
      <c r="AX20" s="21"/>
      <c r="AY20" s="22"/>
      <c r="AZ20" s="15"/>
      <c r="BA20" s="17"/>
      <c r="BB20" s="21"/>
      <c r="BC20" s="20"/>
      <c r="BD20" s="15"/>
      <c r="BE20" s="15"/>
      <c r="BF20" s="21"/>
      <c r="BG20" s="17"/>
      <c r="BH20" s="27"/>
      <c r="BI20" s="17">
        <v>20</v>
      </c>
      <c r="BJ20" s="21">
        <v>0</v>
      </c>
      <c r="BK20" s="15"/>
      <c r="BL20" s="21"/>
      <c r="BM20" s="15"/>
      <c r="BN20" s="21"/>
      <c r="BO20" s="15"/>
      <c r="BP20" s="21"/>
      <c r="BQ20" s="17"/>
      <c r="BR20" s="21"/>
      <c r="BS20" s="48"/>
      <c r="BT20" s="21"/>
      <c r="BU20" s="21"/>
      <c r="BV20" s="53">
        <f t="shared" si="7"/>
        <v>7574.3000000000011</v>
      </c>
      <c r="BW20" s="53">
        <f t="shared" si="8"/>
        <v>7489.2740000000003</v>
      </c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28"/>
      <c r="CI20" s="22"/>
      <c r="CJ20" s="15"/>
      <c r="CK20" s="29">
        <f t="shared" si="9"/>
        <v>0</v>
      </c>
      <c r="CL20" s="29">
        <f t="shared" si="10"/>
        <v>0</v>
      </c>
    </row>
    <row r="21" spans="1:90" s="43" customFormat="1" ht="20.100000000000001" customHeight="1">
      <c r="A21" s="16">
        <v>11</v>
      </c>
      <c r="B21" s="18">
        <v>28</v>
      </c>
      <c r="C21" s="19" t="s">
        <v>40</v>
      </c>
      <c r="D21" s="15">
        <v>1228.7</v>
      </c>
      <c r="E21" s="15"/>
      <c r="F21" s="53">
        <f t="shared" si="0"/>
        <v>12059.8</v>
      </c>
      <c r="G21" s="53">
        <f t="shared" si="11"/>
        <v>11777.321</v>
      </c>
      <c r="H21" s="53">
        <f t="shared" si="12"/>
        <v>97.657680890230353</v>
      </c>
      <c r="I21" s="53">
        <f t="shared" si="1"/>
        <v>4500</v>
      </c>
      <c r="J21" s="53">
        <f t="shared" si="2"/>
        <v>4217.5209999999997</v>
      </c>
      <c r="K21" s="53">
        <f t="shared" si="13"/>
        <v>93.722688888888882</v>
      </c>
      <c r="L21" s="53">
        <f t="shared" si="3"/>
        <v>500</v>
      </c>
      <c r="M21" s="53">
        <f t="shared" si="4"/>
        <v>677.90899999999999</v>
      </c>
      <c r="N21" s="25">
        <f t="shared" si="14"/>
        <v>135.58179999999999</v>
      </c>
      <c r="O21" s="17"/>
      <c r="P21" s="21">
        <v>4.6859999999999999</v>
      </c>
      <c r="Q21" s="23"/>
      <c r="R21" s="17">
        <v>3300</v>
      </c>
      <c r="S21" s="21">
        <v>2838.6419999999998</v>
      </c>
      <c r="T21" s="23">
        <f t="shared" si="21"/>
        <v>86.019454545454536</v>
      </c>
      <c r="U21" s="17">
        <v>500</v>
      </c>
      <c r="V21" s="21">
        <v>673.22299999999996</v>
      </c>
      <c r="W21" s="23">
        <f t="shared" si="16"/>
        <v>134.64459999999997</v>
      </c>
      <c r="X21" s="22">
        <v>50</v>
      </c>
      <c r="Y21" s="21">
        <v>50</v>
      </c>
      <c r="Z21" s="23">
        <f t="shared" si="17"/>
        <v>100</v>
      </c>
      <c r="AA21" s="17"/>
      <c r="AB21" s="21"/>
      <c r="AC21" s="23"/>
      <c r="AD21" s="15"/>
      <c r="AE21" s="15"/>
      <c r="AF21" s="15"/>
      <c r="AG21" s="15"/>
      <c r="AH21" s="15"/>
      <c r="AI21" s="15"/>
      <c r="AJ21" s="24">
        <v>7559.8</v>
      </c>
      <c r="AK21" s="25">
        <f t="shared" si="18"/>
        <v>7559.8</v>
      </c>
      <c r="AL21" s="15"/>
      <c r="AM21" s="15"/>
      <c r="AN21" s="15"/>
      <c r="AO21" s="20">
        <f t="shared" si="20"/>
        <v>0</v>
      </c>
      <c r="AP21" s="20"/>
      <c r="AQ21" s="15"/>
      <c r="AR21" s="53">
        <f t="shared" si="5"/>
        <v>650</v>
      </c>
      <c r="AS21" s="53">
        <f t="shared" si="6"/>
        <v>650.97</v>
      </c>
      <c r="AT21" s="25">
        <f t="shared" si="22"/>
        <v>100.14923076923077</v>
      </c>
      <c r="AU21" s="27">
        <v>650</v>
      </c>
      <c r="AV21" s="21">
        <v>650.97</v>
      </c>
      <c r="AW21" s="21"/>
      <c r="AX21" s="21"/>
      <c r="AY21" s="22"/>
      <c r="AZ21" s="15"/>
      <c r="BA21" s="17"/>
      <c r="BB21" s="21"/>
      <c r="BC21" s="20"/>
      <c r="BD21" s="15"/>
      <c r="BE21" s="15"/>
      <c r="BF21" s="21"/>
      <c r="BG21" s="17"/>
      <c r="BH21" s="27"/>
      <c r="BI21" s="17"/>
      <c r="BJ21" s="21"/>
      <c r="BK21" s="15"/>
      <c r="BL21" s="21"/>
      <c r="BM21" s="15"/>
      <c r="BN21" s="21"/>
      <c r="BO21" s="15"/>
      <c r="BP21" s="21"/>
      <c r="BQ21" s="17"/>
      <c r="BR21" s="21"/>
      <c r="BS21" s="48"/>
      <c r="BT21" s="21"/>
      <c r="BU21" s="21"/>
      <c r="BV21" s="53">
        <f t="shared" si="7"/>
        <v>12059.8</v>
      </c>
      <c r="BW21" s="53">
        <f t="shared" si="8"/>
        <v>11777.321</v>
      </c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30"/>
      <c r="CI21" s="22"/>
      <c r="CJ21" s="15"/>
      <c r="CK21" s="29">
        <f t="shared" si="9"/>
        <v>0</v>
      </c>
      <c r="CL21" s="29">
        <f t="shared" si="10"/>
        <v>0</v>
      </c>
    </row>
    <row r="22" spans="1:90" s="43" customFormat="1" ht="20.100000000000001" customHeight="1">
      <c r="A22" s="16">
        <v>12</v>
      </c>
      <c r="B22" s="18">
        <v>33</v>
      </c>
      <c r="C22" s="19" t="s">
        <v>41</v>
      </c>
      <c r="D22" s="15">
        <v>2430.8000000000002</v>
      </c>
      <c r="E22" s="15"/>
      <c r="F22" s="53">
        <f t="shared" si="0"/>
        <v>7624.2999999999993</v>
      </c>
      <c r="G22" s="53">
        <f t="shared" si="11"/>
        <v>7382.4599999999991</v>
      </c>
      <c r="H22" s="53">
        <f t="shared" si="12"/>
        <v>96.828036672219085</v>
      </c>
      <c r="I22" s="53">
        <f t="shared" si="1"/>
        <v>1323.4</v>
      </c>
      <c r="J22" s="53">
        <f t="shared" si="2"/>
        <v>1081.56</v>
      </c>
      <c r="K22" s="53">
        <f t="shared" si="13"/>
        <v>81.725857639413618</v>
      </c>
      <c r="L22" s="53">
        <f t="shared" si="3"/>
        <v>380</v>
      </c>
      <c r="M22" s="53">
        <f t="shared" si="4"/>
        <v>307.5</v>
      </c>
      <c r="N22" s="25">
        <f t="shared" si="14"/>
        <v>80.921052631578945</v>
      </c>
      <c r="O22" s="17"/>
      <c r="P22" s="21"/>
      <c r="Q22" s="23"/>
      <c r="R22" s="17">
        <v>596.4</v>
      </c>
      <c r="S22" s="21">
        <v>539.05999999999995</v>
      </c>
      <c r="T22" s="23">
        <f t="shared" si="21"/>
        <v>90.385647216633117</v>
      </c>
      <c r="U22" s="17">
        <v>380</v>
      </c>
      <c r="V22" s="21">
        <v>307.5</v>
      </c>
      <c r="W22" s="23">
        <f t="shared" si="16"/>
        <v>80.921052631578945</v>
      </c>
      <c r="X22" s="22"/>
      <c r="Y22" s="21"/>
      <c r="Z22" s="23"/>
      <c r="AA22" s="17"/>
      <c r="AB22" s="21"/>
      <c r="AC22" s="23"/>
      <c r="AD22" s="15"/>
      <c r="AE22" s="15"/>
      <c r="AF22" s="15"/>
      <c r="AG22" s="15"/>
      <c r="AH22" s="15"/>
      <c r="AI22" s="15"/>
      <c r="AJ22" s="31">
        <v>5607.9</v>
      </c>
      <c r="AK22" s="25">
        <f t="shared" si="18"/>
        <v>5607.9</v>
      </c>
      <c r="AL22" s="15"/>
      <c r="AM22" s="15"/>
      <c r="AN22" s="15">
        <v>693</v>
      </c>
      <c r="AO22" s="20">
        <f t="shared" si="20"/>
        <v>693</v>
      </c>
      <c r="AP22" s="20"/>
      <c r="AQ22" s="15"/>
      <c r="AR22" s="53">
        <f t="shared" si="5"/>
        <v>347</v>
      </c>
      <c r="AS22" s="53">
        <f t="shared" si="6"/>
        <v>235</v>
      </c>
      <c r="AT22" s="25">
        <f t="shared" si="22"/>
        <v>67.72334293948127</v>
      </c>
      <c r="AU22" s="32">
        <v>347</v>
      </c>
      <c r="AV22" s="21">
        <v>235</v>
      </c>
      <c r="AW22" s="21"/>
      <c r="AX22" s="21"/>
      <c r="AY22" s="22"/>
      <c r="AZ22" s="15"/>
      <c r="BA22" s="17"/>
      <c r="BB22" s="21"/>
      <c r="BC22" s="20"/>
      <c r="BD22" s="15"/>
      <c r="BE22" s="15"/>
      <c r="BF22" s="21"/>
      <c r="BG22" s="17"/>
      <c r="BH22" s="32"/>
      <c r="BI22" s="17"/>
      <c r="BJ22" s="21"/>
      <c r="BK22" s="15"/>
      <c r="BL22" s="21"/>
      <c r="BM22" s="15"/>
      <c r="BN22" s="21"/>
      <c r="BO22" s="15"/>
      <c r="BP22" s="21"/>
      <c r="BQ22" s="17"/>
      <c r="BR22" s="21"/>
      <c r="BS22" s="48"/>
      <c r="BT22" s="21"/>
      <c r="BU22" s="21"/>
      <c r="BV22" s="53">
        <f t="shared" si="7"/>
        <v>7624.2999999999993</v>
      </c>
      <c r="BW22" s="53">
        <f t="shared" si="8"/>
        <v>7382.4599999999991</v>
      </c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28"/>
      <c r="CI22" s="22"/>
      <c r="CJ22" s="15"/>
      <c r="CK22" s="29">
        <f t="shared" si="9"/>
        <v>0</v>
      </c>
      <c r="CL22" s="29">
        <f t="shared" si="10"/>
        <v>0</v>
      </c>
    </row>
    <row r="23" spans="1:90" s="33" customFormat="1" ht="20.100000000000001" customHeight="1">
      <c r="A23" s="16">
        <v>13</v>
      </c>
      <c r="B23" s="18">
        <v>34</v>
      </c>
      <c r="C23" s="19" t="s">
        <v>42</v>
      </c>
      <c r="D23" s="15">
        <v>320</v>
      </c>
      <c r="E23" s="15"/>
      <c r="F23" s="53">
        <f t="shared" si="0"/>
        <v>14785.3</v>
      </c>
      <c r="G23" s="53">
        <f t="shared" si="11"/>
        <v>14747.199999999999</v>
      </c>
      <c r="H23" s="53">
        <f t="shared" si="12"/>
        <v>99.742311620325594</v>
      </c>
      <c r="I23" s="53">
        <f t="shared" si="1"/>
        <v>2620</v>
      </c>
      <c r="J23" s="53">
        <f t="shared" si="2"/>
        <v>2581.9</v>
      </c>
      <c r="K23" s="53">
        <f t="shared" si="13"/>
        <v>98.545801526717554</v>
      </c>
      <c r="L23" s="53">
        <f t="shared" si="3"/>
        <v>686.19999999999993</v>
      </c>
      <c r="M23" s="53">
        <f t="shared" si="4"/>
        <v>588.95500000000004</v>
      </c>
      <c r="N23" s="25">
        <f t="shared" si="14"/>
        <v>85.828475663071998</v>
      </c>
      <c r="O23" s="17">
        <v>15.3</v>
      </c>
      <c r="P23" s="21">
        <v>6.6000000000000003E-2</v>
      </c>
      <c r="Q23" s="23">
        <f t="shared" si="15"/>
        <v>0.43137254901960786</v>
      </c>
      <c r="R23" s="17">
        <v>1397.8</v>
      </c>
      <c r="S23" s="21">
        <v>1414.0350000000001</v>
      </c>
      <c r="T23" s="23">
        <f t="shared" si="21"/>
        <v>101.16146802117613</v>
      </c>
      <c r="U23" s="17">
        <v>670.9</v>
      </c>
      <c r="V23" s="21">
        <v>588.88900000000001</v>
      </c>
      <c r="W23" s="23">
        <f t="shared" si="16"/>
        <v>87.775972574154125</v>
      </c>
      <c r="X23" s="22">
        <v>116</v>
      </c>
      <c r="Y23" s="21">
        <v>112</v>
      </c>
      <c r="Z23" s="23">
        <f t="shared" si="17"/>
        <v>96.551724137931032</v>
      </c>
      <c r="AA23" s="17"/>
      <c r="AB23" s="21"/>
      <c r="AC23" s="23"/>
      <c r="AD23" s="15"/>
      <c r="AE23" s="15"/>
      <c r="AF23" s="15"/>
      <c r="AG23" s="15"/>
      <c r="AH23" s="15"/>
      <c r="AI23" s="15"/>
      <c r="AJ23" s="31">
        <v>12165.3</v>
      </c>
      <c r="AK23" s="25">
        <f t="shared" si="18"/>
        <v>12165.3</v>
      </c>
      <c r="AL23" s="15"/>
      <c r="AM23" s="15"/>
      <c r="AN23" s="15"/>
      <c r="AO23" s="20">
        <f t="shared" si="20"/>
        <v>0</v>
      </c>
      <c r="AP23" s="20"/>
      <c r="AQ23" s="15"/>
      <c r="AR23" s="53">
        <f t="shared" si="5"/>
        <v>400</v>
      </c>
      <c r="AS23" s="53">
        <f t="shared" si="6"/>
        <v>450.41</v>
      </c>
      <c r="AT23" s="25">
        <f t="shared" si="22"/>
        <v>112.60250000000001</v>
      </c>
      <c r="AU23" s="32">
        <v>400</v>
      </c>
      <c r="AV23" s="21">
        <v>450.41</v>
      </c>
      <c r="AW23" s="21"/>
      <c r="AX23" s="21"/>
      <c r="AY23" s="22"/>
      <c r="AZ23" s="15"/>
      <c r="BA23" s="17"/>
      <c r="BB23" s="21"/>
      <c r="BC23" s="20"/>
      <c r="BD23" s="15"/>
      <c r="BE23" s="15"/>
      <c r="BF23" s="21"/>
      <c r="BG23" s="17"/>
      <c r="BH23" s="32"/>
      <c r="BI23" s="17">
        <v>20</v>
      </c>
      <c r="BJ23" s="21">
        <v>16.5</v>
      </c>
      <c r="BK23" s="15"/>
      <c r="BL23" s="21"/>
      <c r="BM23" s="15"/>
      <c r="BN23" s="21"/>
      <c r="BO23" s="15"/>
      <c r="BP23" s="21"/>
      <c r="BQ23" s="17"/>
      <c r="BR23" s="21"/>
      <c r="BS23" s="48"/>
      <c r="BT23" s="21"/>
      <c r="BU23" s="21"/>
      <c r="BV23" s="53">
        <f t="shared" si="7"/>
        <v>14785.3</v>
      </c>
      <c r="BW23" s="53">
        <f t="shared" si="8"/>
        <v>14747.199999999999</v>
      </c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30"/>
      <c r="CI23" s="22"/>
      <c r="CJ23" s="15"/>
      <c r="CK23" s="29">
        <f t="shared" si="9"/>
        <v>0</v>
      </c>
      <c r="CL23" s="29">
        <f t="shared" si="10"/>
        <v>0</v>
      </c>
    </row>
    <row r="24" spans="1:90" s="33" customFormat="1" ht="20.100000000000001" customHeight="1">
      <c r="A24" s="16">
        <v>14</v>
      </c>
      <c r="B24" s="18">
        <v>35</v>
      </c>
      <c r="C24" s="19" t="s">
        <v>43</v>
      </c>
      <c r="D24" s="15">
        <v>1109.2</v>
      </c>
      <c r="E24" s="15"/>
      <c r="F24" s="53">
        <f t="shared" si="0"/>
        <v>39033</v>
      </c>
      <c r="G24" s="53">
        <f t="shared" si="11"/>
        <v>38591.245999999999</v>
      </c>
      <c r="H24" s="53">
        <f t="shared" si="12"/>
        <v>98.868255066226013</v>
      </c>
      <c r="I24" s="53">
        <f t="shared" si="1"/>
        <v>7657.8</v>
      </c>
      <c r="J24" s="53">
        <f t="shared" si="2"/>
        <v>7216.0459999999994</v>
      </c>
      <c r="K24" s="53">
        <f t="shared" si="13"/>
        <v>94.231319700174978</v>
      </c>
      <c r="L24" s="53">
        <f t="shared" si="3"/>
        <v>3096.8</v>
      </c>
      <c r="M24" s="53">
        <f t="shared" si="4"/>
        <v>3113.0329999999999</v>
      </c>
      <c r="N24" s="25">
        <f t="shared" si="14"/>
        <v>100.52418625678119</v>
      </c>
      <c r="O24" s="17"/>
      <c r="P24" s="21">
        <v>0.252</v>
      </c>
      <c r="Q24" s="23"/>
      <c r="R24" s="17">
        <v>2995.3</v>
      </c>
      <c r="S24" s="21">
        <v>3018.1129999999998</v>
      </c>
      <c r="T24" s="23">
        <f t="shared" si="21"/>
        <v>100.76162654825893</v>
      </c>
      <c r="U24" s="17">
        <v>3096.8</v>
      </c>
      <c r="V24" s="21">
        <v>3112.7809999999999</v>
      </c>
      <c r="W24" s="23">
        <f t="shared" si="16"/>
        <v>100.51604882459311</v>
      </c>
      <c r="X24" s="22">
        <v>40</v>
      </c>
      <c r="Y24" s="21">
        <v>50</v>
      </c>
      <c r="Z24" s="23">
        <f t="shared" si="17"/>
        <v>125</v>
      </c>
      <c r="AA24" s="17"/>
      <c r="AB24" s="21"/>
      <c r="AC24" s="23"/>
      <c r="AD24" s="15"/>
      <c r="AE24" s="15"/>
      <c r="AF24" s="15"/>
      <c r="AG24" s="15"/>
      <c r="AH24" s="15"/>
      <c r="AI24" s="15"/>
      <c r="AJ24" s="31">
        <v>31375.200000000001</v>
      </c>
      <c r="AK24" s="25">
        <f t="shared" si="18"/>
        <v>31375.200000000001</v>
      </c>
      <c r="AL24" s="15"/>
      <c r="AM24" s="15"/>
      <c r="AN24" s="26"/>
      <c r="AO24" s="20">
        <f t="shared" si="20"/>
        <v>0</v>
      </c>
      <c r="AP24" s="20"/>
      <c r="AQ24" s="15"/>
      <c r="AR24" s="53">
        <f t="shared" si="5"/>
        <v>1525.7</v>
      </c>
      <c r="AS24" s="53">
        <f t="shared" si="6"/>
        <v>1022.9</v>
      </c>
      <c r="AT24" s="25">
        <f t="shared" si="22"/>
        <v>67.044635249393707</v>
      </c>
      <c r="AU24" s="32">
        <v>1403.5</v>
      </c>
      <c r="AV24" s="21">
        <v>836</v>
      </c>
      <c r="AW24" s="21"/>
      <c r="AX24" s="21"/>
      <c r="AY24" s="22"/>
      <c r="AZ24" s="15"/>
      <c r="BA24" s="17">
        <v>122.2</v>
      </c>
      <c r="BB24" s="21">
        <v>186.9</v>
      </c>
      <c r="BC24" s="20"/>
      <c r="BD24" s="15"/>
      <c r="BE24" s="15"/>
      <c r="BF24" s="21"/>
      <c r="BG24" s="17"/>
      <c r="BH24" s="32"/>
      <c r="BI24" s="17"/>
      <c r="BJ24" s="21">
        <v>12</v>
      </c>
      <c r="BK24" s="15"/>
      <c r="BL24" s="21"/>
      <c r="BM24" s="15"/>
      <c r="BN24" s="21"/>
      <c r="BO24" s="15"/>
      <c r="BP24" s="21"/>
      <c r="BQ24" s="17"/>
      <c r="BR24" s="21"/>
      <c r="BS24" s="48"/>
      <c r="BT24" s="21"/>
      <c r="BU24" s="21"/>
      <c r="BV24" s="53">
        <f t="shared" si="7"/>
        <v>39033</v>
      </c>
      <c r="BW24" s="53">
        <f t="shared" si="8"/>
        <v>38591.245999999999</v>
      </c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30"/>
      <c r="CI24" s="22"/>
      <c r="CJ24" s="15"/>
      <c r="CK24" s="29">
        <f t="shared" si="9"/>
        <v>0</v>
      </c>
      <c r="CL24" s="29">
        <f t="shared" si="10"/>
        <v>0</v>
      </c>
    </row>
    <row r="25" spans="1:90" s="33" customFormat="1" ht="20.100000000000001" customHeight="1">
      <c r="A25" s="16">
        <v>15</v>
      </c>
      <c r="B25" s="18">
        <v>37</v>
      </c>
      <c r="C25" s="19" t="s">
        <v>74</v>
      </c>
      <c r="D25" s="15">
        <v>1238.0999999999999</v>
      </c>
      <c r="E25" s="15"/>
      <c r="F25" s="53">
        <f t="shared" si="0"/>
        <v>12637.300000000001</v>
      </c>
      <c r="G25" s="53">
        <f t="shared" si="11"/>
        <v>12543.316000000001</v>
      </c>
      <c r="H25" s="53">
        <f t="shared" si="12"/>
        <v>99.256296835558217</v>
      </c>
      <c r="I25" s="53">
        <f t="shared" si="1"/>
        <v>2909.1</v>
      </c>
      <c r="J25" s="53">
        <f t="shared" si="2"/>
        <v>2815.1159999999995</v>
      </c>
      <c r="K25" s="53">
        <f t="shared" si="13"/>
        <v>96.769310095905936</v>
      </c>
      <c r="L25" s="53">
        <f t="shared" si="3"/>
        <v>511.6</v>
      </c>
      <c r="M25" s="53">
        <f t="shared" si="4"/>
        <v>527.298</v>
      </c>
      <c r="N25" s="25">
        <f t="shared" si="14"/>
        <v>103.0684128225176</v>
      </c>
      <c r="O25" s="17">
        <v>1.6</v>
      </c>
      <c r="P25" s="21">
        <v>0.25800000000000001</v>
      </c>
      <c r="Q25" s="23">
        <f t="shared" si="15"/>
        <v>16.125</v>
      </c>
      <c r="R25" s="17">
        <v>1569.6</v>
      </c>
      <c r="S25" s="21">
        <v>1569.8879999999999</v>
      </c>
      <c r="T25" s="23">
        <f t="shared" si="21"/>
        <v>100.01834862385321</v>
      </c>
      <c r="U25" s="17">
        <v>510</v>
      </c>
      <c r="V25" s="21">
        <v>527.04</v>
      </c>
      <c r="W25" s="23">
        <f t="shared" si="16"/>
        <v>103.34117647058824</v>
      </c>
      <c r="X25" s="22">
        <v>18</v>
      </c>
      <c r="Y25" s="21">
        <v>18</v>
      </c>
      <c r="Z25" s="23">
        <f t="shared" si="17"/>
        <v>100</v>
      </c>
      <c r="AA25" s="17"/>
      <c r="AB25" s="21"/>
      <c r="AC25" s="23"/>
      <c r="AD25" s="15"/>
      <c r="AE25" s="15"/>
      <c r="AF25" s="15"/>
      <c r="AG25" s="15"/>
      <c r="AH25" s="15"/>
      <c r="AI25" s="15"/>
      <c r="AJ25" s="31">
        <v>8845</v>
      </c>
      <c r="AK25" s="25">
        <f t="shared" si="18"/>
        <v>8845</v>
      </c>
      <c r="AL25" s="15"/>
      <c r="AM25" s="15"/>
      <c r="AN25" s="15">
        <v>883.2</v>
      </c>
      <c r="AO25" s="20">
        <f t="shared" si="20"/>
        <v>883.2</v>
      </c>
      <c r="AP25" s="20"/>
      <c r="AQ25" s="15"/>
      <c r="AR25" s="53">
        <f t="shared" si="5"/>
        <v>250</v>
      </c>
      <c r="AS25" s="53">
        <f t="shared" si="6"/>
        <v>140</v>
      </c>
      <c r="AT25" s="25">
        <f t="shared" si="22"/>
        <v>56.000000000000007</v>
      </c>
      <c r="AU25" s="32">
        <v>250</v>
      </c>
      <c r="AV25" s="21">
        <v>140</v>
      </c>
      <c r="AW25" s="21"/>
      <c r="AX25" s="21"/>
      <c r="AY25" s="22"/>
      <c r="AZ25" s="15"/>
      <c r="BA25" s="17"/>
      <c r="BB25" s="21"/>
      <c r="BC25" s="20"/>
      <c r="BD25" s="15"/>
      <c r="BE25" s="15"/>
      <c r="BF25" s="21"/>
      <c r="BG25" s="17"/>
      <c r="BH25" s="32"/>
      <c r="BI25" s="17"/>
      <c r="BJ25" s="21"/>
      <c r="BK25" s="15"/>
      <c r="BL25" s="21"/>
      <c r="BM25" s="15"/>
      <c r="BN25" s="21"/>
      <c r="BO25" s="15"/>
      <c r="BP25" s="21"/>
      <c r="BQ25" s="17"/>
      <c r="BR25" s="21"/>
      <c r="BS25" s="48">
        <v>559.9</v>
      </c>
      <c r="BT25" s="21">
        <v>559.92999999999995</v>
      </c>
      <c r="BU25" s="21"/>
      <c r="BV25" s="53">
        <f t="shared" si="7"/>
        <v>12637.300000000001</v>
      </c>
      <c r="BW25" s="53">
        <f t="shared" si="8"/>
        <v>12543.316000000001</v>
      </c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30"/>
      <c r="CI25" s="22"/>
      <c r="CJ25" s="15"/>
      <c r="CK25" s="29">
        <f t="shared" si="9"/>
        <v>0</v>
      </c>
      <c r="CL25" s="29">
        <f t="shared" si="10"/>
        <v>0</v>
      </c>
    </row>
    <row r="26" spans="1:90" s="33" customFormat="1" ht="20.100000000000001" customHeight="1">
      <c r="A26" s="16">
        <v>16</v>
      </c>
      <c r="B26" s="18">
        <v>39</v>
      </c>
      <c r="C26" s="19" t="s">
        <v>44</v>
      </c>
      <c r="D26" s="15">
        <v>6331.8</v>
      </c>
      <c r="E26" s="15"/>
      <c r="F26" s="53">
        <f t="shared" si="0"/>
        <v>7783.7</v>
      </c>
      <c r="G26" s="53">
        <f t="shared" si="11"/>
        <v>7305.3089999999993</v>
      </c>
      <c r="H26" s="53">
        <f t="shared" si="12"/>
        <v>93.85393835836426</v>
      </c>
      <c r="I26" s="53">
        <f t="shared" si="1"/>
        <v>1288.5</v>
      </c>
      <c r="J26" s="53">
        <f t="shared" si="2"/>
        <v>1127.981</v>
      </c>
      <c r="K26" s="53">
        <f t="shared" si="13"/>
        <v>87.542180830422964</v>
      </c>
      <c r="L26" s="53">
        <f t="shared" si="3"/>
        <v>471.9</v>
      </c>
      <c r="M26" s="53">
        <f t="shared" si="4"/>
        <v>311.31299999999999</v>
      </c>
      <c r="N26" s="25">
        <f t="shared" si="14"/>
        <v>65.970120788302609</v>
      </c>
      <c r="O26" s="17"/>
      <c r="P26" s="21"/>
      <c r="Q26" s="23"/>
      <c r="R26" s="17">
        <v>816.6</v>
      </c>
      <c r="S26" s="21">
        <v>816.66800000000001</v>
      </c>
      <c r="T26" s="23">
        <f t="shared" si="21"/>
        <v>100.00832721038452</v>
      </c>
      <c r="U26" s="17">
        <v>471.9</v>
      </c>
      <c r="V26" s="21">
        <v>311.31299999999999</v>
      </c>
      <c r="W26" s="23">
        <f t="shared" si="16"/>
        <v>65.970120788302609</v>
      </c>
      <c r="X26" s="22"/>
      <c r="Y26" s="21"/>
      <c r="Z26" s="23"/>
      <c r="AA26" s="17"/>
      <c r="AB26" s="21"/>
      <c r="AC26" s="23"/>
      <c r="AD26" s="15"/>
      <c r="AE26" s="15"/>
      <c r="AF26" s="15"/>
      <c r="AG26" s="15"/>
      <c r="AH26" s="15"/>
      <c r="AI26" s="15"/>
      <c r="AJ26" s="31">
        <v>5474.3</v>
      </c>
      <c r="AK26" s="25">
        <f t="shared" si="18"/>
        <v>5474.3</v>
      </c>
      <c r="AL26" s="15"/>
      <c r="AM26" s="15"/>
      <c r="AN26" s="15">
        <v>1020.9</v>
      </c>
      <c r="AO26" s="20">
        <f t="shared" si="20"/>
        <v>1020.9</v>
      </c>
      <c r="AP26" s="20"/>
      <c r="AQ26" s="15"/>
      <c r="AR26" s="53">
        <f t="shared" si="5"/>
        <v>0</v>
      </c>
      <c r="AS26" s="53">
        <f t="shared" si="6"/>
        <v>0</v>
      </c>
      <c r="AT26" s="25">
        <v>0</v>
      </c>
      <c r="AU26" s="32"/>
      <c r="AV26" s="21"/>
      <c r="AW26" s="21"/>
      <c r="AX26" s="21"/>
      <c r="AY26" s="22"/>
      <c r="AZ26" s="15"/>
      <c r="BA26" s="17"/>
      <c r="BB26" s="21"/>
      <c r="BC26" s="20"/>
      <c r="BD26" s="15"/>
      <c r="BE26" s="15"/>
      <c r="BF26" s="21"/>
      <c r="BG26" s="17"/>
      <c r="BH26" s="32"/>
      <c r="BI26" s="17"/>
      <c r="BJ26" s="21"/>
      <c r="BK26" s="15"/>
      <c r="BL26" s="21"/>
      <c r="BM26" s="15"/>
      <c r="BN26" s="21"/>
      <c r="BO26" s="15"/>
      <c r="BP26" s="21"/>
      <c r="BQ26" s="17"/>
      <c r="BR26" s="21"/>
      <c r="BS26" s="48"/>
      <c r="BT26" s="21"/>
      <c r="BU26" s="21">
        <v>-317.87200000000001</v>
      </c>
      <c r="BV26" s="53">
        <f t="shared" si="7"/>
        <v>7783.7</v>
      </c>
      <c r="BW26" s="53">
        <f t="shared" si="8"/>
        <v>7623.1809999999996</v>
      </c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30"/>
      <c r="CI26" s="22"/>
      <c r="CJ26" s="15"/>
      <c r="CK26" s="29">
        <f t="shared" si="9"/>
        <v>0</v>
      </c>
      <c r="CL26" s="29">
        <f t="shared" si="10"/>
        <v>0</v>
      </c>
    </row>
    <row r="27" spans="1:90" s="33" customFormat="1" ht="20.100000000000001" customHeight="1">
      <c r="A27" s="16">
        <v>17</v>
      </c>
      <c r="B27" s="18">
        <v>57</v>
      </c>
      <c r="C27" s="19" t="s">
        <v>45</v>
      </c>
      <c r="D27" s="15">
        <v>549.9</v>
      </c>
      <c r="E27" s="15"/>
      <c r="F27" s="53">
        <f t="shared" si="0"/>
        <v>28525.599999999999</v>
      </c>
      <c r="G27" s="53">
        <f t="shared" si="11"/>
        <v>27809.995999999999</v>
      </c>
      <c r="H27" s="53">
        <f t="shared" si="12"/>
        <v>97.491362144880384</v>
      </c>
      <c r="I27" s="53">
        <f t="shared" si="1"/>
        <v>7415</v>
      </c>
      <c r="J27" s="53">
        <f t="shared" si="2"/>
        <v>6699.3959999999997</v>
      </c>
      <c r="K27" s="53">
        <f t="shared" si="13"/>
        <v>90.349238031018203</v>
      </c>
      <c r="L27" s="53">
        <f t="shared" si="3"/>
        <v>2510</v>
      </c>
      <c r="M27" s="53">
        <f t="shared" si="4"/>
        <v>2300.9369999999999</v>
      </c>
      <c r="N27" s="25">
        <f t="shared" si="14"/>
        <v>91.670796812749003</v>
      </c>
      <c r="O27" s="17">
        <v>10</v>
      </c>
      <c r="P27" s="21">
        <v>45.337000000000003</v>
      </c>
      <c r="Q27" s="23">
        <f t="shared" si="15"/>
        <v>453.37000000000006</v>
      </c>
      <c r="R27" s="17">
        <v>2700</v>
      </c>
      <c r="S27" s="21">
        <v>2347.7179999999998</v>
      </c>
      <c r="T27" s="23">
        <f t="shared" si="21"/>
        <v>86.952518518518517</v>
      </c>
      <c r="U27" s="17">
        <v>2500</v>
      </c>
      <c r="V27" s="21">
        <v>2255.6</v>
      </c>
      <c r="W27" s="23">
        <f t="shared" si="16"/>
        <v>90.224000000000004</v>
      </c>
      <c r="X27" s="22">
        <v>250</v>
      </c>
      <c r="Y27" s="21">
        <v>204.5</v>
      </c>
      <c r="Z27" s="23">
        <f t="shared" si="17"/>
        <v>81.8</v>
      </c>
      <c r="AA27" s="17"/>
      <c r="AB27" s="21"/>
      <c r="AC27" s="23"/>
      <c r="AD27" s="15"/>
      <c r="AE27" s="15"/>
      <c r="AF27" s="15"/>
      <c r="AG27" s="15"/>
      <c r="AH27" s="15"/>
      <c r="AI27" s="15"/>
      <c r="AJ27" s="31">
        <v>20880</v>
      </c>
      <c r="AK27" s="25">
        <f t="shared" si="18"/>
        <v>20880</v>
      </c>
      <c r="AL27" s="15"/>
      <c r="AM27" s="15"/>
      <c r="AN27" s="15">
        <v>230.6</v>
      </c>
      <c r="AO27" s="20">
        <f t="shared" si="20"/>
        <v>230.6</v>
      </c>
      <c r="AP27" s="20"/>
      <c r="AQ27" s="15"/>
      <c r="AR27" s="53">
        <f t="shared" si="5"/>
        <v>1955</v>
      </c>
      <c r="AS27" s="53">
        <f t="shared" si="6"/>
        <v>1796.241</v>
      </c>
      <c r="AT27" s="25">
        <f t="shared" si="22"/>
        <v>91.87933503836318</v>
      </c>
      <c r="AU27" s="32">
        <v>1955</v>
      </c>
      <c r="AV27" s="21">
        <v>1796.241</v>
      </c>
      <c r="AW27" s="21"/>
      <c r="AX27" s="21"/>
      <c r="AY27" s="22"/>
      <c r="AZ27" s="15"/>
      <c r="BA27" s="17"/>
      <c r="BB27" s="21"/>
      <c r="BC27" s="20"/>
      <c r="BD27" s="15"/>
      <c r="BE27" s="15"/>
      <c r="BF27" s="21"/>
      <c r="BG27" s="17"/>
      <c r="BH27" s="32"/>
      <c r="BI27" s="17"/>
      <c r="BJ27" s="21">
        <v>50</v>
      </c>
      <c r="BK27" s="15"/>
      <c r="BL27" s="21"/>
      <c r="BM27" s="15"/>
      <c r="BN27" s="21"/>
      <c r="BO27" s="15"/>
      <c r="BP27" s="21"/>
      <c r="BQ27" s="17"/>
      <c r="BR27" s="21"/>
      <c r="BS27" s="48"/>
      <c r="BT27" s="21"/>
      <c r="BU27" s="21"/>
      <c r="BV27" s="53">
        <f t="shared" si="7"/>
        <v>28525.599999999999</v>
      </c>
      <c r="BW27" s="53">
        <f t="shared" si="8"/>
        <v>27809.995999999999</v>
      </c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30"/>
      <c r="CI27" s="22"/>
      <c r="CJ27" s="15"/>
      <c r="CK27" s="29">
        <f t="shared" si="9"/>
        <v>0</v>
      </c>
      <c r="CL27" s="29">
        <f t="shared" si="10"/>
        <v>0</v>
      </c>
    </row>
    <row r="28" spans="1:90" s="33" customFormat="1" ht="20.100000000000001" customHeight="1">
      <c r="A28" s="16">
        <v>18</v>
      </c>
      <c r="B28" s="18">
        <v>58</v>
      </c>
      <c r="C28" s="19" t="s">
        <v>46</v>
      </c>
      <c r="D28" s="15">
        <v>31145.599999999999</v>
      </c>
      <c r="E28" s="15"/>
      <c r="F28" s="53">
        <f t="shared" si="0"/>
        <v>54850.099999999991</v>
      </c>
      <c r="G28" s="53">
        <f t="shared" si="11"/>
        <v>56688.707999999999</v>
      </c>
      <c r="H28" s="53">
        <f t="shared" si="12"/>
        <v>103.35205952222512</v>
      </c>
      <c r="I28" s="53">
        <f t="shared" si="1"/>
        <v>11744.4</v>
      </c>
      <c r="J28" s="53">
        <f t="shared" si="2"/>
        <v>12483.007999999998</v>
      </c>
      <c r="K28" s="53">
        <f t="shared" si="13"/>
        <v>106.28902285344503</v>
      </c>
      <c r="L28" s="53">
        <f t="shared" si="3"/>
        <v>4130</v>
      </c>
      <c r="M28" s="53">
        <f t="shared" si="4"/>
        <v>4724.3550000000005</v>
      </c>
      <c r="N28" s="25">
        <f t="shared" si="14"/>
        <v>114.39116222760293</v>
      </c>
      <c r="O28" s="17">
        <v>130</v>
      </c>
      <c r="P28" s="21">
        <v>32.42</v>
      </c>
      <c r="Q28" s="23">
        <f t="shared" si="15"/>
        <v>24.938461538461539</v>
      </c>
      <c r="R28" s="17">
        <v>4507.8</v>
      </c>
      <c r="S28" s="21">
        <v>4522.1080000000002</v>
      </c>
      <c r="T28" s="23">
        <f t="shared" si="21"/>
        <v>100.31740538621945</v>
      </c>
      <c r="U28" s="17">
        <v>4000</v>
      </c>
      <c r="V28" s="21">
        <v>4691.9350000000004</v>
      </c>
      <c r="W28" s="23">
        <f t="shared" si="16"/>
        <v>117.29837500000002</v>
      </c>
      <c r="X28" s="22">
        <v>250</v>
      </c>
      <c r="Y28" s="21">
        <v>198</v>
      </c>
      <c r="Z28" s="23">
        <f t="shared" si="17"/>
        <v>79.2</v>
      </c>
      <c r="AA28" s="17"/>
      <c r="AB28" s="21"/>
      <c r="AC28" s="23"/>
      <c r="AD28" s="15"/>
      <c r="AE28" s="15"/>
      <c r="AF28" s="15"/>
      <c r="AG28" s="15"/>
      <c r="AH28" s="15"/>
      <c r="AI28" s="15"/>
      <c r="AJ28" s="31">
        <v>33034.1</v>
      </c>
      <c r="AK28" s="25">
        <f t="shared" si="18"/>
        <v>33034.1</v>
      </c>
      <c r="AL28" s="15"/>
      <c r="AM28" s="15"/>
      <c r="AN28" s="15">
        <v>71.400000000000006</v>
      </c>
      <c r="AO28" s="20">
        <f t="shared" si="20"/>
        <v>71.400000000000006</v>
      </c>
      <c r="AP28" s="20"/>
      <c r="AQ28" s="15"/>
      <c r="AR28" s="53">
        <f t="shared" si="5"/>
        <v>2850.1</v>
      </c>
      <c r="AS28" s="53">
        <f t="shared" si="6"/>
        <v>2751.39</v>
      </c>
      <c r="AT28" s="25">
        <f t="shared" si="22"/>
        <v>96.536612750429811</v>
      </c>
      <c r="AU28" s="32">
        <v>2850.1</v>
      </c>
      <c r="AV28" s="21">
        <v>2751.39</v>
      </c>
      <c r="AW28" s="21"/>
      <c r="AX28" s="21"/>
      <c r="AY28" s="22"/>
      <c r="AZ28" s="15"/>
      <c r="BA28" s="17"/>
      <c r="BB28" s="21"/>
      <c r="BC28" s="20"/>
      <c r="BD28" s="15"/>
      <c r="BE28" s="15"/>
      <c r="BF28" s="21"/>
      <c r="BG28" s="17"/>
      <c r="BH28" s="32"/>
      <c r="BI28" s="17">
        <v>6.5</v>
      </c>
      <c r="BJ28" s="21">
        <v>0</v>
      </c>
      <c r="BK28" s="15"/>
      <c r="BL28" s="21"/>
      <c r="BM28" s="15"/>
      <c r="BN28" s="21">
        <v>161.755</v>
      </c>
      <c r="BO28" s="15"/>
      <c r="BP28" s="21"/>
      <c r="BQ28" s="17"/>
      <c r="BR28" s="21"/>
      <c r="BS28" s="48"/>
      <c r="BT28" s="21">
        <v>125.4</v>
      </c>
      <c r="BU28" s="21"/>
      <c r="BV28" s="53">
        <f t="shared" si="7"/>
        <v>44849.899999999994</v>
      </c>
      <c r="BW28" s="53">
        <f t="shared" si="8"/>
        <v>45588.507999999994</v>
      </c>
      <c r="BX28" s="15"/>
      <c r="BY28" s="15"/>
      <c r="BZ28" s="15"/>
      <c r="CA28" s="15"/>
      <c r="CB28" s="15"/>
      <c r="CC28" s="15"/>
      <c r="CD28" s="15">
        <v>10000.200000000001</v>
      </c>
      <c r="CE28" s="21">
        <v>11100.2</v>
      </c>
      <c r="CF28" s="15"/>
      <c r="CG28" s="15"/>
      <c r="CH28" s="28"/>
      <c r="CI28" s="22"/>
      <c r="CJ28" s="15"/>
      <c r="CK28" s="29">
        <f t="shared" si="9"/>
        <v>10000.200000000001</v>
      </c>
      <c r="CL28" s="29">
        <f t="shared" si="10"/>
        <v>11100.2</v>
      </c>
    </row>
    <row r="29" spans="1:90" s="33" customFormat="1" ht="20.100000000000001" customHeight="1">
      <c r="A29" s="16">
        <v>19</v>
      </c>
      <c r="B29" s="18">
        <v>59</v>
      </c>
      <c r="C29" s="19" t="s">
        <v>47</v>
      </c>
      <c r="D29" s="15">
        <v>982.7</v>
      </c>
      <c r="E29" s="15">
        <v>567.20000000000005</v>
      </c>
      <c r="F29" s="53">
        <f t="shared" si="0"/>
        <v>18065.2</v>
      </c>
      <c r="G29" s="53">
        <f t="shared" si="11"/>
        <v>17880.451000000001</v>
      </c>
      <c r="H29" s="53">
        <f t="shared" si="12"/>
        <v>98.977321037132171</v>
      </c>
      <c r="I29" s="53">
        <f t="shared" si="1"/>
        <v>2389.3000000000002</v>
      </c>
      <c r="J29" s="53">
        <f t="shared" si="2"/>
        <v>2204.5509999999999</v>
      </c>
      <c r="K29" s="53">
        <f t="shared" si="13"/>
        <v>92.267651613443263</v>
      </c>
      <c r="L29" s="53">
        <f t="shared" si="3"/>
        <v>607.70000000000005</v>
      </c>
      <c r="M29" s="53">
        <f t="shared" si="4"/>
        <v>585.06700000000001</v>
      </c>
      <c r="N29" s="25">
        <f t="shared" si="14"/>
        <v>96.275629422412365</v>
      </c>
      <c r="O29" s="17">
        <v>100.7</v>
      </c>
      <c r="P29" s="21">
        <v>100.92100000000001</v>
      </c>
      <c r="Q29" s="23">
        <f t="shared" si="15"/>
        <v>100.21946375372393</v>
      </c>
      <c r="R29" s="17">
        <v>1474.6</v>
      </c>
      <c r="S29" s="21">
        <v>1253.4839999999999</v>
      </c>
      <c r="T29" s="23">
        <f t="shared" si="21"/>
        <v>85.00501831005019</v>
      </c>
      <c r="U29" s="17">
        <v>507</v>
      </c>
      <c r="V29" s="21">
        <v>484.14600000000002</v>
      </c>
      <c r="W29" s="23">
        <f t="shared" si="16"/>
        <v>95.492307692307691</v>
      </c>
      <c r="X29" s="22">
        <v>6</v>
      </c>
      <c r="Y29" s="21">
        <v>6</v>
      </c>
      <c r="Z29" s="23">
        <f t="shared" si="17"/>
        <v>100</v>
      </c>
      <c r="AA29" s="17"/>
      <c r="AB29" s="21"/>
      <c r="AC29" s="23"/>
      <c r="AD29" s="15"/>
      <c r="AE29" s="15"/>
      <c r="AF29" s="15"/>
      <c r="AG29" s="15"/>
      <c r="AH29" s="15"/>
      <c r="AI29" s="15"/>
      <c r="AJ29" s="31">
        <v>15069.7</v>
      </c>
      <c r="AK29" s="25">
        <f t="shared" si="18"/>
        <v>15069.7</v>
      </c>
      <c r="AL29" s="15"/>
      <c r="AM29" s="15"/>
      <c r="AN29" s="15">
        <v>606.20000000000005</v>
      </c>
      <c r="AO29" s="20">
        <f t="shared" si="20"/>
        <v>606.20000000000005</v>
      </c>
      <c r="AP29" s="20"/>
      <c r="AQ29" s="15"/>
      <c r="AR29" s="53">
        <f t="shared" si="5"/>
        <v>301</v>
      </c>
      <c r="AS29" s="53">
        <f t="shared" si="6"/>
        <v>360</v>
      </c>
      <c r="AT29" s="25">
        <f t="shared" si="22"/>
        <v>119.60132890365449</v>
      </c>
      <c r="AU29" s="32">
        <v>301</v>
      </c>
      <c r="AV29" s="21">
        <v>360</v>
      </c>
      <c r="AW29" s="21"/>
      <c r="AX29" s="21"/>
      <c r="AY29" s="22"/>
      <c r="AZ29" s="15"/>
      <c r="BA29" s="17"/>
      <c r="BB29" s="21"/>
      <c r="BC29" s="20"/>
      <c r="BD29" s="15"/>
      <c r="BE29" s="15"/>
      <c r="BF29" s="21"/>
      <c r="BG29" s="17"/>
      <c r="BH29" s="32"/>
      <c r="BI29" s="17"/>
      <c r="BJ29" s="21"/>
      <c r="BK29" s="15"/>
      <c r="BL29" s="21"/>
      <c r="BM29" s="15"/>
      <c r="BN29" s="21"/>
      <c r="BO29" s="15"/>
      <c r="BP29" s="21"/>
      <c r="BQ29" s="17"/>
      <c r="BR29" s="21"/>
      <c r="BS29" s="48"/>
      <c r="BT29" s="21"/>
      <c r="BU29" s="21"/>
      <c r="BV29" s="53">
        <f t="shared" si="7"/>
        <v>18065.2</v>
      </c>
      <c r="BW29" s="53">
        <f t="shared" si="8"/>
        <v>17880.451000000001</v>
      </c>
      <c r="BX29" s="15"/>
      <c r="BY29" s="15"/>
      <c r="BZ29" s="15"/>
      <c r="CA29" s="15"/>
      <c r="CB29" s="15"/>
      <c r="CC29" s="15"/>
      <c r="CD29" s="15"/>
      <c r="CE29" s="21"/>
      <c r="CF29" s="15"/>
      <c r="CG29" s="15"/>
      <c r="CH29" s="28"/>
      <c r="CI29" s="22"/>
      <c r="CJ29" s="15"/>
      <c r="CK29" s="29">
        <f t="shared" si="9"/>
        <v>0</v>
      </c>
      <c r="CL29" s="29">
        <f t="shared" si="10"/>
        <v>0</v>
      </c>
    </row>
    <row r="30" spans="1:90" s="33" customFormat="1" ht="20.100000000000001" customHeight="1">
      <c r="A30" s="16">
        <v>20</v>
      </c>
      <c r="B30" s="18"/>
      <c r="C30" s="34" t="s">
        <v>75</v>
      </c>
      <c r="D30" s="15">
        <v>30768.400000000001</v>
      </c>
      <c r="E30" s="15"/>
      <c r="F30" s="53">
        <f t="shared" ref="F30:F47" si="23">BV30+CK30-CH30</f>
        <v>665954.80000000005</v>
      </c>
      <c r="G30" s="53">
        <f t="shared" si="11"/>
        <v>638712.92390000005</v>
      </c>
      <c r="H30" s="53">
        <f t="shared" si="12"/>
        <v>95.909350589559523</v>
      </c>
      <c r="I30" s="53">
        <f t="shared" ref="I30:I47" si="24">O30+R30+U30+X30+AA30+AD30+AP30+AU30+AW30+AY30+BA30+BC30+BG30+BI30+BM30+BO30+BS30</f>
        <v>209532.2</v>
      </c>
      <c r="J30" s="53">
        <f t="shared" ref="J30:J47" si="25">P30+S30+V30+Y30+AB30+AF30+AQ30+AV30+AX30+AZ30+BB30+BD30+BH30+BJ30+BN30+BP30+BT30</f>
        <v>182291.62390000001</v>
      </c>
      <c r="K30" s="53">
        <f t="shared" si="13"/>
        <v>86.99933656974919</v>
      </c>
      <c r="L30" s="53">
        <f t="shared" ref="L30:L47" si="26">O30+U30</f>
        <v>74734.7</v>
      </c>
      <c r="M30" s="53">
        <f t="shared" ref="M30:M47" si="27">P30+V30</f>
        <v>72520.801000000007</v>
      </c>
      <c r="N30" s="25">
        <f t="shared" si="14"/>
        <v>97.037655868023833</v>
      </c>
      <c r="O30" s="35">
        <v>23127.599999999999</v>
      </c>
      <c r="P30" s="21">
        <v>21914.954000000002</v>
      </c>
      <c r="Q30" s="23">
        <f t="shared" si="15"/>
        <v>94.75671492070083</v>
      </c>
      <c r="R30" s="35">
        <v>30136.6</v>
      </c>
      <c r="S30" s="21">
        <v>27344.101999999999</v>
      </c>
      <c r="T30" s="23">
        <f t="shared" si="21"/>
        <v>90.733865134089442</v>
      </c>
      <c r="U30" s="35">
        <v>51607.1</v>
      </c>
      <c r="V30" s="21">
        <v>50605.847000000002</v>
      </c>
      <c r="W30" s="23">
        <f t="shared" si="16"/>
        <v>98.059854167352952</v>
      </c>
      <c r="X30" s="35">
        <v>17257</v>
      </c>
      <c r="Y30" s="21">
        <v>12447.165999999999</v>
      </c>
      <c r="Z30" s="23">
        <f t="shared" si="17"/>
        <v>72.128214637538377</v>
      </c>
      <c r="AA30" s="35">
        <v>4510</v>
      </c>
      <c r="AB30" s="21">
        <v>3436.1</v>
      </c>
      <c r="AC30" s="23">
        <f>AB30*100/AA30</f>
        <v>76.188470066518846</v>
      </c>
      <c r="AD30" s="35"/>
      <c r="AE30" s="35"/>
      <c r="AF30" s="35"/>
      <c r="AG30" s="35"/>
      <c r="AH30" s="35"/>
      <c r="AI30" s="15"/>
      <c r="AJ30" s="35">
        <v>416782.5</v>
      </c>
      <c r="AK30" s="25">
        <f t="shared" si="18"/>
        <v>416782.5</v>
      </c>
      <c r="AL30" s="35">
        <v>14303.3</v>
      </c>
      <c r="AM30" s="15">
        <f t="shared" si="19"/>
        <v>14303.3</v>
      </c>
      <c r="AN30" s="35">
        <v>19600.099999999999</v>
      </c>
      <c r="AO30" s="20">
        <f t="shared" si="20"/>
        <v>19600.099999999999</v>
      </c>
      <c r="AP30" s="35"/>
      <c r="AQ30" s="35"/>
      <c r="AR30" s="53">
        <f t="shared" ref="AR30:AR47" si="28">AU30+AW30+AY30+BA30</f>
        <v>40350.6</v>
      </c>
      <c r="AS30" s="53">
        <f t="shared" ref="AS30:AS47" si="29">AV30+AX30+AZ30+BB30</f>
        <v>36487.324000000001</v>
      </c>
      <c r="AT30" s="25">
        <f t="shared" si="22"/>
        <v>90.425728489787019</v>
      </c>
      <c r="AU30" s="35">
        <v>19075.599999999999</v>
      </c>
      <c r="AV30" s="21">
        <v>13984.152</v>
      </c>
      <c r="AW30" s="21"/>
      <c r="AX30" s="21"/>
      <c r="AY30" s="35">
        <v>9980</v>
      </c>
      <c r="AZ30" s="17">
        <v>11415.7</v>
      </c>
      <c r="BA30" s="35">
        <v>11295</v>
      </c>
      <c r="BB30" s="21">
        <v>11087.472</v>
      </c>
      <c r="BC30" s="35"/>
      <c r="BD30" s="35"/>
      <c r="BE30" s="35">
        <v>3419.7</v>
      </c>
      <c r="BF30" s="21">
        <v>3418.4</v>
      </c>
      <c r="BG30" s="35"/>
      <c r="BH30" s="35"/>
      <c r="BI30" s="35">
        <v>32938.300000000003</v>
      </c>
      <c r="BJ30" s="21">
        <v>26692.918900000001</v>
      </c>
      <c r="BK30" s="35">
        <v>25446.3</v>
      </c>
      <c r="BL30" s="21">
        <v>20979.918900000001</v>
      </c>
      <c r="BM30" s="35">
        <v>8000</v>
      </c>
      <c r="BN30" s="21">
        <v>2578.212</v>
      </c>
      <c r="BO30" s="35">
        <v>1290</v>
      </c>
      <c r="BP30" s="21">
        <v>470</v>
      </c>
      <c r="BQ30" s="35"/>
      <c r="BR30" s="21"/>
      <c r="BS30" s="49">
        <v>315</v>
      </c>
      <c r="BT30" s="21">
        <v>315</v>
      </c>
      <c r="BU30" s="21"/>
      <c r="BV30" s="53">
        <f t="shared" ref="BV30:BV47" si="30">O30+R30+U30+X30+AA30+AD30+AG30+AJ30+AL30+AN30+AP30+AU30+AW30+AY30+BA30+BC30+BE30+BG30+BI30+BM30+BO30+BQ30+BS30</f>
        <v>663637.80000000005</v>
      </c>
      <c r="BW30" s="53">
        <f t="shared" ref="BW30:BW47" si="31">P30+S30+V30+Y30+AB30+AF30+AI30+AK30+AM30+AO30+AQ30+AV30+AX30+AZ30+BB30+BD30+BF30+BH30+BJ30+BN30+BP30+BR30+BT30</f>
        <v>636395.92390000005</v>
      </c>
      <c r="BX30" s="35"/>
      <c r="BY30" s="35"/>
      <c r="BZ30" s="35"/>
      <c r="CA30" s="35"/>
      <c r="CB30" s="35"/>
      <c r="CC30" s="35"/>
      <c r="CD30" s="35">
        <v>2317</v>
      </c>
      <c r="CE30" s="21">
        <v>2317</v>
      </c>
      <c r="CF30" s="35"/>
      <c r="CG30" s="35"/>
      <c r="CH30" s="35"/>
      <c r="CI30" s="22"/>
      <c r="CJ30" s="35"/>
      <c r="CK30" s="29">
        <f t="shared" ref="CK30:CK47" si="32">BX30+BZ30+CB30+CD30+CF30+CH30</f>
        <v>2317</v>
      </c>
      <c r="CL30" s="29">
        <f t="shared" ref="CL30:CL47" si="33">BY30+CA30+CC30+CE30+CG30+CI30</f>
        <v>2317</v>
      </c>
    </row>
    <row r="31" spans="1:90" s="33" customFormat="1" ht="20.100000000000001" customHeight="1">
      <c r="A31" s="16">
        <v>21</v>
      </c>
      <c r="B31" s="18">
        <v>2</v>
      </c>
      <c r="C31" s="34" t="s">
        <v>76</v>
      </c>
      <c r="D31" s="20">
        <v>4674.3999999999996</v>
      </c>
      <c r="E31" s="15"/>
      <c r="F31" s="53">
        <f t="shared" si="23"/>
        <v>219612.6</v>
      </c>
      <c r="G31" s="53">
        <f t="shared" si="11"/>
        <v>224153.76200000002</v>
      </c>
      <c r="H31" s="53">
        <f t="shared" si="12"/>
        <v>102.0678057634216</v>
      </c>
      <c r="I31" s="53">
        <f t="shared" si="24"/>
        <v>51000</v>
      </c>
      <c r="J31" s="53">
        <f t="shared" si="25"/>
        <v>55543.262000000002</v>
      </c>
      <c r="K31" s="53">
        <f t="shared" si="13"/>
        <v>108.90835686274509</v>
      </c>
      <c r="L31" s="53">
        <f t="shared" si="26"/>
        <v>18000</v>
      </c>
      <c r="M31" s="53">
        <f t="shared" si="27"/>
        <v>21253.887999999999</v>
      </c>
      <c r="N31" s="25">
        <f t="shared" si="14"/>
        <v>118.07715555555556</v>
      </c>
      <c r="O31" s="17">
        <v>3000</v>
      </c>
      <c r="P31" s="21">
        <v>3767.3020000000001</v>
      </c>
      <c r="Q31" s="23">
        <f t="shared" si="15"/>
        <v>125.57673333333334</v>
      </c>
      <c r="R31" s="17">
        <v>5000</v>
      </c>
      <c r="S31" s="21">
        <v>5058.1030000000001</v>
      </c>
      <c r="T31" s="23">
        <f t="shared" si="21"/>
        <v>101.16206</v>
      </c>
      <c r="U31" s="17">
        <v>15000</v>
      </c>
      <c r="V31" s="21">
        <v>17486.585999999999</v>
      </c>
      <c r="W31" s="23">
        <f t="shared" si="16"/>
        <v>116.57723999999999</v>
      </c>
      <c r="X31" s="22">
        <v>2700</v>
      </c>
      <c r="Y31" s="21">
        <v>2731.72</v>
      </c>
      <c r="Z31" s="23">
        <f t="shared" si="17"/>
        <v>101.17481481481481</v>
      </c>
      <c r="AA31" s="17">
        <v>5000</v>
      </c>
      <c r="AB31" s="21">
        <v>6158.3</v>
      </c>
      <c r="AC31" s="23">
        <f>AB31*100/AA31</f>
        <v>123.166</v>
      </c>
      <c r="AD31" s="20"/>
      <c r="AE31" s="20"/>
      <c r="AF31" s="20"/>
      <c r="AG31" s="20"/>
      <c r="AH31" s="20"/>
      <c r="AI31" s="15"/>
      <c r="AJ31" s="31">
        <v>138734.79999999999</v>
      </c>
      <c r="AK31" s="25">
        <f t="shared" si="18"/>
        <v>138734.79999999999</v>
      </c>
      <c r="AL31" s="20">
        <v>4534.5</v>
      </c>
      <c r="AM31" s="15">
        <f t="shared" si="19"/>
        <v>4534.5</v>
      </c>
      <c r="AN31" s="26">
        <v>19980.099999999999</v>
      </c>
      <c r="AO31" s="20">
        <f t="shared" si="20"/>
        <v>19980.099999999999</v>
      </c>
      <c r="AP31" s="20"/>
      <c r="AQ31" s="20"/>
      <c r="AR31" s="53">
        <f t="shared" si="28"/>
        <v>7500</v>
      </c>
      <c r="AS31" s="53">
        <f t="shared" si="29"/>
        <v>8102.2510000000002</v>
      </c>
      <c r="AT31" s="25">
        <f t="shared" si="22"/>
        <v>108.03001333333333</v>
      </c>
      <c r="AU31" s="32">
        <v>2000</v>
      </c>
      <c r="AV31" s="21">
        <v>2490.8040000000001</v>
      </c>
      <c r="AW31" s="21"/>
      <c r="AX31" s="21"/>
      <c r="AY31" s="22"/>
      <c r="AZ31" s="15"/>
      <c r="BA31" s="17">
        <v>5500</v>
      </c>
      <c r="BB31" s="21">
        <v>5611.4470000000001</v>
      </c>
      <c r="BC31" s="20"/>
      <c r="BD31" s="20"/>
      <c r="BE31" s="15">
        <v>5363.2</v>
      </c>
      <c r="BF31" s="21">
        <v>5361.1</v>
      </c>
      <c r="BG31" s="17"/>
      <c r="BH31" s="32"/>
      <c r="BI31" s="17">
        <v>11000</v>
      </c>
      <c r="BJ31" s="21">
        <v>10676</v>
      </c>
      <c r="BK31" s="20">
        <v>10800</v>
      </c>
      <c r="BL31" s="21">
        <v>10676</v>
      </c>
      <c r="BM31" s="15"/>
      <c r="BN31" s="21"/>
      <c r="BO31" s="15"/>
      <c r="BP31" s="21"/>
      <c r="BQ31" s="17"/>
      <c r="BR31" s="21"/>
      <c r="BS31" s="47">
        <v>1800</v>
      </c>
      <c r="BT31" s="21">
        <v>1563</v>
      </c>
      <c r="BU31" s="21"/>
      <c r="BV31" s="53">
        <f t="shared" si="30"/>
        <v>219612.6</v>
      </c>
      <c r="BW31" s="53">
        <f t="shared" si="31"/>
        <v>224153.76200000002</v>
      </c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8"/>
      <c r="CI31" s="22"/>
      <c r="CJ31" s="15"/>
      <c r="CK31" s="29">
        <f t="shared" si="32"/>
        <v>0</v>
      </c>
      <c r="CL31" s="29">
        <f t="shared" si="33"/>
        <v>0</v>
      </c>
    </row>
    <row r="32" spans="1:90" s="33" customFormat="1" ht="20.100000000000001" customHeight="1">
      <c r="A32" s="16">
        <v>22</v>
      </c>
      <c r="B32" s="18">
        <v>10</v>
      </c>
      <c r="C32" s="19" t="s">
        <v>48</v>
      </c>
      <c r="D32" s="20">
        <v>23848.799999999999</v>
      </c>
      <c r="E32" s="15"/>
      <c r="F32" s="53">
        <f t="shared" si="23"/>
        <v>57768.600000000006</v>
      </c>
      <c r="G32" s="53">
        <f t="shared" si="11"/>
        <v>57886.71</v>
      </c>
      <c r="H32" s="53">
        <f t="shared" si="12"/>
        <v>100.204453630519</v>
      </c>
      <c r="I32" s="53">
        <f t="shared" si="24"/>
        <v>15669.5</v>
      </c>
      <c r="J32" s="53">
        <f t="shared" si="25"/>
        <v>15787.61</v>
      </c>
      <c r="K32" s="53">
        <f t="shared" si="13"/>
        <v>100.75375729921186</v>
      </c>
      <c r="L32" s="53">
        <f t="shared" si="26"/>
        <v>3723.5</v>
      </c>
      <c r="M32" s="53">
        <f t="shared" si="27"/>
        <v>3519.3720000000003</v>
      </c>
      <c r="N32" s="25">
        <f t="shared" si="14"/>
        <v>94.517846112528545</v>
      </c>
      <c r="O32" s="17">
        <v>100</v>
      </c>
      <c r="P32" s="21">
        <v>334.762</v>
      </c>
      <c r="Q32" s="23">
        <f t="shared" si="15"/>
        <v>334.76199999999994</v>
      </c>
      <c r="R32" s="17">
        <v>3896.6</v>
      </c>
      <c r="S32" s="21">
        <v>4313.3770000000004</v>
      </c>
      <c r="T32" s="23">
        <f t="shared" si="21"/>
        <v>110.69591438690142</v>
      </c>
      <c r="U32" s="17">
        <v>3623.5</v>
      </c>
      <c r="V32" s="21">
        <v>3184.61</v>
      </c>
      <c r="W32" s="23">
        <f t="shared" si="16"/>
        <v>87.887677659721263</v>
      </c>
      <c r="X32" s="22">
        <v>192</v>
      </c>
      <c r="Y32" s="21">
        <v>210</v>
      </c>
      <c r="Z32" s="23">
        <f t="shared" si="17"/>
        <v>109.375</v>
      </c>
      <c r="AA32" s="17"/>
      <c r="AB32" s="21"/>
      <c r="AC32" s="15"/>
      <c r="AD32" s="20"/>
      <c r="AE32" s="20"/>
      <c r="AF32" s="20"/>
      <c r="AG32" s="20"/>
      <c r="AH32" s="20"/>
      <c r="AI32" s="15"/>
      <c r="AJ32" s="31">
        <v>41997.3</v>
      </c>
      <c r="AK32" s="25">
        <f t="shared" si="18"/>
        <v>41997.3</v>
      </c>
      <c r="AL32" s="20"/>
      <c r="AM32" s="15"/>
      <c r="AN32" s="20">
        <v>101.8</v>
      </c>
      <c r="AO32" s="20">
        <f t="shared" si="20"/>
        <v>101.8</v>
      </c>
      <c r="AP32" s="20"/>
      <c r="AQ32" s="20"/>
      <c r="AR32" s="53">
        <f t="shared" si="28"/>
        <v>1857.4</v>
      </c>
      <c r="AS32" s="53">
        <f t="shared" si="29"/>
        <v>1644.8610000000001</v>
      </c>
      <c r="AT32" s="25">
        <f t="shared" si="22"/>
        <v>88.557176698610959</v>
      </c>
      <c r="AU32" s="32">
        <v>1833.4</v>
      </c>
      <c r="AV32" s="21">
        <v>1632.8610000000001</v>
      </c>
      <c r="AW32" s="21"/>
      <c r="AX32" s="21"/>
      <c r="AY32" s="22"/>
      <c r="AZ32" s="15"/>
      <c r="BA32" s="17">
        <v>24</v>
      </c>
      <c r="BB32" s="21">
        <v>12</v>
      </c>
      <c r="BC32" s="20"/>
      <c r="BD32" s="20"/>
      <c r="BE32" s="17"/>
      <c r="BF32" s="21"/>
      <c r="BG32" s="17"/>
      <c r="BH32" s="32"/>
      <c r="BI32" s="17"/>
      <c r="BJ32" s="21"/>
      <c r="BK32" s="20"/>
      <c r="BL32" s="21"/>
      <c r="BM32" s="15"/>
      <c r="BN32" s="21"/>
      <c r="BO32" s="15"/>
      <c r="BP32" s="21"/>
      <c r="BQ32" s="17"/>
      <c r="BR32" s="21"/>
      <c r="BS32" s="47">
        <v>6000</v>
      </c>
      <c r="BT32" s="21">
        <v>6100</v>
      </c>
      <c r="BU32" s="21"/>
      <c r="BV32" s="53">
        <f t="shared" si="30"/>
        <v>57768.600000000006</v>
      </c>
      <c r="BW32" s="53">
        <f t="shared" si="31"/>
        <v>57886.71</v>
      </c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8"/>
      <c r="CI32" s="22"/>
      <c r="CJ32" s="15"/>
      <c r="CK32" s="29">
        <f t="shared" si="32"/>
        <v>0</v>
      </c>
      <c r="CL32" s="29">
        <f t="shared" si="33"/>
        <v>0</v>
      </c>
    </row>
    <row r="33" spans="1:90" s="33" customFormat="1" ht="20.100000000000001" customHeight="1">
      <c r="A33" s="16">
        <v>23</v>
      </c>
      <c r="B33" s="18">
        <v>11</v>
      </c>
      <c r="C33" s="19" t="s">
        <v>49</v>
      </c>
      <c r="D33" s="20">
        <v>617.4</v>
      </c>
      <c r="E33" s="15"/>
      <c r="F33" s="53">
        <f t="shared" si="23"/>
        <v>14745.900000000001</v>
      </c>
      <c r="G33" s="53">
        <f t="shared" si="11"/>
        <v>14650.283000000001</v>
      </c>
      <c r="H33" s="53">
        <f t="shared" si="12"/>
        <v>99.351568910680257</v>
      </c>
      <c r="I33" s="53">
        <f t="shared" si="24"/>
        <v>1123.7</v>
      </c>
      <c r="J33" s="53">
        <f t="shared" si="25"/>
        <v>1028.0830000000001</v>
      </c>
      <c r="K33" s="53">
        <f t="shared" si="13"/>
        <v>91.490878348313615</v>
      </c>
      <c r="L33" s="53">
        <f t="shared" si="26"/>
        <v>921</v>
      </c>
      <c r="M33" s="53">
        <f t="shared" si="27"/>
        <v>826.63400000000001</v>
      </c>
      <c r="N33" s="25">
        <f t="shared" si="14"/>
        <v>89.753963083604788</v>
      </c>
      <c r="O33" s="17">
        <v>28.8</v>
      </c>
      <c r="P33" s="21">
        <v>0.65400000000000003</v>
      </c>
      <c r="Q33" s="23">
        <f t="shared" si="15"/>
        <v>2.2708333333333335</v>
      </c>
      <c r="R33" s="17">
        <v>47.7</v>
      </c>
      <c r="S33" s="21">
        <v>46.423999999999999</v>
      </c>
      <c r="T33" s="23">
        <f t="shared" si="21"/>
        <v>97.324947589098514</v>
      </c>
      <c r="U33" s="17">
        <v>892.2</v>
      </c>
      <c r="V33" s="21">
        <v>825.98</v>
      </c>
      <c r="W33" s="23">
        <f t="shared" si="16"/>
        <v>92.577897332436663</v>
      </c>
      <c r="X33" s="22"/>
      <c r="Y33" s="21"/>
      <c r="Z33" s="23"/>
      <c r="AA33" s="17"/>
      <c r="AB33" s="21"/>
      <c r="AC33" s="15"/>
      <c r="AD33" s="20"/>
      <c r="AE33" s="20"/>
      <c r="AF33" s="20"/>
      <c r="AG33" s="20"/>
      <c r="AH33" s="20"/>
      <c r="AI33" s="15"/>
      <c r="AJ33" s="31">
        <v>12185.2</v>
      </c>
      <c r="AK33" s="25">
        <f t="shared" si="18"/>
        <v>12185.2</v>
      </c>
      <c r="AL33" s="20"/>
      <c r="AM33" s="15"/>
      <c r="AN33" s="25">
        <v>1437</v>
      </c>
      <c r="AO33" s="20">
        <f t="shared" si="20"/>
        <v>1437</v>
      </c>
      <c r="AP33" s="20"/>
      <c r="AQ33" s="20"/>
      <c r="AR33" s="53">
        <f t="shared" si="28"/>
        <v>0</v>
      </c>
      <c r="AS33" s="53">
        <f t="shared" si="29"/>
        <v>0</v>
      </c>
      <c r="AT33" s="25">
        <v>0</v>
      </c>
      <c r="AU33" s="32"/>
      <c r="AV33" s="21"/>
      <c r="AW33" s="21"/>
      <c r="AX33" s="21"/>
      <c r="AY33" s="22"/>
      <c r="AZ33" s="15"/>
      <c r="BA33" s="17"/>
      <c r="BB33" s="21"/>
      <c r="BC33" s="20"/>
      <c r="BD33" s="20"/>
      <c r="BE33" s="15"/>
      <c r="BF33" s="21"/>
      <c r="BG33" s="17"/>
      <c r="BH33" s="32"/>
      <c r="BI33" s="17"/>
      <c r="BJ33" s="21"/>
      <c r="BK33" s="20"/>
      <c r="BL33" s="21"/>
      <c r="BM33" s="15"/>
      <c r="BN33" s="21"/>
      <c r="BO33" s="15"/>
      <c r="BP33" s="21"/>
      <c r="BQ33" s="17"/>
      <c r="BR33" s="21"/>
      <c r="BS33" s="47">
        <v>155</v>
      </c>
      <c r="BT33" s="21">
        <v>155.02500000000001</v>
      </c>
      <c r="BU33" s="21"/>
      <c r="BV33" s="53">
        <f t="shared" si="30"/>
        <v>14745.900000000001</v>
      </c>
      <c r="BW33" s="53">
        <f t="shared" si="31"/>
        <v>14650.283000000001</v>
      </c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8"/>
      <c r="CI33" s="22"/>
      <c r="CJ33" s="15"/>
      <c r="CK33" s="29">
        <f t="shared" si="32"/>
        <v>0</v>
      </c>
      <c r="CL33" s="29">
        <f t="shared" si="33"/>
        <v>0</v>
      </c>
    </row>
    <row r="34" spans="1:90" s="33" customFormat="1" ht="20.100000000000001" customHeight="1">
      <c r="A34" s="16">
        <v>24</v>
      </c>
      <c r="B34" s="18">
        <v>14</v>
      </c>
      <c r="C34" s="19" t="s">
        <v>50</v>
      </c>
      <c r="D34" s="15">
        <v>5315.6</v>
      </c>
      <c r="E34" s="15"/>
      <c r="F34" s="53">
        <f t="shared" si="23"/>
        <v>74276.799999999988</v>
      </c>
      <c r="G34" s="53">
        <f t="shared" si="11"/>
        <v>75835.62999999999</v>
      </c>
      <c r="H34" s="53">
        <f t="shared" si="12"/>
        <v>102.09867684122096</v>
      </c>
      <c r="I34" s="53">
        <f t="shared" si="24"/>
        <v>17185.599999999999</v>
      </c>
      <c r="J34" s="53">
        <f t="shared" si="25"/>
        <v>18744.43</v>
      </c>
      <c r="K34" s="53">
        <f t="shared" si="13"/>
        <v>109.07055907271206</v>
      </c>
      <c r="L34" s="53">
        <f t="shared" si="26"/>
        <v>3616</v>
      </c>
      <c r="M34" s="53">
        <f t="shared" si="27"/>
        <v>4303.0590000000002</v>
      </c>
      <c r="N34" s="25">
        <f t="shared" si="14"/>
        <v>119.00052544247788</v>
      </c>
      <c r="O34" s="17">
        <v>116</v>
      </c>
      <c r="P34" s="21">
        <v>62.866999999999997</v>
      </c>
      <c r="Q34" s="23">
        <f t="shared" si="15"/>
        <v>54.195689655172416</v>
      </c>
      <c r="R34" s="17">
        <v>5893.2</v>
      </c>
      <c r="S34" s="21">
        <v>5967.643</v>
      </c>
      <c r="T34" s="23">
        <f t="shared" si="21"/>
        <v>101.26320165614608</v>
      </c>
      <c r="U34" s="17">
        <v>3500</v>
      </c>
      <c r="V34" s="21">
        <v>4240.192</v>
      </c>
      <c r="W34" s="23">
        <f t="shared" si="16"/>
        <v>121.14834285714286</v>
      </c>
      <c r="X34" s="22">
        <v>394</v>
      </c>
      <c r="Y34" s="21">
        <v>388</v>
      </c>
      <c r="Z34" s="23">
        <f t="shared" si="17"/>
        <v>98.477157360406096</v>
      </c>
      <c r="AA34" s="17"/>
      <c r="AB34" s="21"/>
      <c r="AC34" s="15"/>
      <c r="AD34" s="15"/>
      <c r="AE34" s="15"/>
      <c r="AF34" s="15"/>
      <c r="AG34" s="15"/>
      <c r="AH34" s="15"/>
      <c r="AI34" s="15"/>
      <c r="AJ34" s="31">
        <v>55889</v>
      </c>
      <c r="AK34" s="25">
        <f t="shared" si="18"/>
        <v>55889</v>
      </c>
      <c r="AL34" s="15"/>
      <c r="AM34" s="15"/>
      <c r="AN34" s="15">
        <v>1202.2</v>
      </c>
      <c r="AO34" s="20">
        <f t="shared" si="20"/>
        <v>1202.2</v>
      </c>
      <c r="AP34" s="20"/>
      <c r="AQ34" s="15"/>
      <c r="AR34" s="53">
        <f t="shared" si="28"/>
        <v>576</v>
      </c>
      <c r="AS34" s="53">
        <f t="shared" si="29"/>
        <v>345.97199999999998</v>
      </c>
      <c r="AT34" s="25">
        <f t="shared" si="22"/>
        <v>60.064583333333331</v>
      </c>
      <c r="AU34" s="32">
        <v>576</v>
      </c>
      <c r="AV34" s="21">
        <v>345.97199999999998</v>
      </c>
      <c r="AW34" s="21"/>
      <c r="AX34" s="21"/>
      <c r="AY34" s="22"/>
      <c r="AZ34" s="15"/>
      <c r="BA34" s="17"/>
      <c r="BB34" s="21"/>
      <c r="BC34" s="20"/>
      <c r="BD34" s="15"/>
      <c r="BE34" s="15"/>
      <c r="BF34" s="21"/>
      <c r="BG34" s="17"/>
      <c r="BH34" s="32"/>
      <c r="BI34" s="17"/>
      <c r="BJ34" s="21"/>
      <c r="BK34" s="15"/>
      <c r="BL34" s="21"/>
      <c r="BM34" s="15"/>
      <c r="BN34" s="21"/>
      <c r="BO34" s="15"/>
      <c r="BP34" s="21"/>
      <c r="BQ34" s="17"/>
      <c r="BR34" s="21"/>
      <c r="BS34" s="47">
        <v>6706.4</v>
      </c>
      <c r="BT34" s="21">
        <v>7739.7560000000003</v>
      </c>
      <c r="BU34" s="21"/>
      <c r="BV34" s="53">
        <f t="shared" si="30"/>
        <v>74276.799999999988</v>
      </c>
      <c r="BW34" s="53">
        <f t="shared" si="31"/>
        <v>75835.62999999999</v>
      </c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22"/>
      <c r="CJ34" s="15"/>
      <c r="CK34" s="29">
        <f t="shared" si="32"/>
        <v>0</v>
      </c>
      <c r="CL34" s="29">
        <f t="shared" si="33"/>
        <v>0</v>
      </c>
    </row>
    <row r="35" spans="1:90" s="33" customFormat="1" ht="20.100000000000001" customHeight="1">
      <c r="A35" s="16">
        <v>25</v>
      </c>
      <c r="B35" s="18">
        <v>30</v>
      </c>
      <c r="C35" s="19" t="s">
        <v>51</v>
      </c>
      <c r="D35" s="15">
        <v>6785.4</v>
      </c>
      <c r="E35" s="15"/>
      <c r="F35" s="53">
        <f t="shared" si="23"/>
        <v>38780.9</v>
      </c>
      <c r="G35" s="53">
        <f t="shared" si="11"/>
        <v>38570.628999999994</v>
      </c>
      <c r="H35" s="53">
        <f t="shared" si="12"/>
        <v>99.457797524038867</v>
      </c>
      <c r="I35" s="53">
        <f t="shared" si="24"/>
        <v>10750.7</v>
      </c>
      <c r="J35" s="53">
        <f t="shared" si="25"/>
        <v>10540.429</v>
      </c>
      <c r="K35" s="53">
        <f t="shared" si="13"/>
        <v>98.044118057428804</v>
      </c>
      <c r="L35" s="53">
        <f t="shared" si="26"/>
        <v>2629.1</v>
      </c>
      <c r="M35" s="53">
        <f t="shared" si="27"/>
        <v>2632.442</v>
      </c>
      <c r="N35" s="25">
        <f t="shared" si="14"/>
        <v>100.12711574302995</v>
      </c>
      <c r="O35" s="17"/>
      <c r="P35" s="21">
        <v>3.4420000000000002</v>
      </c>
      <c r="Q35" s="23"/>
      <c r="R35" s="17">
        <v>2740.3</v>
      </c>
      <c r="S35" s="21">
        <v>2498.509</v>
      </c>
      <c r="T35" s="23">
        <f t="shared" si="21"/>
        <v>91.176477028062607</v>
      </c>
      <c r="U35" s="17">
        <v>2629.1</v>
      </c>
      <c r="V35" s="21">
        <v>2629</v>
      </c>
      <c r="W35" s="23">
        <f t="shared" si="16"/>
        <v>99.996196417024848</v>
      </c>
      <c r="X35" s="22">
        <v>172</v>
      </c>
      <c r="Y35" s="21">
        <v>126.5</v>
      </c>
      <c r="Z35" s="23">
        <f t="shared" si="17"/>
        <v>73.54651162790698</v>
      </c>
      <c r="AA35" s="16"/>
      <c r="AB35" s="21"/>
      <c r="AC35" s="15"/>
      <c r="AD35" s="15"/>
      <c r="AE35" s="15"/>
      <c r="AF35" s="15"/>
      <c r="AG35" s="15"/>
      <c r="AH35" s="15"/>
      <c r="AI35" s="15"/>
      <c r="AJ35" s="31">
        <v>27808.3</v>
      </c>
      <c r="AK35" s="25">
        <f t="shared" si="18"/>
        <v>27808.3</v>
      </c>
      <c r="AL35" s="15"/>
      <c r="AM35" s="15"/>
      <c r="AN35" s="15">
        <v>221.9</v>
      </c>
      <c r="AO35" s="20">
        <f t="shared" si="20"/>
        <v>221.9</v>
      </c>
      <c r="AP35" s="20"/>
      <c r="AQ35" s="15"/>
      <c r="AR35" s="53">
        <f t="shared" si="28"/>
        <v>670</v>
      </c>
      <c r="AS35" s="53">
        <f t="shared" si="29"/>
        <v>743.71699999999998</v>
      </c>
      <c r="AT35" s="25">
        <f t="shared" si="22"/>
        <v>111.00253731343284</v>
      </c>
      <c r="AU35" s="32">
        <v>670</v>
      </c>
      <c r="AV35" s="21">
        <v>743.71699999999998</v>
      </c>
      <c r="AW35" s="21"/>
      <c r="AX35" s="21"/>
      <c r="AY35" s="22"/>
      <c r="AZ35" s="15"/>
      <c r="BA35" s="17"/>
      <c r="BB35" s="21"/>
      <c r="BC35" s="20"/>
      <c r="BD35" s="15"/>
      <c r="BE35" s="15"/>
      <c r="BF35" s="21"/>
      <c r="BG35" s="17"/>
      <c r="BH35" s="32"/>
      <c r="BI35" s="17"/>
      <c r="BJ35" s="21"/>
      <c r="BK35" s="15"/>
      <c r="BL35" s="21"/>
      <c r="BM35" s="15"/>
      <c r="BN35" s="21"/>
      <c r="BO35" s="15"/>
      <c r="BP35" s="21"/>
      <c r="BQ35" s="17"/>
      <c r="BR35" s="21"/>
      <c r="BS35" s="47">
        <v>4539.3</v>
      </c>
      <c r="BT35" s="21">
        <v>4539.2610000000004</v>
      </c>
      <c r="BU35" s="21"/>
      <c r="BV35" s="53">
        <f t="shared" si="30"/>
        <v>38780.9</v>
      </c>
      <c r="BW35" s="53">
        <f t="shared" si="31"/>
        <v>38570.628999999994</v>
      </c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30"/>
      <c r="CI35" s="22"/>
      <c r="CJ35" s="15"/>
      <c r="CK35" s="29">
        <f t="shared" si="32"/>
        <v>0</v>
      </c>
      <c r="CL35" s="29">
        <f t="shared" si="33"/>
        <v>0</v>
      </c>
    </row>
    <row r="36" spans="1:90" s="33" customFormat="1" ht="20.100000000000001" customHeight="1">
      <c r="A36" s="16">
        <v>26</v>
      </c>
      <c r="B36" s="18">
        <v>31</v>
      </c>
      <c r="C36" s="19" t="s">
        <v>52</v>
      </c>
      <c r="D36" s="26">
        <v>112.8</v>
      </c>
      <c r="E36" s="15"/>
      <c r="F36" s="53">
        <f t="shared" si="23"/>
        <v>7137.8</v>
      </c>
      <c r="G36" s="53">
        <f t="shared" si="11"/>
        <v>6755.0860000000002</v>
      </c>
      <c r="H36" s="53">
        <f t="shared" si="12"/>
        <v>94.638207851158612</v>
      </c>
      <c r="I36" s="53">
        <f t="shared" si="24"/>
        <v>1438</v>
      </c>
      <c r="J36" s="53">
        <f t="shared" si="25"/>
        <v>1055.2860000000001</v>
      </c>
      <c r="K36" s="53">
        <f t="shared" si="13"/>
        <v>73.385674547983314</v>
      </c>
      <c r="L36" s="53">
        <f t="shared" si="26"/>
        <v>236.5</v>
      </c>
      <c r="M36" s="53">
        <f t="shared" si="27"/>
        <v>294.28399999999999</v>
      </c>
      <c r="N36" s="25">
        <f t="shared" si="14"/>
        <v>124.43298097251585</v>
      </c>
      <c r="O36" s="17">
        <v>6.4</v>
      </c>
      <c r="P36" s="21">
        <v>1.3240000000000001</v>
      </c>
      <c r="Q36" s="23">
        <f t="shared" si="15"/>
        <v>20.6875</v>
      </c>
      <c r="R36" s="17">
        <v>560</v>
      </c>
      <c r="S36" s="21">
        <v>318.14999999999998</v>
      </c>
      <c r="T36" s="23">
        <f t="shared" si="21"/>
        <v>56.812499999999993</v>
      </c>
      <c r="U36" s="17">
        <v>230.1</v>
      </c>
      <c r="V36" s="21">
        <v>292.95999999999998</v>
      </c>
      <c r="W36" s="23">
        <f t="shared" si="16"/>
        <v>127.31855714906561</v>
      </c>
      <c r="X36" s="22">
        <v>18</v>
      </c>
      <c r="Y36" s="21">
        <v>0</v>
      </c>
      <c r="Z36" s="23">
        <f t="shared" si="17"/>
        <v>0</v>
      </c>
      <c r="AA36" s="16"/>
      <c r="AB36" s="21"/>
      <c r="AC36" s="15"/>
      <c r="AD36" s="15"/>
      <c r="AE36" s="15"/>
      <c r="AF36" s="15"/>
      <c r="AG36" s="15"/>
      <c r="AH36" s="15"/>
      <c r="AI36" s="15"/>
      <c r="AJ36" s="31">
        <v>5629.3</v>
      </c>
      <c r="AK36" s="25">
        <f t="shared" si="18"/>
        <v>5629.3</v>
      </c>
      <c r="AL36" s="15"/>
      <c r="AM36" s="15"/>
      <c r="AN36" s="26">
        <v>70.5</v>
      </c>
      <c r="AO36" s="20">
        <f t="shared" si="20"/>
        <v>70.5</v>
      </c>
      <c r="AP36" s="20"/>
      <c r="AQ36" s="15"/>
      <c r="AR36" s="53">
        <f t="shared" si="28"/>
        <v>300</v>
      </c>
      <c r="AS36" s="53">
        <f t="shared" si="29"/>
        <v>119.4</v>
      </c>
      <c r="AT36" s="25">
        <f t="shared" si="22"/>
        <v>39.800000000000004</v>
      </c>
      <c r="AU36" s="32">
        <v>300</v>
      </c>
      <c r="AV36" s="21">
        <v>119.4</v>
      </c>
      <c r="AW36" s="21"/>
      <c r="AX36" s="21"/>
      <c r="AY36" s="22"/>
      <c r="AZ36" s="15"/>
      <c r="BA36" s="17"/>
      <c r="BB36" s="21"/>
      <c r="BC36" s="20"/>
      <c r="BD36" s="15"/>
      <c r="BE36" s="15"/>
      <c r="BF36" s="21"/>
      <c r="BG36" s="17"/>
      <c r="BH36" s="32"/>
      <c r="BI36" s="17">
        <v>2.5</v>
      </c>
      <c r="BJ36" s="21">
        <v>2.5</v>
      </c>
      <c r="BK36" s="15"/>
      <c r="BL36" s="21"/>
      <c r="BM36" s="15"/>
      <c r="BN36" s="21"/>
      <c r="BO36" s="15"/>
      <c r="BP36" s="21"/>
      <c r="BQ36" s="17"/>
      <c r="BR36" s="21"/>
      <c r="BS36" s="47">
        <v>321</v>
      </c>
      <c r="BT36" s="21">
        <v>320.952</v>
      </c>
      <c r="BU36" s="21"/>
      <c r="BV36" s="53">
        <f t="shared" si="30"/>
        <v>7137.8</v>
      </c>
      <c r="BW36" s="53">
        <f t="shared" si="31"/>
        <v>6755.0860000000002</v>
      </c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28"/>
      <c r="CI36" s="22"/>
      <c r="CJ36" s="15"/>
      <c r="CK36" s="29">
        <f t="shared" si="32"/>
        <v>0</v>
      </c>
      <c r="CL36" s="29">
        <f t="shared" si="33"/>
        <v>0</v>
      </c>
    </row>
    <row r="37" spans="1:90" s="33" customFormat="1" ht="20.100000000000001" customHeight="1">
      <c r="A37" s="16">
        <v>27</v>
      </c>
      <c r="B37" s="18">
        <v>45</v>
      </c>
      <c r="C37" s="19" t="s">
        <v>53</v>
      </c>
      <c r="D37" s="26">
        <v>7953.7</v>
      </c>
      <c r="E37" s="15"/>
      <c r="F37" s="53">
        <f t="shared" si="23"/>
        <v>40870.400000000001</v>
      </c>
      <c r="G37" s="53">
        <f t="shared" si="11"/>
        <v>40369.954000000005</v>
      </c>
      <c r="H37" s="53">
        <f t="shared" si="12"/>
        <v>98.775529478546829</v>
      </c>
      <c r="I37" s="53">
        <f t="shared" si="24"/>
        <v>6047</v>
      </c>
      <c r="J37" s="53">
        <f t="shared" si="25"/>
        <v>5546.5820000000003</v>
      </c>
      <c r="K37" s="53">
        <f t="shared" si="13"/>
        <v>91.724524557631895</v>
      </c>
      <c r="L37" s="53">
        <f t="shared" si="26"/>
        <v>2600</v>
      </c>
      <c r="M37" s="53">
        <f t="shared" si="27"/>
        <v>2248.9340000000002</v>
      </c>
      <c r="N37" s="25">
        <f t="shared" si="14"/>
        <v>86.49746153846155</v>
      </c>
      <c r="O37" s="17"/>
      <c r="P37" s="21">
        <v>3.4820000000000002</v>
      </c>
      <c r="Q37" s="23"/>
      <c r="R37" s="17">
        <v>3027</v>
      </c>
      <c r="S37" s="21">
        <v>3027.1579999999999</v>
      </c>
      <c r="T37" s="23">
        <f t="shared" si="21"/>
        <v>100.00521968946151</v>
      </c>
      <c r="U37" s="17">
        <v>2600</v>
      </c>
      <c r="V37" s="21">
        <v>2245.4520000000002</v>
      </c>
      <c r="W37" s="23">
        <f t="shared" si="16"/>
        <v>86.363538461538468</v>
      </c>
      <c r="X37" s="22"/>
      <c r="Y37" s="21"/>
      <c r="Z37" s="23"/>
      <c r="AA37" s="16"/>
      <c r="AB37" s="21"/>
      <c r="AC37" s="15"/>
      <c r="AD37" s="15"/>
      <c r="AE37" s="15"/>
      <c r="AF37" s="15"/>
      <c r="AG37" s="15"/>
      <c r="AH37" s="15"/>
      <c r="AI37" s="15"/>
      <c r="AJ37" s="31">
        <v>33448.800000000003</v>
      </c>
      <c r="AK37" s="25">
        <f t="shared" si="18"/>
        <v>33448.800000000003</v>
      </c>
      <c r="AL37" s="15"/>
      <c r="AM37" s="15"/>
      <c r="AN37" s="26">
        <v>585.4</v>
      </c>
      <c r="AO37" s="20">
        <f t="shared" si="20"/>
        <v>585.4</v>
      </c>
      <c r="AP37" s="20"/>
      <c r="AQ37" s="15"/>
      <c r="AR37" s="53">
        <f t="shared" si="28"/>
        <v>400</v>
      </c>
      <c r="AS37" s="53">
        <f t="shared" si="29"/>
        <v>263.77999999999997</v>
      </c>
      <c r="AT37" s="25">
        <f t="shared" si="22"/>
        <v>65.944999999999993</v>
      </c>
      <c r="AU37" s="32">
        <v>240</v>
      </c>
      <c r="AV37" s="21">
        <v>243.78</v>
      </c>
      <c r="AW37" s="21"/>
      <c r="AX37" s="21"/>
      <c r="AY37" s="22"/>
      <c r="AZ37" s="15"/>
      <c r="BA37" s="17">
        <v>160</v>
      </c>
      <c r="BB37" s="21">
        <v>20</v>
      </c>
      <c r="BC37" s="20"/>
      <c r="BD37" s="15"/>
      <c r="BE37" s="15"/>
      <c r="BF37" s="21"/>
      <c r="BG37" s="17"/>
      <c r="BH37" s="32"/>
      <c r="BI37" s="17">
        <v>20</v>
      </c>
      <c r="BJ37" s="21">
        <v>6.71</v>
      </c>
      <c r="BK37" s="15"/>
      <c r="BL37" s="21"/>
      <c r="BM37" s="15"/>
      <c r="BN37" s="21"/>
      <c r="BO37" s="15"/>
      <c r="BP37" s="21"/>
      <c r="BQ37" s="17">
        <v>789.2</v>
      </c>
      <c r="BR37" s="21">
        <v>789.17200000000003</v>
      </c>
      <c r="BS37" s="47"/>
      <c r="BT37" s="21"/>
      <c r="BU37" s="21"/>
      <c r="BV37" s="53">
        <f t="shared" si="30"/>
        <v>40870.400000000001</v>
      </c>
      <c r="BW37" s="53">
        <f t="shared" si="31"/>
        <v>40369.954000000005</v>
      </c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30"/>
      <c r="CI37" s="22"/>
      <c r="CJ37" s="15"/>
      <c r="CK37" s="29">
        <f t="shared" si="32"/>
        <v>0</v>
      </c>
      <c r="CL37" s="29">
        <f t="shared" si="33"/>
        <v>0</v>
      </c>
    </row>
    <row r="38" spans="1:90" s="33" customFormat="1" ht="20.100000000000001" customHeight="1">
      <c r="A38" s="16">
        <v>28</v>
      </c>
      <c r="B38" s="18">
        <v>46</v>
      </c>
      <c r="C38" s="19" t="s">
        <v>54</v>
      </c>
      <c r="D38" s="15">
        <v>2457.8000000000002</v>
      </c>
      <c r="E38" s="15"/>
      <c r="F38" s="53">
        <f t="shared" si="23"/>
        <v>29464.7</v>
      </c>
      <c r="G38" s="53">
        <f t="shared" si="11"/>
        <v>28950.691999999999</v>
      </c>
      <c r="H38" s="53">
        <f t="shared" si="12"/>
        <v>98.255512528551108</v>
      </c>
      <c r="I38" s="53">
        <f t="shared" si="24"/>
        <v>8918.0999999999985</v>
      </c>
      <c r="J38" s="53">
        <f t="shared" si="25"/>
        <v>8646.0959999999995</v>
      </c>
      <c r="K38" s="53">
        <f t="shared" si="13"/>
        <v>96.949978134355987</v>
      </c>
      <c r="L38" s="53">
        <f t="shared" si="26"/>
        <v>1008</v>
      </c>
      <c r="M38" s="53">
        <f t="shared" si="27"/>
        <v>991.59399999999994</v>
      </c>
      <c r="N38" s="25">
        <f t="shared" si="14"/>
        <v>98.37242063492063</v>
      </c>
      <c r="O38" s="17">
        <v>22</v>
      </c>
      <c r="P38" s="21">
        <v>0.33400000000000002</v>
      </c>
      <c r="Q38" s="23">
        <f t="shared" si="15"/>
        <v>1.5181818181818181</v>
      </c>
      <c r="R38" s="17">
        <v>1850</v>
      </c>
      <c r="S38" s="21">
        <v>1807.2149999999999</v>
      </c>
      <c r="T38" s="23">
        <f t="shared" si="21"/>
        <v>97.687297297297292</v>
      </c>
      <c r="U38" s="17">
        <v>986</v>
      </c>
      <c r="V38" s="21">
        <v>991.26</v>
      </c>
      <c r="W38" s="23">
        <f t="shared" si="16"/>
        <v>100.53346855983773</v>
      </c>
      <c r="X38" s="22">
        <v>180.9</v>
      </c>
      <c r="Y38" s="21">
        <v>144</v>
      </c>
      <c r="Z38" s="23">
        <f t="shared" si="17"/>
        <v>79.601990049751237</v>
      </c>
      <c r="AA38" s="17"/>
      <c r="AB38" s="21"/>
      <c r="AC38" s="15"/>
      <c r="AD38" s="15"/>
      <c r="AE38" s="15"/>
      <c r="AF38" s="15"/>
      <c r="AG38" s="15"/>
      <c r="AH38" s="15"/>
      <c r="AI38" s="15"/>
      <c r="AJ38" s="31">
        <v>20222.5</v>
      </c>
      <c r="AK38" s="25">
        <f t="shared" si="18"/>
        <v>20222.5</v>
      </c>
      <c r="AL38" s="15"/>
      <c r="AM38" s="15"/>
      <c r="AN38" s="15">
        <v>324.10000000000002</v>
      </c>
      <c r="AO38" s="20">
        <f t="shared" si="20"/>
        <v>324.10000000000002</v>
      </c>
      <c r="AP38" s="20"/>
      <c r="AQ38" s="15"/>
      <c r="AR38" s="53">
        <f t="shared" si="28"/>
        <v>1570</v>
      </c>
      <c r="AS38" s="53">
        <f t="shared" si="29"/>
        <v>1120.8420000000001</v>
      </c>
      <c r="AT38" s="25">
        <f t="shared" si="22"/>
        <v>71.391210191082806</v>
      </c>
      <c r="AU38" s="32">
        <v>1270</v>
      </c>
      <c r="AV38" s="21">
        <v>820.84199999999998</v>
      </c>
      <c r="AW38" s="21"/>
      <c r="AX38" s="21"/>
      <c r="AY38" s="22"/>
      <c r="AZ38" s="15"/>
      <c r="BA38" s="17">
        <v>300</v>
      </c>
      <c r="BB38" s="21">
        <v>300</v>
      </c>
      <c r="BC38" s="20"/>
      <c r="BD38" s="15"/>
      <c r="BE38" s="15"/>
      <c r="BF38" s="21"/>
      <c r="BG38" s="17"/>
      <c r="BH38" s="32"/>
      <c r="BI38" s="17">
        <v>3</v>
      </c>
      <c r="BJ38" s="21">
        <v>0</v>
      </c>
      <c r="BK38" s="15"/>
      <c r="BL38" s="21"/>
      <c r="BM38" s="15"/>
      <c r="BN38" s="21"/>
      <c r="BO38" s="15"/>
      <c r="BP38" s="21"/>
      <c r="BQ38" s="17"/>
      <c r="BR38" s="21"/>
      <c r="BS38" s="47">
        <v>4306.2</v>
      </c>
      <c r="BT38" s="21">
        <v>4582.4449999999997</v>
      </c>
      <c r="BU38" s="21">
        <v>-242.00399999999999</v>
      </c>
      <c r="BV38" s="53">
        <f t="shared" si="30"/>
        <v>29464.7</v>
      </c>
      <c r="BW38" s="53">
        <f t="shared" si="31"/>
        <v>29192.696</v>
      </c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28"/>
      <c r="CI38" s="22"/>
      <c r="CJ38" s="15"/>
      <c r="CK38" s="29">
        <f t="shared" si="32"/>
        <v>0</v>
      </c>
      <c r="CL38" s="29">
        <f t="shared" si="33"/>
        <v>0</v>
      </c>
    </row>
    <row r="39" spans="1:90" s="33" customFormat="1" ht="20.100000000000001" customHeight="1">
      <c r="A39" s="16">
        <v>29</v>
      </c>
      <c r="B39" s="18">
        <v>48</v>
      </c>
      <c r="C39" s="19" t="s">
        <v>55</v>
      </c>
      <c r="D39" s="15">
        <v>7482.7</v>
      </c>
      <c r="E39" s="15"/>
      <c r="F39" s="53">
        <f t="shared" si="23"/>
        <v>44987.5</v>
      </c>
      <c r="G39" s="53">
        <f t="shared" si="11"/>
        <v>43267.426999999989</v>
      </c>
      <c r="H39" s="53">
        <f t="shared" si="12"/>
        <v>96.176553487079715</v>
      </c>
      <c r="I39" s="53">
        <f t="shared" si="24"/>
        <v>13975</v>
      </c>
      <c r="J39" s="53">
        <f t="shared" si="25"/>
        <v>12254.927</v>
      </c>
      <c r="K39" s="53">
        <f t="shared" si="13"/>
        <v>87.691785330948122</v>
      </c>
      <c r="L39" s="53">
        <f t="shared" si="26"/>
        <v>1800</v>
      </c>
      <c r="M39" s="53">
        <f t="shared" si="27"/>
        <v>2291.5880000000002</v>
      </c>
      <c r="N39" s="25">
        <f t="shared" si="14"/>
        <v>127.31044444444446</v>
      </c>
      <c r="O39" s="17">
        <v>20</v>
      </c>
      <c r="P39" s="21">
        <v>23.481000000000002</v>
      </c>
      <c r="Q39" s="23">
        <f t="shared" si="15"/>
        <v>117.40500000000002</v>
      </c>
      <c r="R39" s="17">
        <v>3500</v>
      </c>
      <c r="S39" s="21">
        <v>1751.971</v>
      </c>
      <c r="T39" s="23">
        <f t="shared" si="21"/>
        <v>50.056314285714286</v>
      </c>
      <c r="U39" s="17">
        <v>1780</v>
      </c>
      <c r="V39" s="21">
        <v>2268.107</v>
      </c>
      <c r="W39" s="23">
        <f t="shared" si="16"/>
        <v>127.42174157303371</v>
      </c>
      <c r="X39" s="22">
        <v>60</v>
      </c>
      <c r="Y39" s="21">
        <v>48</v>
      </c>
      <c r="Z39" s="23">
        <f t="shared" si="17"/>
        <v>80</v>
      </c>
      <c r="AA39" s="17"/>
      <c r="AB39" s="21"/>
      <c r="AC39" s="15"/>
      <c r="AD39" s="15"/>
      <c r="AE39" s="15"/>
      <c r="AF39" s="15"/>
      <c r="AG39" s="15"/>
      <c r="AH39" s="15"/>
      <c r="AI39" s="15"/>
      <c r="AJ39" s="31">
        <v>29961.8</v>
      </c>
      <c r="AK39" s="25">
        <f t="shared" si="18"/>
        <v>29961.8</v>
      </c>
      <c r="AL39" s="15"/>
      <c r="AM39" s="15"/>
      <c r="AN39" s="26">
        <v>1050.7</v>
      </c>
      <c r="AO39" s="20">
        <f t="shared" si="20"/>
        <v>1050.7</v>
      </c>
      <c r="AP39" s="20"/>
      <c r="AQ39" s="15"/>
      <c r="AR39" s="53">
        <f t="shared" si="28"/>
        <v>1200</v>
      </c>
      <c r="AS39" s="53">
        <f t="shared" si="29"/>
        <v>1112.3399999999999</v>
      </c>
      <c r="AT39" s="25">
        <f t="shared" si="22"/>
        <v>92.694999999999993</v>
      </c>
      <c r="AU39" s="32">
        <v>800</v>
      </c>
      <c r="AV39" s="21">
        <v>865.74</v>
      </c>
      <c r="AW39" s="21"/>
      <c r="AX39" s="21"/>
      <c r="AY39" s="22"/>
      <c r="AZ39" s="15"/>
      <c r="BA39" s="17">
        <v>400</v>
      </c>
      <c r="BB39" s="21">
        <v>246.6</v>
      </c>
      <c r="BC39" s="20"/>
      <c r="BD39" s="15"/>
      <c r="BE39" s="15"/>
      <c r="BF39" s="21"/>
      <c r="BG39" s="17"/>
      <c r="BH39" s="32"/>
      <c r="BI39" s="17"/>
      <c r="BJ39" s="21"/>
      <c r="BK39" s="15"/>
      <c r="BL39" s="21"/>
      <c r="BM39" s="15"/>
      <c r="BN39" s="21"/>
      <c r="BO39" s="15"/>
      <c r="BP39" s="21"/>
      <c r="BQ39" s="17"/>
      <c r="BR39" s="21"/>
      <c r="BS39" s="47">
        <v>7415</v>
      </c>
      <c r="BT39" s="21">
        <v>7051.0280000000002</v>
      </c>
      <c r="BU39" s="21"/>
      <c r="BV39" s="53">
        <f t="shared" si="30"/>
        <v>44987.5</v>
      </c>
      <c r="BW39" s="53">
        <f t="shared" si="31"/>
        <v>43267.426999999989</v>
      </c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30"/>
      <c r="CI39" s="22"/>
      <c r="CJ39" s="15"/>
      <c r="CK39" s="29">
        <f t="shared" si="32"/>
        <v>0</v>
      </c>
      <c r="CL39" s="29">
        <f t="shared" si="33"/>
        <v>0</v>
      </c>
    </row>
    <row r="40" spans="1:90" s="33" customFormat="1" ht="20.100000000000001" customHeight="1">
      <c r="A40" s="16">
        <v>30</v>
      </c>
      <c r="B40" s="18">
        <v>47</v>
      </c>
      <c r="C40" s="19" t="s">
        <v>56</v>
      </c>
      <c r="D40" s="26">
        <v>3017.2</v>
      </c>
      <c r="E40" s="15"/>
      <c r="F40" s="53">
        <f t="shared" si="23"/>
        <v>23060.7</v>
      </c>
      <c r="G40" s="53">
        <f t="shared" si="11"/>
        <v>23019.518</v>
      </c>
      <c r="H40" s="53">
        <f t="shared" si="12"/>
        <v>99.821419124311049</v>
      </c>
      <c r="I40" s="53">
        <f t="shared" si="24"/>
        <v>3896.7</v>
      </c>
      <c r="J40" s="53">
        <f t="shared" si="25"/>
        <v>3855.5180000000005</v>
      </c>
      <c r="K40" s="53">
        <f t="shared" si="13"/>
        <v>98.943157030307717</v>
      </c>
      <c r="L40" s="53">
        <f t="shared" si="26"/>
        <v>1692.7</v>
      </c>
      <c r="M40" s="53">
        <f t="shared" si="27"/>
        <v>1647.28</v>
      </c>
      <c r="N40" s="25">
        <f t="shared" si="14"/>
        <v>97.316712943817564</v>
      </c>
      <c r="O40" s="17"/>
      <c r="P40" s="21">
        <v>14.69</v>
      </c>
      <c r="Q40" s="23"/>
      <c r="R40" s="17">
        <v>1272</v>
      </c>
      <c r="S40" s="21">
        <v>1272.1500000000001</v>
      </c>
      <c r="T40" s="23">
        <f t="shared" si="21"/>
        <v>100.01179245283021</v>
      </c>
      <c r="U40" s="17">
        <v>1692.7</v>
      </c>
      <c r="V40" s="21">
        <v>1632.59</v>
      </c>
      <c r="W40" s="23">
        <f t="shared" si="16"/>
        <v>96.448868671353452</v>
      </c>
      <c r="X40" s="22">
        <v>52</v>
      </c>
      <c r="Y40" s="21">
        <v>60</v>
      </c>
      <c r="Z40" s="23">
        <f t="shared" si="17"/>
        <v>115.38461538461539</v>
      </c>
      <c r="AA40" s="17"/>
      <c r="AB40" s="21"/>
      <c r="AC40" s="15"/>
      <c r="AD40" s="15"/>
      <c r="AE40" s="15"/>
      <c r="AF40" s="15"/>
      <c r="AG40" s="15"/>
      <c r="AH40" s="15"/>
      <c r="AI40" s="15"/>
      <c r="AJ40" s="31">
        <v>18692.2</v>
      </c>
      <c r="AK40" s="25">
        <f t="shared" si="18"/>
        <v>18692.2</v>
      </c>
      <c r="AL40" s="15"/>
      <c r="AM40" s="15"/>
      <c r="AN40" s="26">
        <v>471.8</v>
      </c>
      <c r="AO40" s="20">
        <f t="shared" si="20"/>
        <v>471.8</v>
      </c>
      <c r="AP40" s="20"/>
      <c r="AQ40" s="15"/>
      <c r="AR40" s="53">
        <f t="shared" si="28"/>
        <v>360</v>
      </c>
      <c r="AS40" s="53">
        <f t="shared" si="29"/>
        <v>356.08800000000002</v>
      </c>
      <c r="AT40" s="25">
        <f t="shared" si="22"/>
        <v>98.913333333333341</v>
      </c>
      <c r="AU40" s="32">
        <v>360</v>
      </c>
      <c r="AV40" s="21">
        <v>356.08800000000002</v>
      </c>
      <c r="AW40" s="21"/>
      <c r="AX40" s="21"/>
      <c r="AY40" s="22"/>
      <c r="AZ40" s="15"/>
      <c r="BA40" s="17"/>
      <c r="BB40" s="21"/>
      <c r="BC40" s="20"/>
      <c r="BD40" s="15"/>
      <c r="BE40" s="15"/>
      <c r="BF40" s="21"/>
      <c r="BG40" s="17"/>
      <c r="BH40" s="32"/>
      <c r="BI40" s="17"/>
      <c r="BJ40" s="21"/>
      <c r="BK40" s="15"/>
      <c r="BL40" s="21"/>
      <c r="BM40" s="15"/>
      <c r="BN40" s="21"/>
      <c r="BO40" s="15"/>
      <c r="BP40" s="21"/>
      <c r="BQ40" s="17"/>
      <c r="BR40" s="21"/>
      <c r="BS40" s="47">
        <v>520</v>
      </c>
      <c r="BT40" s="21">
        <v>520</v>
      </c>
      <c r="BU40" s="21"/>
      <c r="BV40" s="53">
        <f t="shared" si="30"/>
        <v>23060.7</v>
      </c>
      <c r="BW40" s="53">
        <f t="shared" si="31"/>
        <v>23019.518</v>
      </c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28"/>
      <c r="CI40" s="22"/>
      <c r="CJ40" s="15"/>
      <c r="CK40" s="29">
        <f t="shared" si="32"/>
        <v>0</v>
      </c>
      <c r="CL40" s="29">
        <f t="shared" si="33"/>
        <v>0</v>
      </c>
    </row>
    <row r="41" spans="1:90" s="33" customFormat="1" ht="20.100000000000001" customHeight="1">
      <c r="A41" s="16">
        <v>31</v>
      </c>
      <c r="B41" s="18">
        <v>51</v>
      </c>
      <c r="C41" s="19" t="s">
        <v>57</v>
      </c>
      <c r="D41" s="15">
        <v>3785.3</v>
      </c>
      <c r="E41" s="15"/>
      <c r="F41" s="53">
        <f t="shared" si="23"/>
        <v>26272.6</v>
      </c>
      <c r="G41" s="53">
        <f t="shared" si="11"/>
        <v>25950.703999999998</v>
      </c>
      <c r="H41" s="53">
        <f t="shared" si="12"/>
        <v>98.774784376118092</v>
      </c>
      <c r="I41" s="53">
        <f t="shared" si="24"/>
        <v>3528.5</v>
      </c>
      <c r="J41" s="53">
        <f t="shared" si="25"/>
        <v>3206.6039999999998</v>
      </c>
      <c r="K41" s="53">
        <f t="shared" si="13"/>
        <v>90.877256624628018</v>
      </c>
      <c r="L41" s="53">
        <f t="shared" si="26"/>
        <v>1389.2</v>
      </c>
      <c r="M41" s="53">
        <f t="shared" si="27"/>
        <v>1066.174</v>
      </c>
      <c r="N41" s="25">
        <f t="shared" si="14"/>
        <v>76.747336596602352</v>
      </c>
      <c r="O41" s="17">
        <v>22.8</v>
      </c>
      <c r="P41" s="21">
        <v>4.9320000000000004</v>
      </c>
      <c r="Q41" s="23">
        <f t="shared" si="15"/>
        <v>21.631578947368421</v>
      </c>
      <c r="R41" s="17">
        <v>1844.8</v>
      </c>
      <c r="S41" s="21">
        <v>1844.83</v>
      </c>
      <c r="T41" s="23">
        <f t="shared" si="21"/>
        <v>100.0016261925412</v>
      </c>
      <c r="U41" s="17">
        <v>1366.4</v>
      </c>
      <c r="V41" s="21">
        <v>1061.242</v>
      </c>
      <c r="W41" s="23">
        <f t="shared" si="16"/>
        <v>77.667008196721298</v>
      </c>
      <c r="X41" s="22">
        <v>48</v>
      </c>
      <c r="Y41" s="21">
        <v>48</v>
      </c>
      <c r="Z41" s="23">
        <f t="shared" si="17"/>
        <v>100</v>
      </c>
      <c r="AA41" s="17"/>
      <c r="AB41" s="21"/>
      <c r="AC41" s="15"/>
      <c r="AD41" s="15"/>
      <c r="AE41" s="15"/>
      <c r="AF41" s="15"/>
      <c r="AG41" s="15"/>
      <c r="AH41" s="15"/>
      <c r="AI41" s="15"/>
      <c r="AJ41" s="31">
        <v>20843.5</v>
      </c>
      <c r="AK41" s="25">
        <f t="shared" si="18"/>
        <v>20843.5</v>
      </c>
      <c r="AL41" s="15"/>
      <c r="AM41" s="15"/>
      <c r="AN41" s="15">
        <v>1900.6</v>
      </c>
      <c r="AO41" s="20">
        <f t="shared" si="20"/>
        <v>1900.6</v>
      </c>
      <c r="AP41" s="20"/>
      <c r="AQ41" s="15"/>
      <c r="AR41" s="53">
        <f t="shared" si="28"/>
        <v>246.5</v>
      </c>
      <c r="AS41" s="53">
        <f t="shared" si="29"/>
        <v>247.6</v>
      </c>
      <c r="AT41" s="25">
        <f t="shared" si="22"/>
        <v>100.44624746450303</v>
      </c>
      <c r="AU41" s="32">
        <v>246.5</v>
      </c>
      <c r="AV41" s="21">
        <v>247.6</v>
      </c>
      <c r="AW41" s="21"/>
      <c r="AX41" s="21"/>
      <c r="AY41" s="22"/>
      <c r="AZ41" s="15"/>
      <c r="BA41" s="17"/>
      <c r="BB41" s="21"/>
      <c r="BC41" s="20"/>
      <c r="BD41" s="15"/>
      <c r="BE41" s="15"/>
      <c r="BF41" s="21"/>
      <c r="BG41" s="17"/>
      <c r="BH41" s="32"/>
      <c r="BI41" s="17"/>
      <c r="BJ41" s="21"/>
      <c r="BK41" s="15"/>
      <c r="BL41" s="21"/>
      <c r="BM41" s="15"/>
      <c r="BN41" s="21"/>
      <c r="BO41" s="15"/>
      <c r="BP41" s="21"/>
      <c r="BQ41" s="17"/>
      <c r="BR41" s="21"/>
      <c r="BS41" s="47"/>
      <c r="BT41" s="21"/>
      <c r="BU41" s="21"/>
      <c r="BV41" s="53">
        <f t="shared" si="30"/>
        <v>26272.6</v>
      </c>
      <c r="BW41" s="53">
        <f t="shared" si="31"/>
        <v>25950.703999999998</v>
      </c>
      <c r="BX41" s="15"/>
      <c r="BY41" s="15"/>
      <c r="BZ41" s="15"/>
      <c r="CA41" s="36"/>
      <c r="CB41" s="15"/>
      <c r="CC41" s="15"/>
      <c r="CD41" s="15"/>
      <c r="CE41" s="15"/>
      <c r="CF41" s="15"/>
      <c r="CG41" s="15"/>
      <c r="CH41" s="30"/>
      <c r="CI41" s="22"/>
      <c r="CJ41" s="15"/>
      <c r="CK41" s="29">
        <f t="shared" si="32"/>
        <v>0</v>
      </c>
      <c r="CL41" s="29">
        <f t="shared" si="33"/>
        <v>0</v>
      </c>
    </row>
    <row r="42" spans="1:90" s="33" customFormat="1" ht="20.100000000000001" customHeight="1">
      <c r="A42" s="16">
        <v>32</v>
      </c>
      <c r="B42" s="18">
        <v>52</v>
      </c>
      <c r="C42" s="19" t="s">
        <v>58</v>
      </c>
      <c r="D42" s="15">
        <v>1442.7</v>
      </c>
      <c r="E42" s="15"/>
      <c r="F42" s="53">
        <f t="shared" si="23"/>
        <v>23873.199999999997</v>
      </c>
      <c r="G42" s="53">
        <f t="shared" si="11"/>
        <v>23711.902999999998</v>
      </c>
      <c r="H42" s="53">
        <f t="shared" si="12"/>
        <v>99.324359532865316</v>
      </c>
      <c r="I42" s="53">
        <f t="shared" si="24"/>
        <v>13550.4</v>
      </c>
      <c r="J42" s="53">
        <f t="shared" si="25"/>
        <v>13389.102999999999</v>
      </c>
      <c r="K42" s="53">
        <f t="shared" si="13"/>
        <v>98.809651375605142</v>
      </c>
      <c r="L42" s="53">
        <f t="shared" si="26"/>
        <v>944.5</v>
      </c>
      <c r="M42" s="53">
        <f t="shared" si="27"/>
        <v>881.25599999999997</v>
      </c>
      <c r="N42" s="25">
        <f t="shared" si="14"/>
        <v>93.303970354685021</v>
      </c>
      <c r="O42" s="17"/>
      <c r="P42" s="21">
        <v>0.308</v>
      </c>
      <c r="Q42" s="23"/>
      <c r="R42" s="17">
        <v>2406.9</v>
      </c>
      <c r="S42" s="21">
        <v>2556.1309999999999</v>
      </c>
      <c r="T42" s="23">
        <f t="shared" si="21"/>
        <v>106.20013295109891</v>
      </c>
      <c r="U42" s="17">
        <v>944.5</v>
      </c>
      <c r="V42" s="21">
        <v>880.94799999999998</v>
      </c>
      <c r="W42" s="23">
        <f t="shared" si="16"/>
        <v>93.271360508205404</v>
      </c>
      <c r="X42" s="22">
        <v>77</v>
      </c>
      <c r="Y42" s="21">
        <v>77.040000000000006</v>
      </c>
      <c r="Z42" s="23">
        <f t="shared" si="17"/>
        <v>100.05194805194806</v>
      </c>
      <c r="AA42" s="17"/>
      <c r="AB42" s="21"/>
      <c r="AC42" s="15"/>
      <c r="AD42" s="15"/>
      <c r="AE42" s="15"/>
      <c r="AF42" s="15"/>
      <c r="AG42" s="15"/>
      <c r="AH42" s="15"/>
      <c r="AI42" s="15"/>
      <c r="AJ42" s="31">
        <v>8837.9</v>
      </c>
      <c r="AK42" s="25">
        <f t="shared" si="18"/>
        <v>8837.9</v>
      </c>
      <c r="AL42" s="15"/>
      <c r="AM42" s="15"/>
      <c r="AN42" s="15">
        <v>1484.9</v>
      </c>
      <c r="AO42" s="20">
        <f t="shared" si="20"/>
        <v>1484.9</v>
      </c>
      <c r="AP42" s="20"/>
      <c r="AQ42" s="15"/>
      <c r="AR42" s="53">
        <f t="shared" si="28"/>
        <v>709.1</v>
      </c>
      <c r="AS42" s="53">
        <f t="shared" si="29"/>
        <v>757.40099999999995</v>
      </c>
      <c r="AT42" s="25">
        <f t="shared" si="22"/>
        <v>106.81159215907488</v>
      </c>
      <c r="AU42" s="32">
        <v>687.6</v>
      </c>
      <c r="AV42" s="21">
        <v>735.90099999999995</v>
      </c>
      <c r="AW42" s="21"/>
      <c r="AX42" s="21"/>
      <c r="AY42" s="22"/>
      <c r="AZ42" s="15"/>
      <c r="BA42" s="17">
        <v>21.5</v>
      </c>
      <c r="BB42" s="21">
        <v>21.5</v>
      </c>
      <c r="BC42" s="20"/>
      <c r="BD42" s="15"/>
      <c r="BE42" s="15"/>
      <c r="BF42" s="21"/>
      <c r="BG42" s="17"/>
      <c r="BH42" s="32"/>
      <c r="BI42" s="17">
        <v>456</v>
      </c>
      <c r="BJ42" s="21">
        <v>160.411</v>
      </c>
      <c r="BK42" s="15"/>
      <c r="BL42" s="21"/>
      <c r="BM42" s="15"/>
      <c r="BN42" s="21"/>
      <c r="BO42" s="15"/>
      <c r="BP42" s="21"/>
      <c r="BQ42" s="17"/>
      <c r="BR42" s="21"/>
      <c r="BS42" s="47">
        <v>8956.9</v>
      </c>
      <c r="BT42" s="21">
        <v>8956.8639999999996</v>
      </c>
      <c r="BU42" s="21"/>
      <c r="BV42" s="53">
        <f t="shared" si="30"/>
        <v>23873.199999999997</v>
      </c>
      <c r="BW42" s="53">
        <f t="shared" si="31"/>
        <v>23711.902999999998</v>
      </c>
      <c r="BX42" s="15"/>
      <c r="BY42" s="15"/>
      <c r="BZ42" s="15"/>
      <c r="CA42" s="37"/>
      <c r="CB42" s="15"/>
      <c r="CC42" s="15"/>
      <c r="CD42" s="15"/>
      <c r="CE42" s="15"/>
      <c r="CF42" s="15"/>
      <c r="CG42" s="15"/>
      <c r="CH42" s="28"/>
      <c r="CI42" s="22"/>
      <c r="CJ42" s="15"/>
      <c r="CK42" s="29">
        <f t="shared" si="32"/>
        <v>0</v>
      </c>
      <c r="CL42" s="29">
        <f t="shared" si="33"/>
        <v>0</v>
      </c>
    </row>
    <row r="43" spans="1:90" s="33" customFormat="1" ht="20.100000000000001" customHeight="1">
      <c r="A43" s="16">
        <v>33</v>
      </c>
      <c r="B43" s="18">
        <v>53</v>
      </c>
      <c r="C43" s="19" t="s">
        <v>59</v>
      </c>
      <c r="D43" s="15">
        <v>327.9</v>
      </c>
      <c r="E43" s="15"/>
      <c r="F43" s="53">
        <f t="shared" si="23"/>
        <v>29355.1</v>
      </c>
      <c r="G43" s="53">
        <f t="shared" si="11"/>
        <v>29279.316999999999</v>
      </c>
      <c r="H43" s="53">
        <f t="shared" si="12"/>
        <v>99.741840429771997</v>
      </c>
      <c r="I43" s="53">
        <f t="shared" si="24"/>
        <v>9177.6</v>
      </c>
      <c r="J43" s="53">
        <f t="shared" si="25"/>
        <v>9101.8169999999991</v>
      </c>
      <c r="K43" s="53">
        <f t="shared" si="13"/>
        <v>99.174261244769852</v>
      </c>
      <c r="L43" s="53">
        <f t="shared" si="26"/>
        <v>1115.5</v>
      </c>
      <c r="M43" s="53">
        <f t="shared" si="27"/>
        <v>1427.5419999999999</v>
      </c>
      <c r="N43" s="25">
        <f t="shared" si="14"/>
        <v>127.97328552218737</v>
      </c>
      <c r="O43" s="17">
        <v>42.3</v>
      </c>
      <c r="P43" s="21">
        <v>435.11200000000002</v>
      </c>
      <c r="Q43" s="42">
        <f t="shared" si="15"/>
        <v>1028.6335697399529</v>
      </c>
      <c r="R43" s="17">
        <v>1948.6</v>
      </c>
      <c r="S43" s="21">
        <v>1948.6</v>
      </c>
      <c r="T43" s="23">
        <f t="shared" si="21"/>
        <v>100</v>
      </c>
      <c r="U43" s="17">
        <v>1073.2</v>
      </c>
      <c r="V43" s="21">
        <v>992.43</v>
      </c>
      <c r="W43" s="23">
        <f t="shared" si="16"/>
        <v>92.473909802459929</v>
      </c>
      <c r="X43" s="22">
        <v>30</v>
      </c>
      <c r="Y43" s="21">
        <v>29.55</v>
      </c>
      <c r="Z43" s="23">
        <f t="shared" si="17"/>
        <v>98.5</v>
      </c>
      <c r="AA43" s="17"/>
      <c r="AB43" s="21"/>
      <c r="AC43" s="15"/>
      <c r="AD43" s="15"/>
      <c r="AE43" s="15"/>
      <c r="AF43" s="15"/>
      <c r="AG43" s="15"/>
      <c r="AH43" s="15"/>
      <c r="AI43" s="15"/>
      <c r="AJ43" s="31">
        <v>18121.400000000001</v>
      </c>
      <c r="AK43" s="25">
        <f t="shared" si="18"/>
        <v>18121.400000000001</v>
      </c>
      <c r="AL43" s="15"/>
      <c r="AM43" s="15"/>
      <c r="AN43" s="15">
        <v>2056.1</v>
      </c>
      <c r="AO43" s="20">
        <f t="shared" si="20"/>
        <v>2056.1</v>
      </c>
      <c r="AP43" s="20"/>
      <c r="AQ43" s="15"/>
      <c r="AR43" s="53">
        <f t="shared" si="28"/>
        <v>1170</v>
      </c>
      <c r="AS43" s="53">
        <f t="shared" si="29"/>
        <v>767.81399999999996</v>
      </c>
      <c r="AT43" s="25">
        <f t="shared" si="22"/>
        <v>65.625128205128206</v>
      </c>
      <c r="AU43" s="32">
        <v>1070</v>
      </c>
      <c r="AV43" s="21">
        <v>767.81399999999996</v>
      </c>
      <c r="AW43" s="21"/>
      <c r="AX43" s="21"/>
      <c r="AY43" s="22"/>
      <c r="AZ43" s="15"/>
      <c r="BA43" s="17">
        <v>100</v>
      </c>
      <c r="BB43" s="21">
        <v>0</v>
      </c>
      <c r="BC43" s="20"/>
      <c r="BD43" s="15"/>
      <c r="BE43" s="15"/>
      <c r="BF43" s="21"/>
      <c r="BG43" s="17"/>
      <c r="BH43" s="32"/>
      <c r="BI43" s="17"/>
      <c r="BJ43" s="21">
        <v>14.846</v>
      </c>
      <c r="BK43" s="15"/>
      <c r="BL43" s="21"/>
      <c r="BM43" s="15"/>
      <c r="BN43" s="21"/>
      <c r="BO43" s="15"/>
      <c r="BP43" s="21"/>
      <c r="BQ43" s="17"/>
      <c r="BR43" s="21"/>
      <c r="BS43" s="47">
        <v>4913.5</v>
      </c>
      <c r="BT43" s="21">
        <v>4913.4650000000001</v>
      </c>
      <c r="BU43" s="21"/>
      <c r="BV43" s="53">
        <f t="shared" si="30"/>
        <v>29355.1</v>
      </c>
      <c r="BW43" s="53">
        <f t="shared" si="31"/>
        <v>29279.316999999999</v>
      </c>
      <c r="BX43" s="15"/>
      <c r="BY43" s="15"/>
      <c r="BZ43" s="15"/>
      <c r="CA43" s="37"/>
      <c r="CB43" s="15"/>
      <c r="CC43" s="15"/>
      <c r="CD43" s="15"/>
      <c r="CE43" s="15"/>
      <c r="CF43" s="15"/>
      <c r="CG43" s="15"/>
      <c r="CH43" s="28"/>
      <c r="CI43" s="22"/>
      <c r="CJ43" s="15"/>
      <c r="CK43" s="29">
        <f t="shared" si="32"/>
        <v>0</v>
      </c>
      <c r="CL43" s="29">
        <f t="shared" si="33"/>
        <v>0</v>
      </c>
    </row>
    <row r="44" spans="1:90" s="33" customFormat="1" ht="20.100000000000001" customHeight="1">
      <c r="A44" s="16">
        <v>34</v>
      </c>
      <c r="B44" s="18">
        <v>54</v>
      </c>
      <c r="C44" s="19" t="s">
        <v>60</v>
      </c>
      <c r="D44" s="15">
        <v>6449.4</v>
      </c>
      <c r="E44" s="15"/>
      <c r="F44" s="53">
        <f t="shared" si="23"/>
        <v>36108.699999999997</v>
      </c>
      <c r="G44" s="53">
        <f t="shared" si="11"/>
        <v>35638.385999999999</v>
      </c>
      <c r="H44" s="53">
        <f t="shared" si="12"/>
        <v>98.697505033413009</v>
      </c>
      <c r="I44" s="53">
        <f t="shared" si="24"/>
        <v>8007.2</v>
      </c>
      <c r="J44" s="53">
        <f t="shared" si="25"/>
        <v>7536.8860000000004</v>
      </c>
      <c r="K44" s="53">
        <f t="shared" si="13"/>
        <v>94.126361274852641</v>
      </c>
      <c r="L44" s="53">
        <f t="shared" si="26"/>
        <v>2895.5</v>
      </c>
      <c r="M44" s="53">
        <f t="shared" si="27"/>
        <v>3055.44</v>
      </c>
      <c r="N44" s="25">
        <f t="shared" si="14"/>
        <v>105.52374374028666</v>
      </c>
      <c r="O44" s="17">
        <v>28.1</v>
      </c>
      <c r="P44" s="21">
        <v>0.25</v>
      </c>
      <c r="Q44" s="23">
        <f t="shared" si="15"/>
        <v>0.88967971530249101</v>
      </c>
      <c r="R44" s="17">
        <v>4500</v>
      </c>
      <c r="S44" s="21">
        <v>4188.4459999999999</v>
      </c>
      <c r="T44" s="23">
        <f t="shared" si="21"/>
        <v>93.076577777777771</v>
      </c>
      <c r="U44" s="17">
        <v>2867.4</v>
      </c>
      <c r="V44" s="21">
        <v>3055.19</v>
      </c>
      <c r="W44" s="23">
        <f t="shared" si="16"/>
        <v>106.54913859245309</v>
      </c>
      <c r="X44" s="22">
        <v>156</v>
      </c>
      <c r="Y44" s="21">
        <v>153</v>
      </c>
      <c r="Z44" s="23">
        <f t="shared" si="17"/>
        <v>98.07692307692308</v>
      </c>
      <c r="AA44" s="17"/>
      <c r="AB44" s="21"/>
      <c r="AC44" s="15"/>
      <c r="AD44" s="15"/>
      <c r="AE44" s="15"/>
      <c r="AF44" s="15"/>
      <c r="AG44" s="15"/>
      <c r="AH44" s="15"/>
      <c r="AI44" s="15"/>
      <c r="AJ44" s="31">
        <v>27097.5</v>
      </c>
      <c r="AK44" s="25">
        <f t="shared" si="18"/>
        <v>27097.5</v>
      </c>
      <c r="AL44" s="15"/>
      <c r="AM44" s="15"/>
      <c r="AN44" s="26">
        <v>1004</v>
      </c>
      <c r="AO44" s="20">
        <f t="shared" si="20"/>
        <v>1004</v>
      </c>
      <c r="AP44" s="20"/>
      <c r="AQ44" s="15"/>
      <c r="AR44" s="53">
        <f t="shared" si="28"/>
        <v>455.7</v>
      </c>
      <c r="AS44" s="53">
        <f t="shared" si="29"/>
        <v>140</v>
      </c>
      <c r="AT44" s="25">
        <f t="shared" si="22"/>
        <v>30.721966205837177</v>
      </c>
      <c r="AU44" s="32">
        <v>455.7</v>
      </c>
      <c r="AV44" s="21">
        <v>140</v>
      </c>
      <c r="AW44" s="21"/>
      <c r="AX44" s="21"/>
      <c r="AY44" s="22"/>
      <c r="AZ44" s="15"/>
      <c r="BA44" s="17"/>
      <c r="BB44" s="21"/>
      <c r="BC44" s="20"/>
      <c r="BD44" s="15"/>
      <c r="BE44" s="15"/>
      <c r="BF44" s="21"/>
      <c r="BG44" s="17"/>
      <c r="BH44" s="32"/>
      <c r="BI44" s="17"/>
      <c r="BJ44" s="21"/>
      <c r="BK44" s="15"/>
      <c r="BL44" s="21"/>
      <c r="BM44" s="15"/>
      <c r="BN44" s="21"/>
      <c r="BO44" s="15"/>
      <c r="BP44" s="21"/>
      <c r="BQ44" s="17"/>
      <c r="BR44" s="21"/>
      <c r="BS44" s="47"/>
      <c r="BT44" s="21"/>
      <c r="BU44" s="21"/>
      <c r="BV44" s="53">
        <f t="shared" si="30"/>
        <v>36108.699999999997</v>
      </c>
      <c r="BW44" s="53">
        <f t="shared" si="31"/>
        <v>35638.385999999999</v>
      </c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30"/>
      <c r="CI44" s="22"/>
      <c r="CJ44" s="15"/>
      <c r="CK44" s="29">
        <f t="shared" si="32"/>
        <v>0</v>
      </c>
      <c r="CL44" s="29">
        <f t="shared" si="33"/>
        <v>0</v>
      </c>
    </row>
    <row r="45" spans="1:90" s="33" customFormat="1" ht="20.100000000000001" customHeight="1">
      <c r="A45" s="16">
        <v>35</v>
      </c>
      <c r="B45" s="18">
        <v>60</v>
      </c>
      <c r="C45" s="19" t="s">
        <v>61</v>
      </c>
      <c r="D45" s="15">
        <v>834.9</v>
      </c>
      <c r="E45" s="15"/>
      <c r="F45" s="53">
        <f t="shared" si="23"/>
        <v>17082.100000000002</v>
      </c>
      <c r="G45" s="53">
        <f t="shared" si="11"/>
        <v>16720.757000000001</v>
      </c>
      <c r="H45" s="53">
        <f t="shared" si="12"/>
        <v>97.884668746816843</v>
      </c>
      <c r="I45" s="53">
        <f t="shared" si="24"/>
        <v>4807.8</v>
      </c>
      <c r="J45" s="53">
        <f t="shared" si="25"/>
        <v>4446.4570000000003</v>
      </c>
      <c r="K45" s="53">
        <f t="shared" si="13"/>
        <v>92.48423395315946</v>
      </c>
      <c r="L45" s="53">
        <f t="shared" si="26"/>
        <v>1506.6000000000001</v>
      </c>
      <c r="M45" s="53">
        <f t="shared" si="27"/>
        <v>1596.7059999999999</v>
      </c>
      <c r="N45" s="25">
        <f t="shared" si="14"/>
        <v>105.98075136067966</v>
      </c>
      <c r="O45" s="17">
        <v>54.2</v>
      </c>
      <c r="P45" s="21">
        <v>0.45600000000000002</v>
      </c>
      <c r="Q45" s="23">
        <f t="shared" si="15"/>
        <v>0.84132841328413277</v>
      </c>
      <c r="R45" s="17">
        <v>2700.5</v>
      </c>
      <c r="S45" s="21">
        <v>2416.1390000000001</v>
      </c>
      <c r="T45" s="23">
        <f t="shared" si="21"/>
        <v>89.470061099796339</v>
      </c>
      <c r="U45" s="17">
        <v>1452.4</v>
      </c>
      <c r="V45" s="21">
        <v>1596.25</v>
      </c>
      <c r="W45" s="23">
        <f t="shared" si="16"/>
        <v>109.90429633709721</v>
      </c>
      <c r="X45" s="22">
        <v>69</v>
      </c>
      <c r="Y45" s="21">
        <v>24</v>
      </c>
      <c r="Z45" s="23">
        <f t="shared" si="17"/>
        <v>34.782608695652172</v>
      </c>
      <c r="AA45" s="17"/>
      <c r="AB45" s="21"/>
      <c r="AC45" s="15"/>
      <c r="AD45" s="15"/>
      <c r="AE45" s="15"/>
      <c r="AF45" s="15"/>
      <c r="AG45" s="15"/>
      <c r="AH45" s="15"/>
      <c r="AI45" s="15"/>
      <c r="AJ45" s="31">
        <v>10063.1</v>
      </c>
      <c r="AK45" s="25">
        <f t="shared" si="18"/>
        <v>10063.1</v>
      </c>
      <c r="AL45" s="15"/>
      <c r="AM45" s="15"/>
      <c r="AN45" s="15">
        <v>411.2</v>
      </c>
      <c r="AO45" s="20">
        <f t="shared" si="20"/>
        <v>411.2</v>
      </c>
      <c r="AP45" s="20"/>
      <c r="AQ45" s="15"/>
      <c r="AR45" s="53">
        <f t="shared" si="28"/>
        <v>330</v>
      </c>
      <c r="AS45" s="53">
        <f t="shared" si="29"/>
        <v>189.35599999999999</v>
      </c>
      <c r="AT45" s="25">
        <f t="shared" si="22"/>
        <v>57.380606060606056</v>
      </c>
      <c r="AU45" s="32">
        <v>250</v>
      </c>
      <c r="AV45" s="21">
        <v>107.35599999999999</v>
      </c>
      <c r="AW45" s="21"/>
      <c r="AX45" s="21"/>
      <c r="AY45" s="22"/>
      <c r="AZ45" s="15"/>
      <c r="BA45" s="17">
        <v>80</v>
      </c>
      <c r="BB45" s="21">
        <v>82</v>
      </c>
      <c r="BC45" s="20"/>
      <c r="BD45" s="15"/>
      <c r="BE45" s="15"/>
      <c r="BF45" s="21"/>
      <c r="BG45" s="17"/>
      <c r="BH45" s="32"/>
      <c r="BI45" s="17"/>
      <c r="BJ45" s="21">
        <v>2</v>
      </c>
      <c r="BK45" s="15"/>
      <c r="BL45" s="21"/>
      <c r="BM45" s="15"/>
      <c r="BN45" s="21"/>
      <c r="BO45" s="15"/>
      <c r="BP45" s="21"/>
      <c r="BQ45" s="17">
        <v>1800</v>
      </c>
      <c r="BR45" s="21">
        <v>1800</v>
      </c>
      <c r="BS45" s="47">
        <v>201.7</v>
      </c>
      <c r="BT45" s="21">
        <v>218.256</v>
      </c>
      <c r="BU45" s="21"/>
      <c r="BV45" s="53">
        <f t="shared" si="30"/>
        <v>17082.100000000002</v>
      </c>
      <c r="BW45" s="53">
        <f t="shared" si="31"/>
        <v>16720.757000000001</v>
      </c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28"/>
      <c r="CI45" s="22"/>
      <c r="CJ45" s="15"/>
      <c r="CK45" s="29">
        <f t="shared" si="32"/>
        <v>0</v>
      </c>
      <c r="CL45" s="29">
        <f t="shared" si="33"/>
        <v>0</v>
      </c>
    </row>
    <row r="46" spans="1:90" s="33" customFormat="1" ht="20.100000000000001" customHeight="1">
      <c r="A46" s="16">
        <v>36</v>
      </c>
      <c r="B46" s="18">
        <v>38</v>
      </c>
      <c r="C46" s="19" t="s">
        <v>77</v>
      </c>
      <c r="D46" s="15">
        <v>543.20000000000005</v>
      </c>
      <c r="E46" s="15"/>
      <c r="F46" s="53">
        <f t="shared" si="23"/>
        <v>22316</v>
      </c>
      <c r="G46" s="53">
        <f t="shared" si="11"/>
        <v>21257.559000000001</v>
      </c>
      <c r="H46" s="53">
        <f t="shared" si="12"/>
        <v>95.257030829897843</v>
      </c>
      <c r="I46" s="53">
        <f t="shared" si="24"/>
        <v>6339</v>
      </c>
      <c r="J46" s="53">
        <f t="shared" si="25"/>
        <v>5280.5590000000002</v>
      </c>
      <c r="K46" s="53">
        <f t="shared" si="13"/>
        <v>83.302713361728991</v>
      </c>
      <c r="L46" s="53">
        <f t="shared" si="26"/>
        <v>1038</v>
      </c>
      <c r="M46" s="53">
        <f t="shared" si="27"/>
        <v>1200.8499999999999</v>
      </c>
      <c r="N46" s="25">
        <f t="shared" si="14"/>
        <v>115.68882466281309</v>
      </c>
      <c r="O46" s="17">
        <v>38</v>
      </c>
      <c r="P46" s="21">
        <v>116.504</v>
      </c>
      <c r="Q46" s="23">
        <f t="shared" si="15"/>
        <v>306.58947368421053</v>
      </c>
      <c r="R46" s="17">
        <v>2221</v>
      </c>
      <c r="S46" s="21">
        <v>1168.5350000000001</v>
      </c>
      <c r="T46" s="23">
        <f t="shared" si="21"/>
        <v>52.613012156686182</v>
      </c>
      <c r="U46" s="17">
        <v>1000</v>
      </c>
      <c r="V46" s="21">
        <v>1084.346</v>
      </c>
      <c r="W46" s="23">
        <f t="shared" si="16"/>
        <v>108.4346</v>
      </c>
      <c r="X46" s="22"/>
      <c r="Y46" s="21">
        <v>18</v>
      </c>
      <c r="Z46" s="23"/>
      <c r="AA46" s="17"/>
      <c r="AB46" s="21"/>
      <c r="AC46" s="15"/>
      <c r="AD46" s="15"/>
      <c r="AE46" s="15"/>
      <c r="AF46" s="15"/>
      <c r="AG46" s="15"/>
      <c r="AH46" s="15"/>
      <c r="AI46" s="15"/>
      <c r="AJ46" s="31">
        <v>15883.3</v>
      </c>
      <c r="AK46" s="25">
        <f t="shared" si="18"/>
        <v>15883.3</v>
      </c>
      <c r="AL46" s="15"/>
      <c r="AM46" s="15"/>
      <c r="AN46" s="15">
        <v>93.7</v>
      </c>
      <c r="AO46" s="20">
        <f t="shared" si="20"/>
        <v>93.7</v>
      </c>
      <c r="AP46" s="20"/>
      <c r="AQ46" s="15"/>
      <c r="AR46" s="53">
        <f t="shared" si="28"/>
        <v>350</v>
      </c>
      <c r="AS46" s="53">
        <f t="shared" si="29"/>
        <v>53.74</v>
      </c>
      <c r="AT46" s="25">
        <f t="shared" si="22"/>
        <v>15.354285714285714</v>
      </c>
      <c r="AU46" s="32">
        <v>150</v>
      </c>
      <c r="AV46" s="21">
        <v>53.74</v>
      </c>
      <c r="AW46" s="21"/>
      <c r="AX46" s="21"/>
      <c r="AY46" s="22"/>
      <c r="AZ46" s="15"/>
      <c r="BA46" s="17">
        <v>200</v>
      </c>
      <c r="BB46" s="21">
        <v>0</v>
      </c>
      <c r="BC46" s="20"/>
      <c r="BD46" s="15"/>
      <c r="BE46" s="15"/>
      <c r="BF46" s="21"/>
      <c r="BG46" s="17"/>
      <c r="BH46" s="32"/>
      <c r="BI46" s="17">
        <v>100</v>
      </c>
      <c r="BJ46" s="21">
        <v>49.48</v>
      </c>
      <c r="BK46" s="15"/>
      <c r="BL46" s="21"/>
      <c r="BM46" s="15"/>
      <c r="BN46" s="21"/>
      <c r="BO46" s="15"/>
      <c r="BP46" s="21"/>
      <c r="BQ46" s="17"/>
      <c r="BR46" s="21"/>
      <c r="BS46" s="47">
        <v>2630</v>
      </c>
      <c r="BT46" s="21">
        <v>2789.9540000000002</v>
      </c>
      <c r="BU46" s="21"/>
      <c r="BV46" s="53">
        <f t="shared" si="30"/>
        <v>22316</v>
      </c>
      <c r="BW46" s="53">
        <f t="shared" si="31"/>
        <v>21257.559000000001</v>
      </c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28"/>
      <c r="CI46" s="22"/>
      <c r="CJ46" s="15"/>
      <c r="CK46" s="29">
        <f t="shared" si="32"/>
        <v>0</v>
      </c>
      <c r="CL46" s="29">
        <f t="shared" si="33"/>
        <v>0</v>
      </c>
    </row>
    <row r="47" spans="1:90" s="33" customFormat="1" ht="20.100000000000001" customHeight="1">
      <c r="A47" s="16">
        <v>37</v>
      </c>
      <c r="B47" s="18">
        <v>61</v>
      </c>
      <c r="C47" s="19" t="s">
        <v>62</v>
      </c>
      <c r="D47" s="15">
        <v>1360.6</v>
      </c>
      <c r="E47" s="15"/>
      <c r="F47" s="53">
        <f t="shared" si="23"/>
        <v>38663.500000000007</v>
      </c>
      <c r="G47" s="53">
        <f t="shared" si="11"/>
        <v>39794.137000000002</v>
      </c>
      <c r="H47" s="53">
        <f t="shared" si="12"/>
        <v>102.92430069703984</v>
      </c>
      <c r="I47" s="53">
        <f t="shared" si="24"/>
        <v>9873.1</v>
      </c>
      <c r="J47" s="53">
        <f t="shared" si="25"/>
        <v>11003.737000000001</v>
      </c>
      <c r="K47" s="53">
        <f t="shared" si="13"/>
        <v>111.45169197111345</v>
      </c>
      <c r="L47" s="53">
        <f t="shared" si="26"/>
        <v>2018.3</v>
      </c>
      <c r="M47" s="53">
        <f t="shared" si="27"/>
        <v>2232.6969999999997</v>
      </c>
      <c r="N47" s="25">
        <f t="shared" si="14"/>
        <v>110.62265272754297</v>
      </c>
      <c r="O47" s="17">
        <v>33.5</v>
      </c>
      <c r="P47" s="21">
        <v>6.22</v>
      </c>
      <c r="Q47" s="23">
        <f t="shared" si="15"/>
        <v>18.567164179104477</v>
      </c>
      <c r="R47" s="17">
        <v>3660</v>
      </c>
      <c r="S47" s="21">
        <v>4692.9740000000002</v>
      </c>
      <c r="T47" s="23">
        <f t="shared" si="21"/>
        <v>128.22333333333333</v>
      </c>
      <c r="U47" s="17">
        <v>1984.8</v>
      </c>
      <c r="V47" s="21">
        <v>2226.4769999999999</v>
      </c>
      <c r="W47" s="23">
        <f t="shared" si="16"/>
        <v>112.17639056831922</v>
      </c>
      <c r="X47" s="22">
        <v>72</v>
      </c>
      <c r="Y47" s="21">
        <v>66</v>
      </c>
      <c r="Z47" s="23">
        <f t="shared" si="17"/>
        <v>91.666666666666671</v>
      </c>
      <c r="AA47" s="17"/>
      <c r="AB47" s="21"/>
      <c r="AC47" s="15"/>
      <c r="AD47" s="15"/>
      <c r="AE47" s="15"/>
      <c r="AF47" s="15"/>
      <c r="AG47" s="15"/>
      <c r="AH47" s="15"/>
      <c r="AI47" s="15"/>
      <c r="AJ47" s="31">
        <v>28419.9</v>
      </c>
      <c r="AK47" s="25">
        <f t="shared" si="18"/>
        <v>28419.9</v>
      </c>
      <c r="AL47" s="15"/>
      <c r="AM47" s="15"/>
      <c r="AN47" s="15">
        <v>370.5</v>
      </c>
      <c r="AO47" s="20">
        <f t="shared" si="20"/>
        <v>370.5</v>
      </c>
      <c r="AP47" s="20"/>
      <c r="AQ47" s="15"/>
      <c r="AR47" s="53">
        <f t="shared" si="28"/>
        <v>950</v>
      </c>
      <c r="AS47" s="53">
        <f t="shared" si="29"/>
        <v>775.95799999999997</v>
      </c>
      <c r="AT47" s="25">
        <f t="shared" si="22"/>
        <v>81.67978947368421</v>
      </c>
      <c r="AU47" s="32">
        <v>850</v>
      </c>
      <c r="AV47" s="21">
        <v>757.45799999999997</v>
      </c>
      <c r="AW47" s="21"/>
      <c r="AX47" s="21"/>
      <c r="AY47" s="22"/>
      <c r="AZ47" s="15"/>
      <c r="BA47" s="17">
        <v>100</v>
      </c>
      <c r="BB47" s="21">
        <v>18.5</v>
      </c>
      <c r="BC47" s="20"/>
      <c r="BD47" s="15"/>
      <c r="BE47" s="15"/>
      <c r="BF47" s="21"/>
      <c r="BG47" s="17"/>
      <c r="BH47" s="32">
        <v>20</v>
      </c>
      <c r="BI47" s="17"/>
      <c r="BJ47" s="21"/>
      <c r="BK47" s="15"/>
      <c r="BL47" s="21"/>
      <c r="BM47" s="15"/>
      <c r="BN47" s="21">
        <v>43.34</v>
      </c>
      <c r="BO47" s="15"/>
      <c r="BP47" s="21"/>
      <c r="BQ47" s="17"/>
      <c r="BR47" s="21"/>
      <c r="BS47" s="47">
        <v>3172.8</v>
      </c>
      <c r="BT47" s="21">
        <v>3172.768</v>
      </c>
      <c r="BU47" s="21"/>
      <c r="BV47" s="53">
        <f t="shared" si="30"/>
        <v>38663.500000000007</v>
      </c>
      <c r="BW47" s="53">
        <f t="shared" si="31"/>
        <v>39794.137000000002</v>
      </c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28"/>
      <c r="CI47" s="22"/>
      <c r="CJ47" s="15"/>
      <c r="CK47" s="29">
        <f t="shared" si="32"/>
        <v>0</v>
      </c>
      <c r="CL47" s="29">
        <f t="shared" si="33"/>
        <v>0</v>
      </c>
    </row>
    <row r="48" spans="1:90" s="33" customFormat="1" ht="20.100000000000001" customHeight="1">
      <c r="A48" s="16">
        <v>38</v>
      </c>
      <c r="B48" s="18">
        <v>4</v>
      </c>
      <c r="C48" s="19" t="s">
        <v>78</v>
      </c>
      <c r="D48" s="20">
        <v>44126.5</v>
      </c>
      <c r="E48" s="20"/>
      <c r="F48" s="53">
        <f t="shared" ref="F48:F50" si="34">BV48+CK48-CH48</f>
        <v>420565.10000000003</v>
      </c>
      <c r="G48" s="53">
        <f t="shared" si="11"/>
        <v>417240.11760000011</v>
      </c>
      <c r="H48" s="53">
        <f t="shared" si="12"/>
        <v>99.209401255596362</v>
      </c>
      <c r="I48" s="53">
        <f t="shared" ref="I48:I50" si="35">O48+R48+U48+X48+AA48+AD48+AP48+AU48+AW48+AY48+BA48+BC48+BG48+BI48+BM48+BO48+BS48</f>
        <v>79503</v>
      </c>
      <c r="J48" s="53">
        <f t="shared" ref="J48:J50" si="36">P48+S48+V48+Y48+AB48+AF48+AQ48+AV48+AX48+AZ48+BB48+BD48+BH48+BJ48+BN48+BP48+BT48</f>
        <v>75945.348599999998</v>
      </c>
      <c r="K48" s="53">
        <f t="shared" si="13"/>
        <v>95.525135655258282</v>
      </c>
      <c r="L48" s="53">
        <f t="shared" ref="L48:L50" si="37">O48+U48</f>
        <v>34009.799999999996</v>
      </c>
      <c r="M48" s="53">
        <f t="shared" ref="M48:M50" si="38">P48+V48</f>
        <v>37700.391000000003</v>
      </c>
      <c r="N48" s="25">
        <f t="shared" si="14"/>
        <v>110.85155161159432</v>
      </c>
      <c r="O48" s="17">
        <v>1049.0999999999999</v>
      </c>
      <c r="P48" s="21">
        <v>1033.4639999999999</v>
      </c>
      <c r="Q48" s="23">
        <f t="shared" si="15"/>
        <v>98.509579639691168</v>
      </c>
      <c r="R48" s="17">
        <v>16471.599999999999</v>
      </c>
      <c r="S48" s="21">
        <v>16855.5746</v>
      </c>
      <c r="T48" s="23">
        <f t="shared" si="21"/>
        <v>102.33113115908594</v>
      </c>
      <c r="U48" s="17">
        <v>32960.699999999997</v>
      </c>
      <c r="V48" s="21">
        <v>36666.927000000003</v>
      </c>
      <c r="W48" s="23">
        <f t="shared" si="16"/>
        <v>111.24438194577179</v>
      </c>
      <c r="X48" s="22">
        <v>3176</v>
      </c>
      <c r="Y48" s="21">
        <v>2778.8</v>
      </c>
      <c r="Z48" s="23">
        <f t="shared" si="17"/>
        <v>87.493702770780857</v>
      </c>
      <c r="AA48" s="15">
        <v>6500</v>
      </c>
      <c r="AB48" s="21">
        <v>4141</v>
      </c>
      <c r="AC48" s="23">
        <f>AB48*100/AA48</f>
        <v>63.707692307692305</v>
      </c>
      <c r="AD48" s="20"/>
      <c r="AE48" s="20"/>
      <c r="AF48" s="20"/>
      <c r="AG48" s="20"/>
      <c r="AH48" s="20"/>
      <c r="AI48" s="15"/>
      <c r="AJ48" s="31">
        <v>255501.1</v>
      </c>
      <c r="AK48" s="25">
        <f t="shared" si="18"/>
        <v>255501.1</v>
      </c>
      <c r="AL48" s="20">
        <v>8802.2000000000007</v>
      </c>
      <c r="AM48" s="15">
        <f t="shared" si="19"/>
        <v>8802.2000000000007</v>
      </c>
      <c r="AN48" s="26">
        <v>31488.9</v>
      </c>
      <c r="AO48" s="20">
        <f t="shared" si="20"/>
        <v>31488.9</v>
      </c>
      <c r="AP48" s="20"/>
      <c r="AQ48" s="20"/>
      <c r="AR48" s="53">
        <f t="shared" ref="AR48:AR50" si="39">AU48+AW48+AY48+BA48</f>
        <v>12284.6</v>
      </c>
      <c r="AS48" s="53">
        <f t="shared" ref="AS48:AS50" si="40">AV48+AX48+AZ48+BB48</f>
        <v>7630.192</v>
      </c>
      <c r="AT48" s="25">
        <f t="shared" si="22"/>
        <v>62.111847353597184</v>
      </c>
      <c r="AU48" s="32">
        <v>7387</v>
      </c>
      <c r="AV48" s="21">
        <v>4987.2</v>
      </c>
      <c r="AW48" s="21"/>
      <c r="AX48" s="21"/>
      <c r="AY48" s="22">
        <v>1000</v>
      </c>
      <c r="AZ48" s="17"/>
      <c r="BA48" s="15">
        <v>3897.6</v>
      </c>
      <c r="BB48" s="21">
        <v>2642.9920000000002</v>
      </c>
      <c r="BC48" s="20"/>
      <c r="BD48" s="20"/>
      <c r="BE48" s="23">
        <v>5363.2</v>
      </c>
      <c r="BF48" s="21">
        <v>5361.1</v>
      </c>
      <c r="BG48" s="17"/>
      <c r="BH48" s="32"/>
      <c r="BI48" s="17">
        <v>4020</v>
      </c>
      <c r="BJ48" s="21">
        <v>4183.1120000000001</v>
      </c>
      <c r="BK48" s="20">
        <v>3700</v>
      </c>
      <c r="BL48" s="21">
        <v>3955.1120000000001</v>
      </c>
      <c r="BM48" s="15">
        <v>500</v>
      </c>
      <c r="BN48" s="21">
        <v>766.37900000000002</v>
      </c>
      <c r="BO48" s="15"/>
      <c r="BP48" s="21"/>
      <c r="BQ48" s="17">
        <v>39906.699999999997</v>
      </c>
      <c r="BR48" s="21">
        <v>40141.468999999997</v>
      </c>
      <c r="BS48" s="47">
        <v>2541</v>
      </c>
      <c r="BT48" s="21">
        <v>1889.9</v>
      </c>
      <c r="BU48" s="21"/>
      <c r="BV48" s="53">
        <f t="shared" ref="BV48:BV50" si="41">O48+R48+U48+X48+AA48+AD48+AG48+AJ48+AL48+AN48+AP48+AU48+AW48+AY48+BA48+BC48+BE48+BG48+BI48+BM48+BO48+BQ48+BS48</f>
        <v>420565.10000000003</v>
      </c>
      <c r="BW48" s="53">
        <f t="shared" ref="BW48:BW50" si="42">P48+S48+V48+Y48+AB48+AF48+AI48+AK48+AM48+AO48+AQ48+AV48+AX48+AZ48+BB48+BD48+BF48+BH48+BJ48+BN48+BP48+BR48+BT48</f>
        <v>417240.11760000011</v>
      </c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8">
        <v>221.5</v>
      </c>
      <c r="CI48" s="28">
        <v>221.5</v>
      </c>
      <c r="CJ48" s="15"/>
      <c r="CK48" s="29">
        <f t="shared" ref="CK48:CK50" si="43">BX48+BZ48+CB48+CD48+CF48+CH48</f>
        <v>221.5</v>
      </c>
      <c r="CL48" s="29">
        <f t="shared" ref="CL48:CL50" si="44">BY48+CA48+CC48+CE48+CG48+CI48</f>
        <v>221.5</v>
      </c>
    </row>
    <row r="49" spans="1:90" s="33" customFormat="1" ht="20.100000000000001" customHeight="1">
      <c r="A49" s="16">
        <v>39</v>
      </c>
      <c r="B49" s="18">
        <v>12</v>
      </c>
      <c r="C49" s="19" t="s">
        <v>79</v>
      </c>
      <c r="D49" s="20">
        <v>28546.7</v>
      </c>
      <c r="E49" s="20"/>
      <c r="F49" s="53">
        <f t="shared" si="34"/>
        <v>214595.20000000007</v>
      </c>
      <c r="G49" s="53">
        <f t="shared" si="11"/>
        <v>202245.48240000004</v>
      </c>
      <c r="H49" s="53">
        <f t="shared" si="12"/>
        <v>94.245110049059804</v>
      </c>
      <c r="I49" s="53">
        <f t="shared" si="35"/>
        <v>65218.100000000006</v>
      </c>
      <c r="J49" s="53">
        <f t="shared" si="36"/>
        <v>52868.38240000001</v>
      </c>
      <c r="K49" s="53">
        <f t="shared" si="13"/>
        <v>81.063972118169659</v>
      </c>
      <c r="L49" s="53">
        <f t="shared" si="37"/>
        <v>20296.7</v>
      </c>
      <c r="M49" s="53">
        <f t="shared" si="38"/>
        <v>25357.537</v>
      </c>
      <c r="N49" s="25">
        <f t="shared" si="14"/>
        <v>124.93428488374958</v>
      </c>
      <c r="O49" s="17">
        <v>1228.3</v>
      </c>
      <c r="P49" s="21">
        <v>591.13599999999997</v>
      </c>
      <c r="Q49" s="23">
        <f t="shared" si="15"/>
        <v>48.126353496702762</v>
      </c>
      <c r="R49" s="17">
        <v>31239.9</v>
      </c>
      <c r="S49" s="21">
        <v>15441.2094</v>
      </c>
      <c r="T49" s="23">
        <f t="shared" si="21"/>
        <v>49.427845159555567</v>
      </c>
      <c r="U49" s="17">
        <v>19068.400000000001</v>
      </c>
      <c r="V49" s="21">
        <v>24766.401000000002</v>
      </c>
      <c r="W49" s="23">
        <f t="shared" si="16"/>
        <v>129.88190409263493</v>
      </c>
      <c r="X49" s="22">
        <v>1531.8</v>
      </c>
      <c r="Y49" s="21">
        <v>1804.3440000000001</v>
      </c>
      <c r="Z49" s="23">
        <f t="shared" si="17"/>
        <v>117.79240109674892</v>
      </c>
      <c r="AA49" s="15"/>
      <c r="AB49" s="21"/>
      <c r="AC49" s="23"/>
      <c r="AD49" s="20"/>
      <c r="AE49" s="20"/>
      <c r="AF49" s="20"/>
      <c r="AG49" s="20"/>
      <c r="AH49" s="20"/>
      <c r="AI49" s="15"/>
      <c r="AJ49" s="31">
        <v>133495.20000000001</v>
      </c>
      <c r="AK49" s="25">
        <f t="shared" si="18"/>
        <v>133495.20000000001</v>
      </c>
      <c r="AL49" s="20">
        <v>4001.2</v>
      </c>
      <c r="AM49" s="15">
        <f t="shared" si="19"/>
        <v>4001.2</v>
      </c>
      <c r="AN49" s="26">
        <v>7474.7</v>
      </c>
      <c r="AO49" s="20">
        <f t="shared" si="20"/>
        <v>7474.7</v>
      </c>
      <c r="AP49" s="20"/>
      <c r="AQ49" s="20"/>
      <c r="AR49" s="53">
        <f t="shared" si="39"/>
        <v>11994.7</v>
      </c>
      <c r="AS49" s="53">
        <f t="shared" si="40"/>
        <v>9042.9179999999997</v>
      </c>
      <c r="AT49" s="25">
        <f t="shared" si="22"/>
        <v>75.390947668553594</v>
      </c>
      <c r="AU49" s="32">
        <v>10275.700000000001</v>
      </c>
      <c r="AV49" s="21">
        <v>7429.9</v>
      </c>
      <c r="AW49" s="21"/>
      <c r="AX49" s="21"/>
      <c r="AY49" s="22"/>
      <c r="AZ49" s="15"/>
      <c r="BA49" s="15">
        <v>1719</v>
      </c>
      <c r="BB49" s="21">
        <v>1613.018</v>
      </c>
      <c r="BC49" s="20"/>
      <c r="BD49" s="20"/>
      <c r="BE49" s="17"/>
      <c r="BF49" s="21"/>
      <c r="BG49" s="17"/>
      <c r="BH49" s="32"/>
      <c r="BI49" s="17">
        <v>80</v>
      </c>
      <c r="BJ49" s="21">
        <v>252.01</v>
      </c>
      <c r="BK49" s="20"/>
      <c r="BL49" s="21"/>
      <c r="BM49" s="15"/>
      <c r="BN49" s="21"/>
      <c r="BO49" s="15">
        <v>35</v>
      </c>
      <c r="BP49" s="21">
        <v>4.9000000000000004</v>
      </c>
      <c r="BQ49" s="17">
        <v>4406</v>
      </c>
      <c r="BR49" s="21">
        <v>4406</v>
      </c>
      <c r="BS49" s="47">
        <v>40</v>
      </c>
      <c r="BT49" s="21">
        <v>965.46400000000006</v>
      </c>
      <c r="BU49" s="21"/>
      <c r="BV49" s="53">
        <f t="shared" si="41"/>
        <v>214595.20000000007</v>
      </c>
      <c r="BW49" s="53">
        <f t="shared" si="42"/>
        <v>202245.48240000004</v>
      </c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8"/>
      <c r="CI49" s="22"/>
      <c r="CJ49" s="15"/>
      <c r="CK49" s="29">
        <f t="shared" si="43"/>
        <v>0</v>
      </c>
      <c r="CL49" s="29">
        <f t="shared" si="44"/>
        <v>0</v>
      </c>
    </row>
    <row r="50" spans="1:90" s="33" customFormat="1" ht="21.75" customHeight="1">
      <c r="A50" s="16">
        <v>40</v>
      </c>
      <c r="B50" s="18">
        <v>41</v>
      </c>
      <c r="C50" s="19" t="s">
        <v>63</v>
      </c>
      <c r="D50" s="15">
        <v>26771.3</v>
      </c>
      <c r="E50" s="15"/>
      <c r="F50" s="53">
        <f t="shared" si="34"/>
        <v>131621.5</v>
      </c>
      <c r="G50" s="53">
        <f t="shared" si="11"/>
        <v>124344.96739999999</v>
      </c>
      <c r="H50" s="53">
        <f t="shared" si="12"/>
        <v>94.471623101089108</v>
      </c>
      <c r="I50" s="53">
        <f t="shared" si="35"/>
        <v>23030.6</v>
      </c>
      <c r="J50" s="53">
        <f t="shared" si="36"/>
        <v>20547.167399999998</v>
      </c>
      <c r="K50" s="53">
        <f t="shared" si="13"/>
        <v>89.216813283197141</v>
      </c>
      <c r="L50" s="53">
        <f t="shared" si="37"/>
        <v>14725.1</v>
      </c>
      <c r="M50" s="53">
        <f t="shared" si="38"/>
        <v>14448.238000000001</v>
      </c>
      <c r="N50" s="25">
        <f t="shared" si="14"/>
        <v>98.119795451304242</v>
      </c>
      <c r="O50" s="17">
        <v>466</v>
      </c>
      <c r="P50" s="21">
        <v>444.28100000000001</v>
      </c>
      <c r="Q50" s="23">
        <f t="shared" si="15"/>
        <v>95.339270386266094</v>
      </c>
      <c r="R50" s="17">
        <v>5870</v>
      </c>
      <c r="S50" s="21">
        <v>4158.0544</v>
      </c>
      <c r="T50" s="23">
        <f t="shared" si="21"/>
        <v>70.835679727427603</v>
      </c>
      <c r="U50" s="17">
        <v>14259.1</v>
      </c>
      <c r="V50" s="21">
        <v>14003.957</v>
      </c>
      <c r="W50" s="23">
        <f t="shared" si="16"/>
        <v>98.210665469770177</v>
      </c>
      <c r="X50" s="22">
        <v>393</v>
      </c>
      <c r="Y50" s="21">
        <v>293</v>
      </c>
      <c r="Z50" s="23">
        <f t="shared" si="17"/>
        <v>74.554707379134854</v>
      </c>
      <c r="AA50" s="15"/>
      <c r="AB50" s="21"/>
      <c r="AC50" s="23"/>
      <c r="AD50" s="15"/>
      <c r="AE50" s="15"/>
      <c r="AF50" s="15"/>
      <c r="AG50" s="15"/>
      <c r="AH50" s="15"/>
      <c r="AI50" s="15"/>
      <c r="AJ50" s="31">
        <v>89765.9</v>
      </c>
      <c r="AK50" s="25">
        <f t="shared" si="18"/>
        <v>89765.9</v>
      </c>
      <c r="AL50" s="15">
        <v>5334.7</v>
      </c>
      <c r="AM50" s="15">
        <f t="shared" si="19"/>
        <v>5334.7</v>
      </c>
      <c r="AN50" s="26">
        <v>3923.2</v>
      </c>
      <c r="AO50" s="20">
        <f t="shared" si="20"/>
        <v>3923.2</v>
      </c>
      <c r="AP50" s="20"/>
      <c r="AQ50" s="15"/>
      <c r="AR50" s="53">
        <f t="shared" si="39"/>
        <v>1942.5</v>
      </c>
      <c r="AS50" s="53">
        <f t="shared" si="40"/>
        <v>1639.4</v>
      </c>
      <c r="AT50" s="25">
        <f t="shared" si="22"/>
        <v>84.396396396396398</v>
      </c>
      <c r="AU50" s="32">
        <v>1702.5</v>
      </c>
      <c r="AV50" s="21">
        <v>1629.4</v>
      </c>
      <c r="AW50" s="21"/>
      <c r="AX50" s="21"/>
      <c r="AY50" s="22"/>
      <c r="AZ50" s="15"/>
      <c r="BA50" s="15">
        <v>240</v>
      </c>
      <c r="BB50" s="21">
        <v>10</v>
      </c>
      <c r="BC50" s="20"/>
      <c r="BD50" s="15"/>
      <c r="BE50" s="15"/>
      <c r="BF50" s="21"/>
      <c r="BG50" s="17"/>
      <c r="BH50" s="32"/>
      <c r="BI50" s="17">
        <v>50</v>
      </c>
      <c r="BJ50" s="21">
        <v>8</v>
      </c>
      <c r="BK50" s="15"/>
      <c r="BL50" s="21"/>
      <c r="BM50" s="15"/>
      <c r="BN50" s="21"/>
      <c r="BO50" s="15"/>
      <c r="BP50" s="21"/>
      <c r="BQ50" s="17">
        <v>9567.1</v>
      </c>
      <c r="BR50" s="21">
        <v>4774</v>
      </c>
      <c r="BS50" s="47">
        <v>50</v>
      </c>
      <c r="BT50" s="21">
        <v>0.47499999999999998</v>
      </c>
      <c r="BU50" s="21"/>
      <c r="BV50" s="53">
        <f t="shared" si="41"/>
        <v>131621.5</v>
      </c>
      <c r="BW50" s="53">
        <f t="shared" si="42"/>
        <v>124344.96739999999</v>
      </c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30"/>
      <c r="CI50" s="22"/>
      <c r="CJ50" s="15"/>
      <c r="CK50" s="29">
        <f t="shared" si="43"/>
        <v>0</v>
      </c>
      <c r="CL50" s="29">
        <f t="shared" si="44"/>
        <v>0</v>
      </c>
    </row>
    <row r="51" spans="1:90" s="40" customFormat="1" ht="20.25" customHeight="1">
      <c r="A51" s="96" t="s">
        <v>30</v>
      </c>
      <c r="B51" s="97"/>
      <c r="C51" s="98"/>
      <c r="D51" s="54">
        <f>SUM(D11:D50)</f>
        <v>277974.5</v>
      </c>
      <c r="E51" s="54">
        <f>SUM(E11:E50)</f>
        <v>1733</v>
      </c>
      <c r="F51" s="54">
        <f>SUM(F11:F50)</f>
        <v>3285901.100000001</v>
      </c>
      <c r="G51" s="54">
        <f>SUM(G11:G50)</f>
        <v>3229719.0595</v>
      </c>
      <c r="H51" s="53">
        <f t="shared" si="12"/>
        <v>98.29020902363736</v>
      </c>
      <c r="I51" s="54">
        <f t="shared" ref="I51:J51" si="45">SUM(I11:I50)</f>
        <v>769914.39999999979</v>
      </c>
      <c r="J51" s="54">
        <f t="shared" si="45"/>
        <v>718324.65150000015</v>
      </c>
      <c r="K51" s="53">
        <f t="shared" si="13"/>
        <v>93.299287751989098</v>
      </c>
      <c r="L51" s="54">
        <f>SUM(L11:L50)</f>
        <v>286951.8</v>
      </c>
      <c r="M51" s="54">
        <f>SUM(M11:M50)</f>
        <v>298966.60599999997</v>
      </c>
      <c r="N51" s="25">
        <f t="shared" si="14"/>
        <v>104.18704674443582</v>
      </c>
      <c r="O51" s="54">
        <f>SUM(O11:O50)</f>
        <v>36875.500000000007</v>
      </c>
      <c r="P51" s="54">
        <f>SUM(P11:P50)</f>
        <v>37298.131000000016</v>
      </c>
      <c r="Q51" s="25">
        <f t="shared" si="15"/>
        <v>101.14610242572984</v>
      </c>
      <c r="R51" s="54">
        <f>SUM(R11:R50)</f>
        <v>178407.80000000002</v>
      </c>
      <c r="S51" s="54">
        <f>SUM(S11:S50)</f>
        <v>149310.4999</v>
      </c>
      <c r="T51" s="25">
        <f t="shared" si="21"/>
        <v>83.690567284614232</v>
      </c>
      <c r="U51" s="54">
        <f>SUM(U11:U50)</f>
        <v>250076.3</v>
      </c>
      <c r="V51" s="54">
        <f>SUM(V11:V50)</f>
        <v>261668.47499999998</v>
      </c>
      <c r="W51" s="25">
        <f t="shared" si="16"/>
        <v>104.63545525905492</v>
      </c>
      <c r="X51" s="54">
        <f>SUM(X11:X50)</f>
        <v>36953.700000000004</v>
      </c>
      <c r="Y51" s="54">
        <f>SUM(Y11:Y50)</f>
        <v>31310.331200000001</v>
      </c>
      <c r="Z51" s="25">
        <f t="shared" si="17"/>
        <v>84.728541932201637</v>
      </c>
      <c r="AA51" s="54">
        <f>SUM(AA11:AA50)</f>
        <v>22010</v>
      </c>
      <c r="AB51" s="54">
        <f>SUM(AB11:AB50)</f>
        <v>18799.400000000001</v>
      </c>
      <c r="AC51" s="25">
        <f>AB51*100/AA51</f>
        <v>85.412994093593838</v>
      </c>
      <c r="AD51" s="54">
        <f>SUM(AD11:AD50)</f>
        <v>0</v>
      </c>
      <c r="AE51" s="54">
        <f>SUM(AE11:AE50)</f>
        <v>0</v>
      </c>
      <c r="AF51" s="54">
        <f t="shared" ref="AF51:AS51" si="46">SUM(AF11:AF50)</f>
        <v>0</v>
      </c>
      <c r="AG51" s="54">
        <f t="shared" si="46"/>
        <v>0</v>
      </c>
      <c r="AH51" s="54">
        <f t="shared" si="46"/>
        <v>0</v>
      </c>
      <c r="AI51" s="54">
        <f t="shared" si="46"/>
        <v>0</v>
      </c>
      <c r="AJ51" s="54">
        <f t="shared" si="46"/>
        <v>2214702.7000000002</v>
      </c>
      <c r="AK51" s="54">
        <f t="shared" si="46"/>
        <v>2214702.7000000002</v>
      </c>
      <c r="AL51" s="54">
        <f t="shared" si="46"/>
        <v>59482.099999999991</v>
      </c>
      <c r="AM51" s="54">
        <f t="shared" si="46"/>
        <v>59059.499999999985</v>
      </c>
      <c r="AN51" s="54">
        <f t="shared" si="46"/>
        <v>139163.70000000001</v>
      </c>
      <c r="AO51" s="54">
        <f t="shared" si="46"/>
        <v>139163.70000000001</v>
      </c>
      <c r="AP51" s="54">
        <f t="shared" si="46"/>
        <v>0</v>
      </c>
      <c r="AQ51" s="54">
        <f t="shared" si="46"/>
        <v>0</v>
      </c>
      <c r="AR51" s="54">
        <f t="shared" si="46"/>
        <v>100050.1</v>
      </c>
      <c r="AS51" s="54">
        <f t="shared" si="46"/>
        <v>84232.630999999994</v>
      </c>
      <c r="AT51" s="25">
        <f t="shared" si="22"/>
        <v>84.190451583756527</v>
      </c>
      <c r="AU51" s="54">
        <f t="shared" ref="AU51" si="47">SUM(AU11:AU50)</f>
        <v>64328.800000000003</v>
      </c>
      <c r="AV51" s="54">
        <f t="shared" ref="AV51" si="48">SUM(AV11:AV50)</f>
        <v>50518.701999999997</v>
      </c>
      <c r="AW51" s="54">
        <f t="shared" ref="AW51" si="49">SUM(AW11:AW50)</f>
        <v>0</v>
      </c>
      <c r="AX51" s="54">
        <f t="shared" ref="AX51" si="50">SUM(AX11:AX50)</f>
        <v>0</v>
      </c>
      <c r="AY51" s="54">
        <f t="shared" ref="AY51" si="51">SUM(AY11:AY50)</f>
        <v>10980</v>
      </c>
      <c r="AZ51" s="54">
        <f t="shared" ref="AZ51" si="52">SUM(AZ11:AZ50)</f>
        <v>11415.7</v>
      </c>
      <c r="BA51" s="54">
        <f t="shared" ref="BA51" si="53">SUM(BA11:BA50)</f>
        <v>24741.3</v>
      </c>
      <c r="BB51" s="54">
        <f t="shared" ref="BB51" si="54">SUM(BB11:BB50)</f>
        <v>22298.228999999996</v>
      </c>
      <c r="BC51" s="54">
        <f t="shared" ref="BC51" si="55">SUM(BC11:BC50)</f>
        <v>0</v>
      </c>
      <c r="BD51" s="54">
        <f t="shared" ref="BD51" si="56">SUM(BD11:BD50)</f>
        <v>0</v>
      </c>
      <c r="BE51" s="54">
        <f t="shared" ref="BE51" si="57">SUM(BE11:BE50)</f>
        <v>21452.799999999999</v>
      </c>
      <c r="BF51" s="54">
        <f t="shared" ref="BF51" si="58">SUM(BF11:BF50)</f>
        <v>21444.400000000001</v>
      </c>
      <c r="BG51" s="54">
        <f t="shared" ref="BG51" si="59">SUM(BG11:BG50)</f>
        <v>860</v>
      </c>
      <c r="BH51" s="54">
        <f t="shared" ref="BH51" si="60">SUM(BH11:BH50)</f>
        <v>880</v>
      </c>
      <c r="BI51" s="54">
        <f t="shared" ref="BI51" si="61">SUM(BI11:BI50)</f>
        <v>75712.3</v>
      </c>
      <c r="BJ51" s="54">
        <f t="shared" ref="BJ51" si="62">SUM(BJ11:BJ50)</f>
        <v>69284.674399999989</v>
      </c>
      <c r="BK51" s="54">
        <f t="shared" ref="BK51" si="63">SUM(BK11:BK50)</f>
        <v>60617.3</v>
      </c>
      <c r="BL51" s="54">
        <f t="shared" ref="BL51" si="64">SUM(BL11:BL50)</f>
        <v>55157.785400000001</v>
      </c>
      <c r="BM51" s="54">
        <f t="shared" ref="BM51" si="65">SUM(BM11:BM50)</f>
        <v>8500</v>
      </c>
      <c r="BN51" s="54">
        <f t="shared" ref="BN51" si="66">SUM(BN11:BN50)</f>
        <v>3549.6860000000001</v>
      </c>
      <c r="BO51" s="54">
        <f t="shared" ref="BO51" si="67">SUM(BO11:BO50)</f>
        <v>1825</v>
      </c>
      <c r="BP51" s="54">
        <f t="shared" ref="BP51" si="68">SUM(BP11:BP50)</f>
        <v>684.9</v>
      </c>
      <c r="BQ51" s="54">
        <f t="shared" ref="BQ51" si="69">SUM(BQ11:BQ50)</f>
        <v>68868.2</v>
      </c>
      <c r="BR51" s="54">
        <f t="shared" ref="BR51" si="70">SUM(BR11:BR50)</f>
        <v>64309.860999999997</v>
      </c>
      <c r="BS51" s="54">
        <f t="shared" ref="BS51" si="71">SUM(BS11:BS50)</f>
        <v>58643.700000000004</v>
      </c>
      <c r="BT51" s="54">
        <f t="shared" ref="BT51" si="72">SUM(BT11:BT50)</f>
        <v>61305.923000000003</v>
      </c>
      <c r="BU51" s="54">
        <f t="shared" ref="BU51" si="73">SUM(BU11:BU50)</f>
        <v>-702.95299999999997</v>
      </c>
      <c r="BV51" s="54">
        <f t="shared" ref="BV51" si="74">SUM(BV11:BV50)</f>
        <v>3273583.9000000013</v>
      </c>
      <c r="BW51" s="54">
        <f t="shared" ref="BW51" si="75">SUM(BW11:BW50)</f>
        <v>3217004.8125000005</v>
      </c>
      <c r="BX51" s="54">
        <f t="shared" ref="BX51" si="76">SUM(BX11:BX50)</f>
        <v>0</v>
      </c>
      <c r="BY51" s="54">
        <f t="shared" ref="BY51" si="77">SUM(BY11:BY50)</f>
        <v>0</v>
      </c>
      <c r="BZ51" s="54">
        <f t="shared" ref="BZ51" si="78">SUM(BZ11:BZ50)</f>
        <v>0</v>
      </c>
      <c r="CA51" s="54">
        <f t="shared" ref="CA51" si="79">SUM(CA11:CA50)</f>
        <v>0</v>
      </c>
      <c r="CB51" s="54">
        <f t="shared" ref="CB51" si="80">SUM(CB11:CB50)</f>
        <v>0</v>
      </c>
      <c r="CC51" s="54">
        <f t="shared" ref="CC51" si="81">SUM(CC11:CC50)</f>
        <v>0</v>
      </c>
      <c r="CD51" s="54">
        <f t="shared" ref="CD51" si="82">SUM(CD11:CD50)</f>
        <v>12317.2</v>
      </c>
      <c r="CE51" s="54">
        <f t="shared" ref="CE51" si="83">SUM(CE11:CE50)</f>
        <v>13417.2</v>
      </c>
      <c r="CF51" s="54">
        <f t="shared" ref="CF51" si="84">SUM(CF11:CF50)</f>
        <v>0</v>
      </c>
      <c r="CG51" s="54">
        <f t="shared" ref="CG51" si="85">SUM(CG11:CG50)</f>
        <v>0</v>
      </c>
      <c r="CH51" s="54">
        <f t="shared" ref="CH51" si="86">SUM(CH11:CH50)</f>
        <v>1014.3</v>
      </c>
      <c r="CI51" s="54">
        <f t="shared" ref="CI51" si="87">SUM(CI11:CI50)</f>
        <v>1014.3</v>
      </c>
      <c r="CJ51" s="54">
        <f t="shared" ref="CJ51" si="88">SUM(CJ11:CJ50)</f>
        <v>0</v>
      </c>
      <c r="CK51" s="54">
        <f t="shared" ref="CK51" si="89">SUM(CK11:CK50)</f>
        <v>13331.5</v>
      </c>
      <c r="CL51" s="54">
        <f t="shared" ref="CL51" si="90">SUM(CL11:CL50)</f>
        <v>14431.5</v>
      </c>
    </row>
    <row r="52" spans="1:90" ht="13.5">
      <c r="A52" s="3"/>
      <c r="B52" s="3"/>
      <c r="C52" s="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1"/>
      <c r="AK52" s="5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</row>
    <row r="53" spans="1:90" ht="13.5">
      <c r="A53" s="3"/>
      <c r="B53" s="3"/>
      <c r="C53" s="3"/>
      <c r="D53" s="39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2"/>
      <c r="AK53" s="52"/>
      <c r="AL53" s="52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</row>
    <row r="54" spans="1:90" ht="13.5">
      <c r="A54" s="3"/>
      <c r="B54" s="3"/>
      <c r="C54" s="3"/>
      <c r="D54" s="38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</row>
    <row r="55" spans="1:90" ht="13.5">
      <c r="A55" s="3"/>
      <c r="B55" s="3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</row>
    <row r="56" spans="1:90" ht="13.5">
      <c r="A56" s="3"/>
      <c r="B56" s="3"/>
      <c r="C56" s="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</row>
    <row r="57" spans="1:90" ht="13.5">
      <c r="A57" s="3"/>
      <c r="B57" s="3"/>
      <c r="C57" s="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</row>
    <row r="58" spans="1:90" ht="13.5">
      <c r="A58" s="3"/>
      <c r="B58" s="3"/>
      <c r="C58" s="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</row>
    <row r="59" spans="1:90" ht="13.5">
      <c r="A59" s="3"/>
      <c r="B59" s="3"/>
      <c r="C59" s="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</row>
    <row r="60" spans="1:90" ht="13.5">
      <c r="A60" s="3"/>
      <c r="B60" s="3"/>
      <c r="C60" s="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</row>
    <row r="61" spans="1:90" ht="13.5">
      <c r="A61" s="3"/>
      <c r="B61" s="3"/>
      <c r="C61" s="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</row>
    <row r="62" spans="1:90" ht="13.5">
      <c r="A62" s="3"/>
      <c r="B62" s="3"/>
      <c r="C62" s="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</row>
    <row r="63" spans="1:90" ht="13.5">
      <c r="A63" s="3"/>
      <c r="B63" s="3"/>
      <c r="C63" s="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</row>
    <row r="64" spans="1:90" ht="13.5">
      <c r="A64" s="3"/>
      <c r="B64" s="3"/>
      <c r="C64" s="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</row>
    <row r="65" spans="1:90" ht="13.5">
      <c r="A65" s="3"/>
      <c r="B65" s="3"/>
      <c r="C65" s="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</row>
    <row r="66" spans="1:90" ht="13.5">
      <c r="A66" s="3"/>
      <c r="B66" s="3"/>
      <c r="C66" s="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</row>
    <row r="67" spans="1:90" ht="13.5">
      <c r="A67" s="3"/>
      <c r="B67" s="3"/>
      <c r="C67" s="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</row>
    <row r="68" spans="1:90" ht="13.5">
      <c r="A68" s="3"/>
      <c r="B68" s="3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</row>
    <row r="69" spans="1:90" ht="13.5">
      <c r="A69" s="3"/>
      <c r="B69" s="3"/>
      <c r="C69" s="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</row>
    <row r="70" spans="1:90" ht="13.5">
      <c r="A70" s="3"/>
      <c r="B70" s="3"/>
      <c r="C70" s="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</row>
    <row r="71" spans="1:90" ht="13.5">
      <c r="A71" s="3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</row>
    <row r="72" spans="1:90" ht="13.5">
      <c r="A72" s="3"/>
      <c r="B72" s="3"/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</row>
    <row r="73" spans="1:90" ht="13.5">
      <c r="A73" s="3"/>
      <c r="B73" s="3"/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</row>
    <row r="74" spans="1:90" ht="13.5">
      <c r="A74" s="3"/>
      <c r="B74" s="3"/>
      <c r="C74" s="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</row>
    <row r="75" spans="1:90" ht="13.5">
      <c r="A75" s="3"/>
      <c r="B75" s="3"/>
      <c r="C75" s="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</row>
    <row r="76" spans="1:90" ht="13.5">
      <c r="A76" s="3"/>
      <c r="B76" s="3"/>
      <c r="C76" s="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</row>
    <row r="77" spans="1:90" ht="13.5">
      <c r="A77" s="3"/>
      <c r="B77" s="3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</row>
    <row r="78" spans="1:90" ht="13.5">
      <c r="A78" s="3"/>
      <c r="B78" s="3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</row>
    <row r="79" spans="1:90" ht="13.5">
      <c r="A79" s="3"/>
      <c r="B79" s="3"/>
      <c r="C79" s="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</row>
    <row r="80" spans="1:90" ht="13.5">
      <c r="A80" s="3"/>
      <c r="B80" s="3"/>
      <c r="C80" s="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</row>
    <row r="81" spans="1:90" ht="13.5">
      <c r="A81" s="3"/>
      <c r="B81" s="3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</row>
    <row r="82" spans="1:90" ht="13.5">
      <c r="A82" s="3"/>
      <c r="B82" s="3"/>
      <c r="C82" s="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</row>
    <row r="83" spans="1:90" ht="13.5">
      <c r="A83" s="3"/>
      <c r="B83" s="3"/>
      <c r="C83" s="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</row>
    <row r="84" spans="1:90" ht="13.5">
      <c r="A84" s="3"/>
      <c r="B84" s="3"/>
      <c r="C84" s="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</row>
    <row r="85" spans="1:90" ht="13.5">
      <c r="A85" s="3"/>
      <c r="B85" s="3"/>
      <c r="C85" s="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</row>
    <row r="86" spans="1:90" ht="13.5">
      <c r="A86" s="3"/>
      <c r="B86" s="3"/>
      <c r="C86" s="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</row>
    <row r="87" spans="1:90" ht="13.5">
      <c r="A87" s="3"/>
      <c r="B87" s="3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</row>
    <row r="88" spans="1:90" ht="13.5">
      <c r="A88" s="3"/>
      <c r="B88" s="3"/>
      <c r="C88" s="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</row>
    <row r="89" spans="1:90" ht="13.5">
      <c r="A89" s="3"/>
      <c r="B89" s="3"/>
      <c r="C89" s="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</row>
    <row r="90" spans="1:90" ht="13.5">
      <c r="A90" s="3"/>
      <c r="B90" s="3"/>
      <c r="C90" s="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</row>
    <row r="91" spans="1:90" ht="13.5">
      <c r="A91" s="3"/>
      <c r="B91" s="3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</row>
    <row r="92" spans="1:90" ht="13.5">
      <c r="A92" s="3"/>
      <c r="B92" s="3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</row>
    <row r="93" spans="1:90" ht="13.5">
      <c r="A93" s="3"/>
      <c r="B93" s="3"/>
      <c r="C93" s="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</row>
    <row r="94" spans="1:90" ht="13.5">
      <c r="A94" s="3"/>
      <c r="B94" s="3"/>
      <c r="C94" s="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</row>
    <row r="95" spans="1:90" ht="13.5">
      <c r="A95" s="3"/>
      <c r="B95" s="3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</row>
    <row r="96" spans="1:90" ht="13.5">
      <c r="A96" s="3"/>
      <c r="B96" s="3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</row>
    <row r="97" spans="1:90" ht="13.5">
      <c r="A97" s="3"/>
      <c r="B97" s="3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</row>
    <row r="98" spans="1:90" ht="13.5">
      <c r="A98" s="3"/>
      <c r="B98" s="3"/>
      <c r="C98" s="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</row>
    <row r="99" spans="1:90" ht="13.5">
      <c r="A99" s="3"/>
      <c r="B99" s="3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</row>
    <row r="100" spans="1:90" ht="13.5">
      <c r="A100" s="3"/>
      <c r="B100" s="3"/>
      <c r="C100" s="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</row>
    <row r="101" spans="1:90" ht="13.5">
      <c r="A101" s="3"/>
      <c r="B101" s="3"/>
      <c r="C101" s="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</row>
    <row r="102" spans="1:90" ht="13.5">
      <c r="A102" s="3"/>
      <c r="B102" s="3"/>
      <c r="C102" s="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</row>
    <row r="103" spans="1:90" ht="13.5">
      <c r="A103" s="3"/>
      <c r="B103" s="3"/>
      <c r="C103" s="3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</row>
    <row r="104" spans="1:90" ht="13.5">
      <c r="A104" s="3"/>
      <c r="B104" s="3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</row>
    <row r="105" spans="1:90" ht="13.5">
      <c r="A105" s="3"/>
      <c r="B105" s="3"/>
      <c r="C105" s="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</row>
    <row r="106" spans="1:90" ht="13.5">
      <c r="A106" s="3"/>
      <c r="B106" s="3"/>
      <c r="C106" s="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</row>
    <row r="107" spans="1:90" ht="13.5">
      <c r="A107" s="3"/>
      <c r="B107" s="3"/>
      <c r="C107" s="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</row>
    <row r="108" spans="1:90" ht="13.5">
      <c r="A108" s="3"/>
      <c r="B108" s="3"/>
      <c r="C108" s="3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</row>
    <row r="109" spans="1:90" ht="13.5">
      <c r="A109" s="3"/>
      <c r="B109" s="3"/>
      <c r="C109" s="3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</row>
    <row r="110" spans="1:90" ht="13.5">
      <c r="A110" s="3"/>
      <c r="B110" s="3"/>
      <c r="C110" s="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</row>
    <row r="111" spans="1:90" ht="13.5">
      <c r="A111" s="3"/>
      <c r="B111" s="3"/>
      <c r="C111" s="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</row>
    <row r="112" spans="1:90" ht="13.5">
      <c r="A112" s="3"/>
      <c r="B112" s="3"/>
      <c r="C112" s="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</row>
    <row r="113" spans="1:90" ht="13.5">
      <c r="A113" s="3"/>
      <c r="B113" s="3"/>
      <c r="C113" s="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</row>
    <row r="114" spans="1:90" ht="13.5">
      <c r="A114" s="3"/>
      <c r="B114" s="3"/>
      <c r="C114" s="3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</row>
    <row r="115" spans="1:90" ht="13.5">
      <c r="A115" s="3"/>
      <c r="B115" s="3"/>
      <c r="C115" s="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</row>
    <row r="116" spans="1:90" ht="13.5">
      <c r="A116" s="3"/>
      <c r="B116" s="3"/>
      <c r="C116" s="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</row>
    <row r="117" spans="1:90" ht="13.5">
      <c r="A117" s="3"/>
      <c r="B117" s="3"/>
      <c r="C117" s="3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</row>
    <row r="118" spans="1:90" ht="13.5">
      <c r="A118" s="3"/>
      <c r="B118" s="3"/>
      <c r="C118" s="3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</row>
    <row r="119" spans="1:90" ht="13.5">
      <c r="A119" s="3"/>
      <c r="B119" s="3"/>
      <c r="C119" s="3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</row>
    <row r="120" spans="1:90" ht="13.5">
      <c r="A120" s="3"/>
      <c r="B120" s="3"/>
      <c r="C120" s="3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</row>
    <row r="121" spans="1:90" ht="13.5">
      <c r="A121" s="3"/>
      <c r="B121" s="3"/>
      <c r="C121" s="3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</row>
    <row r="122" spans="1:90" ht="13.5">
      <c r="A122" s="3"/>
      <c r="B122" s="3"/>
      <c r="C122" s="3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</row>
    <row r="123" spans="1:90" ht="13.5">
      <c r="A123" s="3"/>
      <c r="B123" s="3"/>
      <c r="C123" s="3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</row>
    <row r="124" spans="1:90" ht="13.5">
      <c r="A124" s="3"/>
      <c r="B124" s="3"/>
      <c r="C124" s="3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</row>
    <row r="125" spans="1:90" ht="13.5">
      <c r="A125" s="3"/>
      <c r="B125" s="3"/>
      <c r="C125" s="3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</row>
    <row r="126" spans="1:90" ht="13.5">
      <c r="A126" s="3"/>
      <c r="B126" s="3"/>
      <c r="C126" s="3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</row>
    <row r="127" spans="1:90" ht="13.5">
      <c r="A127" s="3"/>
      <c r="B127" s="3"/>
      <c r="C127" s="3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</row>
    <row r="128" spans="1:90" ht="13.5">
      <c r="A128" s="3"/>
      <c r="B128" s="3"/>
      <c r="C128" s="3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</row>
    <row r="129" spans="1:90" ht="13.5">
      <c r="A129" s="3"/>
      <c r="B129" s="3"/>
      <c r="C129" s="3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</row>
    <row r="130" spans="1:90" ht="13.5">
      <c r="A130" s="3"/>
      <c r="B130" s="3"/>
      <c r="C130" s="3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</row>
    <row r="131" spans="1:90" ht="13.5">
      <c r="A131" s="3"/>
      <c r="B131" s="3"/>
      <c r="C131" s="3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</row>
    <row r="132" spans="1:90" ht="13.5">
      <c r="A132" s="3"/>
      <c r="B132" s="3"/>
      <c r="C132" s="3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</row>
    <row r="133" spans="1:90" ht="13.5">
      <c r="A133" s="3"/>
      <c r="B133" s="3"/>
      <c r="C133" s="3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</row>
    <row r="134" spans="1:90" ht="13.5">
      <c r="A134" s="3"/>
      <c r="B134" s="3"/>
      <c r="C134" s="3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</row>
    <row r="135" spans="1:90" ht="13.5">
      <c r="A135" s="3"/>
      <c r="B135" s="3"/>
      <c r="C135" s="3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</row>
    <row r="136" spans="1:90" ht="13.5">
      <c r="A136" s="3"/>
      <c r="B136" s="3"/>
      <c r="C136" s="3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</row>
    <row r="137" spans="1:90" ht="13.5">
      <c r="A137" s="3"/>
      <c r="B137" s="3"/>
      <c r="C137" s="3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</row>
    <row r="138" spans="1:90" ht="13.5">
      <c r="A138" s="3"/>
      <c r="B138" s="3"/>
      <c r="C138" s="3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</row>
    <row r="139" spans="1:90" ht="13.5">
      <c r="A139" s="3"/>
      <c r="B139" s="3"/>
      <c r="C139" s="3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</row>
    <row r="140" spans="1:90" ht="13.5">
      <c r="A140" s="3"/>
      <c r="B140" s="3"/>
      <c r="C140" s="3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</row>
    <row r="141" spans="1:90" ht="13.5">
      <c r="A141" s="3"/>
      <c r="B141" s="3"/>
      <c r="C141" s="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</row>
    <row r="142" spans="1:90" ht="13.5">
      <c r="A142" s="3"/>
      <c r="B142" s="3"/>
      <c r="C142" s="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</row>
    <row r="143" spans="1:90" ht="13.5">
      <c r="A143" s="3"/>
      <c r="B143" s="3"/>
      <c r="C143" s="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</row>
    <row r="144" spans="1:90" ht="13.5">
      <c r="A144" s="3"/>
      <c r="B144" s="3"/>
      <c r="C144" s="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</row>
    <row r="145" spans="1:90" ht="13.5">
      <c r="A145" s="3"/>
      <c r="B145" s="3"/>
      <c r="C145" s="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</row>
    <row r="146" spans="1:90" ht="13.5">
      <c r="A146" s="3"/>
      <c r="B146" s="3"/>
      <c r="C146" s="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</row>
    <row r="147" spans="1:90" ht="13.5">
      <c r="A147" s="3"/>
      <c r="B147" s="3"/>
      <c r="C147" s="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</row>
    <row r="148" spans="1:90" ht="13.5">
      <c r="A148" s="3"/>
      <c r="B148" s="3"/>
      <c r="C148" s="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</row>
    <row r="149" spans="1:90" ht="13.5">
      <c r="A149" s="3"/>
      <c r="B149" s="3"/>
      <c r="C149" s="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</row>
    <row r="150" spans="1:90" ht="13.5">
      <c r="A150" s="3"/>
      <c r="B150" s="3"/>
      <c r="C150" s="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</row>
    <row r="151" spans="1:90" ht="13.5">
      <c r="A151" s="3"/>
      <c r="B151" s="3"/>
      <c r="C151" s="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</row>
    <row r="152" spans="1:90" ht="13.5">
      <c r="A152" s="3"/>
      <c r="B152" s="3"/>
      <c r="C152" s="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</row>
    <row r="153" spans="1:90" ht="13.5">
      <c r="A153" s="3"/>
      <c r="B153" s="3"/>
      <c r="C153" s="3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</row>
    <row r="154" spans="1:90" ht="13.5">
      <c r="A154" s="3"/>
      <c r="B154" s="3"/>
      <c r="C154" s="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</row>
    <row r="155" spans="1:90" ht="13.5">
      <c r="A155" s="3"/>
      <c r="B155" s="3"/>
      <c r="C155" s="3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</row>
    <row r="156" spans="1:90" ht="13.5">
      <c r="A156" s="3"/>
      <c r="B156" s="3"/>
      <c r="C156" s="3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</row>
    <row r="157" spans="1:90" ht="13.5">
      <c r="A157" s="3"/>
      <c r="B157" s="3"/>
      <c r="C157" s="3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</row>
    <row r="158" spans="1:90" ht="13.5">
      <c r="A158" s="3"/>
      <c r="B158" s="3"/>
      <c r="C158" s="3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</row>
    <row r="159" spans="1:90" ht="13.5">
      <c r="A159" s="3"/>
      <c r="B159" s="3"/>
      <c r="C159" s="3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</row>
    <row r="160" spans="1:90" ht="13.5">
      <c r="A160" s="3"/>
      <c r="B160" s="3"/>
      <c r="C160" s="3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</row>
    <row r="161" spans="1:90" ht="13.5">
      <c r="A161" s="3"/>
      <c r="B161" s="3"/>
      <c r="C161" s="3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</row>
    <row r="162" spans="1:90" ht="13.5">
      <c r="A162" s="3"/>
      <c r="B162" s="3"/>
      <c r="C162" s="3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</row>
    <row r="163" spans="1:90" ht="13.5">
      <c r="A163" s="3"/>
      <c r="B163" s="3"/>
      <c r="C163" s="3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</row>
    <row r="164" spans="1:90" ht="13.5">
      <c r="A164" s="3"/>
      <c r="B164" s="3"/>
      <c r="C164" s="3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</row>
    <row r="165" spans="1:90" ht="13.5">
      <c r="A165" s="3"/>
      <c r="B165" s="3"/>
      <c r="C165" s="3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</row>
    <row r="166" spans="1:90" ht="13.5">
      <c r="A166" s="3"/>
      <c r="B166" s="3"/>
      <c r="C166" s="3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</row>
    <row r="167" spans="1:90" ht="13.5">
      <c r="A167" s="3"/>
      <c r="B167" s="3"/>
      <c r="C167" s="3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</row>
    <row r="168" spans="1:90" ht="13.5">
      <c r="A168" s="3"/>
      <c r="B168" s="3"/>
      <c r="C168" s="3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</row>
    <row r="169" spans="1:90" ht="13.5">
      <c r="A169" s="3"/>
      <c r="B169" s="3"/>
      <c r="C169" s="3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</row>
    <row r="170" spans="1:90" ht="13.5">
      <c r="A170" s="3"/>
      <c r="B170" s="3"/>
      <c r="C170" s="3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</row>
    <row r="171" spans="1:90" ht="13.5">
      <c r="A171" s="3"/>
      <c r="B171" s="3"/>
      <c r="C171" s="3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</row>
    <row r="172" spans="1:90" ht="13.5">
      <c r="A172" s="3"/>
      <c r="B172" s="3"/>
      <c r="C172" s="3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</row>
    <row r="173" spans="1:90" ht="13.5">
      <c r="A173" s="3"/>
      <c r="B173" s="3"/>
      <c r="C173" s="3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</row>
    <row r="174" spans="1:90" ht="13.5">
      <c r="A174" s="3"/>
      <c r="B174" s="3"/>
      <c r="C174" s="3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</row>
    <row r="175" spans="1:90" ht="13.5">
      <c r="A175" s="3"/>
      <c r="B175" s="3"/>
      <c r="C175" s="3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</row>
    <row r="176" spans="1:90" ht="13.5">
      <c r="A176" s="3"/>
      <c r="B176" s="3"/>
      <c r="C176" s="3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</row>
    <row r="177" spans="1:90" ht="13.5">
      <c r="A177" s="3"/>
      <c r="B177" s="3"/>
      <c r="C177" s="3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</row>
    <row r="178" spans="1:90" ht="13.5">
      <c r="A178" s="3"/>
      <c r="B178" s="3"/>
      <c r="C178" s="3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</row>
    <row r="179" spans="1:90" ht="13.5">
      <c r="A179" s="3"/>
      <c r="B179" s="3"/>
      <c r="C179" s="3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</row>
    <row r="180" spans="1:90" ht="13.5">
      <c r="A180" s="3"/>
      <c r="B180" s="3"/>
      <c r="C180" s="3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</row>
    <row r="181" spans="1:90" ht="13.5">
      <c r="A181" s="3"/>
      <c r="B181" s="3"/>
      <c r="C181" s="3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</row>
    <row r="182" spans="1:90" ht="13.5">
      <c r="A182" s="3"/>
      <c r="B182" s="3"/>
      <c r="C182" s="3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</row>
    <row r="183" spans="1:90" ht="13.5">
      <c r="A183" s="3"/>
      <c r="B183" s="3"/>
      <c r="C183" s="3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</row>
    <row r="184" spans="1:90" ht="13.5">
      <c r="A184" s="3"/>
      <c r="B184" s="3"/>
      <c r="C184" s="3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</row>
    <row r="185" spans="1:90" ht="13.5">
      <c r="A185" s="3"/>
      <c r="B185" s="3"/>
      <c r="C185" s="3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</row>
    <row r="186" spans="1:90" ht="13.5">
      <c r="A186" s="3"/>
      <c r="B186" s="3"/>
      <c r="C186" s="3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</row>
    <row r="187" spans="1:90" ht="13.5">
      <c r="A187" s="3"/>
      <c r="B187" s="3"/>
      <c r="C187" s="3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</row>
    <row r="188" spans="1:90" ht="13.5">
      <c r="A188" s="3"/>
      <c r="B188" s="3"/>
      <c r="C188" s="3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</row>
    <row r="189" spans="1:90" ht="13.5">
      <c r="A189" s="3"/>
      <c r="B189" s="3"/>
      <c r="C189" s="3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</row>
    <row r="190" spans="1:90" ht="13.5">
      <c r="A190" s="3"/>
      <c r="B190" s="3"/>
      <c r="C190" s="3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</row>
    <row r="191" spans="1:90" ht="13.5">
      <c r="A191" s="3"/>
      <c r="B191" s="3"/>
      <c r="C191" s="3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</row>
    <row r="192" spans="1:90" ht="13.5">
      <c r="A192" s="3"/>
      <c r="B192" s="3"/>
      <c r="C192" s="3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</row>
    <row r="193" spans="1:90" ht="13.5">
      <c r="A193" s="3"/>
      <c r="B193" s="3"/>
      <c r="C193" s="3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</row>
    <row r="194" spans="1:90" ht="13.5">
      <c r="A194" s="3"/>
      <c r="B194" s="3"/>
      <c r="C194" s="3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</row>
    <row r="195" spans="1:90" ht="13.5">
      <c r="A195" s="3"/>
      <c r="B195" s="3"/>
      <c r="C195" s="3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</row>
    <row r="196" spans="1:90" ht="13.5">
      <c r="A196" s="3"/>
      <c r="B196" s="3"/>
      <c r="C196" s="3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</row>
    <row r="197" spans="1:90" ht="13.5">
      <c r="A197" s="3"/>
      <c r="B197" s="3"/>
      <c r="C197" s="3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</row>
    <row r="198" spans="1:90" ht="13.5">
      <c r="A198" s="3"/>
      <c r="B198" s="3"/>
      <c r="C198" s="3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</row>
    <row r="199" spans="1:90" ht="13.5">
      <c r="A199" s="3"/>
      <c r="B199" s="3"/>
      <c r="C199" s="3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</row>
    <row r="200" spans="1:90" ht="13.5">
      <c r="A200" s="3"/>
      <c r="B200" s="3"/>
      <c r="C200" s="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</row>
    <row r="201" spans="1:90" ht="13.5">
      <c r="A201" s="3"/>
      <c r="B201" s="3"/>
      <c r="C201" s="3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</row>
    <row r="202" spans="1:90" ht="13.5">
      <c r="A202" s="3"/>
      <c r="B202" s="3"/>
      <c r="C202" s="3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</row>
    <row r="203" spans="1:90" ht="13.5">
      <c r="A203" s="3"/>
      <c r="B203" s="3"/>
      <c r="C203" s="3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</row>
    <row r="204" spans="1:90" ht="13.5">
      <c r="A204" s="3"/>
      <c r="B204" s="3"/>
      <c r="C204" s="3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</row>
    <row r="205" spans="1:90" ht="13.5">
      <c r="A205" s="3"/>
      <c r="B205" s="3"/>
      <c r="C205" s="3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</row>
    <row r="206" spans="1:90" ht="13.5">
      <c r="A206" s="3"/>
      <c r="B206" s="3"/>
      <c r="C206" s="3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</row>
    <row r="207" spans="1:90" ht="13.5">
      <c r="A207" s="3"/>
      <c r="B207" s="3"/>
      <c r="C207" s="3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</row>
    <row r="208" spans="1:90" ht="13.5">
      <c r="A208" s="3"/>
      <c r="B208" s="3"/>
      <c r="C208" s="3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</row>
    <row r="209" spans="1:90" ht="13.5">
      <c r="A209" s="3"/>
      <c r="B209" s="3"/>
      <c r="C209" s="3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</row>
    <row r="210" spans="1:90" ht="13.5">
      <c r="A210" s="3"/>
      <c r="B210" s="3"/>
      <c r="C210" s="3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</row>
    <row r="211" spans="1:90" ht="13.5">
      <c r="A211" s="3"/>
      <c r="B211" s="3"/>
      <c r="C211" s="3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</row>
    <row r="212" spans="1:90" ht="13.5">
      <c r="A212" s="3"/>
      <c r="B212" s="3"/>
      <c r="C212" s="3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</row>
    <row r="213" spans="1:90" ht="13.5">
      <c r="A213" s="3"/>
      <c r="B213" s="3"/>
      <c r="C213" s="3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</row>
    <row r="214" spans="1:90" ht="13.5">
      <c r="A214" s="3"/>
      <c r="B214" s="3"/>
      <c r="C214" s="3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</row>
    <row r="215" spans="1:90" ht="13.5">
      <c r="A215" s="3"/>
      <c r="B215" s="3"/>
      <c r="C215" s="3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</row>
    <row r="216" spans="1:90" ht="13.5">
      <c r="A216" s="3"/>
      <c r="B216" s="3"/>
      <c r="C216" s="3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</row>
    <row r="217" spans="1:90" ht="13.5">
      <c r="A217" s="3"/>
      <c r="B217" s="3"/>
      <c r="C217" s="3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</row>
    <row r="218" spans="1:90" ht="13.5">
      <c r="A218" s="3"/>
      <c r="B218" s="3"/>
      <c r="C218" s="3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</row>
    <row r="219" spans="1:90" ht="13.5">
      <c r="A219" s="3"/>
      <c r="B219" s="3"/>
      <c r="C219" s="3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</row>
    <row r="220" spans="1:90" ht="13.5">
      <c r="A220" s="3"/>
      <c r="B220" s="3"/>
      <c r="C220" s="3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</row>
    <row r="221" spans="1:90" ht="13.5">
      <c r="A221" s="3"/>
      <c r="B221" s="3"/>
      <c r="C221" s="3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</row>
    <row r="222" spans="1:90" ht="13.5">
      <c r="A222" s="3"/>
      <c r="B222" s="3"/>
      <c r="C222" s="3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</row>
    <row r="223" spans="1:90" ht="13.5">
      <c r="A223" s="3"/>
      <c r="B223" s="3"/>
      <c r="C223" s="3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</row>
    <row r="224" spans="1:90" ht="13.5">
      <c r="A224" s="3"/>
      <c r="B224" s="3"/>
      <c r="C224" s="3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</row>
    <row r="225" spans="1:90" ht="13.5">
      <c r="A225" s="3"/>
      <c r="B225" s="3"/>
      <c r="C225" s="3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</row>
    <row r="226" spans="1:90" ht="13.5">
      <c r="A226" s="3"/>
      <c r="B226" s="3"/>
      <c r="C226" s="3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</row>
    <row r="227" spans="1:90" ht="13.5">
      <c r="A227" s="3"/>
      <c r="B227" s="3"/>
      <c r="C227" s="3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</row>
    <row r="228" spans="1:90" ht="13.5">
      <c r="A228" s="3"/>
      <c r="B228" s="3"/>
      <c r="C228" s="3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</row>
    <row r="229" spans="1:90" ht="13.5">
      <c r="A229" s="3"/>
      <c r="B229" s="3"/>
      <c r="C229" s="3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</row>
    <row r="230" spans="1:90" ht="13.5">
      <c r="A230" s="3"/>
      <c r="B230" s="3"/>
      <c r="C230" s="3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</row>
    <row r="231" spans="1:90" ht="13.5">
      <c r="A231" s="3"/>
      <c r="B231" s="3"/>
      <c r="C231" s="3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</row>
    <row r="232" spans="1:90" ht="13.5">
      <c r="A232" s="3"/>
      <c r="B232" s="3"/>
      <c r="C232" s="3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</row>
    <row r="233" spans="1:90" ht="13.5">
      <c r="A233" s="3"/>
      <c r="B233" s="3"/>
      <c r="C233" s="3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</row>
    <row r="234" spans="1:90" ht="13.5">
      <c r="A234" s="3"/>
      <c r="B234" s="3"/>
      <c r="C234" s="3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</row>
    <row r="235" spans="1:90" ht="13.5">
      <c r="A235" s="3"/>
      <c r="B235" s="3"/>
      <c r="C235" s="3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</row>
    <row r="236" spans="1:90" ht="13.5">
      <c r="A236" s="3"/>
      <c r="B236" s="3"/>
      <c r="C236" s="3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</row>
    <row r="237" spans="1:90" ht="13.5">
      <c r="A237" s="3"/>
      <c r="B237" s="3"/>
      <c r="C237" s="3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</row>
    <row r="238" spans="1:90" ht="13.5">
      <c r="A238" s="3"/>
      <c r="B238" s="3"/>
      <c r="C238" s="3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</row>
    <row r="239" spans="1:90" ht="13.5">
      <c r="A239" s="3"/>
      <c r="B239" s="3"/>
      <c r="C239" s="3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</row>
    <row r="240" spans="1:90" ht="13.5">
      <c r="A240" s="3"/>
      <c r="B240" s="3"/>
      <c r="C240" s="3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</row>
    <row r="241" spans="1:90" ht="13.5">
      <c r="A241" s="3"/>
      <c r="B241" s="3"/>
      <c r="C241" s="3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</row>
    <row r="242" spans="1:90" ht="13.5">
      <c r="A242" s="3"/>
      <c r="B242" s="3"/>
      <c r="C242" s="3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</row>
    <row r="243" spans="1:90" ht="13.5">
      <c r="A243" s="3"/>
      <c r="B243" s="3"/>
      <c r="C243" s="3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</row>
    <row r="244" spans="1:90" ht="13.5">
      <c r="A244" s="3"/>
      <c r="B244" s="3"/>
      <c r="C244" s="3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</row>
    <row r="245" spans="1:90" ht="13.5">
      <c r="A245" s="3"/>
      <c r="B245" s="3"/>
      <c r="C245" s="3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</row>
    <row r="246" spans="1:90" ht="13.5">
      <c r="A246" s="3"/>
      <c r="B246" s="3"/>
      <c r="C246" s="3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</row>
    <row r="247" spans="1:90" ht="13.5">
      <c r="A247" s="3"/>
      <c r="B247" s="3"/>
      <c r="C247" s="3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</row>
    <row r="248" spans="1:90" ht="13.5">
      <c r="A248" s="3"/>
      <c r="B248" s="3"/>
      <c r="C248" s="3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</row>
    <row r="249" spans="1:90" ht="13.5">
      <c r="A249" s="3"/>
      <c r="B249" s="3"/>
      <c r="C249" s="3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</row>
    <row r="250" spans="1:90" ht="13.5">
      <c r="A250" s="3"/>
      <c r="B250" s="3"/>
      <c r="C250" s="3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</row>
    <row r="251" spans="1:90" ht="13.5">
      <c r="A251" s="3"/>
      <c r="B251" s="3"/>
      <c r="C251" s="3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</row>
    <row r="252" spans="1:90" ht="13.5">
      <c r="A252" s="3"/>
      <c r="B252" s="3"/>
      <c r="C252" s="3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</row>
    <row r="253" spans="1:90" ht="13.5">
      <c r="A253" s="3"/>
      <c r="B253" s="3"/>
      <c r="C253" s="3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</row>
    <row r="254" spans="1:90" ht="13.5">
      <c r="A254" s="3"/>
      <c r="B254" s="3"/>
      <c r="C254" s="3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</row>
    <row r="255" spans="1:90" ht="13.5">
      <c r="A255" s="3"/>
      <c r="B255" s="3"/>
      <c r="C255" s="3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</row>
    <row r="256" spans="1:90" ht="13.5">
      <c r="A256" s="3"/>
      <c r="B256" s="3"/>
      <c r="C256" s="3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</row>
    <row r="257" spans="1:90" ht="13.5">
      <c r="A257" s="3"/>
      <c r="B257" s="3"/>
      <c r="C257" s="3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</row>
    <row r="258" spans="1:90" ht="13.5">
      <c r="A258" s="3"/>
      <c r="B258" s="3"/>
      <c r="C258" s="3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</row>
    <row r="259" spans="1:90" ht="13.5">
      <c r="A259" s="3"/>
      <c r="B259" s="3"/>
      <c r="C259" s="3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</row>
    <row r="260" spans="1:90" ht="13.5">
      <c r="A260" s="3"/>
      <c r="B260" s="3"/>
      <c r="C260" s="3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</row>
    <row r="261" spans="1:90" ht="13.5">
      <c r="A261" s="3"/>
      <c r="B261" s="3"/>
      <c r="C261" s="3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</row>
    <row r="262" spans="1:90" ht="13.5">
      <c r="A262" s="3"/>
      <c r="B262" s="3"/>
      <c r="C262" s="3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</row>
    <row r="263" spans="1:90" ht="13.5">
      <c r="A263" s="3"/>
      <c r="B263" s="3"/>
      <c r="C263" s="3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</row>
    <row r="264" spans="1:90" ht="13.5">
      <c r="A264" s="3"/>
      <c r="B264" s="3"/>
      <c r="C264" s="3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</row>
    <row r="265" spans="1:90" ht="13.5">
      <c r="A265" s="3"/>
      <c r="B265" s="3"/>
      <c r="C265" s="3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</row>
    <row r="266" spans="1:90" ht="13.5">
      <c r="A266" s="3"/>
      <c r="B266" s="3"/>
      <c r="C266" s="3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</row>
    <row r="267" spans="1:90" ht="13.5">
      <c r="A267" s="3"/>
      <c r="B267" s="3"/>
      <c r="C267" s="3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</row>
    <row r="268" spans="1:90" ht="13.5">
      <c r="A268" s="3"/>
      <c r="B268" s="3"/>
      <c r="C268" s="3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</row>
    <row r="269" spans="1:90" ht="13.5">
      <c r="A269" s="3"/>
      <c r="B269" s="3"/>
      <c r="C269" s="3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</row>
    <row r="270" spans="1:90" ht="13.5">
      <c r="A270" s="3"/>
      <c r="B270" s="3"/>
      <c r="C270" s="3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</row>
    <row r="271" spans="1:90" ht="13.5">
      <c r="A271" s="3"/>
      <c r="B271" s="3"/>
      <c r="C271" s="3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</row>
    <row r="272" spans="1:90" ht="13.5">
      <c r="A272" s="3"/>
      <c r="B272" s="3"/>
      <c r="C272" s="3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</row>
    <row r="273" spans="1:90" ht="13.5">
      <c r="A273" s="3"/>
      <c r="B273" s="3"/>
      <c r="C273" s="3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</row>
    <row r="274" spans="1:90" ht="13.5">
      <c r="A274" s="3"/>
      <c r="B274" s="3"/>
      <c r="C274" s="3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</row>
    <row r="275" spans="1:90" ht="13.5">
      <c r="A275" s="3"/>
      <c r="B275" s="3"/>
      <c r="C275" s="3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</row>
    <row r="276" spans="1:90" ht="13.5">
      <c r="A276" s="3"/>
      <c r="B276" s="3"/>
      <c r="C276" s="3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</row>
    <row r="277" spans="1:90" ht="13.5">
      <c r="A277" s="3"/>
      <c r="B277" s="3"/>
      <c r="C277" s="3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</row>
    <row r="278" spans="1:90" ht="13.5">
      <c r="A278" s="3"/>
      <c r="B278" s="3"/>
      <c r="C278" s="3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</row>
    <row r="279" spans="1:90" ht="13.5">
      <c r="A279" s="3"/>
      <c r="B279" s="3"/>
      <c r="C279" s="3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</row>
    <row r="280" spans="1:90" ht="13.5">
      <c r="A280" s="3"/>
      <c r="B280" s="3"/>
      <c r="C280" s="3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</row>
    <row r="281" spans="1:90" ht="13.5">
      <c r="A281" s="3"/>
      <c r="B281" s="3"/>
      <c r="C281" s="3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</row>
    <row r="282" spans="1:90" ht="13.5">
      <c r="A282" s="3"/>
      <c r="B282" s="3"/>
      <c r="C282" s="3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</row>
    <row r="283" spans="1:90" ht="13.5">
      <c r="A283" s="3"/>
      <c r="B283" s="3"/>
      <c r="C283" s="3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</row>
    <row r="284" spans="1:90" ht="13.5">
      <c r="A284" s="3"/>
      <c r="B284" s="3"/>
      <c r="C284" s="3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</row>
    <row r="285" spans="1:90" ht="13.5">
      <c r="A285" s="3"/>
      <c r="B285" s="3"/>
      <c r="C285" s="3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</row>
    <row r="286" spans="1:90" ht="13.5">
      <c r="A286" s="3"/>
      <c r="B286" s="3"/>
      <c r="C286" s="3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</row>
    <row r="287" spans="1:90" ht="13.5">
      <c r="A287" s="3"/>
      <c r="B287" s="3"/>
      <c r="C287" s="3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</row>
    <row r="288" spans="1:90" ht="13.5">
      <c r="A288" s="3"/>
      <c r="B288" s="3"/>
      <c r="C288" s="3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</row>
    <row r="289" spans="1:90" ht="13.5">
      <c r="A289" s="3"/>
      <c r="B289" s="3"/>
      <c r="C289" s="3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</row>
    <row r="290" spans="1:90" ht="13.5">
      <c r="A290" s="3"/>
      <c r="B290" s="3"/>
      <c r="C290" s="3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</row>
    <row r="291" spans="1:90" ht="13.5">
      <c r="A291" s="3"/>
      <c r="B291" s="3"/>
      <c r="C291" s="3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</row>
    <row r="292" spans="1:90" ht="13.5">
      <c r="A292" s="3"/>
      <c r="B292" s="3"/>
      <c r="C292" s="3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</row>
    <row r="293" spans="1:90" ht="13.5">
      <c r="A293" s="3"/>
      <c r="B293" s="3"/>
      <c r="C293" s="3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</row>
    <row r="294" spans="1:90" ht="13.5">
      <c r="A294" s="3"/>
      <c r="B294" s="3"/>
      <c r="C294" s="3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</row>
    <row r="295" spans="1:90" ht="13.5">
      <c r="A295" s="3"/>
      <c r="B295" s="3"/>
      <c r="C295" s="3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</row>
    <row r="296" spans="1:90" ht="13.5">
      <c r="A296" s="3"/>
      <c r="B296" s="3"/>
      <c r="C296" s="3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</row>
    <row r="297" spans="1:90" ht="13.5">
      <c r="A297" s="3"/>
      <c r="B297" s="3"/>
      <c r="C297" s="3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</row>
    <row r="298" spans="1:90" ht="13.5">
      <c r="A298" s="3"/>
      <c r="B298" s="3"/>
      <c r="C298" s="3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</row>
    <row r="299" spans="1:90" ht="13.5">
      <c r="A299" s="3"/>
      <c r="B299" s="3"/>
      <c r="C299" s="3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</row>
    <row r="300" spans="1:90" ht="13.5">
      <c r="A300" s="3"/>
      <c r="B300" s="3"/>
      <c r="C300" s="3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</row>
    <row r="301" spans="1:90" ht="13.5">
      <c r="A301" s="3"/>
      <c r="B301" s="3"/>
      <c r="C301" s="3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</row>
    <row r="302" spans="1:90" ht="13.5">
      <c r="A302" s="3"/>
      <c r="B302" s="3"/>
      <c r="C302" s="3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</row>
    <row r="303" spans="1:90" ht="13.5">
      <c r="A303" s="3"/>
      <c r="B303" s="3"/>
      <c r="C303" s="3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</row>
    <row r="304" spans="1:90" ht="13.5">
      <c r="A304" s="3"/>
      <c r="B304" s="3"/>
      <c r="C304" s="3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</row>
    <row r="305" spans="1:90" ht="13.5">
      <c r="A305" s="3"/>
      <c r="B305" s="3"/>
      <c r="C305" s="3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</row>
    <row r="306" spans="1:90" ht="13.5">
      <c r="A306" s="3"/>
      <c r="B306" s="3"/>
      <c r="C306" s="3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</row>
    <row r="307" spans="1:90" ht="13.5">
      <c r="A307" s="3"/>
      <c r="B307" s="3"/>
      <c r="C307" s="3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</row>
    <row r="308" spans="1:90" ht="13.5">
      <c r="A308" s="3"/>
      <c r="B308" s="3"/>
      <c r="C308" s="3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</row>
    <row r="309" spans="1:90" ht="13.5">
      <c r="A309" s="3"/>
      <c r="B309" s="3"/>
      <c r="C309" s="3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</row>
    <row r="310" spans="1:90" ht="13.5">
      <c r="A310" s="3"/>
      <c r="B310" s="3"/>
      <c r="C310" s="3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</row>
    <row r="311" spans="1:90" ht="13.5">
      <c r="A311" s="3"/>
      <c r="B311" s="3"/>
      <c r="C311" s="3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</row>
    <row r="312" spans="1:90" ht="13.5">
      <c r="A312" s="3"/>
      <c r="B312" s="3"/>
      <c r="C312" s="3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</row>
    <row r="313" spans="1:90" ht="13.5">
      <c r="A313" s="3"/>
      <c r="B313" s="3"/>
      <c r="C313" s="3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</row>
    <row r="314" spans="1:90" ht="13.5">
      <c r="A314" s="3"/>
      <c r="B314" s="3"/>
      <c r="C314" s="3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</row>
    <row r="315" spans="1:90" ht="13.5">
      <c r="A315" s="3"/>
      <c r="B315" s="3"/>
      <c r="C315" s="3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</row>
    <row r="316" spans="1:90" ht="13.5">
      <c r="A316" s="3"/>
      <c r="B316" s="3"/>
      <c r="C316" s="3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</row>
    <row r="317" spans="1:90" ht="13.5">
      <c r="A317" s="3"/>
      <c r="B317" s="3"/>
      <c r="C317" s="3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</row>
    <row r="318" spans="1:90" ht="13.5">
      <c r="A318" s="3"/>
      <c r="B318" s="3"/>
      <c r="C318" s="3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</row>
    <row r="319" spans="1:90" ht="13.5">
      <c r="A319" s="3"/>
      <c r="B319" s="3"/>
      <c r="C319" s="3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</row>
    <row r="320" spans="1:90" ht="13.5">
      <c r="A320" s="3"/>
      <c r="B320" s="3"/>
      <c r="C320" s="3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</row>
    <row r="321" spans="1:90" ht="13.5">
      <c r="A321" s="3"/>
      <c r="B321" s="3"/>
      <c r="C321" s="3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</row>
    <row r="322" spans="1:90" ht="13.5">
      <c r="A322" s="3"/>
      <c r="B322" s="3"/>
      <c r="C322" s="3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</row>
    <row r="323" spans="1:90" ht="13.5">
      <c r="A323" s="3"/>
      <c r="B323" s="3"/>
      <c r="C323" s="3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</row>
    <row r="324" spans="1:90" ht="13.5">
      <c r="A324" s="3"/>
      <c r="B324" s="3"/>
      <c r="C324" s="3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</row>
    <row r="325" spans="1:90" ht="13.5">
      <c r="A325" s="3"/>
      <c r="B325" s="3"/>
      <c r="C325" s="3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</row>
    <row r="326" spans="1:90" ht="13.5">
      <c r="A326" s="3"/>
      <c r="B326" s="3"/>
      <c r="C326" s="3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</row>
    <row r="327" spans="1:90" ht="13.5">
      <c r="A327" s="3"/>
      <c r="B327" s="3"/>
      <c r="C327" s="3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</row>
    <row r="328" spans="1:90" ht="13.5">
      <c r="A328" s="3"/>
      <c r="B328" s="3"/>
      <c r="C328" s="3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</row>
    <row r="329" spans="1:90" ht="13.5">
      <c r="A329" s="3"/>
      <c r="B329" s="3"/>
      <c r="C329" s="3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</row>
    <row r="330" spans="1:90" ht="13.5">
      <c r="A330" s="3"/>
      <c r="B330" s="3"/>
      <c r="C330" s="3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</row>
    <row r="331" spans="1:90" ht="13.5">
      <c r="A331" s="3"/>
      <c r="B331" s="3"/>
      <c r="C331" s="3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</row>
    <row r="332" spans="1:90" ht="13.5">
      <c r="A332" s="3"/>
      <c r="B332" s="3"/>
      <c r="C332" s="3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</row>
    <row r="333" spans="1:90" ht="13.5">
      <c r="A333" s="3"/>
      <c r="B333" s="3"/>
      <c r="C333" s="3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</row>
    <row r="334" spans="1:90" ht="13.5">
      <c r="A334" s="3"/>
      <c r="B334" s="3"/>
      <c r="C334" s="3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</row>
    <row r="335" spans="1:90" ht="13.5">
      <c r="A335" s="3"/>
      <c r="B335" s="3"/>
      <c r="C335" s="3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</row>
    <row r="336" spans="1:90" ht="13.5">
      <c r="A336" s="3"/>
      <c r="B336" s="3"/>
      <c r="C336" s="3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</row>
    <row r="337" spans="1:90" ht="13.5">
      <c r="A337" s="3"/>
      <c r="B337" s="3"/>
      <c r="C337" s="3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</row>
    <row r="338" spans="1:90" ht="13.5">
      <c r="A338" s="3"/>
      <c r="B338" s="3"/>
      <c r="C338" s="3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</row>
    <row r="339" spans="1:90" ht="13.5">
      <c r="A339" s="3"/>
      <c r="B339" s="3"/>
      <c r="C339" s="3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</row>
    <row r="340" spans="1:90" ht="13.5">
      <c r="A340" s="3"/>
      <c r="B340" s="3"/>
      <c r="C340" s="3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</row>
    <row r="341" spans="1:90" ht="13.5">
      <c r="A341" s="3"/>
      <c r="B341" s="3"/>
      <c r="C341" s="3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</row>
    <row r="342" spans="1:90" ht="13.5">
      <c r="A342" s="3"/>
      <c r="B342" s="3"/>
      <c r="C342" s="3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</row>
    <row r="343" spans="1:90" ht="13.5">
      <c r="A343" s="3"/>
      <c r="B343" s="3"/>
      <c r="C343" s="3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</row>
    <row r="344" spans="1:90" ht="13.5">
      <c r="A344" s="3"/>
      <c r="B344" s="3"/>
      <c r="C344" s="3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</row>
    <row r="345" spans="1:90" ht="13.5">
      <c r="A345" s="3"/>
      <c r="B345" s="3"/>
      <c r="C345" s="3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</row>
    <row r="346" spans="1:90" ht="13.5">
      <c r="A346" s="3"/>
      <c r="B346" s="3"/>
      <c r="C346" s="3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</row>
    <row r="347" spans="1:90" ht="13.5">
      <c r="A347" s="3"/>
      <c r="B347" s="3"/>
      <c r="C347" s="3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</row>
    <row r="348" spans="1:90" ht="13.5">
      <c r="A348" s="3"/>
      <c r="B348" s="3"/>
      <c r="C348" s="3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</row>
    <row r="349" spans="1:90" ht="13.5">
      <c r="A349" s="3"/>
      <c r="B349" s="3"/>
      <c r="C349" s="3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</row>
    <row r="350" spans="1:90" ht="13.5">
      <c r="A350" s="3"/>
      <c r="B350" s="3"/>
      <c r="C350" s="3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</row>
    <row r="351" spans="1:90" ht="13.5">
      <c r="A351" s="3"/>
      <c r="B351" s="3"/>
      <c r="C351" s="3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</row>
    <row r="352" spans="1:90" ht="13.5">
      <c r="A352" s="3"/>
      <c r="B352" s="3"/>
      <c r="C352" s="3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</row>
    <row r="353" spans="1:90" ht="13.5">
      <c r="A353" s="3"/>
      <c r="B353" s="3"/>
      <c r="C353" s="3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</row>
    <row r="354" spans="1:90" ht="13.5">
      <c r="A354" s="3"/>
      <c r="B354" s="3"/>
      <c r="C354" s="3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</row>
    <row r="355" spans="1:90" ht="13.5">
      <c r="A355" s="3"/>
      <c r="B355" s="3"/>
      <c r="C355" s="3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</row>
    <row r="356" spans="1:90" ht="13.5">
      <c r="A356" s="3"/>
      <c r="B356" s="3"/>
      <c r="C356" s="3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</row>
    <row r="357" spans="1:90" ht="13.5">
      <c r="A357" s="3"/>
      <c r="B357" s="3"/>
      <c r="C357" s="3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</row>
    <row r="358" spans="1:90" ht="13.5">
      <c r="A358" s="3"/>
      <c r="B358" s="3"/>
      <c r="C358" s="3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</row>
    <row r="359" spans="1:90" ht="13.5">
      <c r="A359" s="3"/>
      <c r="B359" s="3"/>
      <c r="C359" s="3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</row>
    <row r="360" spans="1:90" ht="13.5">
      <c r="A360" s="3"/>
      <c r="B360" s="3"/>
      <c r="C360" s="3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</row>
    <row r="361" spans="1:90" ht="13.5">
      <c r="A361" s="3"/>
      <c r="B361" s="3"/>
      <c r="C361" s="3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</row>
    <row r="362" spans="1:90" ht="13.5">
      <c r="A362" s="3"/>
      <c r="B362" s="3"/>
      <c r="C362" s="3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</row>
    <row r="363" spans="1:90" ht="13.5">
      <c r="A363" s="3"/>
      <c r="B363" s="3"/>
      <c r="C363" s="3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</row>
    <row r="364" spans="1:90" ht="13.5">
      <c r="A364" s="3"/>
      <c r="B364" s="3"/>
      <c r="C364" s="3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</row>
    <row r="365" spans="1:90" ht="13.5">
      <c r="A365" s="3"/>
      <c r="B365" s="3"/>
      <c r="C365" s="3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</row>
    <row r="366" spans="1:90" ht="13.5">
      <c r="A366" s="3"/>
      <c r="B366" s="3"/>
      <c r="C366" s="3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</row>
    <row r="367" spans="1:90" ht="13.5">
      <c r="A367" s="3"/>
      <c r="B367" s="3"/>
      <c r="C367" s="3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</row>
    <row r="368" spans="1:90" ht="13.5">
      <c r="A368" s="3"/>
      <c r="B368" s="3"/>
      <c r="C368" s="3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</row>
    <row r="369" spans="1:90" ht="13.5">
      <c r="A369" s="3"/>
      <c r="B369" s="3"/>
      <c r="C369" s="3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</row>
    <row r="370" spans="1:90" ht="13.5">
      <c r="A370" s="3"/>
      <c r="B370" s="3"/>
      <c r="C370" s="3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</row>
    <row r="371" spans="1:90" ht="13.5">
      <c r="A371" s="3"/>
      <c r="B371" s="3"/>
      <c r="C371" s="3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</row>
    <row r="372" spans="1:90" ht="13.5">
      <c r="A372" s="3"/>
      <c r="B372" s="3"/>
      <c r="C372" s="3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</row>
    <row r="373" spans="1:90" ht="13.5">
      <c r="A373" s="3"/>
      <c r="B373" s="3"/>
      <c r="C373" s="3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</row>
    <row r="374" spans="1:90" ht="13.5">
      <c r="A374" s="3"/>
      <c r="B374" s="3"/>
      <c r="C374" s="3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</row>
    <row r="375" spans="1:90" ht="13.5">
      <c r="A375" s="3"/>
      <c r="B375" s="3"/>
      <c r="C375" s="3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</row>
    <row r="376" spans="1:90" ht="13.5">
      <c r="A376" s="3"/>
      <c r="B376" s="3"/>
      <c r="C376" s="3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</row>
    <row r="377" spans="1:90" ht="13.5">
      <c r="A377" s="3"/>
      <c r="B377" s="3"/>
      <c r="C377" s="3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</row>
    <row r="378" spans="1:90" ht="13.5">
      <c r="A378" s="3"/>
      <c r="B378" s="3"/>
      <c r="C378" s="3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</row>
    <row r="379" spans="1:90" ht="13.5">
      <c r="A379" s="3"/>
      <c r="B379" s="3"/>
      <c r="C379" s="3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</row>
    <row r="380" spans="1:90" ht="13.5">
      <c r="A380" s="3"/>
      <c r="B380" s="3"/>
      <c r="C380" s="3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</row>
    <row r="381" spans="1:90" ht="13.5">
      <c r="A381" s="3"/>
      <c r="B381" s="3"/>
      <c r="C381" s="3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</row>
    <row r="382" spans="1:90" ht="13.5">
      <c r="A382" s="3"/>
      <c r="B382" s="3"/>
      <c r="C382" s="3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</row>
    <row r="383" spans="1:90" ht="13.5">
      <c r="A383" s="3"/>
      <c r="B383" s="3"/>
      <c r="C383" s="3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</row>
    <row r="384" spans="1:90" ht="13.5">
      <c r="A384" s="3"/>
      <c r="B384" s="3"/>
      <c r="C384" s="3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</row>
    <row r="385" spans="1:90" ht="13.5">
      <c r="A385" s="3"/>
      <c r="B385" s="3"/>
      <c r="C385" s="3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</row>
    <row r="386" spans="1:90" ht="13.5">
      <c r="A386" s="3"/>
      <c r="B386" s="3"/>
      <c r="C386" s="3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</row>
    <row r="387" spans="1:90" ht="13.5">
      <c r="A387" s="3"/>
      <c r="B387" s="3"/>
      <c r="C387" s="3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</row>
    <row r="388" spans="1:90" ht="13.5">
      <c r="A388" s="3"/>
      <c r="B388" s="3"/>
      <c r="C388" s="3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</row>
    <row r="389" spans="1:90" ht="13.5">
      <c r="A389" s="3"/>
      <c r="B389" s="3"/>
      <c r="C389" s="3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</row>
    <row r="390" spans="1:90" ht="13.5">
      <c r="A390" s="3"/>
      <c r="B390" s="3"/>
      <c r="C390" s="3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</row>
    <row r="391" spans="1:90" ht="13.5">
      <c r="A391" s="3"/>
      <c r="B391" s="3"/>
      <c r="C391" s="3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</row>
    <row r="392" spans="1:90" ht="13.5">
      <c r="A392" s="3"/>
      <c r="B392" s="3"/>
      <c r="C392" s="3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</row>
    <row r="393" spans="1:90" ht="13.5">
      <c r="A393" s="3"/>
      <c r="B393" s="3"/>
      <c r="C393" s="3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</row>
    <row r="394" spans="1:90" ht="13.5">
      <c r="A394" s="3"/>
      <c r="B394" s="3"/>
      <c r="C394" s="3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</row>
    <row r="395" spans="1:90" ht="13.5">
      <c r="A395" s="3"/>
      <c r="B395" s="3"/>
      <c r="C395" s="3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</row>
    <row r="396" spans="1:90" ht="13.5">
      <c r="A396" s="3"/>
      <c r="B396" s="3"/>
      <c r="C396" s="3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</row>
    <row r="397" spans="1:90" ht="13.5">
      <c r="A397" s="3"/>
      <c r="B397" s="3"/>
      <c r="C397" s="3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</row>
    <row r="398" spans="1:90" ht="13.5">
      <c r="A398" s="3"/>
      <c r="B398" s="3"/>
      <c r="C398" s="3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</row>
    <row r="399" spans="1:90" ht="13.5">
      <c r="A399" s="3"/>
      <c r="B399" s="3"/>
      <c r="C399" s="3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</row>
    <row r="400" spans="1:90" ht="13.5">
      <c r="A400" s="3"/>
      <c r="B400" s="3"/>
      <c r="C400" s="3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</row>
    <row r="401" spans="1:90" ht="13.5">
      <c r="A401" s="3"/>
      <c r="B401" s="3"/>
      <c r="C401" s="3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</row>
    <row r="402" spans="1:90" ht="13.5">
      <c r="A402" s="3"/>
      <c r="B402" s="3"/>
      <c r="C402" s="3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</row>
    <row r="403" spans="1:90" ht="13.5">
      <c r="A403" s="3"/>
      <c r="B403" s="3"/>
      <c r="C403" s="3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</row>
    <row r="404" spans="1:90" ht="13.5">
      <c r="A404" s="3"/>
      <c r="B404" s="3"/>
      <c r="C404" s="3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</row>
    <row r="405" spans="1:90" ht="13.5">
      <c r="A405" s="3"/>
      <c r="B405" s="3"/>
      <c r="C405" s="3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</row>
    <row r="406" spans="1:90" ht="13.5">
      <c r="A406" s="3"/>
      <c r="B406" s="3"/>
      <c r="C406" s="3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</row>
    <row r="407" spans="1:90" ht="13.5">
      <c r="A407" s="3"/>
      <c r="B407" s="3"/>
      <c r="C407" s="3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</row>
    <row r="408" spans="1:90" ht="13.5">
      <c r="A408" s="3"/>
      <c r="B408" s="3"/>
      <c r="C408" s="3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</row>
    <row r="409" spans="1:90" ht="13.5">
      <c r="A409" s="3"/>
      <c r="B409" s="3"/>
      <c r="C409" s="3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</row>
    <row r="410" spans="1:90" ht="13.5">
      <c r="A410" s="3"/>
      <c r="B410" s="3"/>
      <c r="C410" s="3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</row>
    <row r="411" spans="1:90" ht="13.5">
      <c r="A411" s="3"/>
      <c r="B411" s="3"/>
      <c r="C411" s="3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</row>
    <row r="412" spans="1:90" ht="13.5">
      <c r="A412" s="3"/>
      <c r="B412" s="3"/>
      <c r="C412" s="3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</row>
    <row r="413" spans="1:90" ht="13.5">
      <c r="A413" s="3"/>
      <c r="B413" s="3"/>
      <c r="C413" s="3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</row>
    <row r="414" spans="1:90" ht="13.5">
      <c r="A414" s="3"/>
      <c r="B414" s="3"/>
      <c r="C414" s="3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</row>
    <row r="415" spans="1:90" ht="13.5">
      <c r="A415" s="3"/>
      <c r="B415" s="3"/>
      <c r="C415" s="3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</row>
    <row r="416" spans="1:90" ht="13.5">
      <c r="A416" s="3"/>
      <c r="B416" s="3"/>
      <c r="C416" s="3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</row>
    <row r="417" spans="1:90" ht="13.5">
      <c r="A417" s="3"/>
      <c r="B417" s="3"/>
      <c r="C417" s="3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</row>
    <row r="418" spans="1:90" ht="13.5">
      <c r="A418" s="3"/>
      <c r="B418" s="3"/>
      <c r="C418" s="3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</row>
    <row r="419" spans="1:90" ht="13.5">
      <c r="A419" s="3"/>
      <c r="B419" s="3"/>
      <c r="C419" s="3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</row>
    <row r="420" spans="1:90" ht="13.5">
      <c r="A420" s="3"/>
      <c r="B420" s="3"/>
      <c r="C420" s="3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</row>
    <row r="421" spans="1:90" ht="13.5">
      <c r="A421" s="3"/>
      <c r="B421" s="3"/>
      <c r="C421" s="3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</row>
    <row r="422" spans="1:90" ht="13.5">
      <c r="A422" s="3"/>
      <c r="B422" s="3"/>
      <c r="C422" s="3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</row>
    <row r="423" spans="1:90" ht="13.5">
      <c r="A423" s="3"/>
      <c r="B423" s="3"/>
      <c r="C423" s="3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</row>
    <row r="424" spans="1:90" ht="13.5">
      <c r="A424" s="3"/>
      <c r="B424" s="3"/>
      <c r="C424" s="3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</row>
    <row r="425" spans="1:90" ht="13.5">
      <c r="A425" s="3"/>
      <c r="B425" s="3"/>
      <c r="C425" s="3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</row>
    <row r="426" spans="1:90" ht="13.5">
      <c r="A426" s="3"/>
      <c r="B426" s="3"/>
      <c r="C426" s="3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</row>
    <row r="427" spans="1:90" ht="13.5">
      <c r="A427" s="3"/>
      <c r="B427" s="3"/>
      <c r="C427" s="3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</row>
    <row r="428" spans="1:90" ht="13.5">
      <c r="A428" s="3"/>
      <c r="B428" s="3"/>
      <c r="C428" s="3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</row>
    <row r="429" spans="1:90" ht="13.5">
      <c r="A429" s="3"/>
      <c r="B429" s="3"/>
      <c r="C429" s="3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</row>
    <row r="430" spans="1:90" ht="13.5">
      <c r="A430" s="3"/>
      <c r="B430" s="3"/>
      <c r="C430" s="3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</row>
    <row r="431" spans="1:90" ht="13.5">
      <c r="A431" s="3"/>
      <c r="B431" s="3"/>
      <c r="C431" s="3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</row>
    <row r="432" spans="1:90" ht="13.5">
      <c r="A432" s="3"/>
      <c r="B432" s="3"/>
      <c r="C432" s="3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</row>
    <row r="433" spans="1:90" ht="13.5">
      <c r="A433" s="3"/>
      <c r="B433" s="3"/>
      <c r="C433" s="3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</row>
    <row r="434" spans="1:90" ht="13.5">
      <c r="A434" s="3"/>
      <c r="B434" s="3"/>
      <c r="C434" s="3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</row>
    <row r="435" spans="1:90" ht="13.5">
      <c r="A435" s="3"/>
      <c r="B435" s="3"/>
      <c r="C435" s="3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</row>
    <row r="436" spans="1:90" ht="13.5">
      <c r="A436" s="3"/>
      <c r="B436" s="3"/>
      <c r="C436" s="3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</row>
    <row r="437" spans="1:90" ht="13.5">
      <c r="A437" s="3"/>
      <c r="B437" s="3"/>
      <c r="C437" s="3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</row>
    <row r="438" spans="1:90" ht="13.5">
      <c r="A438" s="3"/>
      <c r="B438" s="3"/>
      <c r="C438" s="3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</row>
    <row r="439" spans="1:90" ht="13.5">
      <c r="A439" s="3"/>
      <c r="B439" s="3"/>
      <c r="C439" s="3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</row>
    <row r="440" spans="1:90" ht="13.5">
      <c r="A440" s="3"/>
      <c r="B440" s="3"/>
      <c r="C440" s="3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</row>
    <row r="441" spans="1:90" ht="13.5">
      <c r="A441" s="3"/>
      <c r="B441" s="3"/>
      <c r="C441" s="3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</row>
    <row r="442" spans="1:90" ht="13.5">
      <c r="A442" s="3"/>
      <c r="B442" s="3"/>
      <c r="C442" s="3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</row>
    <row r="443" spans="1:90" ht="13.5">
      <c r="A443" s="3"/>
      <c r="B443" s="3"/>
      <c r="C443" s="3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</row>
    <row r="444" spans="1:90" ht="13.5">
      <c r="A444" s="3"/>
      <c r="B444" s="3"/>
      <c r="C444" s="3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</row>
    <row r="445" spans="1:90" ht="13.5">
      <c r="A445" s="3"/>
      <c r="B445" s="3"/>
      <c r="C445" s="3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</row>
    <row r="446" spans="1:90" ht="13.5">
      <c r="A446" s="3"/>
      <c r="B446" s="3"/>
      <c r="C446" s="3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</row>
    <row r="447" spans="1:90" ht="13.5">
      <c r="A447" s="3"/>
      <c r="B447" s="3"/>
      <c r="C447" s="3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</row>
    <row r="448" spans="1:90" ht="13.5">
      <c r="A448" s="3"/>
      <c r="B448" s="3"/>
      <c r="C448" s="3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</row>
    <row r="449" spans="1:90" ht="13.5">
      <c r="A449" s="3"/>
      <c r="B449" s="3"/>
      <c r="C449" s="3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</row>
    <row r="450" spans="1:90" ht="13.5">
      <c r="A450" s="3"/>
      <c r="B450" s="3"/>
      <c r="C450" s="3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</row>
    <row r="451" spans="1:90" ht="13.5">
      <c r="A451" s="3"/>
      <c r="B451" s="3"/>
      <c r="C451" s="3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</row>
    <row r="452" spans="1:90" ht="13.5">
      <c r="A452" s="3"/>
      <c r="B452" s="3"/>
      <c r="C452" s="3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</row>
    <row r="453" spans="1:90" ht="13.5">
      <c r="A453" s="3"/>
      <c r="B453" s="3"/>
      <c r="C453" s="3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</row>
    <row r="454" spans="1:90" ht="13.5">
      <c r="A454" s="3"/>
      <c r="B454" s="3"/>
      <c r="C454" s="3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</row>
    <row r="455" spans="1:90" ht="13.5">
      <c r="A455" s="3"/>
      <c r="B455" s="3"/>
      <c r="C455" s="3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</row>
    <row r="456" spans="1:90" ht="13.5">
      <c r="A456" s="3"/>
      <c r="B456" s="3"/>
      <c r="C456" s="3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</row>
    <row r="457" spans="1:90" ht="13.5">
      <c r="A457" s="3"/>
      <c r="B457" s="3"/>
      <c r="C457" s="3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</row>
    <row r="458" spans="1:90" ht="13.5">
      <c r="A458" s="3"/>
      <c r="B458" s="3"/>
      <c r="C458" s="3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</row>
    <row r="459" spans="1:90" ht="13.5">
      <c r="A459" s="3"/>
      <c r="B459" s="3"/>
      <c r="C459" s="3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</row>
    <row r="460" spans="1:90" ht="13.5">
      <c r="A460" s="3"/>
      <c r="B460" s="3"/>
      <c r="C460" s="3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</row>
    <row r="461" spans="1:90" ht="13.5">
      <c r="A461" s="3"/>
      <c r="B461" s="3"/>
      <c r="C461" s="3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</row>
    <row r="462" spans="1:90" ht="13.5">
      <c r="A462" s="3"/>
      <c r="B462" s="3"/>
      <c r="C462" s="3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</row>
    <row r="463" spans="1:90" ht="13.5">
      <c r="A463" s="3"/>
      <c r="B463" s="3"/>
      <c r="C463" s="3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</row>
    <row r="464" spans="1:90" ht="13.5">
      <c r="A464" s="3"/>
      <c r="B464" s="3"/>
      <c r="C464" s="3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</row>
    <row r="465" spans="1:90" ht="13.5">
      <c r="A465" s="3"/>
      <c r="B465" s="3"/>
      <c r="C465" s="3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</row>
    <row r="466" spans="1:90" ht="13.5">
      <c r="A466" s="3"/>
      <c r="B466" s="3"/>
      <c r="C466" s="3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</row>
    <row r="467" spans="1:90" ht="13.5">
      <c r="A467" s="3"/>
      <c r="B467" s="3"/>
      <c r="C467" s="3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</row>
    <row r="468" spans="1:90" ht="13.5">
      <c r="A468" s="3"/>
      <c r="B468" s="3"/>
      <c r="C468" s="3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</row>
    <row r="469" spans="1:90" ht="13.5">
      <c r="A469" s="3"/>
      <c r="B469" s="3"/>
      <c r="C469" s="3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</row>
    <row r="470" spans="1:90" ht="13.5">
      <c r="A470" s="3"/>
      <c r="B470" s="3"/>
      <c r="C470" s="3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</row>
    <row r="471" spans="1:90" ht="13.5">
      <c r="A471" s="3"/>
      <c r="B471" s="3"/>
      <c r="C471" s="3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</row>
    <row r="472" spans="1:90" ht="13.5">
      <c r="A472" s="3"/>
      <c r="B472" s="3"/>
      <c r="C472" s="3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</row>
    <row r="473" spans="1:90" ht="13.5">
      <c r="A473" s="3"/>
      <c r="B473" s="3"/>
      <c r="C473" s="3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</row>
    <row r="474" spans="1:90" ht="13.5">
      <c r="A474" s="3"/>
      <c r="B474" s="3"/>
      <c r="C474" s="3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</row>
    <row r="475" spans="1:90" ht="13.5">
      <c r="A475" s="3"/>
      <c r="B475" s="3"/>
      <c r="C475" s="3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</row>
    <row r="476" spans="1:90" ht="13.5">
      <c r="A476" s="3"/>
      <c r="B476" s="3"/>
      <c r="C476" s="3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</row>
    <row r="477" spans="1:90" ht="13.5">
      <c r="A477" s="3"/>
      <c r="B477" s="3"/>
      <c r="C477" s="3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</row>
    <row r="478" spans="1:90" ht="13.5">
      <c r="A478" s="3"/>
      <c r="B478" s="3"/>
      <c r="C478" s="3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</row>
    <row r="479" spans="1:90" ht="13.5">
      <c r="A479" s="3"/>
      <c r="B479" s="3"/>
      <c r="C479" s="3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</row>
    <row r="480" spans="1:90" ht="13.5">
      <c r="A480" s="3"/>
      <c r="B480" s="3"/>
      <c r="C480" s="3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</row>
    <row r="481" spans="1:90" ht="13.5">
      <c r="A481" s="3"/>
      <c r="B481" s="3"/>
      <c r="C481" s="3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</row>
    <row r="482" spans="1:90" ht="13.5">
      <c r="A482" s="3"/>
      <c r="B482" s="3"/>
      <c r="C482" s="3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</row>
    <row r="483" spans="1:90" ht="13.5">
      <c r="A483" s="3"/>
      <c r="B483" s="3"/>
      <c r="C483" s="3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</row>
    <row r="484" spans="1:90" ht="13.5">
      <c r="A484" s="3"/>
      <c r="B484" s="3"/>
      <c r="C484" s="3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</row>
    <row r="485" spans="1:90" ht="13.5">
      <c r="A485" s="3"/>
      <c r="B485" s="3"/>
      <c r="C485" s="3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</row>
    <row r="486" spans="1:90" ht="13.5">
      <c r="A486" s="3"/>
      <c r="B486" s="3"/>
      <c r="C486" s="3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</row>
    <row r="487" spans="1:90" ht="13.5">
      <c r="A487" s="3"/>
      <c r="B487" s="3"/>
      <c r="C487" s="3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</row>
    <row r="488" spans="1:90" ht="13.5">
      <c r="A488" s="3"/>
      <c r="B488" s="3"/>
      <c r="C488" s="3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</row>
    <row r="489" spans="1:90" ht="13.5">
      <c r="A489" s="3"/>
      <c r="B489" s="3"/>
      <c r="C489" s="3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</row>
    <row r="490" spans="1:90" ht="13.5">
      <c r="A490" s="3"/>
      <c r="B490" s="3"/>
      <c r="C490" s="3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</row>
    <row r="491" spans="1:90" ht="13.5">
      <c r="A491" s="3"/>
      <c r="B491" s="3"/>
      <c r="C491" s="3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</row>
    <row r="492" spans="1:90" ht="13.5">
      <c r="A492" s="3"/>
      <c r="B492" s="3"/>
      <c r="C492" s="3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</row>
    <row r="493" spans="1:90" ht="13.5">
      <c r="A493" s="3"/>
      <c r="B493" s="3"/>
      <c r="C493" s="3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</row>
    <row r="494" spans="1:90" ht="13.5">
      <c r="A494" s="3"/>
      <c r="B494" s="3"/>
      <c r="C494" s="3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</row>
    <row r="495" spans="1:90" ht="13.5">
      <c r="A495" s="3"/>
      <c r="B495" s="3"/>
      <c r="C495" s="3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</row>
    <row r="496" spans="1:90" ht="13.5">
      <c r="A496" s="3"/>
      <c r="B496" s="3"/>
      <c r="C496" s="3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</row>
    <row r="497" spans="1:90" ht="13.5">
      <c r="A497" s="3"/>
      <c r="B497" s="3"/>
      <c r="C497" s="3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</row>
    <row r="498" spans="1:90" ht="13.5">
      <c r="A498" s="3"/>
      <c r="B498" s="3"/>
      <c r="C498" s="3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</row>
    <row r="499" spans="1:90" ht="13.5">
      <c r="A499" s="3"/>
      <c r="B499" s="3"/>
      <c r="C499" s="3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</row>
    <row r="500" spans="1:90" ht="13.5">
      <c r="A500" s="3"/>
      <c r="B500" s="3"/>
      <c r="C500" s="3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</row>
    <row r="501" spans="1:90" ht="13.5">
      <c r="A501" s="3"/>
      <c r="B501" s="3"/>
      <c r="C501" s="3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</row>
    <row r="502" spans="1:90" ht="13.5">
      <c r="A502" s="3"/>
      <c r="B502" s="3"/>
      <c r="C502" s="3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</row>
    <row r="503" spans="1:90" ht="13.5">
      <c r="A503" s="3"/>
      <c r="B503" s="3"/>
      <c r="C503" s="3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</row>
    <row r="504" spans="1:90" ht="13.5">
      <c r="A504" s="3"/>
      <c r="B504" s="3"/>
      <c r="C504" s="3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</row>
    <row r="505" spans="1:90" ht="13.5">
      <c r="A505" s="3"/>
      <c r="B505" s="3"/>
      <c r="C505" s="3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</row>
    <row r="506" spans="1:90" ht="13.5">
      <c r="A506" s="3"/>
      <c r="B506" s="3"/>
      <c r="C506" s="3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</row>
    <row r="507" spans="1:90" ht="13.5">
      <c r="A507" s="3"/>
      <c r="B507" s="3"/>
      <c r="C507" s="3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</row>
    <row r="508" spans="1:90" ht="13.5">
      <c r="A508" s="3"/>
      <c r="B508" s="3"/>
      <c r="C508" s="3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</row>
    <row r="509" spans="1:90" ht="13.5">
      <c r="A509" s="3"/>
      <c r="B509" s="3"/>
      <c r="C509" s="3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</row>
    <row r="510" spans="1:90" ht="13.5">
      <c r="A510" s="3"/>
      <c r="B510" s="3"/>
      <c r="C510" s="3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</row>
    <row r="511" spans="1:90" ht="13.5">
      <c r="A511" s="3"/>
      <c r="B511" s="3"/>
      <c r="C511" s="3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</row>
    <row r="512" spans="1:90" ht="13.5">
      <c r="A512" s="3"/>
      <c r="B512" s="3"/>
      <c r="C512" s="3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</row>
    <row r="513" spans="1:90" ht="13.5">
      <c r="A513" s="3"/>
      <c r="B513" s="3"/>
      <c r="C513" s="3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</row>
    <row r="514" spans="1:90" ht="13.5">
      <c r="A514" s="3"/>
      <c r="B514" s="3"/>
      <c r="C514" s="3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</row>
    <row r="515" spans="1:90" ht="13.5">
      <c r="A515" s="3"/>
      <c r="B515" s="3"/>
      <c r="C515" s="3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</row>
    <row r="516" spans="1:90" ht="13.5">
      <c r="A516" s="3"/>
      <c r="B516" s="3"/>
      <c r="C516" s="3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</row>
    <row r="517" spans="1:90" ht="13.5">
      <c r="A517" s="3"/>
      <c r="B517" s="3"/>
      <c r="C517" s="3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</row>
    <row r="518" spans="1:90" ht="13.5">
      <c r="A518" s="3"/>
      <c r="B518" s="3"/>
      <c r="C518" s="3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P518" s="11"/>
      <c r="Q518" s="1"/>
      <c r="S518" s="1"/>
      <c r="T518" s="1"/>
      <c r="V518" s="1"/>
      <c r="W518" s="1"/>
      <c r="Y518" s="1"/>
      <c r="Z518" s="1"/>
      <c r="AB518" s="1"/>
      <c r="AC518" s="1"/>
      <c r="AD518" s="1"/>
      <c r="AE518" s="1"/>
      <c r="AF518" s="1"/>
      <c r="AG518" s="1"/>
      <c r="AH518" s="1"/>
      <c r="AI518" s="1"/>
      <c r="AK518" s="1"/>
      <c r="AM518" s="1"/>
      <c r="AN518" s="1"/>
      <c r="AO518" s="1"/>
      <c r="AP518" s="1"/>
      <c r="AQ518" s="1"/>
      <c r="AR518" s="1"/>
      <c r="AS518" s="1"/>
      <c r="AT518" s="1"/>
      <c r="AV518" s="1"/>
      <c r="AW518" s="1"/>
      <c r="AX518" s="1"/>
      <c r="AZ518" s="1"/>
      <c r="BB518" s="1"/>
      <c r="BC518" s="1"/>
      <c r="BD518" s="1"/>
      <c r="BF518" s="1"/>
      <c r="BG518" s="1"/>
      <c r="BH518" s="1"/>
      <c r="BJ518" s="1"/>
      <c r="BK518" s="1"/>
      <c r="BL518" s="1"/>
      <c r="BN518" s="1"/>
      <c r="BP518" s="1"/>
      <c r="BQ518" s="1"/>
      <c r="BR518" s="1"/>
      <c r="BT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I518" s="1"/>
      <c r="CJ518" s="1"/>
      <c r="CK518" s="1"/>
      <c r="CL518" s="1"/>
    </row>
    <row r="519" spans="1:90" ht="13.5">
      <c r="A519" s="3"/>
      <c r="B519" s="3"/>
      <c r="C519" s="3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P519" s="11"/>
      <c r="Q519" s="1"/>
      <c r="S519" s="1"/>
      <c r="T519" s="1"/>
      <c r="V519" s="1"/>
      <c r="W519" s="1"/>
      <c r="Y519" s="1"/>
      <c r="Z519" s="1"/>
      <c r="AB519" s="1"/>
      <c r="AC519" s="1"/>
      <c r="AD519" s="1"/>
      <c r="AE519" s="1"/>
      <c r="AF519" s="1"/>
      <c r="AG519" s="1"/>
      <c r="AH519" s="1"/>
      <c r="AI519" s="1"/>
      <c r="AK519" s="1"/>
      <c r="AM519" s="1"/>
      <c r="AN519" s="1"/>
      <c r="AO519" s="1"/>
      <c r="AP519" s="1"/>
      <c r="AQ519" s="1"/>
      <c r="AR519" s="1"/>
      <c r="AS519" s="1"/>
      <c r="AT519" s="1"/>
      <c r="AV519" s="1"/>
      <c r="AW519" s="1"/>
      <c r="AX519" s="1"/>
      <c r="AZ519" s="1"/>
      <c r="BB519" s="1"/>
      <c r="BC519" s="1"/>
      <c r="BD519" s="1"/>
      <c r="BF519" s="1"/>
      <c r="BG519" s="1"/>
      <c r="BH519" s="1"/>
      <c r="BJ519" s="1"/>
      <c r="BK519" s="1"/>
      <c r="BL519" s="1"/>
      <c r="BN519" s="1"/>
      <c r="BP519" s="1"/>
      <c r="BQ519" s="1"/>
      <c r="BR519" s="1"/>
      <c r="BT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I519" s="1"/>
      <c r="CJ519" s="1"/>
      <c r="CK519" s="1"/>
      <c r="CL519" s="1"/>
    </row>
    <row r="520" spans="1:90" ht="13.5">
      <c r="A520" s="3"/>
      <c r="B520" s="3"/>
      <c r="C520" s="3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P520" s="11"/>
      <c r="Q520" s="1"/>
      <c r="S520" s="1"/>
      <c r="T520" s="1"/>
      <c r="V520" s="1"/>
      <c r="W520" s="1"/>
      <c r="Y520" s="1"/>
      <c r="Z520" s="1"/>
      <c r="AB520" s="1"/>
      <c r="AC520" s="1"/>
      <c r="AD520" s="1"/>
      <c r="AE520" s="1"/>
      <c r="AF520" s="1"/>
      <c r="AG520" s="1"/>
      <c r="AH520" s="1"/>
      <c r="AI520" s="1"/>
      <c r="AK520" s="1"/>
      <c r="AM520" s="1"/>
      <c r="AN520" s="1"/>
      <c r="AO520" s="1"/>
      <c r="AP520" s="1"/>
      <c r="AQ520" s="1"/>
      <c r="AR520" s="1"/>
      <c r="AS520" s="1"/>
      <c r="AT520" s="1"/>
      <c r="AV520" s="1"/>
      <c r="AW520" s="1"/>
      <c r="AX520" s="1"/>
      <c r="AZ520" s="1"/>
      <c r="BB520" s="1"/>
      <c r="BC520" s="1"/>
      <c r="BD520" s="1"/>
      <c r="BF520" s="1"/>
      <c r="BG520" s="1"/>
      <c r="BH520" s="1"/>
      <c r="BJ520" s="1"/>
      <c r="BK520" s="1"/>
      <c r="BL520" s="1"/>
      <c r="BN520" s="1"/>
      <c r="BP520" s="1"/>
      <c r="BQ520" s="1"/>
      <c r="BR520" s="1"/>
      <c r="BT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I520" s="1"/>
      <c r="CJ520" s="1"/>
      <c r="CK520" s="1"/>
      <c r="CL520" s="1"/>
    </row>
    <row r="521" spans="1:90" ht="13.5">
      <c r="A521" s="3"/>
      <c r="B521" s="3"/>
      <c r="C521" s="3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P521" s="11"/>
      <c r="Q521" s="1"/>
      <c r="S521" s="1"/>
      <c r="T521" s="1"/>
      <c r="V521" s="1"/>
      <c r="W521" s="1"/>
      <c r="Y521" s="1"/>
      <c r="Z521" s="1"/>
      <c r="AB521" s="1"/>
      <c r="AC521" s="1"/>
      <c r="AD521" s="1"/>
      <c r="AE521" s="1"/>
      <c r="AF521" s="1"/>
      <c r="AG521" s="1"/>
      <c r="AH521" s="1"/>
      <c r="AI521" s="1"/>
      <c r="AK521" s="1"/>
      <c r="AM521" s="1"/>
      <c r="AN521" s="1"/>
      <c r="AO521" s="1"/>
      <c r="AP521" s="1"/>
      <c r="AQ521" s="1"/>
      <c r="AR521" s="1"/>
      <c r="AS521" s="1"/>
      <c r="AT521" s="1"/>
      <c r="AV521" s="1"/>
      <c r="AW521" s="1"/>
      <c r="AX521" s="1"/>
      <c r="AZ521" s="1"/>
      <c r="BB521" s="1"/>
      <c r="BC521" s="1"/>
      <c r="BD521" s="1"/>
      <c r="BF521" s="1"/>
      <c r="BG521" s="1"/>
      <c r="BH521" s="1"/>
      <c r="BJ521" s="1"/>
      <c r="BK521" s="1"/>
      <c r="BL521" s="1"/>
      <c r="BN521" s="1"/>
      <c r="BP521" s="1"/>
      <c r="BQ521" s="1"/>
      <c r="BR521" s="1"/>
      <c r="BT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I521" s="1"/>
      <c r="CJ521" s="1"/>
      <c r="CK521" s="1"/>
      <c r="CL521" s="1"/>
    </row>
    <row r="522" spans="1:90" ht="13.5">
      <c r="A522" s="3"/>
      <c r="B522" s="3"/>
      <c r="C522" s="3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P522" s="11"/>
      <c r="Q522" s="1"/>
      <c r="S522" s="1"/>
      <c r="T522" s="1"/>
      <c r="V522" s="1"/>
      <c r="W522" s="1"/>
      <c r="Y522" s="1"/>
      <c r="Z522" s="1"/>
      <c r="AB522" s="1"/>
      <c r="AC522" s="1"/>
      <c r="AD522" s="1"/>
      <c r="AE522" s="1"/>
      <c r="AF522" s="1"/>
      <c r="AG522" s="1"/>
      <c r="AH522" s="1"/>
      <c r="AI522" s="1"/>
      <c r="AK522" s="1"/>
      <c r="AM522" s="1"/>
      <c r="AN522" s="1"/>
      <c r="AO522" s="1"/>
      <c r="AP522" s="1"/>
      <c r="AQ522" s="1"/>
      <c r="AR522" s="1"/>
      <c r="AS522" s="1"/>
      <c r="AT522" s="1"/>
      <c r="AV522" s="1"/>
      <c r="AW522" s="1"/>
      <c r="AX522" s="1"/>
      <c r="AZ522" s="1"/>
      <c r="BB522" s="1"/>
      <c r="BC522" s="1"/>
      <c r="BD522" s="1"/>
      <c r="BF522" s="1"/>
      <c r="BG522" s="1"/>
      <c r="BH522" s="1"/>
      <c r="BJ522" s="1"/>
      <c r="BK522" s="1"/>
      <c r="BL522" s="1"/>
      <c r="BN522" s="1"/>
      <c r="BP522" s="1"/>
      <c r="BQ522" s="1"/>
      <c r="BR522" s="1"/>
      <c r="BT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I522" s="1"/>
      <c r="CJ522" s="1"/>
      <c r="CK522" s="1"/>
      <c r="CL522" s="1"/>
    </row>
    <row r="523" spans="1:90" ht="13.5">
      <c r="A523" s="3"/>
      <c r="B523" s="3"/>
      <c r="C523" s="3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P523" s="11"/>
      <c r="Q523" s="1"/>
      <c r="S523" s="1"/>
      <c r="T523" s="1"/>
      <c r="V523" s="1"/>
      <c r="W523" s="1"/>
      <c r="Y523" s="1"/>
      <c r="Z523" s="1"/>
      <c r="AB523" s="1"/>
      <c r="AC523" s="1"/>
      <c r="AD523" s="1"/>
      <c r="AE523" s="1"/>
      <c r="AF523" s="1"/>
      <c r="AG523" s="1"/>
      <c r="AH523" s="1"/>
      <c r="AI523" s="1"/>
      <c r="AK523" s="1"/>
      <c r="AM523" s="1"/>
      <c r="AN523" s="1"/>
      <c r="AO523" s="1"/>
      <c r="AP523" s="1"/>
      <c r="AQ523" s="1"/>
      <c r="AR523" s="1"/>
      <c r="AS523" s="1"/>
      <c r="AT523" s="1"/>
      <c r="AV523" s="1"/>
      <c r="AW523" s="1"/>
      <c r="AX523" s="1"/>
      <c r="AZ523" s="1"/>
      <c r="BB523" s="1"/>
      <c r="BC523" s="1"/>
      <c r="BD523" s="1"/>
      <c r="BF523" s="1"/>
      <c r="BG523" s="1"/>
      <c r="BH523" s="1"/>
      <c r="BJ523" s="1"/>
      <c r="BK523" s="1"/>
      <c r="BL523" s="1"/>
      <c r="BN523" s="1"/>
      <c r="BP523" s="1"/>
      <c r="BQ523" s="1"/>
      <c r="BR523" s="1"/>
      <c r="BT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I523" s="1"/>
      <c r="CJ523" s="1"/>
      <c r="CK523" s="1"/>
      <c r="CL523" s="1"/>
    </row>
    <row r="524" spans="1:90" ht="13.5">
      <c r="A524" s="3"/>
      <c r="B524" s="3"/>
      <c r="C524" s="3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P524" s="11"/>
      <c r="Q524" s="1"/>
      <c r="S524" s="1"/>
      <c r="T524" s="1"/>
      <c r="V524" s="1"/>
      <c r="W524" s="1"/>
      <c r="Y524" s="1"/>
      <c r="Z524" s="1"/>
      <c r="AB524" s="1"/>
      <c r="AC524" s="1"/>
      <c r="AD524" s="1"/>
      <c r="AE524" s="1"/>
      <c r="AF524" s="1"/>
      <c r="AG524" s="1"/>
      <c r="AH524" s="1"/>
      <c r="AI524" s="1"/>
      <c r="AK524" s="1"/>
      <c r="AM524" s="1"/>
      <c r="AN524" s="1"/>
      <c r="AO524" s="1"/>
      <c r="AP524" s="1"/>
      <c r="AQ524" s="1"/>
      <c r="AR524" s="1"/>
      <c r="AS524" s="1"/>
      <c r="AT524" s="1"/>
      <c r="AV524" s="1"/>
      <c r="AW524" s="1"/>
      <c r="AX524" s="1"/>
      <c r="AZ524" s="1"/>
      <c r="BB524" s="1"/>
      <c r="BC524" s="1"/>
      <c r="BD524" s="1"/>
      <c r="BF524" s="1"/>
      <c r="BG524" s="1"/>
      <c r="BH524" s="1"/>
      <c r="BJ524" s="1"/>
      <c r="BK524" s="1"/>
      <c r="BL524" s="1"/>
      <c r="BN524" s="1"/>
      <c r="BP524" s="1"/>
      <c r="BQ524" s="1"/>
      <c r="BR524" s="1"/>
      <c r="BT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I524" s="1"/>
      <c r="CJ524" s="1"/>
      <c r="CK524" s="1"/>
      <c r="CL524" s="1"/>
    </row>
    <row r="525" spans="1:90" ht="13.5">
      <c r="A525" s="3"/>
      <c r="B525" s="3"/>
      <c r="C525" s="3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P525" s="11"/>
      <c r="Q525" s="1"/>
      <c r="S525" s="1"/>
      <c r="T525" s="1"/>
      <c r="V525" s="1"/>
      <c r="W525" s="1"/>
      <c r="Y525" s="1"/>
      <c r="Z525" s="1"/>
      <c r="AB525" s="1"/>
      <c r="AC525" s="1"/>
      <c r="AD525" s="1"/>
      <c r="AE525" s="1"/>
      <c r="AF525" s="1"/>
      <c r="AG525" s="1"/>
      <c r="AH525" s="1"/>
      <c r="AI525" s="1"/>
      <c r="AK525" s="1"/>
      <c r="AM525" s="1"/>
      <c r="AN525" s="1"/>
      <c r="AO525" s="1"/>
      <c r="AP525" s="1"/>
      <c r="AQ525" s="1"/>
      <c r="AR525" s="1"/>
      <c r="AS525" s="1"/>
      <c r="AT525" s="1"/>
      <c r="AV525" s="1"/>
      <c r="AW525" s="1"/>
      <c r="AX525" s="1"/>
      <c r="AZ525" s="1"/>
      <c r="BB525" s="1"/>
      <c r="BC525" s="1"/>
      <c r="BD525" s="1"/>
      <c r="BF525" s="1"/>
      <c r="BG525" s="1"/>
      <c r="BH525" s="1"/>
      <c r="BJ525" s="1"/>
      <c r="BK525" s="1"/>
      <c r="BL525" s="1"/>
      <c r="BN525" s="1"/>
      <c r="BP525" s="1"/>
      <c r="BQ525" s="1"/>
      <c r="BR525" s="1"/>
      <c r="BT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I525" s="1"/>
      <c r="CJ525" s="1"/>
      <c r="CK525" s="1"/>
      <c r="CL525" s="1"/>
    </row>
    <row r="526" spans="1:90" ht="13.5">
      <c r="A526" s="3"/>
      <c r="B526" s="3"/>
      <c r="C526" s="3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P526" s="11"/>
      <c r="Q526" s="1"/>
      <c r="S526" s="1"/>
      <c r="T526" s="1"/>
      <c r="V526" s="1"/>
      <c r="W526" s="1"/>
      <c r="Y526" s="1"/>
      <c r="Z526" s="1"/>
      <c r="AB526" s="1"/>
      <c r="AC526" s="1"/>
      <c r="AD526" s="1"/>
      <c r="AE526" s="1"/>
      <c r="AF526" s="1"/>
      <c r="AG526" s="1"/>
      <c r="AH526" s="1"/>
      <c r="AI526" s="1"/>
      <c r="AK526" s="1"/>
      <c r="AM526" s="1"/>
      <c r="AN526" s="1"/>
      <c r="AO526" s="1"/>
      <c r="AP526" s="1"/>
      <c r="AQ526" s="1"/>
      <c r="AR526" s="1"/>
      <c r="AS526" s="1"/>
      <c r="AT526" s="1"/>
      <c r="AV526" s="1"/>
      <c r="AW526" s="1"/>
      <c r="AX526" s="1"/>
      <c r="AZ526" s="1"/>
      <c r="BB526" s="1"/>
      <c r="BC526" s="1"/>
      <c r="BD526" s="1"/>
      <c r="BF526" s="1"/>
      <c r="BG526" s="1"/>
      <c r="BH526" s="1"/>
      <c r="BJ526" s="1"/>
      <c r="BK526" s="1"/>
      <c r="BL526" s="1"/>
      <c r="BN526" s="1"/>
      <c r="BP526" s="1"/>
      <c r="BQ526" s="1"/>
      <c r="BR526" s="1"/>
      <c r="BT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I526" s="1"/>
      <c r="CJ526" s="1"/>
      <c r="CK526" s="1"/>
      <c r="CL526" s="1"/>
    </row>
    <row r="527" spans="1:90" ht="13.5">
      <c r="A527" s="3"/>
      <c r="B527" s="3"/>
      <c r="C527" s="3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P527" s="11"/>
      <c r="Q527" s="1"/>
      <c r="S527" s="1"/>
      <c r="T527" s="1"/>
      <c r="V527" s="1"/>
      <c r="W527" s="1"/>
      <c r="Y527" s="1"/>
      <c r="Z527" s="1"/>
      <c r="AB527" s="1"/>
      <c r="AC527" s="1"/>
      <c r="AD527" s="1"/>
      <c r="AE527" s="1"/>
      <c r="AF527" s="1"/>
      <c r="AG527" s="1"/>
      <c r="AH527" s="1"/>
      <c r="AI527" s="1"/>
      <c r="AK527" s="1"/>
      <c r="AM527" s="1"/>
      <c r="AN527" s="1"/>
      <c r="AO527" s="1"/>
      <c r="AP527" s="1"/>
      <c r="AQ527" s="1"/>
      <c r="AR527" s="1"/>
      <c r="AS527" s="1"/>
      <c r="AT527" s="1"/>
      <c r="AV527" s="1"/>
      <c r="AW527" s="1"/>
      <c r="AX527" s="1"/>
      <c r="AZ527" s="1"/>
      <c r="BB527" s="1"/>
      <c r="BC527" s="1"/>
      <c r="BD527" s="1"/>
      <c r="BF527" s="1"/>
      <c r="BG527" s="1"/>
      <c r="BH527" s="1"/>
      <c r="BJ527" s="1"/>
      <c r="BK527" s="1"/>
      <c r="BL527" s="1"/>
      <c r="BN527" s="1"/>
      <c r="BP527" s="1"/>
      <c r="BQ527" s="1"/>
      <c r="BR527" s="1"/>
      <c r="BT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I527" s="1"/>
      <c r="CJ527" s="1"/>
      <c r="CK527" s="1"/>
      <c r="CL527" s="1"/>
    </row>
    <row r="528" spans="1:90" ht="13.5">
      <c r="A528" s="3"/>
      <c r="B528" s="3"/>
      <c r="C528" s="3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P528" s="11"/>
      <c r="Q528" s="1"/>
      <c r="S528" s="1"/>
      <c r="T528" s="1"/>
      <c r="V528" s="1"/>
      <c r="W528" s="1"/>
      <c r="Y528" s="1"/>
      <c r="Z528" s="1"/>
      <c r="AB528" s="1"/>
      <c r="AC528" s="1"/>
      <c r="AD528" s="1"/>
      <c r="AE528" s="1"/>
      <c r="AF528" s="1"/>
      <c r="AG528" s="1"/>
      <c r="AH528" s="1"/>
      <c r="AI528" s="1"/>
      <c r="AK528" s="1"/>
      <c r="AM528" s="1"/>
      <c r="AN528" s="1"/>
      <c r="AO528" s="1"/>
      <c r="AP528" s="1"/>
      <c r="AQ528" s="1"/>
      <c r="AR528" s="1"/>
      <c r="AS528" s="1"/>
      <c r="AT528" s="1"/>
      <c r="AV528" s="1"/>
      <c r="AW528" s="1"/>
      <c r="AX528" s="1"/>
      <c r="AZ528" s="1"/>
      <c r="BB528" s="1"/>
      <c r="BC528" s="1"/>
      <c r="BD528" s="1"/>
      <c r="BF528" s="1"/>
      <c r="BG528" s="1"/>
      <c r="BH528" s="1"/>
      <c r="BJ528" s="1"/>
      <c r="BK528" s="1"/>
      <c r="BL528" s="1"/>
      <c r="BN528" s="1"/>
      <c r="BP528" s="1"/>
      <c r="BQ528" s="1"/>
      <c r="BR528" s="1"/>
      <c r="BT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I528" s="1"/>
      <c r="CJ528" s="1"/>
      <c r="CK528" s="1"/>
      <c r="CL528" s="1"/>
    </row>
    <row r="529" spans="1:90" ht="13.5">
      <c r="A529" s="3"/>
      <c r="B529" s="3"/>
      <c r="C529" s="3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P529" s="11"/>
      <c r="Q529" s="1"/>
      <c r="S529" s="1"/>
      <c r="T529" s="1"/>
      <c r="V529" s="1"/>
      <c r="W529" s="1"/>
      <c r="Y529" s="1"/>
      <c r="Z529" s="1"/>
      <c r="AB529" s="1"/>
      <c r="AC529" s="1"/>
      <c r="AD529" s="1"/>
      <c r="AE529" s="1"/>
      <c r="AF529" s="1"/>
      <c r="AG529" s="1"/>
      <c r="AH529" s="1"/>
      <c r="AI529" s="1"/>
      <c r="AK529" s="1"/>
      <c r="AM529" s="1"/>
      <c r="AN529" s="1"/>
      <c r="AO529" s="1"/>
      <c r="AP529" s="1"/>
      <c r="AQ529" s="1"/>
      <c r="AR529" s="1"/>
      <c r="AS529" s="1"/>
      <c r="AT529" s="1"/>
      <c r="AV529" s="1"/>
      <c r="AW529" s="1"/>
      <c r="AX529" s="1"/>
      <c r="AZ529" s="1"/>
      <c r="BB529" s="1"/>
      <c r="BC529" s="1"/>
      <c r="BD529" s="1"/>
      <c r="BF529" s="1"/>
      <c r="BG529" s="1"/>
      <c r="BH529" s="1"/>
      <c r="BJ529" s="1"/>
      <c r="BK529" s="1"/>
      <c r="BL529" s="1"/>
      <c r="BN529" s="1"/>
      <c r="BP529" s="1"/>
      <c r="BQ529" s="1"/>
      <c r="BR529" s="1"/>
      <c r="BT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I529" s="1"/>
      <c r="CJ529" s="1"/>
      <c r="CK529" s="1"/>
      <c r="CL529" s="1"/>
    </row>
    <row r="530" spans="1:90" ht="13.5">
      <c r="A530" s="3"/>
      <c r="B530" s="3"/>
      <c r="C530" s="3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P530" s="11"/>
      <c r="Q530" s="1"/>
      <c r="S530" s="1"/>
      <c r="T530" s="1"/>
      <c r="V530" s="1"/>
      <c r="W530" s="1"/>
      <c r="Y530" s="1"/>
      <c r="Z530" s="1"/>
      <c r="AB530" s="1"/>
      <c r="AC530" s="1"/>
      <c r="AD530" s="1"/>
      <c r="AE530" s="1"/>
      <c r="AF530" s="1"/>
      <c r="AG530" s="1"/>
      <c r="AH530" s="1"/>
      <c r="AI530" s="1"/>
      <c r="AK530" s="1"/>
      <c r="AM530" s="1"/>
      <c r="AN530" s="1"/>
      <c r="AO530" s="1"/>
      <c r="AP530" s="1"/>
      <c r="AQ530" s="1"/>
      <c r="AR530" s="1"/>
      <c r="AS530" s="1"/>
      <c r="AT530" s="1"/>
      <c r="AV530" s="1"/>
      <c r="AW530" s="1"/>
      <c r="AX530" s="1"/>
      <c r="AZ530" s="1"/>
      <c r="BB530" s="1"/>
      <c r="BC530" s="1"/>
      <c r="BD530" s="1"/>
      <c r="BF530" s="1"/>
      <c r="BG530" s="1"/>
      <c r="BH530" s="1"/>
      <c r="BJ530" s="1"/>
      <c r="BK530" s="1"/>
      <c r="BL530" s="1"/>
      <c r="BN530" s="1"/>
      <c r="BP530" s="1"/>
      <c r="BQ530" s="1"/>
      <c r="BR530" s="1"/>
      <c r="BT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I530" s="1"/>
      <c r="CJ530" s="1"/>
      <c r="CK530" s="1"/>
      <c r="CL530" s="1"/>
    </row>
    <row r="531" spans="1:90" ht="13.5">
      <c r="A531" s="3"/>
      <c r="B531" s="3"/>
      <c r="C531" s="3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P531" s="11"/>
      <c r="Q531" s="1"/>
      <c r="S531" s="1"/>
      <c r="T531" s="1"/>
      <c r="V531" s="1"/>
      <c r="W531" s="1"/>
      <c r="Y531" s="1"/>
      <c r="Z531" s="1"/>
      <c r="AB531" s="1"/>
      <c r="AC531" s="1"/>
      <c r="AD531" s="1"/>
      <c r="AE531" s="1"/>
      <c r="AF531" s="1"/>
      <c r="AG531" s="1"/>
      <c r="AH531" s="1"/>
      <c r="AI531" s="1"/>
      <c r="AK531" s="1"/>
      <c r="AM531" s="1"/>
      <c r="AN531" s="1"/>
      <c r="AO531" s="1"/>
      <c r="AP531" s="1"/>
      <c r="AQ531" s="1"/>
      <c r="AR531" s="1"/>
      <c r="AS531" s="1"/>
      <c r="AT531" s="1"/>
      <c r="AV531" s="1"/>
      <c r="AW531" s="1"/>
      <c r="AX531" s="1"/>
      <c r="AZ531" s="1"/>
      <c r="BB531" s="1"/>
      <c r="BC531" s="1"/>
      <c r="BD531" s="1"/>
      <c r="BF531" s="1"/>
      <c r="BG531" s="1"/>
      <c r="BH531" s="1"/>
      <c r="BJ531" s="1"/>
      <c r="BK531" s="1"/>
      <c r="BL531" s="1"/>
      <c r="BN531" s="1"/>
      <c r="BP531" s="1"/>
      <c r="BQ531" s="1"/>
      <c r="BR531" s="1"/>
      <c r="BT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I531" s="1"/>
      <c r="CJ531" s="1"/>
      <c r="CK531" s="1"/>
      <c r="CL531" s="1"/>
    </row>
    <row r="532" spans="1:90" ht="13.5">
      <c r="A532" s="3"/>
      <c r="B532" s="3"/>
      <c r="C532" s="3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P532" s="11"/>
      <c r="Q532" s="1"/>
      <c r="S532" s="1"/>
      <c r="T532" s="1"/>
      <c r="V532" s="1"/>
      <c r="W532" s="1"/>
      <c r="Y532" s="1"/>
      <c r="Z532" s="1"/>
      <c r="AB532" s="1"/>
      <c r="AC532" s="1"/>
      <c r="AD532" s="1"/>
      <c r="AE532" s="1"/>
      <c r="AF532" s="1"/>
      <c r="AG532" s="1"/>
      <c r="AH532" s="1"/>
      <c r="AI532" s="1"/>
      <c r="AK532" s="1"/>
      <c r="AM532" s="1"/>
      <c r="AN532" s="1"/>
      <c r="AO532" s="1"/>
      <c r="AP532" s="1"/>
      <c r="AQ532" s="1"/>
      <c r="AR532" s="1"/>
      <c r="AS532" s="1"/>
      <c r="AT532" s="1"/>
      <c r="AV532" s="1"/>
      <c r="AW532" s="1"/>
      <c r="AX532" s="1"/>
      <c r="AZ532" s="1"/>
      <c r="BB532" s="1"/>
      <c r="BC532" s="1"/>
      <c r="BD532" s="1"/>
      <c r="BF532" s="1"/>
      <c r="BG532" s="1"/>
      <c r="BH532" s="1"/>
      <c r="BJ532" s="1"/>
      <c r="BK532" s="1"/>
      <c r="BL532" s="1"/>
      <c r="BN532" s="1"/>
      <c r="BP532" s="1"/>
      <c r="BQ532" s="1"/>
      <c r="BR532" s="1"/>
      <c r="BT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I532" s="1"/>
      <c r="CJ532" s="1"/>
      <c r="CK532" s="1"/>
      <c r="CL532" s="1"/>
    </row>
    <row r="533" spans="1:90" ht="13.5">
      <c r="A533" s="3"/>
      <c r="B533" s="3"/>
      <c r="C533" s="3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P533" s="11"/>
      <c r="Q533" s="1"/>
      <c r="S533" s="1"/>
      <c r="T533" s="1"/>
      <c r="V533" s="1"/>
      <c r="W533" s="1"/>
      <c r="Y533" s="1"/>
      <c r="Z533" s="1"/>
      <c r="AB533" s="1"/>
      <c r="AC533" s="1"/>
      <c r="AD533" s="1"/>
      <c r="AE533" s="1"/>
      <c r="AF533" s="1"/>
      <c r="AG533" s="1"/>
      <c r="AH533" s="1"/>
      <c r="AI533" s="1"/>
      <c r="AK533" s="1"/>
      <c r="AM533" s="1"/>
      <c r="AN533" s="1"/>
      <c r="AO533" s="1"/>
      <c r="AP533" s="1"/>
      <c r="AQ533" s="1"/>
      <c r="AR533" s="1"/>
      <c r="AS533" s="1"/>
      <c r="AT533" s="1"/>
      <c r="AV533" s="1"/>
      <c r="AW533" s="1"/>
      <c r="AX533" s="1"/>
      <c r="AZ533" s="1"/>
      <c r="BB533" s="1"/>
      <c r="BC533" s="1"/>
      <c r="BD533" s="1"/>
      <c r="BF533" s="1"/>
      <c r="BG533" s="1"/>
      <c r="BH533" s="1"/>
      <c r="BJ533" s="1"/>
      <c r="BK533" s="1"/>
      <c r="BL533" s="1"/>
      <c r="BN533" s="1"/>
      <c r="BP533" s="1"/>
      <c r="BQ533" s="1"/>
      <c r="BR533" s="1"/>
      <c r="BT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I533" s="1"/>
      <c r="CJ533" s="1"/>
      <c r="CK533" s="1"/>
      <c r="CL533" s="1"/>
    </row>
    <row r="534" spans="1:90" ht="13.5">
      <c r="A534" s="3"/>
      <c r="B534" s="3"/>
      <c r="C534" s="3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P534" s="11"/>
      <c r="Q534" s="1"/>
      <c r="S534" s="1"/>
      <c r="T534" s="1"/>
      <c r="V534" s="1"/>
      <c r="W534" s="1"/>
      <c r="Y534" s="1"/>
      <c r="Z534" s="1"/>
      <c r="AB534" s="1"/>
      <c r="AC534" s="1"/>
      <c r="AD534" s="1"/>
      <c r="AE534" s="1"/>
      <c r="AF534" s="1"/>
      <c r="AG534" s="1"/>
      <c r="AH534" s="1"/>
      <c r="AI534" s="1"/>
      <c r="AK534" s="1"/>
      <c r="AM534" s="1"/>
      <c r="AN534" s="1"/>
      <c r="AO534" s="1"/>
      <c r="AP534" s="1"/>
      <c r="AQ534" s="1"/>
      <c r="AR534" s="1"/>
      <c r="AS534" s="1"/>
      <c r="AT534" s="1"/>
      <c r="AV534" s="1"/>
      <c r="AW534" s="1"/>
      <c r="AX534" s="1"/>
      <c r="AZ534" s="1"/>
      <c r="BB534" s="1"/>
      <c r="BC534" s="1"/>
      <c r="BD534" s="1"/>
      <c r="BF534" s="1"/>
      <c r="BG534" s="1"/>
      <c r="BH534" s="1"/>
      <c r="BJ534" s="1"/>
      <c r="BK534" s="1"/>
      <c r="BL534" s="1"/>
      <c r="BN534" s="1"/>
      <c r="BP534" s="1"/>
      <c r="BQ534" s="1"/>
      <c r="BR534" s="1"/>
      <c r="BT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I534" s="1"/>
      <c r="CJ534" s="1"/>
      <c r="CK534" s="1"/>
      <c r="CL534" s="1"/>
    </row>
    <row r="535" spans="1:90" ht="13.5">
      <c r="A535" s="3"/>
      <c r="B535" s="3"/>
      <c r="C535" s="3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P535" s="11"/>
      <c r="Q535" s="1"/>
      <c r="S535" s="1"/>
      <c r="T535" s="1"/>
      <c r="V535" s="1"/>
      <c r="W535" s="1"/>
      <c r="Y535" s="1"/>
      <c r="Z535" s="1"/>
      <c r="AB535" s="1"/>
      <c r="AC535" s="1"/>
      <c r="AD535" s="1"/>
      <c r="AE535" s="1"/>
      <c r="AF535" s="1"/>
      <c r="AG535" s="1"/>
      <c r="AH535" s="1"/>
      <c r="AI535" s="1"/>
      <c r="AK535" s="1"/>
      <c r="AM535" s="1"/>
      <c r="AN535" s="1"/>
      <c r="AO535" s="1"/>
      <c r="AP535" s="1"/>
      <c r="AQ535" s="1"/>
      <c r="AR535" s="1"/>
      <c r="AS535" s="1"/>
      <c r="AT535" s="1"/>
      <c r="AV535" s="1"/>
      <c r="AW535" s="1"/>
      <c r="AX535" s="1"/>
      <c r="AZ535" s="1"/>
      <c r="BB535" s="1"/>
      <c r="BC535" s="1"/>
      <c r="BD535" s="1"/>
      <c r="BF535" s="1"/>
      <c r="BG535" s="1"/>
      <c r="BH535" s="1"/>
      <c r="BJ535" s="1"/>
      <c r="BK535" s="1"/>
      <c r="BL535" s="1"/>
      <c r="BN535" s="1"/>
      <c r="BP535" s="1"/>
      <c r="BQ535" s="1"/>
      <c r="BR535" s="1"/>
      <c r="BT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I535" s="1"/>
      <c r="CJ535" s="1"/>
      <c r="CK535" s="1"/>
      <c r="CL535" s="1"/>
    </row>
    <row r="536" spans="1:90" ht="13.5">
      <c r="A536" s="3"/>
      <c r="B536" s="3"/>
      <c r="C536" s="3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P536" s="11"/>
      <c r="Q536" s="1"/>
      <c r="S536" s="1"/>
      <c r="T536" s="1"/>
      <c r="V536" s="1"/>
      <c r="W536" s="1"/>
      <c r="Y536" s="1"/>
      <c r="Z536" s="1"/>
      <c r="AB536" s="1"/>
      <c r="AC536" s="1"/>
      <c r="AD536" s="1"/>
      <c r="AE536" s="1"/>
      <c r="AF536" s="1"/>
      <c r="AG536" s="1"/>
      <c r="AH536" s="1"/>
      <c r="AI536" s="1"/>
      <c r="AK536" s="1"/>
      <c r="AM536" s="1"/>
      <c r="AN536" s="1"/>
      <c r="AO536" s="1"/>
      <c r="AP536" s="1"/>
      <c r="AQ536" s="1"/>
      <c r="AR536" s="1"/>
      <c r="AS536" s="1"/>
      <c r="AT536" s="1"/>
      <c r="AV536" s="1"/>
      <c r="AW536" s="1"/>
      <c r="AX536" s="1"/>
      <c r="AZ536" s="1"/>
      <c r="BB536" s="1"/>
      <c r="BC536" s="1"/>
      <c r="BD536" s="1"/>
      <c r="BF536" s="1"/>
      <c r="BG536" s="1"/>
      <c r="BH536" s="1"/>
      <c r="BJ536" s="1"/>
      <c r="BK536" s="1"/>
      <c r="BL536" s="1"/>
      <c r="BN536" s="1"/>
      <c r="BP536" s="1"/>
      <c r="BQ536" s="1"/>
      <c r="BR536" s="1"/>
      <c r="BT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I536" s="1"/>
      <c r="CJ536" s="1"/>
      <c r="CK536" s="1"/>
      <c r="CL536" s="1"/>
    </row>
    <row r="537" spans="1:90" ht="13.5">
      <c r="A537" s="3"/>
      <c r="B537" s="3"/>
      <c r="C537" s="3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P537" s="11"/>
      <c r="Q537" s="1"/>
      <c r="S537" s="1"/>
      <c r="T537" s="1"/>
      <c r="V537" s="1"/>
      <c r="W537" s="1"/>
      <c r="Y537" s="1"/>
      <c r="Z537" s="1"/>
      <c r="AB537" s="1"/>
      <c r="AC537" s="1"/>
      <c r="AD537" s="1"/>
      <c r="AE537" s="1"/>
      <c r="AF537" s="1"/>
      <c r="AG537" s="1"/>
      <c r="AH537" s="1"/>
      <c r="AI537" s="1"/>
      <c r="AK537" s="1"/>
      <c r="AM537" s="1"/>
      <c r="AN537" s="1"/>
      <c r="AO537" s="1"/>
      <c r="AP537" s="1"/>
      <c r="AQ537" s="1"/>
      <c r="AR537" s="1"/>
      <c r="AS537" s="1"/>
      <c r="AT537" s="1"/>
      <c r="AV537" s="1"/>
      <c r="AW537" s="1"/>
      <c r="AX537" s="1"/>
      <c r="AZ537" s="1"/>
      <c r="BB537" s="1"/>
      <c r="BC537" s="1"/>
      <c r="BD537" s="1"/>
      <c r="BF537" s="1"/>
      <c r="BG537" s="1"/>
      <c r="BH537" s="1"/>
      <c r="BJ537" s="1"/>
      <c r="BK537" s="1"/>
      <c r="BL537" s="1"/>
      <c r="BN537" s="1"/>
      <c r="BP537" s="1"/>
      <c r="BQ537" s="1"/>
      <c r="BR537" s="1"/>
      <c r="BT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I537" s="1"/>
      <c r="CJ537" s="1"/>
      <c r="CK537" s="1"/>
      <c r="CL537" s="1"/>
    </row>
    <row r="538" spans="1:90" ht="13.5">
      <c r="A538" s="3"/>
      <c r="B538" s="3"/>
      <c r="C538" s="3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P538" s="11"/>
      <c r="Q538" s="1"/>
      <c r="S538" s="1"/>
      <c r="T538" s="1"/>
      <c r="V538" s="1"/>
      <c r="W538" s="1"/>
      <c r="Y538" s="1"/>
      <c r="Z538" s="1"/>
      <c r="AB538" s="1"/>
      <c r="AC538" s="1"/>
      <c r="AD538" s="1"/>
      <c r="AE538" s="1"/>
      <c r="AF538" s="1"/>
      <c r="AG538" s="1"/>
      <c r="AH538" s="1"/>
      <c r="AI538" s="1"/>
      <c r="AK538" s="1"/>
      <c r="AM538" s="1"/>
      <c r="AN538" s="1"/>
      <c r="AO538" s="1"/>
      <c r="AP538" s="1"/>
      <c r="AQ538" s="1"/>
      <c r="AR538" s="1"/>
      <c r="AS538" s="1"/>
      <c r="AT538" s="1"/>
      <c r="AV538" s="1"/>
      <c r="AW538" s="1"/>
      <c r="AX538" s="1"/>
      <c r="AZ538" s="1"/>
      <c r="BB538" s="1"/>
      <c r="BC538" s="1"/>
      <c r="BD538" s="1"/>
      <c r="BF538" s="1"/>
      <c r="BG538" s="1"/>
      <c r="BH538" s="1"/>
      <c r="BJ538" s="1"/>
      <c r="BK538" s="1"/>
      <c r="BL538" s="1"/>
      <c r="BN538" s="1"/>
      <c r="BP538" s="1"/>
      <c r="BQ538" s="1"/>
      <c r="BR538" s="1"/>
      <c r="BT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I538" s="1"/>
      <c r="CJ538" s="1"/>
      <c r="CK538" s="1"/>
      <c r="CL538" s="1"/>
    </row>
    <row r="539" spans="1:90" ht="13.5">
      <c r="A539" s="3"/>
      <c r="B539" s="3"/>
      <c r="C539" s="3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P539" s="11"/>
      <c r="Q539" s="1"/>
      <c r="S539" s="1"/>
      <c r="T539" s="1"/>
      <c r="V539" s="1"/>
      <c r="W539" s="1"/>
      <c r="Y539" s="1"/>
      <c r="Z539" s="1"/>
      <c r="AB539" s="1"/>
      <c r="AC539" s="1"/>
      <c r="AD539" s="1"/>
      <c r="AE539" s="1"/>
      <c r="AF539" s="1"/>
      <c r="AG539" s="1"/>
      <c r="AH539" s="1"/>
      <c r="AI539" s="1"/>
      <c r="AK539" s="1"/>
      <c r="AM539" s="1"/>
      <c r="AN539" s="1"/>
      <c r="AO539" s="1"/>
      <c r="AP539" s="1"/>
      <c r="AQ539" s="1"/>
      <c r="AR539" s="1"/>
      <c r="AS539" s="1"/>
      <c r="AT539" s="1"/>
      <c r="AV539" s="1"/>
      <c r="AW539" s="1"/>
      <c r="AX539" s="1"/>
      <c r="AZ539" s="1"/>
      <c r="BB539" s="1"/>
      <c r="BC539" s="1"/>
      <c r="BD539" s="1"/>
      <c r="BF539" s="1"/>
      <c r="BG539" s="1"/>
      <c r="BH539" s="1"/>
      <c r="BJ539" s="1"/>
      <c r="BK539" s="1"/>
      <c r="BL539" s="1"/>
      <c r="BN539" s="1"/>
      <c r="BP539" s="1"/>
      <c r="BQ539" s="1"/>
      <c r="BR539" s="1"/>
      <c r="BT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I539" s="1"/>
      <c r="CJ539" s="1"/>
      <c r="CK539" s="1"/>
      <c r="CL539" s="1"/>
    </row>
    <row r="540" spans="1:90" ht="13.5">
      <c r="A540" s="3"/>
      <c r="B540" s="3"/>
      <c r="C540" s="3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P540" s="11"/>
      <c r="Q540" s="1"/>
      <c r="S540" s="1"/>
      <c r="T540" s="1"/>
      <c r="V540" s="1"/>
      <c r="W540" s="1"/>
      <c r="Y540" s="1"/>
      <c r="Z540" s="1"/>
      <c r="AB540" s="1"/>
      <c r="AC540" s="1"/>
      <c r="AD540" s="1"/>
      <c r="AE540" s="1"/>
      <c r="AF540" s="1"/>
      <c r="AG540" s="1"/>
      <c r="AH540" s="1"/>
      <c r="AI540" s="1"/>
      <c r="AK540" s="1"/>
      <c r="AM540" s="1"/>
      <c r="AN540" s="1"/>
      <c r="AO540" s="1"/>
      <c r="AP540" s="1"/>
      <c r="AQ540" s="1"/>
      <c r="AR540" s="1"/>
      <c r="AS540" s="1"/>
      <c r="AT540" s="1"/>
      <c r="AV540" s="1"/>
      <c r="AW540" s="1"/>
      <c r="AX540" s="1"/>
      <c r="AZ540" s="1"/>
      <c r="BB540" s="1"/>
      <c r="BC540" s="1"/>
      <c r="BD540" s="1"/>
      <c r="BF540" s="1"/>
      <c r="BG540" s="1"/>
      <c r="BH540" s="1"/>
      <c r="BJ540" s="1"/>
      <c r="BK540" s="1"/>
      <c r="BL540" s="1"/>
      <c r="BN540" s="1"/>
      <c r="BP540" s="1"/>
      <c r="BQ540" s="1"/>
      <c r="BR540" s="1"/>
      <c r="BT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I540" s="1"/>
      <c r="CJ540" s="1"/>
      <c r="CK540" s="1"/>
      <c r="CL540" s="1"/>
    </row>
    <row r="541" spans="1:90" ht="13.5">
      <c r="A541" s="3"/>
      <c r="B541" s="3"/>
      <c r="C541" s="3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P541" s="11"/>
      <c r="Q541" s="1"/>
      <c r="S541" s="1"/>
      <c r="T541" s="1"/>
      <c r="V541" s="1"/>
      <c r="W541" s="1"/>
      <c r="Y541" s="1"/>
      <c r="Z541" s="1"/>
      <c r="AB541" s="1"/>
      <c r="AC541" s="1"/>
      <c r="AD541" s="1"/>
      <c r="AE541" s="1"/>
      <c r="AF541" s="1"/>
      <c r="AG541" s="1"/>
      <c r="AH541" s="1"/>
      <c r="AI541" s="1"/>
      <c r="AK541" s="1"/>
      <c r="AM541" s="1"/>
      <c r="AN541" s="1"/>
      <c r="AO541" s="1"/>
      <c r="AP541" s="1"/>
      <c r="AQ541" s="1"/>
      <c r="AR541" s="1"/>
      <c r="AS541" s="1"/>
      <c r="AT541" s="1"/>
      <c r="AV541" s="1"/>
      <c r="AW541" s="1"/>
      <c r="AX541" s="1"/>
      <c r="AZ541" s="1"/>
      <c r="BB541" s="1"/>
      <c r="BC541" s="1"/>
      <c r="BD541" s="1"/>
      <c r="BF541" s="1"/>
      <c r="BG541" s="1"/>
      <c r="BH541" s="1"/>
      <c r="BJ541" s="1"/>
      <c r="BK541" s="1"/>
      <c r="BL541" s="1"/>
      <c r="BN541" s="1"/>
      <c r="BP541" s="1"/>
      <c r="BQ541" s="1"/>
      <c r="BR541" s="1"/>
      <c r="BT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I541" s="1"/>
      <c r="CJ541" s="1"/>
      <c r="CK541" s="1"/>
      <c r="CL541" s="1"/>
    </row>
    <row r="542" spans="1:90" ht="13.5">
      <c r="A542" s="3"/>
      <c r="B542" s="3"/>
      <c r="C542" s="3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P542" s="11"/>
      <c r="Q542" s="1"/>
      <c r="S542" s="1"/>
      <c r="T542" s="1"/>
      <c r="V542" s="1"/>
      <c r="W542" s="1"/>
      <c r="Y542" s="1"/>
      <c r="Z542" s="1"/>
      <c r="AB542" s="1"/>
      <c r="AC542" s="1"/>
      <c r="AD542" s="1"/>
      <c r="AE542" s="1"/>
      <c r="AF542" s="1"/>
      <c r="AG542" s="1"/>
      <c r="AH542" s="1"/>
      <c r="AI542" s="1"/>
      <c r="AK542" s="1"/>
      <c r="AM542" s="1"/>
      <c r="AN542" s="1"/>
      <c r="AO542" s="1"/>
      <c r="AP542" s="1"/>
      <c r="AQ542" s="1"/>
      <c r="AR542" s="1"/>
      <c r="AS542" s="1"/>
      <c r="AT542" s="1"/>
      <c r="AV542" s="1"/>
      <c r="AW542" s="1"/>
      <c r="AX542" s="1"/>
      <c r="AZ542" s="1"/>
      <c r="BB542" s="1"/>
      <c r="BC542" s="1"/>
      <c r="BD542" s="1"/>
      <c r="BF542" s="1"/>
      <c r="BG542" s="1"/>
      <c r="BH542" s="1"/>
      <c r="BJ542" s="1"/>
      <c r="BK542" s="1"/>
      <c r="BL542" s="1"/>
      <c r="BN542" s="1"/>
      <c r="BP542" s="1"/>
      <c r="BQ542" s="1"/>
      <c r="BR542" s="1"/>
      <c r="BT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I542" s="1"/>
      <c r="CJ542" s="1"/>
      <c r="CK542" s="1"/>
      <c r="CL542" s="1"/>
    </row>
    <row r="543" spans="1:90" ht="13.5">
      <c r="A543" s="3"/>
      <c r="B543" s="3"/>
      <c r="C543" s="3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P543" s="11"/>
      <c r="Q543" s="1"/>
      <c r="S543" s="1"/>
      <c r="T543" s="1"/>
      <c r="V543" s="1"/>
      <c r="W543" s="1"/>
      <c r="Y543" s="1"/>
      <c r="Z543" s="1"/>
      <c r="AB543" s="1"/>
      <c r="AC543" s="1"/>
      <c r="AD543" s="1"/>
      <c r="AE543" s="1"/>
      <c r="AF543" s="1"/>
      <c r="AG543" s="1"/>
      <c r="AH543" s="1"/>
      <c r="AI543" s="1"/>
      <c r="AK543" s="1"/>
      <c r="AM543" s="1"/>
      <c r="AN543" s="1"/>
      <c r="AO543" s="1"/>
      <c r="AP543" s="1"/>
      <c r="AQ543" s="1"/>
      <c r="AR543" s="1"/>
      <c r="AS543" s="1"/>
      <c r="AT543" s="1"/>
      <c r="AV543" s="1"/>
      <c r="AW543" s="1"/>
      <c r="AX543" s="1"/>
      <c r="AZ543" s="1"/>
      <c r="BB543" s="1"/>
      <c r="BC543" s="1"/>
      <c r="BD543" s="1"/>
      <c r="BF543" s="1"/>
      <c r="BG543" s="1"/>
      <c r="BH543" s="1"/>
      <c r="BJ543" s="1"/>
      <c r="BK543" s="1"/>
      <c r="BL543" s="1"/>
      <c r="BN543" s="1"/>
      <c r="BP543" s="1"/>
      <c r="BQ543" s="1"/>
      <c r="BR543" s="1"/>
      <c r="BT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I543" s="1"/>
      <c r="CJ543" s="1"/>
      <c r="CK543" s="1"/>
      <c r="CL543" s="1"/>
    </row>
    <row r="544" spans="1:90" ht="13.5">
      <c r="A544" s="3"/>
      <c r="B544" s="3"/>
      <c r="C544" s="3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P544" s="11"/>
      <c r="Q544" s="1"/>
      <c r="S544" s="1"/>
      <c r="T544" s="1"/>
      <c r="V544" s="1"/>
      <c r="W544" s="1"/>
      <c r="Y544" s="1"/>
      <c r="Z544" s="1"/>
      <c r="AB544" s="1"/>
      <c r="AC544" s="1"/>
      <c r="AD544" s="1"/>
      <c r="AE544" s="1"/>
      <c r="AF544" s="1"/>
      <c r="AG544" s="1"/>
      <c r="AH544" s="1"/>
      <c r="AI544" s="1"/>
      <c r="AK544" s="1"/>
      <c r="AM544" s="1"/>
      <c r="AN544" s="1"/>
      <c r="AO544" s="1"/>
      <c r="AP544" s="1"/>
      <c r="AQ544" s="1"/>
      <c r="AR544" s="1"/>
      <c r="AS544" s="1"/>
      <c r="AT544" s="1"/>
      <c r="AV544" s="1"/>
      <c r="AW544" s="1"/>
      <c r="AX544" s="1"/>
      <c r="AZ544" s="1"/>
      <c r="BB544" s="1"/>
      <c r="BC544" s="1"/>
      <c r="BD544" s="1"/>
      <c r="BF544" s="1"/>
      <c r="BG544" s="1"/>
      <c r="BH544" s="1"/>
      <c r="BJ544" s="1"/>
      <c r="BK544" s="1"/>
      <c r="BL544" s="1"/>
      <c r="BN544" s="1"/>
      <c r="BP544" s="1"/>
      <c r="BQ544" s="1"/>
      <c r="BR544" s="1"/>
      <c r="BT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I544" s="1"/>
      <c r="CJ544" s="1"/>
      <c r="CK544" s="1"/>
      <c r="CL544" s="1"/>
    </row>
    <row r="545" spans="1:90" ht="13.5">
      <c r="A545" s="3"/>
      <c r="B545" s="3"/>
      <c r="C545" s="3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P545" s="11"/>
      <c r="Q545" s="1"/>
      <c r="S545" s="1"/>
      <c r="T545" s="1"/>
      <c r="V545" s="1"/>
      <c r="W545" s="1"/>
      <c r="Y545" s="1"/>
      <c r="Z545" s="1"/>
      <c r="AB545" s="1"/>
      <c r="AC545" s="1"/>
      <c r="AD545" s="1"/>
      <c r="AE545" s="1"/>
      <c r="AF545" s="1"/>
      <c r="AG545" s="1"/>
      <c r="AH545" s="1"/>
      <c r="AI545" s="1"/>
      <c r="AK545" s="1"/>
      <c r="AM545" s="1"/>
      <c r="AN545" s="1"/>
      <c r="AO545" s="1"/>
      <c r="AP545" s="1"/>
      <c r="AQ545" s="1"/>
      <c r="AR545" s="1"/>
      <c r="AS545" s="1"/>
      <c r="AT545" s="1"/>
      <c r="AV545" s="1"/>
      <c r="AW545" s="1"/>
      <c r="AX545" s="1"/>
      <c r="AZ545" s="1"/>
      <c r="BB545" s="1"/>
      <c r="BC545" s="1"/>
      <c r="BD545" s="1"/>
      <c r="BF545" s="1"/>
      <c r="BG545" s="1"/>
      <c r="BH545" s="1"/>
      <c r="BJ545" s="1"/>
      <c r="BK545" s="1"/>
      <c r="BL545" s="1"/>
      <c r="BN545" s="1"/>
      <c r="BP545" s="1"/>
      <c r="BQ545" s="1"/>
      <c r="BR545" s="1"/>
      <c r="BT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I545" s="1"/>
      <c r="CJ545" s="1"/>
      <c r="CK545" s="1"/>
      <c r="CL545" s="1"/>
    </row>
    <row r="546" spans="1:90" ht="13.5">
      <c r="A546" s="3"/>
      <c r="B546" s="3"/>
      <c r="C546" s="3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P546" s="11"/>
      <c r="Q546" s="1"/>
      <c r="S546" s="1"/>
      <c r="T546" s="1"/>
      <c r="V546" s="1"/>
      <c r="W546" s="1"/>
      <c r="Y546" s="1"/>
      <c r="Z546" s="1"/>
      <c r="AB546" s="1"/>
      <c r="AC546" s="1"/>
      <c r="AD546" s="1"/>
      <c r="AE546" s="1"/>
      <c r="AF546" s="1"/>
      <c r="AG546" s="1"/>
      <c r="AH546" s="1"/>
      <c r="AI546" s="1"/>
      <c r="AK546" s="1"/>
      <c r="AM546" s="1"/>
      <c r="AN546" s="1"/>
      <c r="AO546" s="1"/>
      <c r="AP546" s="1"/>
      <c r="AQ546" s="1"/>
      <c r="AR546" s="1"/>
      <c r="AS546" s="1"/>
      <c r="AT546" s="1"/>
      <c r="AV546" s="1"/>
      <c r="AW546" s="1"/>
      <c r="AX546" s="1"/>
      <c r="AZ546" s="1"/>
      <c r="BB546" s="1"/>
      <c r="BC546" s="1"/>
      <c r="BD546" s="1"/>
      <c r="BF546" s="1"/>
      <c r="BG546" s="1"/>
      <c r="BH546" s="1"/>
      <c r="BJ546" s="1"/>
      <c r="BK546" s="1"/>
      <c r="BL546" s="1"/>
      <c r="BN546" s="1"/>
      <c r="BP546" s="1"/>
      <c r="BQ546" s="1"/>
      <c r="BR546" s="1"/>
      <c r="BT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I546" s="1"/>
      <c r="CJ546" s="1"/>
      <c r="CK546" s="1"/>
      <c r="CL546" s="1"/>
    </row>
    <row r="547" spans="1:90" ht="13.5">
      <c r="A547" s="3"/>
      <c r="B547" s="3"/>
      <c r="C547" s="3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P547" s="11"/>
      <c r="Q547" s="1"/>
      <c r="S547" s="1"/>
      <c r="T547" s="1"/>
      <c r="V547" s="1"/>
      <c r="W547" s="1"/>
      <c r="Y547" s="1"/>
      <c r="Z547" s="1"/>
      <c r="AB547" s="1"/>
      <c r="AC547" s="1"/>
      <c r="AD547" s="1"/>
      <c r="AE547" s="1"/>
      <c r="AF547" s="1"/>
      <c r="AG547" s="1"/>
      <c r="AH547" s="1"/>
      <c r="AI547" s="1"/>
      <c r="AK547" s="1"/>
      <c r="AM547" s="1"/>
      <c r="AN547" s="1"/>
      <c r="AO547" s="1"/>
      <c r="AP547" s="1"/>
      <c r="AQ547" s="1"/>
      <c r="AR547" s="1"/>
      <c r="AS547" s="1"/>
      <c r="AT547" s="1"/>
      <c r="AV547" s="1"/>
      <c r="AW547" s="1"/>
      <c r="AX547" s="1"/>
      <c r="AZ547" s="1"/>
      <c r="BB547" s="1"/>
      <c r="BC547" s="1"/>
      <c r="BD547" s="1"/>
      <c r="BF547" s="1"/>
      <c r="BG547" s="1"/>
      <c r="BH547" s="1"/>
      <c r="BJ547" s="1"/>
      <c r="BK547" s="1"/>
      <c r="BL547" s="1"/>
      <c r="BN547" s="1"/>
      <c r="BP547" s="1"/>
      <c r="BQ547" s="1"/>
      <c r="BR547" s="1"/>
      <c r="BT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I547" s="1"/>
      <c r="CJ547" s="1"/>
      <c r="CK547" s="1"/>
      <c r="CL547" s="1"/>
    </row>
    <row r="548" spans="1:90" ht="13.5">
      <c r="A548" s="3"/>
      <c r="B548" s="3"/>
      <c r="C548" s="3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P548" s="11"/>
      <c r="Q548" s="1"/>
      <c r="S548" s="1"/>
      <c r="T548" s="1"/>
      <c r="V548" s="1"/>
      <c r="W548" s="1"/>
      <c r="Y548" s="1"/>
      <c r="Z548" s="1"/>
      <c r="AB548" s="1"/>
      <c r="AC548" s="1"/>
      <c r="AD548" s="1"/>
      <c r="AE548" s="1"/>
      <c r="AF548" s="1"/>
      <c r="AG548" s="1"/>
      <c r="AH548" s="1"/>
      <c r="AI548" s="1"/>
      <c r="AK548" s="1"/>
      <c r="AM548" s="1"/>
      <c r="AN548" s="1"/>
      <c r="AO548" s="1"/>
      <c r="AP548" s="1"/>
      <c r="AQ548" s="1"/>
      <c r="AR548" s="1"/>
      <c r="AS548" s="1"/>
      <c r="AT548" s="1"/>
      <c r="AV548" s="1"/>
      <c r="AW548" s="1"/>
      <c r="AX548" s="1"/>
      <c r="AZ548" s="1"/>
      <c r="BB548" s="1"/>
      <c r="BC548" s="1"/>
      <c r="BD548" s="1"/>
      <c r="BF548" s="1"/>
      <c r="BG548" s="1"/>
      <c r="BH548" s="1"/>
      <c r="BJ548" s="1"/>
      <c r="BK548" s="1"/>
      <c r="BL548" s="1"/>
      <c r="BN548" s="1"/>
      <c r="BP548" s="1"/>
      <c r="BQ548" s="1"/>
      <c r="BR548" s="1"/>
      <c r="BT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I548" s="1"/>
      <c r="CJ548" s="1"/>
      <c r="CK548" s="1"/>
      <c r="CL548" s="1"/>
    </row>
    <row r="549" spans="1:90" ht="13.5">
      <c r="A549" s="3"/>
      <c r="B549" s="3"/>
      <c r="C549" s="3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P549" s="11"/>
      <c r="Q549" s="1"/>
      <c r="S549" s="1"/>
      <c r="T549" s="1"/>
      <c r="V549" s="1"/>
      <c r="W549" s="1"/>
      <c r="Y549" s="1"/>
      <c r="Z549" s="1"/>
      <c r="AB549" s="1"/>
      <c r="AC549" s="1"/>
      <c r="AD549" s="1"/>
      <c r="AE549" s="1"/>
      <c r="AF549" s="1"/>
      <c r="AG549" s="1"/>
      <c r="AH549" s="1"/>
      <c r="AI549" s="1"/>
      <c r="AK549" s="1"/>
      <c r="AM549" s="1"/>
      <c r="AN549" s="1"/>
      <c r="AO549" s="1"/>
      <c r="AP549" s="1"/>
      <c r="AQ549" s="1"/>
      <c r="AR549" s="1"/>
      <c r="AS549" s="1"/>
      <c r="AT549" s="1"/>
      <c r="AV549" s="1"/>
      <c r="AW549" s="1"/>
      <c r="AX549" s="1"/>
      <c r="AZ549" s="1"/>
      <c r="BB549" s="1"/>
      <c r="BC549" s="1"/>
      <c r="BD549" s="1"/>
      <c r="BF549" s="1"/>
      <c r="BG549" s="1"/>
      <c r="BH549" s="1"/>
      <c r="BJ549" s="1"/>
      <c r="BK549" s="1"/>
      <c r="BL549" s="1"/>
      <c r="BN549" s="1"/>
      <c r="BP549" s="1"/>
      <c r="BQ549" s="1"/>
      <c r="BR549" s="1"/>
      <c r="BT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I549" s="1"/>
      <c r="CJ549" s="1"/>
      <c r="CK549" s="1"/>
      <c r="CL549" s="1"/>
    </row>
    <row r="550" spans="1:90" ht="13.5">
      <c r="A550" s="3"/>
      <c r="B550" s="3"/>
      <c r="C550" s="3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P550" s="11"/>
      <c r="Q550" s="1"/>
      <c r="S550" s="1"/>
      <c r="T550" s="1"/>
      <c r="V550" s="1"/>
      <c r="W550" s="1"/>
      <c r="Y550" s="1"/>
      <c r="Z550" s="1"/>
      <c r="AB550" s="1"/>
      <c r="AC550" s="1"/>
      <c r="AD550" s="1"/>
      <c r="AE550" s="1"/>
      <c r="AF550" s="1"/>
      <c r="AG550" s="1"/>
      <c r="AH550" s="1"/>
      <c r="AI550" s="1"/>
      <c r="AK550" s="1"/>
      <c r="AM550" s="1"/>
      <c r="AN550" s="1"/>
      <c r="AO550" s="1"/>
      <c r="AP550" s="1"/>
      <c r="AQ550" s="1"/>
      <c r="AR550" s="1"/>
      <c r="AS550" s="1"/>
      <c r="AT550" s="1"/>
      <c r="AV550" s="1"/>
      <c r="AW550" s="1"/>
      <c r="AX550" s="1"/>
      <c r="AZ550" s="1"/>
      <c r="BB550" s="1"/>
      <c r="BC550" s="1"/>
      <c r="BD550" s="1"/>
      <c r="BF550" s="1"/>
      <c r="BG550" s="1"/>
      <c r="BH550" s="1"/>
      <c r="BJ550" s="1"/>
      <c r="BK550" s="1"/>
      <c r="BL550" s="1"/>
      <c r="BN550" s="1"/>
      <c r="BP550" s="1"/>
      <c r="BQ550" s="1"/>
      <c r="BR550" s="1"/>
      <c r="BT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I550" s="1"/>
      <c r="CJ550" s="1"/>
      <c r="CK550" s="1"/>
      <c r="CL550" s="1"/>
    </row>
    <row r="551" spans="1:90" ht="13.5">
      <c r="A551" s="3"/>
      <c r="B551" s="3"/>
      <c r="C551" s="3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P551" s="11"/>
      <c r="Q551" s="1"/>
      <c r="S551" s="1"/>
      <c r="T551" s="1"/>
      <c r="V551" s="1"/>
      <c r="W551" s="1"/>
      <c r="Y551" s="1"/>
      <c r="Z551" s="1"/>
      <c r="AB551" s="1"/>
      <c r="AC551" s="1"/>
      <c r="AD551" s="1"/>
      <c r="AE551" s="1"/>
      <c r="AF551" s="1"/>
      <c r="AG551" s="1"/>
      <c r="AH551" s="1"/>
      <c r="AI551" s="1"/>
      <c r="AK551" s="1"/>
      <c r="AM551" s="1"/>
      <c r="AN551" s="1"/>
      <c r="AO551" s="1"/>
      <c r="AP551" s="1"/>
      <c r="AQ551" s="1"/>
      <c r="AR551" s="1"/>
      <c r="AS551" s="1"/>
      <c r="AT551" s="1"/>
      <c r="AV551" s="1"/>
      <c r="AW551" s="1"/>
      <c r="AX551" s="1"/>
      <c r="AZ551" s="1"/>
      <c r="BB551" s="1"/>
      <c r="BC551" s="1"/>
      <c r="BD551" s="1"/>
      <c r="BF551" s="1"/>
      <c r="BG551" s="1"/>
      <c r="BH551" s="1"/>
      <c r="BJ551" s="1"/>
      <c r="BK551" s="1"/>
      <c r="BL551" s="1"/>
      <c r="BN551" s="1"/>
      <c r="BP551" s="1"/>
      <c r="BQ551" s="1"/>
      <c r="BR551" s="1"/>
      <c r="BT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I551" s="1"/>
      <c r="CJ551" s="1"/>
      <c r="CK551" s="1"/>
      <c r="CL551" s="1"/>
    </row>
    <row r="552" spans="1:90" ht="13.5">
      <c r="A552" s="3"/>
      <c r="B552" s="3"/>
      <c r="C552" s="3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P552" s="11"/>
      <c r="Q552" s="1"/>
      <c r="S552" s="1"/>
      <c r="T552" s="1"/>
      <c r="V552" s="1"/>
      <c r="W552" s="1"/>
      <c r="Y552" s="1"/>
      <c r="Z552" s="1"/>
      <c r="AB552" s="1"/>
      <c r="AC552" s="1"/>
      <c r="AD552" s="1"/>
      <c r="AE552" s="1"/>
      <c r="AF552" s="1"/>
      <c r="AG552" s="1"/>
      <c r="AH552" s="1"/>
      <c r="AI552" s="1"/>
      <c r="AK552" s="1"/>
      <c r="AM552" s="1"/>
      <c r="AN552" s="1"/>
      <c r="AO552" s="1"/>
      <c r="AP552" s="1"/>
      <c r="AQ552" s="1"/>
      <c r="AR552" s="1"/>
      <c r="AS552" s="1"/>
      <c r="AT552" s="1"/>
      <c r="AV552" s="1"/>
      <c r="AW552" s="1"/>
      <c r="AX552" s="1"/>
      <c r="AZ552" s="1"/>
      <c r="BB552" s="1"/>
      <c r="BC552" s="1"/>
      <c r="BD552" s="1"/>
      <c r="BF552" s="1"/>
      <c r="BG552" s="1"/>
      <c r="BH552" s="1"/>
      <c r="BJ552" s="1"/>
      <c r="BK552" s="1"/>
      <c r="BL552" s="1"/>
      <c r="BN552" s="1"/>
      <c r="BP552" s="1"/>
      <c r="BQ552" s="1"/>
      <c r="BR552" s="1"/>
      <c r="BT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I552" s="1"/>
      <c r="CJ552" s="1"/>
      <c r="CK552" s="1"/>
      <c r="CL552" s="1"/>
    </row>
    <row r="553" spans="1:90" ht="13.5">
      <c r="A553" s="3"/>
      <c r="B553" s="3"/>
      <c r="C553" s="3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P553" s="11"/>
      <c r="Q553" s="1"/>
      <c r="S553" s="1"/>
      <c r="T553" s="1"/>
      <c r="V553" s="1"/>
      <c r="W553" s="1"/>
      <c r="Y553" s="1"/>
      <c r="Z553" s="1"/>
      <c r="AB553" s="1"/>
      <c r="AC553" s="1"/>
      <c r="AD553" s="1"/>
      <c r="AE553" s="1"/>
      <c r="AF553" s="1"/>
      <c r="AG553" s="1"/>
      <c r="AH553" s="1"/>
      <c r="AI553" s="1"/>
      <c r="AK553" s="1"/>
      <c r="AM553" s="1"/>
      <c r="AN553" s="1"/>
      <c r="AO553" s="1"/>
      <c r="AP553" s="1"/>
      <c r="AQ553" s="1"/>
      <c r="AR553" s="1"/>
      <c r="AS553" s="1"/>
      <c r="AT553" s="1"/>
      <c r="AV553" s="1"/>
      <c r="AW553" s="1"/>
      <c r="AX553" s="1"/>
      <c r="AZ553" s="1"/>
      <c r="BB553" s="1"/>
      <c r="BC553" s="1"/>
      <c r="BD553" s="1"/>
      <c r="BF553" s="1"/>
      <c r="BG553" s="1"/>
      <c r="BH553" s="1"/>
      <c r="BJ553" s="1"/>
      <c r="BK553" s="1"/>
      <c r="BL553" s="1"/>
      <c r="BN553" s="1"/>
      <c r="BP553" s="1"/>
      <c r="BQ553" s="1"/>
      <c r="BR553" s="1"/>
      <c r="BT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I553" s="1"/>
      <c r="CJ553" s="1"/>
      <c r="CK553" s="1"/>
      <c r="CL553" s="1"/>
    </row>
    <row r="554" spans="1:90" ht="13.5">
      <c r="A554" s="3"/>
      <c r="B554" s="3"/>
      <c r="C554" s="3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P554" s="11"/>
      <c r="Q554" s="1"/>
      <c r="S554" s="1"/>
      <c r="T554" s="1"/>
      <c r="V554" s="1"/>
      <c r="W554" s="1"/>
      <c r="Y554" s="1"/>
      <c r="Z554" s="1"/>
      <c r="AB554" s="1"/>
      <c r="AC554" s="1"/>
      <c r="AD554" s="1"/>
      <c r="AE554" s="1"/>
      <c r="AF554" s="1"/>
      <c r="AG554" s="1"/>
      <c r="AH554" s="1"/>
      <c r="AI554" s="1"/>
      <c r="AK554" s="1"/>
      <c r="AM554" s="1"/>
      <c r="AN554" s="1"/>
      <c r="AO554" s="1"/>
      <c r="AP554" s="1"/>
      <c r="AQ554" s="1"/>
      <c r="AR554" s="1"/>
      <c r="AS554" s="1"/>
      <c r="AT554" s="1"/>
      <c r="AV554" s="1"/>
      <c r="AW554" s="1"/>
      <c r="AX554" s="1"/>
      <c r="AZ554" s="1"/>
      <c r="BB554" s="1"/>
      <c r="BC554" s="1"/>
      <c r="BD554" s="1"/>
      <c r="BF554" s="1"/>
      <c r="BG554" s="1"/>
      <c r="BH554" s="1"/>
      <c r="BJ554" s="1"/>
      <c r="BK554" s="1"/>
      <c r="BL554" s="1"/>
      <c r="BN554" s="1"/>
      <c r="BP554" s="1"/>
      <c r="BQ554" s="1"/>
      <c r="BR554" s="1"/>
      <c r="BT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I554" s="1"/>
      <c r="CJ554" s="1"/>
      <c r="CK554" s="1"/>
      <c r="CL554" s="1"/>
    </row>
    <row r="555" spans="1:90" ht="13.5">
      <c r="A555" s="3"/>
      <c r="B555" s="3"/>
      <c r="C555" s="3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P555" s="11"/>
      <c r="Q555" s="1"/>
      <c r="S555" s="1"/>
      <c r="T555" s="1"/>
      <c r="V555" s="1"/>
      <c r="W555" s="1"/>
      <c r="Y555" s="1"/>
      <c r="Z555" s="1"/>
      <c r="AB555" s="1"/>
      <c r="AC555" s="1"/>
      <c r="AD555" s="1"/>
      <c r="AE555" s="1"/>
      <c r="AF555" s="1"/>
      <c r="AG555" s="1"/>
      <c r="AH555" s="1"/>
      <c r="AI555" s="1"/>
      <c r="AK555" s="1"/>
      <c r="AM555" s="1"/>
      <c r="AN555" s="1"/>
      <c r="AO555" s="1"/>
      <c r="AP555" s="1"/>
      <c r="AQ555" s="1"/>
      <c r="AR555" s="1"/>
      <c r="AS555" s="1"/>
      <c r="AT555" s="1"/>
      <c r="AV555" s="1"/>
      <c r="AW555" s="1"/>
      <c r="AX555" s="1"/>
      <c r="AZ555" s="1"/>
      <c r="BB555" s="1"/>
      <c r="BC555" s="1"/>
      <c r="BD555" s="1"/>
      <c r="BF555" s="1"/>
      <c r="BG555" s="1"/>
      <c r="BH555" s="1"/>
      <c r="BJ555" s="1"/>
      <c r="BK555" s="1"/>
      <c r="BL555" s="1"/>
      <c r="BN555" s="1"/>
      <c r="BP555" s="1"/>
      <c r="BQ555" s="1"/>
      <c r="BR555" s="1"/>
      <c r="BT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I555" s="1"/>
      <c r="CJ555" s="1"/>
      <c r="CK555" s="1"/>
      <c r="CL555" s="1"/>
    </row>
    <row r="556" spans="1:90" ht="13.5">
      <c r="A556" s="3"/>
      <c r="B556" s="3"/>
      <c r="C556" s="3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P556" s="11"/>
      <c r="Q556" s="1"/>
      <c r="S556" s="1"/>
      <c r="T556" s="1"/>
      <c r="V556" s="1"/>
      <c r="W556" s="1"/>
      <c r="Y556" s="1"/>
      <c r="Z556" s="1"/>
      <c r="AB556" s="1"/>
      <c r="AC556" s="1"/>
      <c r="AD556" s="1"/>
      <c r="AE556" s="1"/>
      <c r="AF556" s="1"/>
      <c r="AG556" s="1"/>
      <c r="AH556" s="1"/>
      <c r="AI556" s="1"/>
      <c r="AK556" s="1"/>
      <c r="AM556" s="1"/>
      <c r="AN556" s="1"/>
      <c r="AO556" s="1"/>
      <c r="AP556" s="1"/>
      <c r="AQ556" s="1"/>
      <c r="AR556" s="1"/>
      <c r="AS556" s="1"/>
      <c r="AT556" s="1"/>
      <c r="AV556" s="1"/>
      <c r="AW556" s="1"/>
      <c r="AX556" s="1"/>
      <c r="AZ556" s="1"/>
      <c r="BB556" s="1"/>
      <c r="BC556" s="1"/>
      <c r="BD556" s="1"/>
      <c r="BF556" s="1"/>
      <c r="BG556" s="1"/>
      <c r="BH556" s="1"/>
      <c r="BJ556" s="1"/>
      <c r="BK556" s="1"/>
      <c r="BL556" s="1"/>
      <c r="BN556" s="1"/>
      <c r="BP556" s="1"/>
      <c r="BQ556" s="1"/>
      <c r="BR556" s="1"/>
      <c r="BT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I556" s="1"/>
      <c r="CJ556" s="1"/>
      <c r="CK556" s="1"/>
      <c r="CL556" s="1"/>
    </row>
    <row r="557" spans="1:90" ht="13.5">
      <c r="A557" s="3"/>
      <c r="B557" s="3"/>
      <c r="C557" s="3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P557" s="11"/>
      <c r="Q557" s="1"/>
      <c r="S557" s="1"/>
      <c r="T557" s="1"/>
      <c r="V557" s="1"/>
      <c r="W557" s="1"/>
      <c r="Y557" s="1"/>
      <c r="Z557" s="1"/>
      <c r="AB557" s="1"/>
      <c r="AC557" s="1"/>
      <c r="AD557" s="1"/>
      <c r="AE557" s="1"/>
      <c r="AF557" s="1"/>
      <c r="AG557" s="1"/>
      <c r="AH557" s="1"/>
      <c r="AI557" s="1"/>
      <c r="AK557" s="1"/>
      <c r="AM557" s="1"/>
      <c r="AN557" s="1"/>
      <c r="AO557" s="1"/>
      <c r="AP557" s="1"/>
      <c r="AQ557" s="1"/>
      <c r="AR557" s="1"/>
      <c r="AS557" s="1"/>
      <c r="AT557" s="1"/>
      <c r="AV557" s="1"/>
      <c r="AW557" s="1"/>
      <c r="AX557" s="1"/>
      <c r="AZ557" s="1"/>
      <c r="BB557" s="1"/>
      <c r="BC557" s="1"/>
      <c r="BD557" s="1"/>
      <c r="BF557" s="1"/>
      <c r="BG557" s="1"/>
      <c r="BH557" s="1"/>
      <c r="BJ557" s="1"/>
      <c r="BK557" s="1"/>
      <c r="BL557" s="1"/>
      <c r="BN557" s="1"/>
      <c r="BP557" s="1"/>
      <c r="BQ557" s="1"/>
      <c r="BR557" s="1"/>
      <c r="BT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I557" s="1"/>
      <c r="CJ557" s="1"/>
      <c r="CK557" s="1"/>
      <c r="CL557" s="1"/>
    </row>
    <row r="558" spans="1:90" ht="13.5">
      <c r="A558" s="3"/>
      <c r="B558" s="3"/>
      <c r="C558" s="3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P558" s="11"/>
      <c r="Q558" s="1"/>
      <c r="S558" s="1"/>
      <c r="T558" s="1"/>
      <c r="V558" s="1"/>
      <c r="W558" s="1"/>
      <c r="Y558" s="1"/>
      <c r="Z558" s="1"/>
      <c r="AB558" s="1"/>
      <c r="AC558" s="1"/>
      <c r="AD558" s="1"/>
      <c r="AE558" s="1"/>
      <c r="AF558" s="1"/>
      <c r="AG558" s="1"/>
      <c r="AH558" s="1"/>
      <c r="AI558" s="1"/>
      <c r="AK558" s="1"/>
      <c r="AM558" s="1"/>
      <c r="AN558" s="1"/>
      <c r="AO558" s="1"/>
      <c r="AP558" s="1"/>
      <c r="AQ558" s="1"/>
      <c r="AR558" s="1"/>
      <c r="AS558" s="1"/>
      <c r="AT558" s="1"/>
      <c r="AV558" s="1"/>
      <c r="AW558" s="1"/>
      <c r="AX558" s="1"/>
      <c r="AZ558" s="1"/>
      <c r="BB558" s="1"/>
      <c r="BC558" s="1"/>
      <c r="BD558" s="1"/>
      <c r="BF558" s="1"/>
      <c r="BG558" s="1"/>
      <c r="BH558" s="1"/>
      <c r="BJ558" s="1"/>
      <c r="BK558" s="1"/>
      <c r="BL558" s="1"/>
      <c r="BN558" s="1"/>
      <c r="BP558" s="1"/>
      <c r="BQ558" s="1"/>
      <c r="BR558" s="1"/>
      <c r="BT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I558" s="1"/>
      <c r="CJ558" s="1"/>
      <c r="CK558" s="1"/>
      <c r="CL558" s="1"/>
    </row>
    <row r="559" spans="1:90" ht="13.5">
      <c r="A559" s="3"/>
      <c r="B559" s="3"/>
      <c r="C559" s="3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P559" s="11"/>
      <c r="Q559" s="1"/>
      <c r="S559" s="1"/>
      <c r="T559" s="1"/>
      <c r="V559" s="1"/>
      <c r="W559" s="1"/>
      <c r="Y559" s="1"/>
      <c r="Z559" s="1"/>
      <c r="AB559" s="1"/>
      <c r="AC559" s="1"/>
      <c r="AD559" s="1"/>
      <c r="AE559" s="1"/>
      <c r="AF559" s="1"/>
      <c r="AG559" s="1"/>
      <c r="AH559" s="1"/>
      <c r="AI559" s="1"/>
      <c r="AK559" s="1"/>
      <c r="AM559" s="1"/>
      <c r="AN559" s="1"/>
      <c r="AO559" s="1"/>
      <c r="AP559" s="1"/>
      <c r="AQ559" s="1"/>
      <c r="AR559" s="1"/>
      <c r="AS559" s="1"/>
      <c r="AT559" s="1"/>
      <c r="AV559" s="1"/>
      <c r="AW559" s="1"/>
      <c r="AX559" s="1"/>
      <c r="AZ559" s="1"/>
      <c r="BB559" s="1"/>
      <c r="BC559" s="1"/>
      <c r="BD559" s="1"/>
      <c r="BF559" s="1"/>
      <c r="BG559" s="1"/>
      <c r="BH559" s="1"/>
      <c r="BJ559" s="1"/>
      <c r="BK559" s="1"/>
      <c r="BL559" s="1"/>
      <c r="BN559" s="1"/>
      <c r="BP559" s="1"/>
      <c r="BQ559" s="1"/>
      <c r="BR559" s="1"/>
      <c r="BT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I559" s="1"/>
      <c r="CJ559" s="1"/>
      <c r="CK559" s="1"/>
      <c r="CL559" s="1"/>
    </row>
    <row r="560" spans="1:90" ht="13.5">
      <c r="A560" s="3"/>
      <c r="B560" s="3"/>
      <c r="C560" s="3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P560" s="11"/>
      <c r="Q560" s="1"/>
      <c r="S560" s="1"/>
      <c r="T560" s="1"/>
      <c r="V560" s="1"/>
      <c r="W560" s="1"/>
      <c r="Y560" s="1"/>
      <c r="Z560" s="1"/>
      <c r="AB560" s="1"/>
      <c r="AC560" s="1"/>
      <c r="AD560" s="1"/>
      <c r="AE560" s="1"/>
      <c r="AF560" s="1"/>
      <c r="AG560" s="1"/>
      <c r="AH560" s="1"/>
      <c r="AI560" s="1"/>
      <c r="AK560" s="1"/>
      <c r="AM560" s="1"/>
      <c r="AN560" s="1"/>
      <c r="AO560" s="1"/>
      <c r="AP560" s="1"/>
      <c r="AQ560" s="1"/>
      <c r="AR560" s="1"/>
      <c r="AS560" s="1"/>
      <c r="AT560" s="1"/>
      <c r="AV560" s="1"/>
      <c r="AW560" s="1"/>
      <c r="AX560" s="1"/>
      <c r="AZ560" s="1"/>
      <c r="BB560" s="1"/>
      <c r="BC560" s="1"/>
      <c r="BD560" s="1"/>
      <c r="BF560" s="1"/>
      <c r="BG560" s="1"/>
      <c r="BH560" s="1"/>
      <c r="BJ560" s="1"/>
      <c r="BK560" s="1"/>
      <c r="BL560" s="1"/>
      <c r="BN560" s="1"/>
      <c r="BP560" s="1"/>
      <c r="BQ560" s="1"/>
      <c r="BR560" s="1"/>
      <c r="BT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I560" s="1"/>
      <c r="CJ560" s="1"/>
      <c r="CK560" s="1"/>
      <c r="CL560" s="1"/>
    </row>
    <row r="561" spans="1:90" ht="13.5">
      <c r="A561" s="3"/>
      <c r="B561" s="3"/>
      <c r="C561" s="3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P561" s="11"/>
      <c r="Q561" s="1"/>
      <c r="S561" s="1"/>
      <c r="T561" s="1"/>
      <c r="V561" s="1"/>
      <c r="W561" s="1"/>
      <c r="Y561" s="1"/>
      <c r="Z561" s="1"/>
      <c r="AB561" s="1"/>
      <c r="AC561" s="1"/>
      <c r="AD561" s="1"/>
      <c r="AE561" s="1"/>
      <c r="AF561" s="1"/>
      <c r="AG561" s="1"/>
      <c r="AH561" s="1"/>
      <c r="AI561" s="1"/>
      <c r="AK561" s="1"/>
      <c r="AM561" s="1"/>
      <c r="AN561" s="1"/>
      <c r="AO561" s="1"/>
      <c r="AP561" s="1"/>
      <c r="AQ561" s="1"/>
      <c r="AR561" s="1"/>
      <c r="AS561" s="1"/>
      <c r="AT561" s="1"/>
      <c r="AV561" s="1"/>
      <c r="AW561" s="1"/>
      <c r="AX561" s="1"/>
      <c r="AZ561" s="1"/>
      <c r="BB561" s="1"/>
      <c r="BC561" s="1"/>
      <c r="BD561" s="1"/>
      <c r="BF561" s="1"/>
      <c r="BG561" s="1"/>
      <c r="BH561" s="1"/>
      <c r="BJ561" s="1"/>
      <c r="BK561" s="1"/>
      <c r="BL561" s="1"/>
      <c r="BN561" s="1"/>
      <c r="BP561" s="1"/>
      <c r="BQ561" s="1"/>
      <c r="BR561" s="1"/>
      <c r="BT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I561" s="1"/>
      <c r="CJ561" s="1"/>
      <c r="CK561" s="1"/>
      <c r="CL561" s="1"/>
    </row>
    <row r="562" spans="1:90" ht="13.5">
      <c r="A562" s="3"/>
      <c r="B562" s="3"/>
      <c r="C562" s="3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P562" s="11"/>
      <c r="Q562" s="1"/>
      <c r="S562" s="1"/>
      <c r="T562" s="1"/>
      <c r="V562" s="1"/>
      <c r="W562" s="1"/>
      <c r="Y562" s="1"/>
      <c r="Z562" s="1"/>
      <c r="AB562" s="1"/>
      <c r="AC562" s="1"/>
      <c r="AD562" s="1"/>
      <c r="AE562" s="1"/>
      <c r="AF562" s="1"/>
      <c r="AG562" s="1"/>
      <c r="AH562" s="1"/>
      <c r="AI562" s="1"/>
      <c r="AK562" s="1"/>
      <c r="AM562" s="1"/>
      <c r="AN562" s="1"/>
      <c r="AO562" s="1"/>
      <c r="AP562" s="1"/>
      <c r="AQ562" s="1"/>
      <c r="AR562" s="1"/>
      <c r="AS562" s="1"/>
      <c r="AT562" s="1"/>
      <c r="AV562" s="1"/>
      <c r="AW562" s="1"/>
      <c r="AX562" s="1"/>
      <c r="AZ562" s="1"/>
      <c r="BB562" s="1"/>
      <c r="BC562" s="1"/>
      <c r="BD562" s="1"/>
      <c r="BF562" s="1"/>
      <c r="BG562" s="1"/>
      <c r="BH562" s="1"/>
      <c r="BJ562" s="1"/>
      <c r="BK562" s="1"/>
      <c r="BL562" s="1"/>
      <c r="BN562" s="1"/>
      <c r="BP562" s="1"/>
      <c r="BQ562" s="1"/>
      <c r="BR562" s="1"/>
      <c r="BT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I562" s="1"/>
      <c r="CJ562" s="1"/>
      <c r="CK562" s="1"/>
      <c r="CL562" s="1"/>
    </row>
    <row r="563" spans="1:90" ht="13.5">
      <c r="A563" s="3"/>
      <c r="B563" s="3"/>
      <c r="C563" s="3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P563" s="11"/>
      <c r="Q563" s="1"/>
      <c r="S563" s="1"/>
      <c r="T563" s="1"/>
      <c r="V563" s="1"/>
      <c r="W563" s="1"/>
      <c r="Y563" s="1"/>
      <c r="Z563" s="1"/>
      <c r="AB563" s="1"/>
      <c r="AC563" s="1"/>
      <c r="AD563" s="1"/>
      <c r="AE563" s="1"/>
      <c r="AF563" s="1"/>
      <c r="AG563" s="1"/>
      <c r="AH563" s="1"/>
      <c r="AI563" s="1"/>
      <c r="AK563" s="1"/>
      <c r="AM563" s="1"/>
      <c r="AN563" s="1"/>
      <c r="AO563" s="1"/>
      <c r="AP563" s="1"/>
      <c r="AQ563" s="1"/>
      <c r="AR563" s="1"/>
      <c r="AS563" s="1"/>
      <c r="AT563" s="1"/>
      <c r="AV563" s="1"/>
      <c r="AW563" s="1"/>
      <c r="AX563" s="1"/>
      <c r="AZ563" s="1"/>
      <c r="BB563" s="1"/>
      <c r="BC563" s="1"/>
      <c r="BD563" s="1"/>
      <c r="BF563" s="1"/>
      <c r="BG563" s="1"/>
      <c r="BH563" s="1"/>
      <c r="BJ563" s="1"/>
      <c r="BK563" s="1"/>
      <c r="BL563" s="1"/>
      <c r="BN563" s="1"/>
      <c r="BP563" s="1"/>
      <c r="BQ563" s="1"/>
      <c r="BR563" s="1"/>
      <c r="BT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I563" s="1"/>
      <c r="CJ563" s="1"/>
      <c r="CK563" s="1"/>
      <c r="CL563" s="1"/>
    </row>
    <row r="564" spans="1:90" ht="13.5">
      <c r="A564" s="3"/>
      <c r="B564" s="3"/>
      <c r="C564" s="3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P564" s="11"/>
      <c r="Q564" s="1"/>
      <c r="S564" s="1"/>
      <c r="T564" s="1"/>
      <c r="V564" s="1"/>
      <c r="W564" s="1"/>
      <c r="Y564" s="1"/>
      <c r="Z564" s="1"/>
      <c r="AB564" s="1"/>
      <c r="AC564" s="1"/>
      <c r="AD564" s="1"/>
      <c r="AE564" s="1"/>
      <c r="AF564" s="1"/>
      <c r="AG564" s="1"/>
      <c r="AH564" s="1"/>
      <c r="AI564" s="1"/>
      <c r="AK564" s="1"/>
      <c r="AM564" s="1"/>
      <c r="AN564" s="1"/>
      <c r="AO564" s="1"/>
      <c r="AP564" s="1"/>
      <c r="AQ564" s="1"/>
      <c r="AR564" s="1"/>
      <c r="AS564" s="1"/>
      <c r="AT564" s="1"/>
      <c r="AV564" s="1"/>
      <c r="AW564" s="1"/>
      <c r="AX564" s="1"/>
      <c r="AZ564" s="1"/>
      <c r="BB564" s="1"/>
      <c r="BC564" s="1"/>
      <c r="BD564" s="1"/>
      <c r="BF564" s="1"/>
      <c r="BG564" s="1"/>
      <c r="BH564" s="1"/>
      <c r="BJ564" s="1"/>
      <c r="BK564" s="1"/>
      <c r="BL564" s="1"/>
      <c r="BN564" s="1"/>
      <c r="BP564" s="1"/>
      <c r="BQ564" s="1"/>
      <c r="BR564" s="1"/>
      <c r="BT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I564" s="1"/>
      <c r="CJ564" s="1"/>
      <c r="CK564" s="1"/>
      <c r="CL564" s="1"/>
    </row>
    <row r="565" spans="1:90" ht="13.5">
      <c r="A565" s="3"/>
      <c r="B565" s="3"/>
      <c r="C565" s="3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P565" s="11"/>
      <c r="Q565" s="1"/>
      <c r="S565" s="1"/>
      <c r="T565" s="1"/>
      <c r="V565" s="1"/>
      <c r="W565" s="1"/>
      <c r="Y565" s="1"/>
      <c r="Z565" s="1"/>
      <c r="AB565" s="1"/>
      <c r="AC565" s="1"/>
      <c r="AD565" s="1"/>
      <c r="AE565" s="1"/>
      <c r="AF565" s="1"/>
      <c r="AG565" s="1"/>
      <c r="AH565" s="1"/>
      <c r="AI565" s="1"/>
      <c r="AK565" s="1"/>
      <c r="AM565" s="1"/>
      <c r="AN565" s="1"/>
      <c r="AO565" s="1"/>
      <c r="AP565" s="1"/>
      <c r="AQ565" s="1"/>
      <c r="AR565" s="1"/>
      <c r="AS565" s="1"/>
      <c r="AT565" s="1"/>
      <c r="AV565" s="1"/>
      <c r="AW565" s="1"/>
      <c r="AX565" s="1"/>
      <c r="AZ565" s="1"/>
      <c r="BB565" s="1"/>
      <c r="BC565" s="1"/>
      <c r="BD565" s="1"/>
      <c r="BF565" s="1"/>
      <c r="BG565" s="1"/>
      <c r="BH565" s="1"/>
      <c r="BJ565" s="1"/>
      <c r="BK565" s="1"/>
      <c r="BL565" s="1"/>
      <c r="BN565" s="1"/>
      <c r="BP565" s="1"/>
      <c r="BQ565" s="1"/>
      <c r="BR565" s="1"/>
      <c r="BT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I565" s="1"/>
      <c r="CJ565" s="1"/>
      <c r="CK565" s="1"/>
      <c r="CL565" s="1"/>
    </row>
    <row r="566" spans="1:90" ht="13.5">
      <c r="A566" s="3"/>
      <c r="B566" s="3"/>
      <c r="C566" s="3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P566" s="11"/>
      <c r="Q566" s="1"/>
      <c r="S566" s="1"/>
      <c r="T566" s="1"/>
      <c r="V566" s="1"/>
      <c r="W566" s="1"/>
      <c r="Y566" s="1"/>
      <c r="Z566" s="1"/>
      <c r="AB566" s="1"/>
      <c r="AC566" s="1"/>
      <c r="AD566" s="1"/>
      <c r="AE566" s="1"/>
      <c r="AF566" s="1"/>
      <c r="AG566" s="1"/>
      <c r="AH566" s="1"/>
      <c r="AI566" s="1"/>
      <c r="AK566" s="1"/>
      <c r="AM566" s="1"/>
      <c r="AN566" s="1"/>
      <c r="AO566" s="1"/>
      <c r="AP566" s="1"/>
      <c r="AQ566" s="1"/>
      <c r="AR566" s="1"/>
      <c r="AS566" s="1"/>
      <c r="AT566" s="1"/>
      <c r="AV566" s="1"/>
      <c r="AW566" s="1"/>
      <c r="AX566" s="1"/>
      <c r="AZ566" s="1"/>
      <c r="BB566" s="1"/>
      <c r="BC566" s="1"/>
      <c r="BD566" s="1"/>
      <c r="BF566" s="1"/>
      <c r="BG566" s="1"/>
      <c r="BH566" s="1"/>
      <c r="BJ566" s="1"/>
      <c r="BK566" s="1"/>
      <c r="BL566" s="1"/>
      <c r="BN566" s="1"/>
      <c r="BP566" s="1"/>
      <c r="BQ566" s="1"/>
      <c r="BR566" s="1"/>
      <c r="BT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I566" s="1"/>
      <c r="CJ566" s="1"/>
      <c r="CK566" s="1"/>
      <c r="CL566" s="1"/>
    </row>
    <row r="567" spans="1:90" ht="13.5">
      <c r="A567" s="3"/>
      <c r="B567" s="3"/>
      <c r="C567" s="3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P567" s="11"/>
      <c r="Q567" s="1"/>
      <c r="S567" s="1"/>
      <c r="T567" s="1"/>
      <c r="V567" s="1"/>
      <c r="W567" s="1"/>
      <c r="Y567" s="1"/>
      <c r="Z567" s="1"/>
      <c r="AB567" s="1"/>
      <c r="AC567" s="1"/>
      <c r="AD567" s="1"/>
      <c r="AE567" s="1"/>
      <c r="AF567" s="1"/>
      <c r="AG567" s="1"/>
      <c r="AH567" s="1"/>
      <c r="AI567" s="1"/>
      <c r="AK567" s="1"/>
      <c r="AM567" s="1"/>
      <c r="AN567" s="1"/>
      <c r="AO567" s="1"/>
      <c r="AP567" s="1"/>
      <c r="AQ567" s="1"/>
      <c r="AR567" s="1"/>
      <c r="AS567" s="1"/>
      <c r="AT567" s="1"/>
      <c r="AV567" s="1"/>
      <c r="AW567" s="1"/>
      <c r="AX567" s="1"/>
      <c r="AZ567" s="1"/>
      <c r="BB567" s="1"/>
      <c r="BC567" s="1"/>
      <c r="BD567" s="1"/>
      <c r="BF567" s="1"/>
      <c r="BG567" s="1"/>
      <c r="BH567" s="1"/>
      <c r="BJ567" s="1"/>
      <c r="BK567" s="1"/>
      <c r="BL567" s="1"/>
      <c r="BN567" s="1"/>
      <c r="BP567" s="1"/>
      <c r="BQ567" s="1"/>
      <c r="BR567" s="1"/>
      <c r="BT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I567" s="1"/>
      <c r="CJ567" s="1"/>
      <c r="CK567" s="1"/>
      <c r="CL567" s="1"/>
    </row>
    <row r="568" spans="1:90" ht="13.5">
      <c r="A568" s="3"/>
      <c r="B568" s="3"/>
      <c r="C568" s="3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P568" s="11"/>
      <c r="Q568" s="1"/>
      <c r="S568" s="1"/>
      <c r="T568" s="1"/>
      <c r="V568" s="1"/>
      <c r="W568" s="1"/>
      <c r="Y568" s="1"/>
      <c r="Z568" s="1"/>
      <c r="AB568" s="1"/>
      <c r="AC568" s="1"/>
      <c r="AD568" s="1"/>
      <c r="AE568" s="1"/>
      <c r="AF568" s="1"/>
      <c r="AG568" s="1"/>
      <c r="AH568" s="1"/>
      <c r="AI568" s="1"/>
      <c r="AK568" s="1"/>
      <c r="AM568" s="1"/>
      <c r="AN568" s="1"/>
      <c r="AO568" s="1"/>
      <c r="AP568" s="1"/>
      <c r="AQ568" s="1"/>
      <c r="AR568" s="1"/>
      <c r="AS568" s="1"/>
      <c r="AT568" s="1"/>
      <c r="AV568" s="1"/>
      <c r="AW568" s="1"/>
      <c r="AX568" s="1"/>
      <c r="AZ568" s="1"/>
      <c r="BB568" s="1"/>
      <c r="BC568" s="1"/>
      <c r="BD568" s="1"/>
      <c r="BF568" s="1"/>
      <c r="BG568" s="1"/>
      <c r="BH568" s="1"/>
      <c r="BJ568" s="1"/>
      <c r="BK568" s="1"/>
      <c r="BL568" s="1"/>
      <c r="BN568" s="1"/>
      <c r="BP568" s="1"/>
      <c r="BQ568" s="1"/>
      <c r="BR568" s="1"/>
      <c r="BT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I568" s="1"/>
      <c r="CJ568" s="1"/>
      <c r="CK568" s="1"/>
      <c r="CL568" s="1"/>
    </row>
    <row r="569" spans="1:90" ht="13.5">
      <c r="A569" s="3"/>
      <c r="B569" s="3"/>
      <c r="C569" s="3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P569" s="11"/>
      <c r="Q569" s="1"/>
      <c r="S569" s="1"/>
      <c r="T569" s="1"/>
      <c r="V569" s="1"/>
      <c r="W569" s="1"/>
      <c r="Y569" s="1"/>
      <c r="Z569" s="1"/>
      <c r="AB569" s="1"/>
      <c r="AC569" s="1"/>
      <c r="AD569" s="1"/>
      <c r="AE569" s="1"/>
      <c r="AF569" s="1"/>
      <c r="AG569" s="1"/>
      <c r="AH569" s="1"/>
      <c r="AI569" s="1"/>
      <c r="AK569" s="1"/>
      <c r="AM569" s="1"/>
      <c r="AN569" s="1"/>
      <c r="AO569" s="1"/>
      <c r="AP569" s="1"/>
      <c r="AQ569" s="1"/>
      <c r="AR569" s="1"/>
      <c r="AS569" s="1"/>
      <c r="AT569" s="1"/>
      <c r="AV569" s="1"/>
      <c r="AW569" s="1"/>
      <c r="AX569" s="1"/>
      <c r="AZ569" s="1"/>
      <c r="BB569" s="1"/>
      <c r="BC569" s="1"/>
      <c r="BD569" s="1"/>
      <c r="BF569" s="1"/>
      <c r="BG569" s="1"/>
      <c r="BH569" s="1"/>
      <c r="BJ569" s="1"/>
      <c r="BK569" s="1"/>
      <c r="BL569" s="1"/>
      <c r="BN569" s="1"/>
      <c r="BP569" s="1"/>
      <c r="BQ569" s="1"/>
      <c r="BR569" s="1"/>
      <c r="BT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I569" s="1"/>
      <c r="CJ569" s="1"/>
      <c r="CK569" s="1"/>
      <c r="CL569" s="1"/>
    </row>
    <row r="570" spans="1:90" ht="13.5">
      <c r="A570" s="3"/>
      <c r="B570" s="3"/>
      <c r="C570" s="3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P570" s="11"/>
      <c r="Q570" s="1"/>
      <c r="S570" s="1"/>
      <c r="T570" s="1"/>
      <c r="V570" s="1"/>
      <c r="W570" s="1"/>
      <c r="Y570" s="1"/>
      <c r="Z570" s="1"/>
      <c r="AB570" s="1"/>
      <c r="AC570" s="1"/>
      <c r="AD570" s="1"/>
      <c r="AE570" s="1"/>
      <c r="AF570" s="1"/>
      <c r="AG570" s="1"/>
      <c r="AH570" s="1"/>
      <c r="AI570" s="1"/>
      <c r="AK570" s="1"/>
      <c r="AM570" s="1"/>
      <c r="AN570" s="1"/>
      <c r="AO570" s="1"/>
      <c r="AP570" s="1"/>
      <c r="AQ570" s="1"/>
      <c r="AR570" s="1"/>
      <c r="AS570" s="1"/>
      <c r="AT570" s="1"/>
      <c r="AV570" s="1"/>
      <c r="AW570" s="1"/>
      <c r="AX570" s="1"/>
      <c r="AZ570" s="1"/>
      <c r="BB570" s="1"/>
      <c r="BC570" s="1"/>
      <c r="BD570" s="1"/>
      <c r="BF570" s="1"/>
      <c r="BG570" s="1"/>
      <c r="BH570" s="1"/>
      <c r="BJ570" s="1"/>
      <c r="BK570" s="1"/>
      <c r="BL570" s="1"/>
      <c r="BN570" s="1"/>
      <c r="BP570" s="1"/>
      <c r="BQ570" s="1"/>
      <c r="BR570" s="1"/>
      <c r="BT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I570" s="1"/>
      <c r="CJ570" s="1"/>
      <c r="CK570" s="1"/>
      <c r="CL570" s="1"/>
    </row>
    <row r="571" spans="1:90" ht="13.5">
      <c r="A571" s="3"/>
      <c r="B571" s="3"/>
      <c r="C571" s="3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P571" s="11"/>
      <c r="Q571" s="1"/>
      <c r="S571" s="1"/>
      <c r="T571" s="1"/>
      <c r="V571" s="1"/>
      <c r="W571" s="1"/>
      <c r="Y571" s="1"/>
      <c r="Z571" s="1"/>
      <c r="AB571" s="1"/>
      <c r="AC571" s="1"/>
      <c r="AD571" s="1"/>
      <c r="AE571" s="1"/>
      <c r="AF571" s="1"/>
      <c r="AG571" s="1"/>
      <c r="AH571" s="1"/>
      <c r="AI571" s="1"/>
      <c r="AK571" s="1"/>
      <c r="AM571" s="1"/>
      <c r="AN571" s="1"/>
      <c r="AO571" s="1"/>
      <c r="AP571" s="1"/>
      <c r="AQ571" s="1"/>
      <c r="AR571" s="1"/>
      <c r="AS571" s="1"/>
      <c r="AT571" s="1"/>
      <c r="AV571" s="1"/>
      <c r="AW571" s="1"/>
      <c r="AX571" s="1"/>
      <c r="AZ571" s="1"/>
      <c r="BB571" s="1"/>
      <c r="BC571" s="1"/>
      <c r="BD571" s="1"/>
      <c r="BF571" s="1"/>
      <c r="BG571" s="1"/>
      <c r="BH571" s="1"/>
      <c r="BJ571" s="1"/>
      <c r="BK571" s="1"/>
      <c r="BL571" s="1"/>
      <c r="BN571" s="1"/>
      <c r="BP571" s="1"/>
      <c r="BQ571" s="1"/>
      <c r="BR571" s="1"/>
      <c r="BT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I571" s="1"/>
      <c r="CJ571" s="1"/>
      <c r="CK571" s="1"/>
      <c r="CL571" s="1"/>
    </row>
    <row r="572" spans="1:90" ht="13.5">
      <c r="A572" s="3"/>
      <c r="B572" s="3"/>
      <c r="C572" s="3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P572" s="11"/>
      <c r="Q572" s="1"/>
      <c r="S572" s="1"/>
      <c r="T572" s="1"/>
      <c r="V572" s="1"/>
      <c r="W572" s="1"/>
      <c r="Y572" s="1"/>
      <c r="Z572" s="1"/>
      <c r="AB572" s="1"/>
      <c r="AC572" s="1"/>
      <c r="AD572" s="1"/>
      <c r="AE572" s="1"/>
      <c r="AF572" s="1"/>
      <c r="AG572" s="1"/>
      <c r="AH572" s="1"/>
      <c r="AI572" s="1"/>
      <c r="AK572" s="1"/>
      <c r="AM572" s="1"/>
      <c r="AN572" s="1"/>
      <c r="AO572" s="1"/>
      <c r="AP572" s="1"/>
      <c r="AQ572" s="1"/>
      <c r="AR572" s="1"/>
      <c r="AS572" s="1"/>
      <c r="AT572" s="1"/>
      <c r="AV572" s="1"/>
      <c r="AW572" s="1"/>
      <c r="AX572" s="1"/>
      <c r="AZ572" s="1"/>
      <c r="BB572" s="1"/>
      <c r="BC572" s="1"/>
      <c r="BD572" s="1"/>
      <c r="BF572" s="1"/>
      <c r="BG572" s="1"/>
      <c r="BH572" s="1"/>
      <c r="BJ572" s="1"/>
      <c r="BK572" s="1"/>
      <c r="BL572" s="1"/>
      <c r="BN572" s="1"/>
      <c r="BP572" s="1"/>
      <c r="BQ572" s="1"/>
      <c r="BR572" s="1"/>
      <c r="BT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I572" s="1"/>
      <c r="CJ572" s="1"/>
      <c r="CK572" s="1"/>
      <c r="CL572" s="1"/>
    </row>
    <row r="573" spans="1:90" ht="13.5">
      <c r="A573" s="3"/>
      <c r="B573" s="3"/>
      <c r="C573" s="3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P573" s="11"/>
      <c r="Q573" s="1"/>
      <c r="S573" s="1"/>
      <c r="T573" s="1"/>
      <c r="V573" s="1"/>
      <c r="W573" s="1"/>
      <c r="Y573" s="1"/>
      <c r="Z573" s="1"/>
      <c r="AB573" s="1"/>
      <c r="AC573" s="1"/>
      <c r="AD573" s="1"/>
      <c r="AE573" s="1"/>
      <c r="AF573" s="1"/>
      <c r="AG573" s="1"/>
      <c r="AH573" s="1"/>
      <c r="AI573" s="1"/>
      <c r="AK573" s="1"/>
      <c r="AM573" s="1"/>
      <c r="AN573" s="1"/>
      <c r="AO573" s="1"/>
      <c r="AP573" s="1"/>
      <c r="AQ573" s="1"/>
      <c r="AR573" s="1"/>
      <c r="AS573" s="1"/>
      <c r="AT573" s="1"/>
      <c r="AV573" s="1"/>
      <c r="AW573" s="1"/>
      <c r="AX573" s="1"/>
      <c r="AZ573" s="1"/>
      <c r="BB573" s="1"/>
      <c r="BC573" s="1"/>
      <c r="BD573" s="1"/>
      <c r="BF573" s="1"/>
      <c r="BG573" s="1"/>
      <c r="BH573" s="1"/>
      <c r="BJ573" s="1"/>
      <c r="BK573" s="1"/>
      <c r="BL573" s="1"/>
      <c r="BN573" s="1"/>
      <c r="BP573" s="1"/>
      <c r="BQ573" s="1"/>
      <c r="BR573" s="1"/>
      <c r="BT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I573" s="1"/>
      <c r="CJ573" s="1"/>
      <c r="CK573" s="1"/>
      <c r="CL573" s="1"/>
    </row>
    <row r="574" spans="1:90" ht="13.5">
      <c r="A574" s="3"/>
      <c r="B574" s="3"/>
      <c r="C574" s="3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P574" s="11"/>
      <c r="Q574" s="1"/>
      <c r="S574" s="1"/>
      <c r="T574" s="1"/>
      <c r="V574" s="1"/>
      <c r="W574" s="1"/>
      <c r="Y574" s="1"/>
      <c r="Z574" s="1"/>
      <c r="AB574" s="1"/>
      <c r="AC574" s="1"/>
      <c r="AD574" s="1"/>
      <c r="AE574" s="1"/>
      <c r="AF574" s="1"/>
      <c r="AG574" s="1"/>
      <c r="AH574" s="1"/>
      <c r="AI574" s="1"/>
      <c r="AK574" s="1"/>
      <c r="AM574" s="1"/>
      <c r="AN574" s="1"/>
      <c r="AO574" s="1"/>
      <c r="AP574" s="1"/>
      <c r="AQ574" s="1"/>
      <c r="AR574" s="1"/>
      <c r="AS574" s="1"/>
      <c r="AT574" s="1"/>
      <c r="AV574" s="1"/>
      <c r="AW574" s="1"/>
      <c r="AX574" s="1"/>
      <c r="AZ574" s="1"/>
      <c r="BB574" s="1"/>
      <c r="BC574" s="1"/>
      <c r="BD574" s="1"/>
      <c r="BF574" s="1"/>
      <c r="BG574" s="1"/>
      <c r="BH574" s="1"/>
      <c r="BJ574" s="1"/>
      <c r="BK574" s="1"/>
      <c r="BL574" s="1"/>
      <c r="BN574" s="1"/>
      <c r="BP574" s="1"/>
      <c r="BQ574" s="1"/>
      <c r="BR574" s="1"/>
      <c r="BT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I574" s="1"/>
      <c r="CJ574" s="1"/>
      <c r="CK574" s="1"/>
      <c r="CL574" s="1"/>
    </row>
    <row r="575" spans="1:90" ht="13.5">
      <c r="A575" s="3"/>
      <c r="B575" s="3"/>
      <c r="C575" s="3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P575" s="11"/>
      <c r="Q575" s="1"/>
      <c r="S575" s="1"/>
      <c r="T575" s="1"/>
      <c r="V575" s="1"/>
      <c r="W575" s="1"/>
      <c r="Y575" s="1"/>
      <c r="Z575" s="1"/>
      <c r="AB575" s="1"/>
      <c r="AC575" s="1"/>
      <c r="AD575" s="1"/>
      <c r="AE575" s="1"/>
      <c r="AF575" s="1"/>
      <c r="AG575" s="1"/>
      <c r="AH575" s="1"/>
      <c r="AI575" s="1"/>
      <c r="AK575" s="1"/>
      <c r="AM575" s="1"/>
      <c r="AN575" s="1"/>
      <c r="AO575" s="1"/>
      <c r="AP575" s="1"/>
      <c r="AQ575" s="1"/>
      <c r="AR575" s="1"/>
      <c r="AS575" s="1"/>
      <c r="AT575" s="1"/>
      <c r="AV575" s="1"/>
      <c r="AW575" s="1"/>
      <c r="AX575" s="1"/>
      <c r="AZ575" s="1"/>
      <c r="BB575" s="1"/>
      <c r="BC575" s="1"/>
      <c r="BD575" s="1"/>
      <c r="BF575" s="1"/>
      <c r="BG575" s="1"/>
      <c r="BH575" s="1"/>
      <c r="BJ575" s="1"/>
      <c r="BK575" s="1"/>
      <c r="BL575" s="1"/>
      <c r="BN575" s="1"/>
      <c r="BP575" s="1"/>
      <c r="BQ575" s="1"/>
      <c r="BR575" s="1"/>
      <c r="BT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I575" s="1"/>
      <c r="CJ575" s="1"/>
      <c r="CK575" s="1"/>
      <c r="CL575" s="1"/>
    </row>
    <row r="576" spans="1:90" ht="13.5">
      <c r="A576" s="3"/>
      <c r="B576" s="3"/>
      <c r="C576" s="3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P576" s="11"/>
      <c r="Q576" s="1"/>
      <c r="S576" s="1"/>
      <c r="T576" s="1"/>
      <c r="V576" s="1"/>
      <c r="W576" s="1"/>
      <c r="Y576" s="1"/>
      <c r="Z576" s="1"/>
      <c r="AB576" s="1"/>
      <c r="AC576" s="1"/>
      <c r="AD576" s="1"/>
      <c r="AE576" s="1"/>
      <c r="AF576" s="1"/>
      <c r="AG576" s="1"/>
      <c r="AH576" s="1"/>
      <c r="AI576" s="1"/>
      <c r="AK576" s="1"/>
      <c r="AM576" s="1"/>
      <c r="AN576" s="1"/>
      <c r="AO576" s="1"/>
      <c r="AP576" s="1"/>
      <c r="AQ576" s="1"/>
      <c r="AR576" s="1"/>
      <c r="AS576" s="1"/>
      <c r="AT576" s="1"/>
      <c r="AV576" s="1"/>
      <c r="AW576" s="1"/>
      <c r="AX576" s="1"/>
      <c r="AZ576" s="1"/>
      <c r="BB576" s="1"/>
      <c r="BC576" s="1"/>
      <c r="BD576" s="1"/>
      <c r="BF576" s="1"/>
      <c r="BG576" s="1"/>
      <c r="BH576" s="1"/>
      <c r="BJ576" s="1"/>
      <c r="BK576" s="1"/>
      <c r="BL576" s="1"/>
      <c r="BN576" s="1"/>
      <c r="BP576" s="1"/>
      <c r="BQ576" s="1"/>
      <c r="BR576" s="1"/>
      <c r="BT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I576" s="1"/>
      <c r="CJ576" s="1"/>
      <c r="CK576" s="1"/>
      <c r="CL576" s="1"/>
    </row>
    <row r="577" spans="1:90" ht="13.5">
      <c r="A577" s="3"/>
      <c r="B577" s="3"/>
      <c r="C577" s="3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P577" s="11"/>
      <c r="Q577" s="1"/>
      <c r="S577" s="1"/>
      <c r="T577" s="1"/>
      <c r="V577" s="1"/>
      <c r="W577" s="1"/>
      <c r="Y577" s="1"/>
      <c r="Z577" s="1"/>
      <c r="AB577" s="1"/>
      <c r="AC577" s="1"/>
      <c r="AD577" s="1"/>
      <c r="AE577" s="1"/>
      <c r="AF577" s="1"/>
      <c r="AG577" s="1"/>
      <c r="AH577" s="1"/>
      <c r="AI577" s="1"/>
      <c r="AK577" s="1"/>
      <c r="AM577" s="1"/>
      <c r="AN577" s="1"/>
      <c r="AO577" s="1"/>
      <c r="AP577" s="1"/>
      <c r="AQ577" s="1"/>
      <c r="AR577" s="1"/>
      <c r="AS577" s="1"/>
      <c r="AT577" s="1"/>
      <c r="AV577" s="1"/>
      <c r="AW577" s="1"/>
      <c r="AX577" s="1"/>
      <c r="AZ577" s="1"/>
      <c r="BB577" s="1"/>
      <c r="BC577" s="1"/>
      <c r="BD577" s="1"/>
      <c r="BF577" s="1"/>
      <c r="BG577" s="1"/>
      <c r="BH577" s="1"/>
      <c r="BJ577" s="1"/>
      <c r="BK577" s="1"/>
      <c r="BL577" s="1"/>
      <c r="BN577" s="1"/>
      <c r="BP577" s="1"/>
      <c r="BQ577" s="1"/>
      <c r="BR577" s="1"/>
      <c r="BT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I577" s="1"/>
      <c r="CJ577" s="1"/>
      <c r="CK577" s="1"/>
      <c r="CL577" s="1"/>
    </row>
    <row r="578" spans="1:90" ht="13.5">
      <c r="A578" s="3"/>
      <c r="B578" s="3"/>
      <c r="C578" s="3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P578" s="11"/>
      <c r="Q578" s="1"/>
      <c r="S578" s="1"/>
      <c r="T578" s="1"/>
      <c r="V578" s="1"/>
      <c r="W578" s="1"/>
      <c r="Y578" s="1"/>
      <c r="Z578" s="1"/>
      <c r="AB578" s="1"/>
      <c r="AC578" s="1"/>
      <c r="AD578" s="1"/>
      <c r="AE578" s="1"/>
      <c r="AF578" s="1"/>
      <c r="AG578" s="1"/>
      <c r="AH578" s="1"/>
      <c r="AI578" s="1"/>
      <c r="AK578" s="1"/>
      <c r="AM578" s="1"/>
      <c r="AN578" s="1"/>
      <c r="AO578" s="1"/>
      <c r="AP578" s="1"/>
      <c r="AQ578" s="1"/>
      <c r="AR578" s="1"/>
      <c r="AS578" s="1"/>
      <c r="AT578" s="1"/>
      <c r="AV578" s="1"/>
      <c r="AW578" s="1"/>
      <c r="AX578" s="1"/>
      <c r="AZ578" s="1"/>
      <c r="BB578" s="1"/>
      <c r="BC578" s="1"/>
      <c r="BD578" s="1"/>
      <c r="BF578" s="1"/>
      <c r="BG578" s="1"/>
      <c r="BH578" s="1"/>
      <c r="BJ578" s="1"/>
      <c r="BK578" s="1"/>
      <c r="BL578" s="1"/>
      <c r="BN578" s="1"/>
      <c r="BP578" s="1"/>
      <c r="BQ578" s="1"/>
      <c r="BR578" s="1"/>
      <c r="BT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I578" s="1"/>
      <c r="CJ578" s="1"/>
      <c r="CK578" s="1"/>
      <c r="CL578" s="1"/>
    </row>
    <row r="579" spans="1:90" ht="13.5">
      <c r="A579" s="3"/>
      <c r="B579" s="3"/>
      <c r="C579" s="3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P579" s="11"/>
      <c r="Q579" s="1"/>
      <c r="S579" s="1"/>
      <c r="T579" s="1"/>
      <c r="V579" s="1"/>
      <c r="W579" s="1"/>
      <c r="Y579" s="1"/>
      <c r="Z579" s="1"/>
      <c r="AB579" s="1"/>
      <c r="AC579" s="1"/>
      <c r="AD579" s="1"/>
      <c r="AE579" s="1"/>
      <c r="AF579" s="1"/>
      <c r="AG579" s="1"/>
      <c r="AH579" s="1"/>
      <c r="AI579" s="1"/>
      <c r="AK579" s="1"/>
      <c r="AM579" s="1"/>
      <c r="AN579" s="1"/>
      <c r="AO579" s="1"/>
      <c r="AP579" s="1"/>
      <c r="AQ579" s="1"/>
      <c r="AR579" s="1"/>
      <c r="AS579" s="1"/>
      <c r="AT579" s="1"/>
      <c r="AV579" s="1"/>
      <c r="AW579" s="1"/>
      <c r="AX579" s="1"/>
      <c r="AZ579" s="1"/>
      <c r="BB579" s="1"/>
      <c r="BC579" s="1"/>
      <c r="BD579" s="1"/>
      <c r="BF579" s="1"/>
      <c r="BG579" s="1"/>
      <c r="BH579" s="1"/>
      <c r="BJ579" s="1"/>
      <c r="BK579" s="1"/>
      <c r="BL579" s="1"/>
      <c r="BN579" s="1"/>
      <c r="BP579" s="1"/>
      <c r="BQ579" s="1"/>
      <c r="BR579" s="1"/>
      <c r="BT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I579" s="1"/>
      <c r="CJ579" s="1"/>
      <c r="CK579" s="1"/>
      <c r="CL579" s="1"/>
    </row>
    <row r="580" spans="1:90" ht="13.5">
      <c r="A580" s="3"/>
      <c r="B580" s="3"/>
      <c r="C580" s="3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P580" s="11"/>
      <c r="Q580" s="1"/>
      <c r="S580" s="1"/>
      <c r="T580" s="1"/>
      <c r="V580" s="1"/>
      <c r="W580" s="1"/>
      <c r="Y580" s="1"/>
      <c r="Z580" s="1"/>
      <c r="AB580" s="1"/>
      <c r="AC580" s="1"/>
      <c r="AD580" s="1"/>
      <c r="AE580" s="1"/>
      <c r="AF580" s="1"/>
      <c r="AG580" s="1"/>
      <c r="AH580" s="1"/>
      <c r="AI580" s="1"/>
      <c r="AK580" s="1"/>
      <c r="AM580" s="1"/>
      <c r="AN580" s="1"/>
      <c r="AO580" s="1"/>
      <c r="AP580" s="1"/>
      <c r="AQ580" s="1"/>
      <c r="AR580" s="1"/>
      <c r="AS580" s="1"/>
      <c r="AT580" s="1"/>
      <c r="AV580" s="1"/>
      <c r="AW580" s="1"/>
      <c r="AX580" s="1"/>
      <c r="AZ580" s="1"/>
      <c r="BB580" s="1"/>
      <c r="BC580" s="1"/>
      <c r="BD580" s="1"/>
      <c r="BF580" s="1"/>
      <c r="BG580" s="1"/>
      <c r="BH580" s="1"/>
      <c r="BJ580" s="1"/>
      <c r="BK580" s="1"/>
      <c r="BL580" s="1"/>
      <c r="BN580" s="1"/>
      <c r="BP580" s="1"/>
      <c r="BQ580" s="1"/>
      <c r="BR580" s="1"/>
      <c r="BT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I580" s="1"/>
      <c r="CJ580" s="1"/>
      <c r="CK580" s="1"/>
      <c r="CL580" s="1"/>
    </row>
    <row r="581" spans="1:90" ht="13.5">
      <c r="A581" s="3"/>
      <c r="B581" s="3"/>
      <c r="C581" s="3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P581" s="11"/>
      <c r="Q581" s="1"/>
      <c r="S581" s="1"/>
      <c r="T581" s="1"/>
      <c r="V581" s="1"/>
      <c r="W581" s="1"/>
      <c r="Y581" s="1"/>
      <c r="Z581" s="1"/>
      <c r="AB581" s="1"/>
      <c r="AC581" s="1"/>
      <c r="AD581" s="1"/>
      <c r="AE581" s="1"/>
      <c r="AF581" s="1"/>
      <c r="AG581" s="1"/>
      <c r="AH581" s="1"/>
      <c r="AI581" s="1"/>
      <c r="AK581" s="1"/>
      <c r="AM581" s="1"/>
      <c r="AN581" s="1"/>
      <c r="AO581" s="1"/>
      <c r="AP581" s="1"/>
      <c r="AQ581" s="1"/>
      <c r="AR581" s="1"/>
      <c r="AS581" s="1"/>
      <c r="AT581" s="1"/>
      <c r="AV581" s="1"/>
      <c r="AW581" s="1"/>
      <c r="AX581" s="1"/>
      <c r="AZ581" s="1"/>
      <c r="BB581" s="1"/>
      <c r="BC581" s="1"/>
      <c r="BD581" s="1"/>
      <c r="BF581" s="1"/>
      <c r="BG581" s="1"/>
      <c r="BH581" s="1"/>
      <c r="BJ581" s="1"/>
      <c r="BK581" s="1"/>
      <c r="BL581" s="1"/>
      <c r="BN581" s="1"/>
      <c r="BP581" s="1"/>
      <c r="BQ581" s="1"/>
      <c r="BR581" s="1"/>
      <c r="BT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I581" s="1"/>
      <c r="CJ581" s="1"/>
      <c r="CK581" s="1"/>
      <c r="CL581" s="1"/>
    </row>
    <row r="582" spans="1:90" ht="13.5">
      <c r="A582" s="3"/>
      <c r="B582" s="3"/>
      <c r="C582" s="3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P582" s="11"/>
      <c r="Q582" s="1"/>
      <c r="S582" s="1"/>
      <c r="T582" s="1"/>
      <c r="V582" s="1"/>
      <c r="W582" s="1"/>
      <c r="Y582" s="1"/>
      <c r="Z582" s="1"/>
      <c r="AB582" s="1"/>
      <c r="AC582" s="1"/>
      <c r="AD582" s="1"/>
      <c r="AE582" s="1"/>
      <c r="AF582" s="1"/>
      <c r="AG582" s="1"/>
      <c r="AH582" s="1"/>
      <c r="AI582" s="1"/>
      <c r="AK582" s="1"/>
      <c r="AM582" s="1"/>
      <c r="AN582" s="1"/>
      <c r="AO582" s="1"/>
      <c r="AP582" s="1"/>
      <c r="AQ582" s="1"/>
      <c r="AR582" s="1"/>
      <c r="AS582" s="1"/>
      <c r="AT582" s="1"/>
      <c r="AV582" s="1"/>
      <c r="AW582" s="1"/>
      <c r="AX582" s="1"/>
      <c r="AZ582" s="1"/>
      <c r="BB582" s="1"/>
      <c r="BC582" s="1"/>
      <c r="BD582" s="1"/>
      <c r="BF582" s="1"/>
      <c r="BG582" s="1"/>
      <c r="BH582" s="1"/>
      <c r="BJ582" s="1"/>
      <c r="BK582" s="1"/>
      <c r="BL582" s="1"/>
      <c r="BN582" s="1"/>
      <c r="BP582" s="1"/>
      <c r="BQ582" s="1"/>
      <c r="BR582" s="1"/>
      <c r="BT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I582" s="1"/>
      <c r="CJ582" s="1"/>
      <c r="CK582" s="1"/>
      <c r="CL582" s="1"/>
    </row>
    <row r="583" spans="1:90" ht="13.5">
      <c r="A583" s="3"/>
      <c r="B583" s="3"/>
      <c r="C583" s="3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P583" s="11"/>
      <c r="Q583" s="1"/>
      <c r="S583" s="1"/>
      <c r="T583" s="1"/>
      <c r="V583" s="1"/>
      <c r="W583" s="1"/>
      <c r="Y583" s="1"/>
      <c r="Z583" s="1"/>
      <c r="AB583" s="1"/>
      <c r="AC583" s="1"/>
      <c r="AD583" s="1"/>
      <c r="AE583" s="1"/>
      <c r="AF583" s="1"/>
      <c r="AG583" s="1"/>
      <c r="AH583" s="1"/>
      <c r="AI583" s="1"/>
      <c r="AK583" s="1"/>
      <c r="AM583" s="1"/>
      <c r="AN583" s="1"/>
      <c r="AO583" s="1"/>
      <c r="AP583" s="1"/>
      <c r="AQ583" s="1"/>
      <c r="AR583" s="1"/>
      <c r="AS583" s="1"/>
      <c r="AT583" s="1"/>
      <c r="AV583" s="1"/>
      <c r="AW583" s="1"/>
      <c r="AX583" s="1"/>
      <c r="AZ583" s="1"/>
      <c r="BB583" s="1"/>
      <c r="BC583" s="1"/>
      <c r="BD583" s="1"/>
      <c r="BF583" s="1"/>
      <c r="BG583" s="1"/>
      <c r="BH583" s="1"/>
      <c r="BJ583" s="1"/>
      <c r="BK583" s="1"/>
      <c r="BL583" s="1"/>
      <c r="BN583" s="1"/>
      <c r="BP583" s="1"/>
      <c r="BQ583" s="1"/>
      <c r="BR583" s="1"/>
      <c r="BT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I583" s="1"/>
      <c r="CJ583" s="1"/>
      <c r="CK583" s="1"/>
      <c r="CL583" s="1"/>
    </row>
    <row r="584" spans="1:90" ht="13.5">
      <c r="A584" s="3"/>
      <c r="B584" s="3"/>
      <c r="C584" s="3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P584" s="11"/>
      <c r="Q584" s="1"/>
      <c r="S584" s="1"/>
      <c r="T584" s="1"/>
      <c r="V584" s="1"/>
      <c r="W584" s="1"/>
      <c r="Y584" s="1"/>
      <c r="Z584" s="1"/>
      <c r="AB584" s="1"/>
      <c r="AC584" s="1"/>
      <c r="AD584" s="1"/>
      <c r="AE584" s="1"/>
      <c r="AF584" s="1"/>
      <c r="AG584" s="1"/>
      <c r="AH584" s="1"/>
      <c r="AI584" s="1"/>
      <c r="AK584" s="1"/>
      <c r="AM584" s="1"/>
      <c r="AN584" s="1"/>
      <c r="AO584" s="1"/>
      <c r="AP584" s="1"/>
      <c r="AQ584" s="1"/>
      <c r="AR584" s="1"/>
      <c r="AS584" s="1"/>
      <c r="AT584" s="1"/>
      <c r="AV584" s="1"/>
      <c r="AW584" s="1"/>
      <c r="AX584" s="1"/>
      <c r="AZ584" s="1"/>
      <c r="BB584" s="1"/>
      <c r="BC584" s="1"/>
      <c r="BD584" s="1"/>
      <c r="BF584" s="1"/>
      <c r="BG584" s="1"/>
      <c r="BH584" s="1"/>
      <c r="BJ584" s="1"/>
      <c r="BK584" s="1"/>
      <c r="BL584" s="1"/>
      <c r="BN584" s="1"/>
      <c r="BP584" s="1"/>
      <c r="BQ584" s="1"/>
      <c r="BR584" s="1"/>
      <c r="BT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I584" s="1"/>
      <c r="CJ584" s="1"/>
      <c r="CK584" s="1"/>
      <c r="CL584" s="1"/>
    </row>
    <row r="585" spans="1:90" ht="13.5">
      <c r="A585" s="3"/>
      <c r="B585" s="3"/>
      <c r="C585" s="3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P585" s="11"/>
      <c r="Q585" s="1"/>
      <c r="S585" s="1"/>
      <c r="T585" s="1"/>
      <c r="V585" s="1"/>
      <c r="W585" s="1"/>
      <c r="Y585" s="1"/>
      <c r="Z585" s="1"/>
      <c r="AB585" s="1"/>
      <c r="AC585" s="1"/>
      <c r="AD585" s="1"/>
      <c r="AE585" s="1"/>
      <c r="AF585" s="1"/>
      <c r="AG585" s="1"/>
      <c r="AH585" s="1"/>
      <c r="AI585" s="1"/>
      <c r="AK585" s="1"/>
      <c r="AM585" s="1"/>
      <c r="AN585" s="1"/>
      <c r="AO585" s="1"/>
      <c r="AP585" s="1"/>
      <c r="AQ585" s="1"/>
      <c r="AR585" s="1"/>
      <c r="AS585" s="1"/>
      <c r="AT585" s="1"/>
      <c r="AV585" s="1"/>
      <c r="AW585" s="1"/>
      <c r="AX585" s="1"/>
      <c r="AZ585" s="1"/>
      <c r="BB585" s="1"/>
      <c r="BC585" s="1"/>
      <c r="BD585" s="1"/>
      <c r="BF585" s="1"/>
      <c r="BG585" s="1"/>
      <c r="BH585" s="1"/>
      <c r="BJ585" s="1"/>
      <c r="BK585" s="1"/>
      <c r="BL585" s="1"/>
      <c r="BN585" s="1"/>
      <c r="BP585" s="1"/>
      <c r="BQ585" s="1"/>
      <c r="BR585" s="1"/>
      <c r="BT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I585" s="1"/>
      <c r="CJ585" s="1"/>
      <c r="CK585" s="1"/>
      <c r="CL585" s="1"/>
    </row>
    <row r="586" spans="1:90" ht="13.5">
      <c r="A586" s="3"/>
      <c r="B586" s="3"/>
      <c r="C586" s="3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P586" s="11"/>
      <c r="Q586" s="1"/>
      <c r="S586" s="1"/>
      <c r="T586" s="1"/>
      <c r="V586" s="1"/>
      <c r="W586" s="1"/>
      <c r="Y586" s="1"/>
      <c r="Z586" s="1"/>
      <c r="AB586" s="1"/>
      <c r="AC586" s="1"/>
      <c r="AD586" s="1"/>
      <c r="AE586" s="1"/>
      <c r="AF586" s="1"/>
      <c r="AG586" s="1"/>
      <c r="AH586" s="1"/>
      <c r="AI586" s="1"/>
      <c r="AK586" s="1"/>
      <c r="AM586" s="1"/>
      <c r="AN586" s="1"/>
      <c r="AO586" s="1"/>
      <c r="AP586" s="1"/>
      <c r="AQ586" s="1"/>
      <c r="AR586" s="1"/>
      <c r="AS586" s="1"/>
      <c r="AT586" s="1"/>
      <c r="AV586" s="1"/>
      <c r="AW586" s="1"/>
      <c r="AX586" s="1"/>
      <c r="AZ586" s="1"/>
      <c r="BB586" s="1"/>
      <c r="BC586" s="1"/>
      <c r="BD586" s="1"/>
      <c r="BF586" s="1"/>
      <c r="BG586" s="1"/>
      <c r="BH586" s="1"/>
      <c r="BJ586" s="1"/>
      <c r="BK586" s="1"/>
      <c r="BL586" s="1"/>
      <c r="BN586" s="1"/>
      <c r="BP586" s="1"/>
      <c r="BQ586" s="1"/>
      <c r="BR586" s="1"/>
      <c r="BT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I586" s="1"/>
      <c r="CJ586" s="1"/>
      <c r="CK586" s="1"/>
      <c r="CL586" s="1"/>
    </row>
    <row r="587" spans="1:90" ht="13.5">
      <c r="AN587" s="1"/>
    </row>
    <row r="588" spans="1:90" ht="13.5">
      <c r="AN588" s="1"/>
    </row>
    <row r="589" spans="1:90" ht="13.5">
      <c r="AN589" s="1"/>
    </row>
    <row r="590" spans="1:90" ht="13.5">
      <c r="AN590" s="1"/>
    </row>
    <row r="591" spans="1:90" ht="13.5">
      <c r="AN591" s="1"/>
    </row>
    <row r="592" spans="1:90" ht="13.5"/>
    <row r="593" ht="13.5"/>
    <row r="594" ht="13.5"/>
    <row r="595" ht="13.5"/>
    <row r="596" ht="13.5"/>
    <row r="597" ht="13.5"/>
    <row r="598" ht="13.5"/>
    <row r="599" ht="13.5"/>
  </sheetData>
  <mergeCells count="60">
    <mergeCell ref="E6:E9"/>
    <mergeCell ref="D2:R2"/>
    <mergeCell ref="D3:R3"/>
    <mergeCell ref="D4:R4"/>
    <mergeCell ref="I6:K8"/>
    <mergeCell ref="L6:BT6"/>
    <mergeCell ref="P5:Q5"/>
    <mergeCell ref="F6:H8"/>
    <mergeCell ref="L8:N8"/>
    <mergeCell ref="O8:Q8"/>
    <mergeCell ref="R8:T8"/>
    <mergeCell ref="U8:W8"/>
    <mergeCell ref="X8:Z8"/>
    <mergeCell ref="S5:T5"/>
    <mergeCell ref="CF8:CG8"/>
    <mergeCell ref="AW8:AX8"/>
    <mergeCell ref="AY8:AZ8"/>
    <mergeCell ref="BA8:BB8"/>
    <mergeCell ref="BC8:BD8"/>
    <mergeCell ref="BE8:BF8"/>
    <mergeCell ref="BG8:BH8"/>
    <mergeCell ref="BZ8:CA8"/>
    <mergeCell ref="BI7:BN7"/>
    <mergeCell ref="BO7:BP8"/>
    <mergeCell ref="BQ7:BR8"/>
    <mergeCell ref="BS7:BT8"/>
    <mergeCell ref="A51:C51"/>
    <mergeCell ref="AE9:AF9"/>
    <mergeCell ref="AH9:AI9"/>
    <mergeCell ref="AG8:AI8"/>
    <mergeCell ref="AJ8:AK8"/>
    <mergeCell ref="AL8:AM8"/>
    <mergeCell ref="AN8:AO8"/>
    <mergeCell ref="AR8:AT8"/>
    <mergeCell ref="A6:A9"/>
    <mergeCell ref="B6:B9"/>
    <mergeCell ref="C6:C9"/>
    <mergeCell ref="D6:D9"/>
    <mergeCell ref="CJ6:CJ9"/>
    <mergeCell ref="CK6:CL8"/>
    <mergeCell ref="CH8:CI8"/>
    <mergeCell ref="AU8:AV8"/>
    <mergeCell ref="BX7:CA7"/>
    <mergeCell ref="CB7:CC8"/>
    <mergeCell ref="CD7:CI7"/>
    <mergeCell ref="BX6:CI6"/>
    <mergeCell ref="CD8:CE8"/>
    <mergeCell ref="BC7:BH7"/>
    <mergeCell ref="BI8:BJ8"/>
    <mergeCell ref="BK8:BL8"/>
    <mergeCell ref="BM8:BN8"/>
    <mergeCell ref="BX8:BY8"/>
    <mergeCell ref="BU6:BU9"/>
    <mergeCell ref="BV6:BW8"/>
    <mergeCell ref="AD8:AF8"/>
    <mergeCell ref="L7:AF7"/>
    <mergeCell ref="AG7:AO7"/>
    <mergeCell ref="AP7:AQ8"/>
    <mergeCell ref="AR7:BB7"/>
    <mergeCell ref="AA8:AC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Tavush16</vt:lpstr>
      <vt:lpstr>Tavush16!Print_Titles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i.abrahamyan</cp:lastModifiedBy>
  <cp:lastPrinted>2017-01-20T07:44:24Z</cp:lastPrinted>
  <dcterms:created xsi:type="dcterms:W3CDTF">2002-03-15T09:46:46Z</dcterms:created>
  <dcterms:modified xsi:type="dcterms:W3CDTF">2017-01-20T07:50:58Z</dcterms:modified>
</cp:coreProperties>
</file>