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283"/>
  </bookViews>
  <sheets>
    <sheet name="Եկամուտ" sheetId="3" r:id="rId1"/>
  </sheets>
  <definedNames>
    <definedName name="_xlnm.Print_Titles" localSheetId="0">Եկամուտ!$A:$B</definedName>
  </definedNames>
  <calcPr calcId="144525"/>
</workbook>
</file>

<file path=xl/calcChain.xml><?xml version="1.0" encoding="utf-8"?>
<calcChain xmlns="http://schemas.openxmlformats.org/spreadsheetml/2006/main">
  <c r="BR34" i="3" l="1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A34" i="3"/>
  <c r="Z34" i="3"/>
  <c r="X34" i="3"/>
  <c r="W34" i="3"/>
  <c r="U34" i="3"/>
  <c r="T34" i="3"/>
  <c r="R34" i="3"/>
  <c r="Q34" i="3"/>
  <c r="O34" i="3"/>
  <c r="N34" i="3"/>
  <c r="D34" i="3"/>
  <c r="C34" i="3"/>
  <c r="CI33" i="3"/>
  <c r="CH33" i="3"/>
  <c r="BT33" i="3"/>
  <c r="BS33" i="3"/>
  <c r="AP33" i="3"/>
  <c r="AO33" i="3"/>
  <c r="Y33" i="3"/>
  <c r="V33" i="3"/>
  <c r="S33" i="3"/>
  <c r="P33" i="3"/>
  <c r="L33" i="3"/>
  <c r="K33" i="3"/>
  <c r="I33" i="3"/>
  <c r="H33" i="3"/>
  <c r="F33" i="3"/>
  <c r="E33" i="3"/>
  <c r="CI32" i="3"/>
  <c r="CH32" i="3"/>
  <c r="BT32" i="3"/>
  <c r="BS32" i="3"/>
  <c r="AP32" i="3"/>
  <c r="AO32" i="3"/>
  <c r="Y32" i="3"/>
  <c r="V32" i="3"/>
  <c r="S32" i="3"/>
  <c r="P32" i="3"/>
  <c r="L32" i="3"/>
  <c r="K32" i="3"/>
  <c r="I32" i="3"/>
  <c r="H32" i="3"/>
  <c r="F32" i="3"/>
  <c r="E32" i="3"/>
  <c r="CI31" i="3"/>
  <c r="CH31" i="3"/>
  <c r="BT31" i="3"/>
  <c r="BS31" i="3"/>
  <c r="AP31" i="3"/>
  <c r="AO31" i="3"/>
  <c r="Y31" i="3"/>
  <c r="V31" i="3"/>
  <c r="S31" i="3"/>
  <c r="P31" i="3"/>
  <c r="L31" i="3"/>
  <c r="K31" i="3"/>
  <c r="I31" i="3"/>
  <c r="H31" i="3"/>
  <c r="F31" i="3"/>
  <c r="E31" i="3"/>
  <c r="CI30" i="3"/>
  <c r="CH30" i="3"/>
  <c r="BT30" i="3"/>
  <c r="F30" i="3" s="1"/>
  <c r="BS30" i="3"/>
  <c r="E30" i="3" s="1"/>
  <c r="AP30" i="3"/>
  <c r="AO30" i="3"/>
  <c r="Y30" i="3"/>
  <c r="V30" i="3"/>
  <c r="S30" i="3"/>
  <c r="L30" i="3"/>
  <c r="K30" i="3"/>
  <c r="I30" i="3"/>
  <c r="H30" i="3"/>
  <c r="CI29" i="3"/>
  <c r="CH29" i="3"/>
  <c r="BT29" i="3"/>
  <c r="BS29" i="3"/>
  <c r="AP29" i="3"/>
  <c r="AO29" i="3"/>
  <c r="Y29" i="3"/>
  <c r="V29" i="3"/>
  <c r="S29" i="3"/>
  <c r="P29" i="3"/>
  <c r="L29" i="3"/>
  <c r="K29" i="3"/>
  <c r="I29" i="3"/>
  <c r="H29" i="3"/>
  <c r="F29" i="3"/>
  <c r="E29" i="3"/>
  <c r="CI28" i="3"/>
  <c r="CH28" i="3"/>
  <c r="BT28" i="3"/>
  <c r="F28" i="3" s="1"/>
  <c r="BS28" i="3"/>
  <c r="E28" i="3" s="1"/>
  <c r="AP28" i="3"/>
  <c r="AO28" i="3"/>
  <c r="Y28" i="3"/>
  <c r="V28" i="3"/>
  <c r="S28" i="3"/>
  <c r="L28" i="3"/>
  <c r="K28" i="3"/>
  <c r="I28" i="3"/>
  <c r="H28" i="3"/>
  <c r="CI27" i="3"/>
  <c r="CH27" i="3"/>
  <c r="BT27" i="3"/>
  <c r="F27" i="3" s="1"/>
  <c r="BS27" i="3"/>
  <c r="E27" i="3" s="1"/>
  <c r="AP27" i="3"/>
  <c r="AO27" i="3"/>
  <c r="Y27" i="3"/>
  <c r="V27" i="3"/>
  <c r="S27" i="3"/>
  <c r="L27" i="3"/>
  <c r="K27" i="3"/>
  <c r="I27" i="3"/>
  <c r="H27" i="3"/>
  <c r="CI26" i="3"/>
  <c r="CH26" i="3"/>
  <c r="BT26" i="3"/>
  <c r="BS26" i="3"/>
  <c r="AP26" i="3"/>
  <c r="AO26" i="3"/>
  <c r="V26" i="3"/>
  <c r="S26" i="3"/>
  <c r="L26" i="3"/>
  <c r="K26" i="3"/>
  <c r="I26" i="3"/>
  <c r="H26" i="3"/>
  <c r="F26" i="3"/>
  <c r="E26" i="3"/>
  <c r="CI25" i="3"/>
  <c r="CH25" i="3"/>
  <c r="BT25" i="3"/>
  <c r="F25" i="3" s="1"/>
  <c r="BS25" i="3"/>
  <c r="AP25" i="3"/>
  <c r="AO25" i="3"/>
  <c r="Y25" i="3"/>
  <c r="V25" i="3"/>
  <c r="S25" i="3"/>
  <c r="L25" i="3"/>
  <c r="K25" i="3"/>
  <c r="I25" i="3"/>
  <c r="H25" i="3"/>
  <c r="E25" i="3"/>
  <c r="CI24" i="3"/>
  <c r="CH24" i="3"/>
  <c r="BT24" i="3"/>
  <c r="F24" i="3" s="1"/>
  <c r="BS24" i="3"/>
  <c r="E24" i="3" s="1"/>
  <c r="AP24" i="3"/>
  <c r="AO24" i="3"/>
  <c r="Y24" i="3"/>
  <c r="V24" i="3"/>
  <c r="S24" i="3"/>
  <c r="P24" i="3"/>
  <c r="L24" i="3"/>
  <c r="K24" i="3"/>
  <c r="I24" i="3"/>
  <c r="H24" i="3"/>
  <c r="CI23" i="3"/>
  <c r="CH23" i="3"/>
  <c r="BT23" i="3"/>
  <c r="F23" i="3" s="1"/>
  <c r="BS23" i="3"/>
  <c r="E23" i="3" s="1"/>
  <c r="AP23" i="3"/>
  <c r="AO23" i="3"/>
  <c r="Y23" i="3"/>
  <c r="V23" i="3"/>
  <c r="S23" i="3"/>
  <c r="L23" i="3"/>
  <c r="K23" i="3"/>
  <c r="I23" i="3"/>
  <c r="H23" i="3"/>
  <c r="CI22" i="3"/>
  <c r="CH22" i="3"/>
  <c r="BT22" i="3"/>
  <c r="F22" i="3" s="1"/>
  <c r="BS22" i="3"/>
  <c r="E22" i="3" s="1"/>
  <c r="AP22" i="3"/>
  <c r="AO22" i="3"/>
  <c r="Y22" i="3"/>
  <c r="V22" i="3"/>
  <c r="S22" i="3"/>
  <c r="P22" i="3"/>
  <c r="L22" i="3"/>
  <c r="K22" i="3"/>
  <c r="I22" i="3"/>
  <c r="H22" i="3"/>
  <c r="CI21" i="3"/>
  <c r="CH21" i="3"/>
  <c r="BT21" i="3"/>
  <c r="F21" i="3" s="1"/>
  <c r="BS21" i="3"/>
  <c r="E21" i="3" s="1"/>
  <c r="AP21" i="3"/>
  <c r="AO21" i="3"/>
  <c r="V21" i="3"/>
  <c r="S21" i="3"/>
  <c r="P21" i="3"/>
  <c r="L21" i="3"/>
  <c r="K21" i="3"/>
  <c r="I21" i="3"/>
  <c r="H21" i="3"/>
  <c r="CI20" i="3"/>
  <c r="CH20" i="3"/>
  <c r="BT20" i="3"/>
  <c r="BS20" i="3"/>
  <c r="E20" i="3" s="1"/>
  <c r="AP20" i="3"/>
  <c r="AO20" i="3"/>
  <c r="Y20" i="3"/>
  <c r="V20" i="3"/>
  <c r="S20" i="3"/>
  <c r="P20" i="3"/>
  <c r="L20" i="3"/>
  <c r="K20" i="3"/>
  <c r="I20" i="3"/>
  <c r="H20" i="3"/>
  <c r="F20" i="3"/>
  <c r="CI19" i="3"/>
  <c r="CH19" i="3"/>
  <c r="BT19" i="3"/>
  <c r="F19" i="3" s="1"/>
  <c r="BS19" i="3"/>
  <c r="E19" i="3" s="1"/>
  <c r="AP19" i="3"/>
  <c r="AO19" i="3"/>
  <c r="Y19" i="3"/>
  <c r="V19" i="3"/>
  <c r="S19" i="3"/>
  <c r="L19" i="3"/>
  <c r="K19" i="3"/>
  <c r="I19" i="3"/>
  <c r="H19" i="3"/>
  <c r="CI18" i="3"/>
  <c r="CH18" i="3"/>
  <c r="BT18" i="3"/>
  <c r="F18" i="3" s="1"/>
  <c r="BS18" i="3"/>
  <c r="E18" i="3" s="1"/>
  <c r="AP18" i="3"/>
  <c r="AO18" i="3"/>
  <c r="V18" i="3"/>
  <c r="S18" i="3"/>
  <c r="P18" i="3"/>
  <c r="L18" i="3"/>
  <c r="K18" i="3"/>
  <c r="I18" i="3"/>
  <c r="H18" i="3"/>
  <c r="CI17" i="3"/>
  <c r="CH17" i="3"/>
  <c r="BT17" i="3"/>
  <c r="F17" i="3" s="1"/>
  <c r="BS17" i="3"/>
  <c r="E17" i="3" s="1"/>
  <c r="AP17" i="3"/>
  <c r="AO17" i="3"/>
  <c r="Y17" i="3"/>
  <c r="V17" i="3"/>
  <c r="S17" i="3"/>
  <c r="P17" i="3"/>
  <c r="L17" i="3"/>
  <c r="K17" i="3"/>
  <c r="I17" i="3"/>
  <c r="H17" i="3"/>
  <c r="CI16" i="3"/>
  <c r="CH16" i="3"/>
  <c r="BT16" i="3"/>
  <c r="F16" i="3" s="1"/>
  <c r="BS16" i="3"/>
  <c r="E16" i="3" s="1"/>
  <c r="AP16" i="3"/>
  <c r="AO16" i="3"/>
  <c r="Y16" i="3"/>
  <c r="V16" i="3"/>
  <c r="S16" i="3"/>
  <c r="L16" i="3"/>
  <c r="K16" i="3"/>
  <c r="I16" i="3"/>
  <c r="H16" i="3"/>
  <c r="CI15" i="3"/>
  <c r="CH15" i="3"/>
  <c r="BT15" i="3"/>
  <c r="F15" i="3" s="1"/>
  <c r="BS15" i="3"/>
  <c r="E15" i="3" s="1"/>
  <c r="AP15" i="3"/>
  <c r="AO15" i="3"/>
  <c r="AB15" i="3"/>
  <c r="Y15" i="3"/>
  <c r="V15" i="3"/>
  <c r="S15" i="3"/>
  <c r="P15" i="3"/>
  <c r="L15" i="3"/>
  <c r="K15" i="3"/>
  <c r="I15" i="3"/>
  <c r="H15" i="3"/>
  <c r="CI14" i="3"/>
  <c r="CH14" i="3"/>
  <c r="BT14" i="3"/>
  <c r="F14" i="3" s="1"/>
  <c r="BS14" i="3"/>
  <c r="E14" i="3" s="1"/>
  <c r="AP14" i="3"/>
  <c r="AO14" i="3"/>
  <c r="Y14" i="3"/>
  <c r="V14" i="3"/>
  <c r="S14" i="3"/>
  <c r="P14" i="3"/>
  <c r="L14" i="3"/>
  <c r="K14" i="3"/>
  <c r="I14" i="3"/>
  <c r="H14" i="3"/>
  <c r="CI13" i="3"/>
  <c r="CH13" i="3"/>
  <c r="BT13" i="3"/>
  <c r="F13" i="3" s="1"/>
  <c r="BS13" i="3"/>
  <c r="E13" i="3" s="1"/>
  <c r="AP13" i="3"/>
  <c r="AO13" i="3"/>
  <c r="Y13" i="3"/>
  <c r="V13" i="3"/>
  <c r="S13" i="3"/>
  <c r="P13" i="3"/>
  <c r="L13" i="3"/>
  <c r="K13" i="3"/>
  <c r="I13" i="3"/>
  <c r="H13" i="3"/>
  <c r="CI12" i="3"/>
  <c r="CH12" i="3"/>
  <c r="BT12" i="3"/>
  <c r="BS12" i="3"/>
  <c r="AP12" i="3"/>
  <c r="AO12" i="3"/>
  <c r="AB12" i="3"/>
  <c r="Y12" i="3"/>
  <c r="V12" i="3"/>
  <c r="S12" i="3"/>
  <c r="P12" i="3"/>
  <c r="L12" i="3"/>
  <c r="K12" i="3"/>
  <c r="I12" i="3"/>
  <c r="H12" i="3"/>
  <c r="CI11" i="3"/>
  <c r="CH11" i="3"/>
  <c r="BT11" i="3"/>
  <c r="F11" i="3" s="1"/>
  <c r="BS11" i="3"/>
  <c r="E11" i="3" s="1"/>
  <c r="AP11" i="3"/>
  <c r="AO11" i="3"/>
  <c r="AB11" i="3"/>
  <c r="Y11" i="3"/>
  <c r="V11" i="3"/>
  <c r="S11" i="3"/>
  <c r="P11" i="3"/>
  <c r="L11" i="3"/>
  <c r="K11" i="3"/>
  <c r="I11" i="3"/>
  <c r="H11" i="3"/>
  <c r="CI10" i="3"/>
  <c r="CH10" i="3"/>
  <c r="BT10" i="3"/>
  <c r="BS10" i="3"/>
  <c r="AP10" i="3"/>
  <c r="AO10" i="3"/>
  <c r="AB10" i="3"/>
  <c r="Y10" i="3"/>
  <c r="V10" i="3"/>
  <c r="S10" i="3"/>
  <c r="P10" i="3"/>
  <c r="L10" i="3"/>
  <c r="K10" i="3"/>
  <c r="I10" i="3"/>
  <c r="H10" i="3"/>
  <c r="M32" i="3" l="1"/>
  <c r="M33" i="3"/>
  <c r="S34" i="3"/>
  <c r="V34" i="3"/>
  <c r="F12" i="3"/>
  <c r="E12" i="3"/>
  <c r="F10" i="3"/>
  <c r="AQ31" i="3"/>
  <c r="AQ32" i="3"/>
  <c r="J31" i="3"/>
  <c r="J32" i="3"/>
  <c r="G33" i="3"/>
  <c r="Y34" i="3"/>
  <c r="P34" i="3"/>
  <c r="AB34" i="3"/>
  <c r="J33" i="3"/>
  <c r="AQ33" i="3"/>
  <c r="L34" i="3"/>
  <c r="AO34" i="3"/>
  <c r="BS34" i="3"/>
  <c r="CH34" i="3"/>
  <c r="AQ12" i="3"/>
  <c r="G12" i="3"/>
  <c r="G13" i="3"/>
  <c r="J13" i="3"/>
  <c r="M13" i="3"/>
  <c r="G14" i="3"/>
  <c r="J14" i="3"/>
  <c r="M14" i="3"/>
  <c r="AQ21" i="3"/>
  <c r="I34" i="3"/>
  <c r="G15" i="3"/>
  <c r="E10" i="3"/>
  <c r="E34" i="3" s="1"/>
  <c r="H34" i="3"/>
  <c r="K34" i="3"/>
  <c r="M34" i="3" s="1"/>
  <c r="AP34" i="3"/>
  <c r="BT34" i="3"/>
  <c r="CI34" i="3"/>
  <c r="G22" i="3"/>
  <c r="J22" i="3"/>
  <c r="M22" i="3"/>
  <c r="AQ22" i="3"/>
  <c r="AQ25" i="3"/>
  <c r="G26" i="3"/>
  <c r="J26" i="3"/>
  <c r="J15" i="3"/>
  <c r="M15" i="3"/>
  <c r="G16" i="3"/>
  <c r="M16" i="3"/>
  <c r="G17" i="3"/>
  <c r="M26" i="3"/>
  <c r="AQ26" i="3"/>
  <c r="J27" i="3"/>
  <c r="J17" i="3"/>
  <c r="M17" i="3"/>
  <c r="G18" i="3"/>
  <c r="J18" i="3"/>
  <c r="M18" i="3"/>
  <c r="AQ19" i="3"/>
  <c r="G20" i="3"/>
  <c r="J20" i="3"/>
  <c r="M20" i="3"/>
  <c r="AQ23" i="3"/>
  <c r="G24" i="3"/>
  <c r="J11" i="3"/>
  <c r="AQ27" i="3"/>
  <c r="AQ28" i="3"/>
  <c r="G29" i="3"/>
  <c r="J29" i="3"/>
  <c r="M29" i="3"/>
  <c r="AQ29" i="3"/>
  <c r="G30" i="3"/>
  <c r="J30" i="3"/>
  <c r="G11" i="3"/>
  <c r="AQ20" i="3"/>
  <c r="G21" i="3"/>
  <c r="J21" i="3"/>
  <c r="M21" i="3"/>
  <c r="J24" i="3"/>
  <c r="M24" i="3"/>
  <c r="AQ24" i="3"/>
  <c r="G25" i="3"/>
  <c r="J25" i="3"/>
  <c r="M25" i="3"/>
  <c r="G27" i="3"/>
  <c r="M27" i="3"/>
  <c r="G28" i="3"/>
  <c r="J28" i="3"/>
  <c r="M28" i="3"/>
  <c r="J10" i="3"/>
  <c r="M11" i="3"/>
  <c r="AQ11" i="3"/>
  <c r="J12" i="3"/>
  <c r="M12" i="3"/>
  <c r="AQ13" i="3"/>
  <c r="AQ14" i="3"/>
  <c r="AQ15" i="3"/>
  <c r="J16" i="3"/>
  <c r="AQ16" i="3"/>
  <c r="AQ17" i="3"/>
  <c r="AQ18" i="3"/>
  <c r="G19" i="3"/>
  <c r="J19" i="3"/>
  <c r="M19" i="3"/>
  <c r="G23" i="3"/>
  <c r="J23" i="3"/>
  <c r="M23" i="3"/>
  <c r="M30" i="3"/>
  <c r="G31" i="3"/>
  <c r="M31" i="3"/>
  <c r="G32" i="3"/>
  <c r="G10" i="3"/>
  <c r="M10" i="3"/>
  <c r="AQ10" i="3"/>
  <c r="F34" i="3" l="1"/>
  <c r="G34" i="3" s="1"/>
  <c r="AQ34" i="3"/>
  <c r="J34" i="3"/>
</calcChain>
</file>

<file path=xl/sharedStrings.xml><?xml version="1.0" encoding="utf-8"?>
<sst xmlns="http://schemas.openxmlformats.org/spreadsheetml/2006/main" count="170" uniqueCount="79">
  <si>
    <t>հազար դրամ</t>
  </si>
  <si>
    <t>Հ/Հ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</si>
  <si>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</si>
  <si>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</si>
  <si>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</si>
  <si>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</si>
  <si>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</si>
  <si>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</si>
  <si>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</si>
  <si>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</si>
  <si>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</si>
  <si>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</si>
  <si>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</si>
  <si>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</si>
  <si>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</si>
  <si>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</si>
  <si>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</si>
  <si>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</si>
  <si>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</si>
  <si>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</si>
  <si>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</si>
  <si>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</si>
  <si>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</si>
  <si>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</si>
  <si>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</si>
  <si>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</si>
  <si>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</si>
  <si>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</si>
  <si>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</si>
  <si>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</si>
  <si>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</si>
  <si>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</si>
  <si>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</si>
  <si>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</si>
  <si>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</si>
  <si>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</si>
  <si>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</si>
  <si>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</si>
  <si>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</si>
  <si>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</si>
  <si>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</si>
  <si>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</si>
  <si>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</si>
  <si>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</si>
  <si>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</si>
  <si>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</si>
  <si>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</si>
  <si>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</si>
  <si>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</si>
  <si>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</si>
  <si>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</si>
  <si>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</si>
  <si>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</si>
  <si>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</si>
  <si>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</si>
  <si>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</si>
  <si>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</si>
  <si>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</si>
  <si>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</si>
  <si>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</si>
  <si>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</si>
  <si>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 xml:space="preserve">տող 1332          Համայնքի վարչական տարածքում գտնվող պետական սեփականություն համարվող հողերի վարձավճարներ </t>
  </si>
  <si>
    <t xml:space="preserve">տող 1333               Համայնքի վարչ. տար. գտնվող պետ.և համ. սեփ.պատկանող հողամասերի կառուցապ. իրավունքի դիմաց գանձվող վարձավճար </t>
  </si>
  <si>
    <t>1343.Օրենքով սահման. դեպքերում համայնք. hիմն. կողմից առանց տեղ. տուրքի գանձման մատ. ծառ-երի կամ կատարվող գործողութ. դիմաց ստացվող (գանձվող) այլ վճարներ</t>
  </si>
  <si>
    <t>Ընդամենը գույքահարկ</t>
  </si>
  <si>
    <r>
      <t>տող1251+1254
ա) Պետական բյուջեից ֆինանս.համահարթեցման սկզբ.տրամադր.դոտ-ներ 
բ) Պետական բյուջեից համ. վարչ.բյուջեին տրամադրվ. այլ դոտ.</t>
    </r>
    <r>
      <rPr>
        <sz val="9"/>
        <rFont val="Arial Armenian"/>
        <family val="2"/>
      </rPr>
      <t/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</si>
  <si>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2.2Կապիտալ արտաքին պաշտ.դրամաշնորհներ` ստացված այլ պետ-ներից
2.4 Կապիտալ արտաքին պաշտ.դրամաշնորհներ`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</si>
  <si>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</si>
  <si>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ֆիզ.անձանցից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</si>
  <si>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</si>
  <si>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</si>
  <si>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</si>
  <si>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 </t>
    </r>
    <r>
      <rPr>
        <sz val="10"/>
        <rFont val="GHEA Grapalat"/>
        <family val="3"/>
      </rPr>
      <t>Պետության կողմից ՏԻՄ պատվիր. լիազոր. իրականացման ծախսերի ֆինանս.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</si>
  <si>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</si>
  <si>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</si>
  <si>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</si>
  <si>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</si>
  <si>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</si>
  <si>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 xml:space="preserve">             ՀՀ  ՏԱՎՈՒՇԻ   ՄԱՐԶԻ  ՀԱՄԱՅՆՔՆԵՐԻ   ԲՅՈՒՋԵՏԱՅԻՆ   ԵԿԱՄՈՒՏՆԵՐԻ    ՎԵՐԱԲԵՐՅԱԼ  (աճողական)_x000D_
                                                                                              28.02.2019թ.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</si>
</sst>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9"/>
      <name val="GHEA Grapalat"/>
      <family val="3"/>
    </font>
    <font>
      <b/>
      <sz val="11"/>
      <name val="GHEA Grapalat"/>
      <family val="3"/>
    </font>
    <font>
      <sz val="10"/>
      <color theme="1"/>
      <name val="GHEA Grapalat"/>
      <family val="3"/>
    </font>
    <font>
      <sz val="10"/>
      <color theme="1"/>
      <name val="Arial LatArm"/>
      <family val="2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Protection="1">
      <protection locked="0"/>
    </xf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4" fontId="4" fillId="0" borderId="7" xfId="0" applyNumberFormat="1" applyFont="1" applyBorder="1" applyAlignment="1" applyProtection="1">
      <alignment vertical="center" wrapText="1"/>
    </xf>
    <xf numFmtId="4" fontId="4" fillId="0" borderId="8" xfId="0" applyNumberFormat="1" applyFont="1" applyBorder="1" applyAlignment="1" applyProtection="1">
      <alignment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horizontal="center" vertical="center"/>
    </xf>
    <xf numFmtId="165" fontId="10" fillId="0" borderId="9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Fill="1" applyBorder="1" applyAlignment="1" applyProtection="1">
      <alignment horizontal="center" vertical="center" wrapText="1"/>
    </xf>
    <xf numFmtId="165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9" xfId="0" applyNumberFormat="1" applyFont="1" applyBorder="1" applyAlignment="1" applyProtection="1">
      <alignment horizontal="center" vertical="center"/>
      <protection locked="0"/>
    </xf>
    <xf numFmtId="165" fontId="9" fillId="0" borderId="17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Border="1" applyAlignment="1" applyProtection="1">
      <alignment horizontal="center" vertical="center" wrapText="1"/>
      <protection locked="0"/>
    </xf>
    <xf numFmtId="165" fontId="9" fillId="0" borderId="16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>
      <alignment horizontal="center" vertical="center"/>
    </xf>
    <xf numFmtId="164" fontId="9" fillId="0" borderId="15" xfId="0" applyNumberFormat="1" applyFont="1" applyFill="1" applyBorder="1" applyAlignment="1">
      <alignment horizontal="center" vertical="center"/>
    </xf>
    <xf numFmtId="165" fontId="9" fillId="0" borderId="15" xfId="0" applyNumberFormat="1" applyFont="1" applyFill="1" applyBorder="1" applyAlignment="1" applyProtection="1">
      <alignment horizontal="center" vertical="center" wrapText="1"/>
    </xf>
    <xf numFmtId="165" fontId="9" fillId="7" borderId="9" xfId="0" applyNumberFormat="1" applyFont="1" applyFill="1" applyBorder="1" applyAlignment="1">
      <alignment horizontal="center" vertical="center"/>
    </xf>
    <xf numFmtId="164" fontId="9" fillId="0" borderId="9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Border="1" applyAlignment="1">
      <alignment horizontal="center" vertical="center"/>
    </xf>
    <xf numFmtId="165" fontId="9" fillId="7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164" fontId="9" fillId="7" borderId="9" xfId="0" applyNumberFormat="1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165" fontId="10" fillId="0" borderId="17" xfId="0" applyNumberFormat="1" applyFont="1" applyBorder="1" applyAlignment="1" applyProtection="1">
      <alignment horizontal="center" vertical="center"/>
      <protection locked="0"/>
    </xf>
    <xf numFmtId="165" fontId="9" fillId="0" borderId="9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 applyProtection="1">
      <alignment horizontal="center" vertical="center"/>
      <protection locked="0"/>
    </xf>
    <xf numFmtId="165" fontId="11" fillId="0" borderId="9" xfId="0" applyNumberFormat="1" applyFont="1" applyFill="1" applyBorder="1" applyAlignment="1" applyProtection="1">
      <alignment horizontal="center" vertical="center"/>
    </xf>
    <xf numFmtId="165" fontId="11" fillId="0" borderId="9" xfId="0" applyNumberFormat="1" applyFont="1" applyFill="1" applyBorder="1" applyAlignment="1" applyProtection="1">
      <alignment horizontal="center" vertical="center" wrapText="1"/>
    </xf>
    <xf numFmtId="165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7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Border="1" applyAlignment="1" applyProtection="1">
      <alignment horizontal="right"/>
      <protection locked="0"/>
    </xf>
    <xf numFmtId="164" fontId="9" fillId="0" borderId="0" xfId="0" applyNumberFormat="1" applyFont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9" fillId="0" borderId="0" xfId="0" applyFont="1" applyProtection="1">
      <protection locked="0"/>
    </xf>
    <xf numFmtId="165" fontId="9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3" borderId="11" xfId="0" applyNumberFormat="1" applyFont="1" applyFill="1" applyBorder="1" applyAlignment="1" applyProtection="1">
      <alignment horizontal="center" vertical="center" wrapText="1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4" fontId="4" fillId="3" borderId="13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1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textRotation="90" wrapText="1"/>
    </xf>
    <xf numFmtId="0" fontId="2" fillId="0" borderId="10" xfId="0" applyFont="1" applyBorder="1" applyAlignment="1" applyProtection="1">
      <alignment horizontal="center" vertical="center" textRotation="90" wrapText="1"/>
    </xf>
    <xf numFmtId="0" fontId="2" fillId="0" borderId="15" xfId="0" applyFont="1" applyBorder="1" applyAlignment="1" applyProtection="1">
      <alignment horizontal="center" vertical="center" textRotation="90" wrapText="1"/>
    </xf>
    <xf numFmtId="4" fontId="7" fillId="8" borderId="2" xfId="0" applyNumberFormat="1" applyFont="1" applyFill="1" applyBorder="1" applyAlignment="1" applyProtection="1">
      <alignment horizontal="center" vertical="center" wrapText="1"/>
    </xf>
    <xf numFmtId="4" fontId="7" fillId="8" borderId="15" xfId="0" applyNumberFormat="1" applyFont="1" applyFill="1" applyBorder="1" applyAlignment="1" applyProtection="1">
      <alignment horizontal="center" vertical="center" wrapText="1"/>
    </xf>
    <xf numFmtId="0" fontId="7" fillId="5" borderId="7" xfId="0" applyNumberFormat="1" applyFont="1" applyFill="1" applyBorder="1" applyAlignment="1" applyProtection="1">
      <alignment horizontal="center" vertical="center" wrapText="1"/>
    </xf>
    <xf numFmtId="0" fontId="7" fillId="5" borderId="8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Border="1" applyAlignment="1" applyProtection="1">
      <alignment horizontal="center" vertical="center" wrapText="1"/>
    </xf>
    <xf numFmtId="0" fontId="7" fillId="0" borderId="15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left" vertical="center" wrapText="1"/>
    </xf>
    <xf numFmtId="4" fontId="3" fillId="0" borderId="7" xfId="0" applyNumberFormat="1" applyFont="1" applyBorder="1" applyAlignment="1" applyProtection="1">
      <alignment horizontal="left" vertical="center" wrapText="1"/>
    </xf>
    <xf numFmtId="4" fontId="3" fillId="0" borderId="8" xfId="0" applyNumberFormat="1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567"/>
  <sheetViews>
    <sheetView tabSelected="1" workbookViewId="0">
      <pane xSplit="2" ySplit="9" topLeftCell="M10" activePane="bottomRight" state="frozen"/>
      <selection pane="topRight" activeCell="C1" sqref="C1"/>
      <selection pane="bottomLeft" activeCell="A10" sqref="A10"/>
      <selection pane="bottomRight" activeCell="G10" sqref="G10"/>
    </sheetView>
  </sheetViews>
  <sheetFormatPr defaultRowHeight="14.25" customHeight="1" x14ac:dyDescent="0.25"/>
  <cols>
    <col min="1" max="1" width="3.85546875" style="15" customWidth="1"/>
    <col min="2" max="2" width="13.140625" style="1" customWidth="1"/>
    <col min="3" max="14" width="13.140625" style="2" customWidth="1"/>
    <col min="15" max="15" width="13.140625" style="3" customWidth="1"/>
    <col min="16" max="32" width="13.140625" style="2" customWidth="1"/>
    <col min="33" max="33" width="13.140625" style="3" customWidth="1"/>
    <col min="34" max="87" width="13.140625" style="2" customWidth="1"/>
    <col min="88" max="16384" width="9.140625" style="2"/>
  </cols>
  <sheetData>
    <row r="1" spans="1:87" ht="26.25" customHeight="1" x14ac:dyDescent="0.25">
      <c r="A1" s="20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5"/>
      <c r="S1" s="5"/>
      <c r="U1" s="5"/>
      <c r="V1" s="5"/>
      <c r="X1" s="5"/>
      <c r="Y1" s="5"/>
      <c r="AA1" s="5"/>
      <c r="AB1" s="5"/>
      <c r="AC1" s="5"/>
      <c r="AD1" s="5"/>
      <c r="AE1" s="7"/>
      <c r="AF1" s="7"/>
      <c r="AH1" s="7"/>
      <c r="AJ1" s="7"/>
      <c r="AK1" s="6"/>
      <c r="AL1" s="6"/>
      <c r="AM1" s="6"/>
      <c r="AN1" s="7"/>
      <c r="AO1" s="7"/>
      <c r="AP1" s="7"/>
      <c r="AQ1" s="7"/>
      <c r="AS1" s="7"/>
      <c r="AT1" s="7"/>
      <c r="AU1" s="7"/>
      <c r="AW1" s="7"/>
      <c r="AY1" s="7"/>
      <c r="AZ1" s="7"/>
      <c r="BA1" s="7"/>
      <c r="BC1" s="7"/>
      <c r="BD1" s="7"/>
      <c r="BE1" s="7"/>
      <c r="BG1" s="7"/>
      <c r="BH1" s="7"/>
      <c r="BI1" s="7"/>
      <c r="BK1" s="7"/>
      <c r="BM1" s="7"/>
      <c r="BN1" s="7"/>
      <c r="BO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F1" s="7"/>
      <c r="CG1" s="7"/>
    </row>
    <row r="2" spans="1:87" ht="30" customHeight="1" x14ac:dyDescent="0.25">
      <c r="A2" s="20"/>
      <c r="B2" s="4"/>
      <c r="C2" s="136" t="s">
        <v>78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X2" s="5"/>
      <c r="Y2" s="5"/>
      <c r="AA2" s="5"/>
      <c r="AB2" s="5"/>
      <c r="AC2" s="5"/>
      <c r="AD2" s="5"/>
      <c r="AE2" s="7"/>
      <c r="AF2" s="7"/>
      <c r="AH2" s="7"/>
      <c r="AJ2" s="7"/>
      <c r="AK2" s="7"/>
      <c r="AL2" s="7"/>
      <c r="AM2" s="7"/>
      <c r="AN2" s="7"/>
      <c r="AO2" s="7"/>
      <c r="AP2" s="7"/>
      <c r="AQ2" s="7"/>
      <c r="AS2" s="7"/>
      <c r="AT2" s="7"/>
      <c r="AU2" s="7"/>
      <c r="AW2" s="7"/>
      <c r="AY2" s="7"/>
      <c r="AZ2" s="7"/>
      <c r="BA2" s="7"/>
      <c r="BC2" s="7"/>
      <c r="BD2" s="7"/>
      <c r="BE2" s="7"/>
      <c r="BG2" s="7"/>
      <c r="BH2" s="7"/>
      <c r="BI2" s="7"/>
      <c r="BK2" s="7"/>
      <c r="BM2" s="7"/>
      <c r="BN2" s="7"/>
      <c r="BO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F2" s="7"/>
      <c r="CG2" s="7"/>
    </row>
    <row r="3" spans="1:87" ht="14.25" customHeight="1" x14ac:dyDescent="0.25">
      <c r="B3" s="8"/>
      <c r="L3" s="9"/>
      <c r="Q3" s="129" t="s">
        <v>0</v>
      </c>
      <c r="R3" s="129"/>
      <c r="U3" s="20"/>
      <c r="V3" s="20"/>
      <c r="X3" s="5"/>
      <c r="Y3" s="5"/>
      <c r="AA3" s="5"/>
      <c r="AB3" s="5"/>
      <c r="AC3" s="5"/>
      <c r="AD3" s="5"/>
      <c r="AE3" s="7"/>
      <c r="AF3" s="7"/>
      <c r="AH3" s="7"/>
      <c r="AJ3" s="7"/>
      <c r="AK3" s="7"/>
      <c r="AL3" s="7"/>
      <c r="AM3" s="7"/>
      <c r="AN3" s="7"/>
      <c r="AO3" s="7"/>
      <c r="AP3" s="7"/>
      <c r="AQ3" s="7"/>
      <c r="AS3" s="7"/>
      <c r="AT3" s="7"/>
      <c r="AU3" s="7"/>
      <c r="AW3" s="7"/>
      <c r="AY3" s="7"/>
      <c r="AZ3" s="7"/>
      <c r="BA3" s="7"/>
      <c r="BC3" s="7"/>
      <c r="BD3" s="7"/>
      <c r="BE3" s="7"/>
      <c r="BG3" s="7"/>
      <c r="BH3" s="7"/>
      <c r="BI3" s="7"/>
      <c r="BK3" s="7"/>
      <c r="BM3" s="7"/>
      <c r="BN3" s="7"/>
      <c r="BO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F3" s="7"/>
      <c r="CG3" s="7"/>
    </row>
    <row r="4" spans="1:87" s="10" customFormat="1" ht="12.75" customHeight="1" x14ac:dyDescent="0.25">
      <c r="A4" s="133" t="s">
        <v>1</v>
      </c>
      <c r="B4" s="130" t="s">
        <v>2</v>
      </c>
      <c r="C4" s="99" t="s">
        <v>3</v>
      </c>
      <c r="D4" s="99" t="s">
        <v>4</v>
      </c>
      <c r="E4" s="90" t="s">
        <v>5</v>
      </c>
      <c r="F4" s="91"/>
      <c r="G4" s="92"/>
      <c r="H4" s="63" t="s">
        <v>6</v>
      </c>
      <c r="I4" s="64"/>
      <c r="J4" s="65"/>
      <c r="K4" s="106" t="s">
        <v>7</v>
      </c>
      <c r="L4" s="107"/>
      <c r="M4" s="107"/>
      <c r="N4" s="107"/>
      <c r="O4" s="107"/>
      <c r="P4" s="107"/>
      <c r="Q4" s="107"/>
      <c r="R4" s="107"/>
      <c r="S4" s="108"/>
      <c r="T4" s="106" t="s">
        <v>7</v>
      </c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6" t="s">
        <v>7</v>
      </c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8"/>
      <c r="BH4" s="106" t="s">
        <v>7</v>
      </c>
      <c r="BI4" s="107"/>
      <c r="BJ4" s="107"/>
      <c r="BK4" s="107"/>
      <c r="BL4" s="107"/>
      <c r="BM4" s="107"/>
      <c r="BN4" s="107"/>
      <c r="BO4" s="107"/>
      <c r="BP4" s="107"/>
      <c r="BQ4" s="108"/>
      <c r="BR4" s="119" t="s">
        <v>8</v>
      </c>
      <c r="BS4" s="90" t="s">
        <v>9</v>
      </c>
      <c r="BT4" s="92"/>
      <c r="BU4" s="106" t="s">
        <v>10</v>
      </c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8"/>
      <c r="CG4" s="119" t="s">
        <v>8</v>
      </c>
      <c r="CH4" s="137" t="s">
        <v>11</v>
      </c>
      <c r="CI4" s="138"/>
    </row>
    <row r="5" spans="1:87" s="10" customFormat="1" ht="26.25" customHeight="1" x14ac:dyDescent="0.25">
      <c r="A5" s="134"/>
      <c r="B5" s="131"/>
      <c r="C5" s="100"/>
      <c r="D5" s="100"/>
      <c r="E5" s="93"/>
      <c r="F5" s="94"/>
      <c r="G5" s="95"/>
      <c r="H5" s="66"/>
      <c r="I5" s="67"/>
      <c r="J5" s="68"/>
      <c r="K5" s="88" t="s">
        <v>12</v>
      </c>
      <c r="L5" s="89"/>
      <c r="M5" s="89"/>
      <c r="N5" s="89"/>
      <c r="O5" s="89"/>
      <c r="P5" s="89"/>
      <c r="Q5" s="89"/>
      <c r="R5" s="89"/>
      <c r="S5" s="89"/>
      <c r="T5" s="88" t="s">
        <v>12</v>
      </c>
      <c r="U5" s="89"/>
      <c r="V5" s="89"/>
      <c r="W5" s="89"/>
      <c r="X5" s="89"/>
      <c r="Y5" s="89"/>
      <c r="Z5" s="89"/>
      <c r="AA5" s="89"/>
      <c r="AB5" s="89"/>
      <c r="AC5" s="17"/>
      <c r="AD5" s="18"/>
      <c r="AE5" s="76" t="s">
        <v>13</v>
      </c>
      <c r="AF5" s="114"/>
      <c r="AG5" s="114"/>
      <c r="AH5" s="114"/>
      <c r="AI5" s="114"/>
      <c r="AJ5" s="114"/>
      <c r="AK5" s="114"/>
      <c r="AL5" s="77"/>
      <c r="AM5" s="72" t="s">
        <v>14</v>
      </c>
      <c r="AN5" s="73"/>
      <c r="AO5" s="123" t="s">
        <v>15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5"/>
      <c r="AZ5" s="110" t="s">
        <v>16</v>
      </c>
      <c r="BA5" s="126"/>
      <c r="BB5" s="126"/>
      <c r="BC5" s="126"/>
      <c r="BD5" s="126"/>
      <c r="BE5" s="111"/>
      <c r="BF5" s="76" t="s">
        <v>17</v>
      </c>
      <c r="BG5" s="114"/>
      <c r="BH5" s="114"/>
      <c r="BI5" s="114"/>
      <c r="BJ5" s="114"/>
      <c r="BK5" s="77"/>
      <c r="BL5" s="115" t="s">
        <v>18</v>
      </c>
      <c r="BM5" s="116"/>
      <c r="BN5" s="72" t="s">
        <v>19</v>
      </c>
      <c r="BO5" s="73"/>
      <c r="BP5" s="72" t="s">
        <v>20</v>
      </c>
      <c r="BQ5" s="73"/>
      <c r="BR5" s="120"/>
      <c r="BS5" s="93"/>
      <c r="BT5" s="95"/>
      <c r="BU5" s="109" t="s">
        <v>66</v>
      </c>
      <c r="BV5" s="109"/>
      <c r="BW5" s="109" t="s">
        <v>67</v>
      </c>
      <c r="BX5" s="109"/>
      <c r="BY5" s="72" t="s">
        <v>21</v>
      </c>
      <c r="BZ5" s="73"/>
      <c r="CA5" s="109" t="s">
        <v>68</v>
      </c>
      <c r="CB5" s="109"/>
      <c r="CC5" s="109" t="s">
        <v>69</v>
      </c>
      <c r="CD5" s="109"/>
      <c r="CE5" s="81" t="s">
        <v>70</v>
      </c>
      <c r="CF5" s="81"/>
      <c r="CG5" s="120"/>
      <c r="CH5" s="139"/>
      <c r="CI5" s="140"/>
    </row>
    <row r="6" spans="1:87" s="10" customFormat="1" ht="94.5" customHeight="1" x14ac:dyDescent="0.25">
      <c r="A6" s="134"/>
      <c r="B6" s="131"/>
      <c r="C6" s="100"/>
      <c r="D6" s="100"/>
      <c r="E6" s="96"/>
      <c r="F6" s="97"/>
      <c r="G6" s="98"/>
      <c r="H6" s="69"/>
      <c r="I6" s="70"/>
      <c r="J6" s="71"/>
      <c r="K6" s="82" t="s">
        <v>64</v>
      </c>
      <c r="L6" s="83"/>
      <c r="M6" s="84"/>
      <c r="N6" s="85" t="s">
        <v>22</v>
      </c>
      <c r="O6" s="86"/>
      <c r="P6" s="87"/>
      <c r="Q6" s="85" t="s">
        <v>23</v>
      </c>
      <c r="R6" s="86"/>
      <c r="S6" s="87"/>
      <c r="T6" s="85" t="s">
        <v>24</v>
      </c>
      <c r="U6" s="86"/>
      <c r="V6" s="87"/>
      <c r="W6" s="85" t="s">
        <v>25</v>
      </c>
      <c r="X6" s="86"/>
      <c r="Y6" s="87"/>
      <c r="Z6" s="85" t="s">
        <v>26</v>
      </c>
      <c r="AA6" s="86"/>
      <c r="AB6" s="87"/>
      <c r="AC6" s="112" t="s">
        <v>27</v>
      </c>
      <c r="AD6" s="113"/>
      <c r="AE6" s="85" t="s">
        <v>28</v>
      </c>
      <c r="AF6" s="87"/>
      <c r="AG6" s="85" t="s">
        <v>65</v>
      </c>
      <c r="AH6" s="86"/>
      <c r="AI6" s="76" t="s">
        <v>29</v>
      </c>
      <c r="AJ6" s="77"/>
      <c r="AK6" s="76" t="s">
        <v>30</v>
      </c>
      <c r="AL6" s="77"/>
      <c r="AM6" s="74"/>
      <c r="AN6" s="75"/>
      <c r="AO6" s="78" t="s">
        <v>31</v>
      </c>
      <c r="AP6" s="79"/>
      <c r="AQ6" s="80"/>
      <c r="AR6" s="110" t="s">
        <v>32</v>
      </c>
      <c r="AS6" s="111"/>
      <c r="AT6" s="110" t="s">
        <v>61</v>
      </c>
      <c r="AU6" s="111"/>
      <c r="AV6" s="110" t="s">
        <v>62</v>
      </c>
      <c r="AW6" s="111"/>
      <c r="AX6" s="110" t="s">
        <v>33</v>
      </c>
      <c r="AY6" s="111"/>
      <c r="AZ6" s="110" t="s">
        <v>71</v>
      </c>
      <c r="BA6" s="111"/>
      <c r="BB6" s="110" t="s">
        <v>72</v>
      </c>
      <c r="BC6" s="111"/>
      <c r="BD6" s="110" t="s">
        <v>63</v>
      </c>
      <c r="BE6" s="111"/>
      <c r="BF6" s="110" t="s">
        <v>34</v>
      </c>
      <c r="BG6" s="111"/>
      <c r="BH6" s="110" t="s">
        <v>35</v>
      </c>
      <c r="BI6" s="111"/>
      <c r="BJ6" s="110" t="s">
        <v>73</v>
      </c>
      <c r="BK6" s="111"/>
      <c r="BL6" s="117"/>
      <c r="BM6" s="118"/>
      <c r="BN6" s="74"/>
      <c r="BO6" s="75"/>
      <c r="BP6" s="74"/>
      <c r="BQ6" s="75"/>
      <c r="BR6" s="120"/>
      <c r="BS6" s="96"/>
      <c r="BT6" s="98"/>
      <c r="BU6" s="109"/>
      <c r="BV6" s="109"/>
      <c r="BW6" s="109"/>
      <c r="BX6" s="109"/>
      <c r="BY6" s="74"/>
      <c r="BZ6" s="75"/>
      <c r="CA6" s="109"/>
      <c r="CB6" s="109"/>
      <c r="CC6" s="109"/>
      <c r="CD6" s="109"/>
      <c r="CE6" s="81"/>
      <c r="CF6" s="81"/>
      <c r="CG6" s="120"/>
      <c r="CH6" s="141"/>
      <c r="CI6" s="142"/>
    </row>
    <row r="7" spans="1:87" s="11" customFormat="1" ht="27" customHeight="1" x14ac:dyDescent="0.25">
      <c r="A7" s="134"/>
      <c r="B7" s="131"/>
      <c r="C7" s="100"/>
      <c r="D7" s="100"/>
      <c r="E7" s="102" t="s">
        <v>74</v>
      </c>
      <c r="F7" s="104" t="s">
        <v>75</v>
      </c>
      <c r="G7" s="105"/>
      <c r="H7" s="102" t="s">
        <v>74</v>
      </c>
      <c r="I7" s="104" t="s">
        <v>75</v>
      </c>
      <c r="J7" s="105"/>
      <c r="K7" s="102" t="s">
        <v>74</v>
      </c>
      <c r="L7" s="104" t="s">
        <v>75</v>
      </c>
      <c r="M7" s="105"/>
      <c r="N7" s="102" t="s">
        <v>74</v>
      </c>
      <c r="O7" s="104" t="s">
        <v>75</v>
      </c>
      <c r="P7" s="105"/>
      <c r="Q7" s="102" t="s">
        <v>74</v>
      </c>
      <c r="R7" s="104" t="s">
        <v>75</v>
      </c>
      <c r="S7" s="105"/>
      <c r="T7" s="102" t="s">
        <v>74</v>
      </c>
      <c r="U7" s="104" t="s">
        <v>75</v>
      </c>
      <c r="V7" s="105"/>
      <c r="W7" s="102" t="s">
        <v>74</v>
      </c>
      <c r="X7" s="104" t="s">
        <v>75</v>
      </c>
      <c r="Y7" s="105"/>
      <c r="Z7" s="102" t="s">
        <v>74</v>
      </c>
      <c r="AA7" s="104" t="s">
        <v>75</v>
      </c>
      <c r="AB7" s="105"/>
      <c r="AC7" s="102" t="s">
        <v>74</v>
      </c>
      <c r="AD7" s="121" t="s">
        <v>76</v>
      </c>
      <c r="AE7" s="102" t="s">
        <v>74</v>
      </c>
      <c r="AF7" s="121" t="s">
        <v>76</v>
      </c>
      <c r="AG7" s="102" t="s">
        <v>74</v>
      </c>
      <c r="AH7" s="121" t="s">
        <v>76</v>
      </c>
      <c r="AI7" s="102" t="s">
        <v>74</v>
      </c>
      <c r="AJ7" s="121" t="s">
        <v>76</v>
      </c>
      <c r="AK7" s="102" t="s">
        <v>74</v>
      </c>
      <c r="AL7" s="121" t="s">
        <v>76</v>
      </c>
      <c r="AM7" s="102" t="s">
        <v>74</v>
      </c>
      <c r="AN7" s="121" t="s">
        <v>76</v>
      </c>
      <c r="AO7" s="102" t="s">
        <v>74</v>
      </c>
      <c r="AP7" s="104" t="s">
        <v>75</v>
      </c>
      <c r="AQ7" s="105"/>
      <c r="AR7" s="102" t="s">
        <v>74</v>
      </c>
      <c r="AS7" s="121" t="s">
        <v>76</v>
      </c>
      <c r="AT7" s="102" t="s">
        <v>74</v>
      </c>
      <c r="AU7" s="121" t="s">
        <v>76</v>
      </c>
      <c r="AV7" s="102" t="s">
        <v>74</v>
      </c>
      <c r="AW7" s="121" t="s">
        <v>76</v>
      </c>
      <c r="AX7" s="102" t="s">
        <v>74</v>
      </c>
      <c r="AY7" s="121" t="s">
        <v>76</v>
      </c>
      <c r="AZ7" s="102" t="s">
        <v>74</v>
      </c>
      <c r="BA7" s="121" t="s">
        <v>76</v>
      </c>
      <c r="BB7" s="102" t="s">
        <v>74</v>
      </c>
      <c r="BC7" s="121" t="s">
        <v>76</v>
      </c>
      <c r="BD7" s="102" t="s">
        <v>74</v>
      </c>
      <c r="BE7" s="121" t="s">
        <v>76</v>
      </c>
      <c r="BF7" s="102" t="s">
        <v>74</v>
      </c>
      <c r="BG7" s="121" t="s">
        <v>76</v>
      </c>
      <c r="BH7" s="102" t="s">
        <v>74</v>
      </c>
      <c r="BI7" s="121" t="s">
        <v>76</v>
      </c>
      <c r="BJ7" s="102" t="s">
        <v>74</v>
      </c>
      <c r="BK7" s="121" t="s">
        <v>76</v>
      </c>
      <c r="BL7" s="102" t="s">
        <v>74</v>
      </c>
      <c r="BM7" s="121" t="s">
        <v>76</v>
      </c>
      <c r="BN7" s="102" t="s">
        <v>74</v>
      </c>
      <c r="BO7" s="121" t="s">
        <v>76</v>
      </c>
      <c r="BP7" s="102" t="s">
        <v>74</v>
      </c>
      <c r="BQ7" s="121" t="s">
        <v>76</v>
      </c>
      <c r="BR7" s="120"/>
      <c r="BS7" s="102" t="s">
        <v>74</v>
      </c>
      <c r="BT7" s="121" t="s">
        <v>76</v>
      </c>
      <c r="BU7" s="102" t="s">
        <v>74</v>
      </c>
      <c r="BV7" s="121" t="s">
        <v>76</v>
      </c>
      <c r="BW7" s="102" t="s">
        <v>74</v>
      </c>
      <c r="BX7" s="121" t="s">
        <v>76</v>
      </c>
      <c r="BY7" s="102" t="s">
        <v>74</v>
      </c>
      <c r="BZ7" s="121" t="s">
        <v>76</v>
      </c>
      <c r="CA7" s="102" t="s">
        <v>74</v>
      </c>
      <c r="CB7" s="121" t="s">
        <v>76</v>
      </c>
      <c r="CC7" s="102" t="s">
        <v>74</v>
      </c>
      <c r="CD7" s="121" t="s">
        <v>76</v>
      </c>
      <c r="CE7" s="102" t="s">
        <v>74</v>
      </c>
      <c r="CF7" s="121" t="s">
        <v>76</v>
      </c>
      <c r="CG7" s="120"/>
      <c r="CH7" s="102" t="s">
        <v>74</v>
      </c>
      <c r="CI7" s="121" t="s">
        <v>76</v>
      </c>
    </row>
    <row r="8" spans="1:87" s="11" customFormat="1" ht="27" customHeight="1" x14ac:dyDescent="0.25">
      <c r="A8" s="135"/>
      <c r="B8" s="132"/>
      <c r="C8" s="101"/>
      <c r="D8" s="101"/>
      <c r="E8" s="103"/>
      <c r="F8" s="22" t="s">
        <v>76</v>
      </c>
      <c r="G8" s="22" t="s">
        <v>77</v>
      </c>
      <c r="H8" s="103"/>
      <c r="I8" s="22" t="s">
        <v>76</v>
      </c>
      <c r="J8" s="22" t="s">
        <v>77</v>
      </c>
      <c r="K8" s="103"/>
      <c r="L8" s="22" t="s">
        <v>76</v>
      </c>
      <c r="M8" s="22" t="s">
        <v>77</v>
      </c>
      <c r="N8" s="103"/>
      <c r="O8" s="22" t="s">
        <v>76</v>
      </c>
      <c r="P8" s="22" t="s">
        <v>77</v>
      </c>
      <c r="Q8" s="103"/>
      <c r="R8" s="22" t="s">
        <v>76</v>
      </c>
      <c r="S8" s="22" t="s">
        <v>77</v>
      </c>
      <c r="T8" s="103"/>
      <c r="U8" s="22" t="s">
        <v>76</v>
      </c>
      <c r="V8" s="22" t="s">
        <v>77</v>
      </c>
      <c r="W8" s="103"/>
      <c r="X8" s="22" t="s">
        <v>76</v>
      </c>
      <c r="Y8" s="22" t="s">
        <v>77</v>
      </c>
      <c r="Z8" s="103"/>
      <c r="AA8" s="22" t="s">
        <v>76</v>
      </c>
      <c r="AB8" s="22" t="s">
        <v>77</v>
      </c>
      <c r="AC8" s="103"/>
      <c r="AD8" s="122"/>
      <c r="AE8" s="103"/>
      <c r="AF8" s="122"/>
      <c r="AG8" s="103"/>
      <c r="AH8" s="122"/>
      <c r="AI8" s="103"/>
      <c r="AJ8" s="122"/>
      <c r="AK8" s="103"/>
      <c r="AL8" s="122"/>
      <c r="AM8" s="103"/>
      <c r="AN8" s="122"/>
      <c r="AO8" s="103"/>
      <c r="AP8" s="22" t="s">
        <v>76</v>
      </c>
      <c r="AQ8" s="22" t="s">
        <v>77</v>
      </c>
      <c r="AR8" s="103"/>
      <c r="AS8" s="122"/>
      <c r="AT8" s="103"/>
      <c r="AU8" s="122"/>
      <c r="AV8" s="103"/>
      <c r="AW8" s="122"/>
      <c r="AX8" s="103"/>
      <c r="AY8" s="122"/>
      <c r="AZ8" s="103"/>
      <c r="BA8" s="122"/>
      <c r="BB8" s="103"/>
      <c r="BC8" s="122"/>
      <c r="BD8" s="103"/>
      <c r="BE8" s="122"/>
      <c r="BF8" s="103"/>
      <c r="BG8" s="122"/>
      <c r="BH8" s="103"/>
      <c r="BI8" s="122"/>
      <c r="BJ8" s="103"/>
      <c r="BK8" s="122"/>
      <c r="BL8" s="103"/>
      <c r="BM8" s="122"/>
      <c r="BN8" s="103"/>
      <c r="BO8" s="122"/>
      <c r="BP8" s="103"/>
      <c r="BQ8" s="122"/>
      <c r="BR8" s="21"/>
      <c r="BS8" s="103"/>
      <c r="BT8" s="122"/>
      <c r="BU8" s="103"/>
      <c r="BV8" s="122"/>
      <c r="BW8" s="103"/>
      <c r="BX8" s="122"/>
      <c r="BY8" s="103"/>
      <c r="BZ8" s="122"/>
      <c r="CA8" s="103"/>
      <c r="CB8" s="122"/>
      <c r="CC8" s="103"/>
      <c r="CD8" s="122"/>
      <c r="CE8" s="103"/>
      <c r="CF8" s="122"/>
      <c r="CG8" s="21"/>
      <c r="CH8" s="103"/>
      <c r="CI8" s="122"/>
    </row>
    <row r="9" spans="1:87" s="11" customFormat="1" ht="12" customHeight="1" x14ac:dyDescent="0.25">
      <c r="A9" s="19"/>
      <c r="B9" s="19">
        <v>1</v>
      </c>
      <c r="C9" s="19">
        <v>2</v>
      </c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  <c r="K9" s="19">
        <v>10</v>
      </c>
      <c r="L9" s="19">
        <v>11</v>
      </c>
      <c r="M9" s="19">
        <v>12</v>
      </c>
      <c r="N9" s="19">
        <v>13</v>
      </c>
      <c r="O9" s="19">
        <v>14</v>
      </c>
      <c r="P9" s="19">
        <v>15</v>
      </c>
      <c r="Q9" s="19">
        <v>16</v>
      </c>
      <c r="R9" s="19">
        <v>17</v>
      </c>
      <c r="S9" s="19">
        <v>18</v>
      </c>
      <c r="T9" s="19">
        <v>19</v>
      </c>
      <c r="U9" s="19">
        <v>20</v>
      </c>
      <c r="V9" s="19">
        <v>21</v>
      </c>
      <c r="W9" s="19">
        <v>22</v>
      </c>
      <c r="X9" s="19">
        <v>23</v>
      </c>
      <c r="Y9" s="19">
        <v>24</v>
      </c>
      <c r="Z9" s="19">
        <v>25</v>
      </c>
      <c r="AA9" s="19">
        <v>26</v>
      </c>
      <c r="AB9" s="19">
        <v>27</v>
      </c>
      <c r="AC9" s="19">
        <v>28</v>
      </c>
      <c r="AD9" s="19">
        <v>29</v>
      </c>
      <c r="AE9" s="19">
        <v>30</v>
      </c>
      <c r="AF9" s="19">
        <v>31</v>
      </c>
      <c r="AG9" s="19">
        <v>32</v>
      </c>
      <c r="AH9" s="19">
        <v>33</v>
      </c>
      <c r="AI9" s="19">
        <v>34</v>
      </c>
      <c r="AJ9" s="19">
        <v>35</v>
      </c>
      <c r="AK9" s="19">
        <v>36</v>
      </c>
      <c r="AL9" s="19">
        <v>37</v>
      </c>
      <c r="AM9" s="19">
        <v>38</v>
      </c>
      <c r="AN9" s="19">
        <v>39</v>
      </c>
      <c r="AO9" s="19">
        <v>40</v>
      </c>
      <c r="AP9" s="19">
        <v>41</v>
      </c>
      <c r="AQ9" s="19">
        <v>42</v>
      </c>
      <c r="AR9" s="19">
        <v>43</v>
      </c>
      <c r="AS9" s="19">
        <v>44</v>
      </c>
      <c r="AT9" s="19">
        <v>45</v>
      </c>
      <c r="AU9" s="19">
        <v>46</v>
      </c>
      <c r="AV9" s="19">
        <v>47</v>
      </c>
      <c r="AW9" s="19">
        <v>48</v>
      </c>
      <c r="AX9" s="19">
        <v>49</v>
      </c>
      <c r="AY9" s="19">
        <v>50</v>
      </c>
      <c r="AZ9" s="19">
        <v>51</v>
      </c>
      <c r="BA9" s="19">
        <v>52</v>
      </c>
      <c r="BB9" s="19">
        <v>53</v>
      </c>
      <c r="BC9" s="19">
        <v>54</v>
      </c>
      <c r="BD9" s="19">
        <v>55</v>
      </c>
      <c r="BE9" s="19">
        <v>56</v>
      </c>
      <c r="BF9" s="19">
        <v>57</v>
      </c>
      <c r="BG9" s="19">
        <v>58</v>
      </c>
      <c r="BH9" s="19">
        <v>59</v>
      </c>
      <c r="BI9" s="19">
        <v>60</v>
      </c>
      <c r="BJ9" s="19">
        <v>61</v>
      </c>
      <c r="BK9" s="19">
        <v>62</v>
      </c>
      <c r="BL9" s="19">
        <v>63</v>
      </c>
      <c r="BM9" s="19">
        <v>64</v>
      </c>
      <c r="BN9" s="19">
        <v>65</v>
      </c>
      <c r="BO9" s="19">
        <v>66</v>
      </c>
      <c r="BP9" s="19">
        <v>67</v>
      </c>
      <c r="BQ9" s="19">
        <v>68</v>
      </c>
      <c r="BR9" s="19">
        <v>69</v>
      </c>
      <c r="BS9" s="19">
        <v>70</v>
      </c>
      <c r="BT9" s="19">
        <v>71</v>
      </c>
      <c r="BU9" s="19">
        <v>72</v>
      </c>
      <c r="BV9" s="19">
        <v>73</v>
      </c>
      <c r="BW9" s="19">
        <v>74</v>
      </c>
      <c r="BX9" s="19">
        <v>75</v>
      </c>
      <c r="BY9" s="19">
        <v>76</v>
      </c>
      <c r="BZ9" s="19">
        <v>77</v>
      </c>
      <c r="CA9" s="19">
        <v>78</v>
      </c>
      <c r="CB9" s="19">
        <v>79</v>
      </c>
      <c r="CC9" s="19">
        <v>80</v>
      </c>
      <c r="CD9" s="19">
        <v>81</v>
      </c>
      <c r="CE9" s="19">
        <v>82</v>
      </c>
      <c r="CF9" s="19">
        <v>83</v>
      </c>
      <c r="CG9" s="19">
        <v>84</v>
      </c>
      <c r="CH9" s="19">
        <v>85</v>
      </c>
      <c r="CI9" s="19">
        <v>86</v>
      </c>
    </row>
    <row r="10" spans="1:87" s="34" customFormat="1" ht="20.25" customHeight="1" x14ac:dyDescent="0.25">
      <c r="A10" s="23">
        <v>1</v>
      </c>
      <c r="B10" s="24" t="s">
        <v>36</v>
      </c>
      <c r="C10" s="25">
        <v>175917.3</v>
      </c>
      <c r="D10" s="26">
        <v>0</v>
      </c>
      <c r="E10" s="27">
        <f t="shared" ref="E10:E33" si="0">BS10+CH10-CE10</f>
        <v>816000</v>
      </c>
      <c r="F10" s="27">
        <f>BT10+CI10+BR10-CF10</f>
        <v>123976.6684</v>
      </c>
      <c r="G10" s="27">
        <f>F10/E10*100</f>
        <v>15.193219166666665</v>
      </c>
      <c r="H10" s="27">
        <f t="shared" ref="H10:I33" si="1">N10+Q10+T10+W10+Z10+AC10+AM10+AR10+AT10+AV10+AX10+AZ10+BD10+BF10+BJ10+BL10+BP10</f>
        <v>320605</v>
      </c>
      <c r="I10" s="27">
        <f t="shared" si="1"/>
        <v>42853.568399999996</v>
      </c>
      <c r="J10" s="27">
        <f>I10/H10*100</f>
        <v>13.366469144274106</v>
      </c>
      <c r="K10" s="27">
        <f t="shared" ref="K10:L33" si="2">N10+T10</f>
        <v>93786</v>
      </c>
      <c r="L10" s="27">
        <f t="shared" si="2"/>
        <v>15244.563400000001</v>
      </c>
      <c r="M10" s="28">
        <f>L10/K10*100</f>
        <v>16.254625850340137</v>
      </c>
      <c r="N10" s="29">
        <v>29657</v>
      </c>
      <c r="O10" s="30">
        <v>5923.4354000000003</v>
      </c>
      <c r="P10" s="28">
        <f>O10*100/N10</f>
        <v>19.973144282968608</v>
      </c>
      <c r="Q10" s="29">
        <v>35976</v>
      </c>
      <c r="R10" s="30">
        <v>3980.2863000000002</v>
      </c>
      <c r="S10" s="28">
        <f>R10*100/Q10</f>
        <v>11.063726651100733</v>
      </c>
      <c r="T10" s="29">
        <v>64129</v>
      </c>
      <c r="U10" s="30">
        <v>9321.1280000000006</v>
      </c>
      <c r="V10" s="28">
        <f>U10*100/T10</f>
        <v>14.534965460244196</v>
      </c>
      <c r="W10" s="29">
        <v>21360</v>
      </c>
      <c r="X10" s="30">
        <v>3653.82</v>
      </c>
      <c r="Y10" s="28">
        <f>X10*100/W10</f>
        <v>17.105898876404495</v>
      </c>
      <c r="Z10" s="29">
        <v>4200</v>
      </c>
      <c r="AA10" s="30">
        <v>668.4</v>
      </c>
      <c r="AB10" s="28">
        <f>AA10*100/Z10</f>
        <v>15.914285714285715</v>
      </c>
      <c r="AC10" s="27">
        <v>0</v>
      </c>
      <c r="AD10" s="27">
        <v>0</v>
      </c>
      <c r="AE10" s="27">
        <v>0</v>
      </c>
      <c r="AF10" s="29">
        <v>0</v>
      </c>
      <c r="AG10" s="27">
        <v>481477.9</v>
      </c>
      <c r="AH10" s="30">
        <v>80246.2</v>
      </c>
      <c r="AI10" s="29">
        <v>10501.9</v>
      </c>
      <c r="AJ10" s="30">
        <v>876.9</v>
      </c>
      <c r="AK10" s="27">
        <v>0</v>
      </c>
      <c r="AL10" s="31">
        <v>0</v>
      </c>
      <c r="AM10" s="27">
        <v>0</v>
      </c>
      <c r="AN10" s="27">
        <v>0</v>
      </c>
      <c r="AO10" s="27">
        <f t="shared" ref="AO10:AP33" si="3">AR10+AT10+AV10+AX10</f>
        <v>43033</v>
      </c>
      <c r="AP10" s="27">
        <f t="shared" si="3"/>
        <v>6678.7070000000003</v>
      </c>
      <c r="AQ10" s="28">
        <f>AP10/AO10*100</f>
        <v>15.519966072548975</v>
      </c>
      <c r="AR10" s="30">
        <v>17763</v>
      </c>
      <c r="AS10" s="30">
        <v>2114.1610000000001</v>
      </c>
      <c r="AT10" s="30">
        <v>0</v>
      </c>
      <c r="AU10" s="30">
        <v>0</v>
      </c>
      <c r="AV10" s="30">
        <v>14646</v>
      </c>
      <c r="AW10" s="30">
        <v>3004</v>
      </c>
      <c r="AX10" s="29">
        <v>10624</v>
      </c>
      <c r="AY10" s="30">
        <v>1560.546</v>
      </c>
      <c r="AZ10" s="27">
        <v>0</v>
      </c>
      <c r="BA10" s="27">
        <v>0</v>
      </c>
      <c r="BB10" s="29">
        <v>3415.2</v>
      </c>
      <c r="BC10" s="30">
        <v>0</v>
      </c>
      <c r="BD10" s="27">
        <v>0</v>
      </c>
      <c r="BE10" s="27">
        <v>0</v>
      </c>
      <c r="BF10" s="29">
        <v>112750</v>
      </c>
      <c r="BG10" s="30">
        <v>12627.7917</v>
      </c>
      <c r="BH10" s="32">
        <v>30000</v>
      </c>
      <c r="BI10" s="30">
        <v>3110.7757000000001</v>
      </c>
      <c r="BJ10" s="29">
        <v>8400</v>
      </c>
      <c r="BK10" s="30">
        <v>0</v>
      </c>
      <c r="BL10" s="29">
        <v>1100</v>
      </c>
      <c r="BM10" s="30">
        <v>0</v>
      </c>
      <c r="BN10" s="32">
        <v>0</v>
      </c>
      <c r="BO10" s="30">
        <v>0</v>
      </c>
      <c r="BP10" s="30">
        <v>0</v>
      </c>
      <c r="BQ10" s="30">
        <v>0</v>
      </c>
      <c r="BR10" s="30">
        <v>0</v>
      </c>
      <c r="BS10" s="27">
        <f t="shared" ref="BS10:BT33" si="4">N10+Q10+T10+W10+Z10+AC10+AE10+AG10+AI10+AK10+AM10+AR10+AT10+AV10+AX10+AZ10+BB10+BD10+BF10+BJ10+BL10+BN10+BP10</f>
        <v>816000</v>
      </c>
      <c r="BT10" s="27">
        <f t="shared" si="4"/>
        <v>123976.6684</v>
      </c>
      <c r="BU10" s="27">
        <v>0</v>
      </c>
      <c r="BV10" s="27">
        <v>0</v>
      </c>
      <c r="BW10" s="27">
        <v>0</v>
      </c>
      <c r="BX10" s="30">
        <v>0</v>
      </c>
      <c r="BY10" s="27">
        <v>0</v>
      </c>
      <c r="BZ10" s="27">
        <v>0</v>
      </c>
      <c r="CA10" s="27">
        <v>0</v>
      </c>
      <c r="CB10" s="30">
        <v>0</v>
      </c>
      <c r="CC10" s="27">
        <v>0</v>
      </c>
      <c r="CD10" s="27">
        <v>0</v>
      </c>
      <c r="CE10" s="27">
        <v>0</v>
      </c>
      <c r="CF10" s="30">
        <v>0</v>
      </c>
      <c r="CG10" s="27">
        <v>0</v>
      </c>
      <c r="CH10" s="33">
        <f t="shared" ref="CH10:CI33" si="5">BU10+BW10+BY10+CA10+CC10+CE10</f>
        <v>0</v>
      </c>
      <c r="CI10" s="33">
        <f t="shared" si="5"/>
        <v>0</v>
      </c>
    </row>
    <row r="11" spans="1:87" s="34" customFormat="1" ht="20.25" customHeight="1" x14ac:dyDescent="0.25">
      <c r="A11" s="35">
        <v>2</v>
      </c>
      <c r="B11" s="36" t="s">
        <v>37</v>
      </c>
      <c r="C11" s="37">
        <v>129710</v>
      </c>
      <c r="D11" s="26">
        <v>0</v>
      </c>
      <c r="E11" s="38">
        <f t="shared" si="0"/>
        <v>879797.2</v>
      </c>
      <c r="F11" s="38">
        <f>BT11+CI11+BR11-CF11</f>
        <v>139744.65300000002</v>
      </c>
      <c r="G11" s="38">
        <f t="shared" ref="G11:G34" si="6">F11/E11*100</f>
        <v>15.883734683402043</v>
      </c>
      <c r="H11" s="27">
        <f t="shared" si="1"/>
        <v>194899.9</v>
      </c>
      <c r="I11" s="27">
        <f t="shared" si="1"/>
        <v>26778.552999999996</v>
      </c>
      <c r="J11" s="27">
        <f t="shared" ref="J11:J34" si="7">I11/H11*100</f>
        <v>13.739644299458337</v>
      </c>
      <c r="K11" s="27">
        <f t="shared" si="2"/>
        <v>67000</v>
      </c>
      <c r="L11" s="27">
        <f t="shared" si="2"/>
        <v>13019.103000000001</v>
      </c>
      <c r="M11" s="28">
        <f t="shared" ref="M11:M34" si="8">L11/K11*100</f>
        <v>19.431497014925377</v>
      </c>
      <c r="N11" s="29">
        <v>4700</v>
      </c>
      <c r="O11" s="30">
        <v>900.44899999999996</v>
      </c>
      <c r="P11" s="28">
        <f t="shared" ref="P11:P34" si="9">O11*100/N11</f>
        <v>19.158489361702127</v>
      </c>
      <c r="Q11" s="29">
        <v>47499.9</v>
      </c>
      <c r="R11" s="30">
        <v>1825.876</v>
      </c>
      <c r="S11" s="28">
        <f t="shared" ref="S11:S34" si="10">R11*100/Q11</f>
        <v>3.8439575662264551</v>
      </c>
      <c r="T11" s="29">
        <v>62300</v>
      </c>
      <c r="U11" s="30">
        <v>12118.654</v>
      </c>
      <c r="V11" s="28">
        <f t="shared" ref="V11:V34" si="11">U11*100/T11</f>
        <v>19.452093097913323</v>
      </c>
      <c r="W11" s="29">
        <v>4700</v>
      </c>
      <c r="X11" s="30">
        <v>893.44</v>
      </c>
      <c r="Y11" s="28">
        <f t="shared" ref="Y11:Y34" si="12">X11*100/W11</f>
        <v>19.009361702127659</v>
      </c>
      <c r="Z11" s="29">
        <v>6200</v>
      </c>
      <c r="AA11" s="30">
        <v>814.6</v>
      </c>
      <c r="AB11" s="28">
        <f t="shared" ref="AB11:AB34" si="13">AA11*100/Z11</f>
        <v>13.138709677419355</v>
      </c>
      <c r="AC11" s="27">
        <v>0</v>
      </c>
      <c r="AD11" s="27">
        <v>0</v>
      </c>
      <c r="AE11" s="27">
        <v>0</v>
      </c>
      <c r="AF11" s="29">
        <v>0</v>
      </c>
      <c r="AG11" s="39">
        <v>676042.6</v>
      </c>
      <c r="AH11" s="30">
        <v>112673.8</v>
      </c>
      <c r="AI11" s="31">
        <v>3500.6</v>
      </c>
      <c r="AJ11" s="30">
        <v>292.3</v>
      </c>
      <c r="AK11" s="27">
        <v>0</v>
      </c>
      <c r="AL11" s="31">
        <v>0</v>
      </c>
      <c r="AM11" s="27">
        <v>0</v>
      </c>
      <c r="AN11" s="27">
        <v>0</v>
      </c>
      <c r="AO11" s="27">
        <f t="shared" si="3"/>
        <v>15500</v>
      </c>
      <c r="AP11" s="27">
        <f t="shared" si="3"/>
        <v>1818.8229999999999</v>
      </c>
      <c r="AQ11" s="28">
        <f t="shared" ref="AQ11:AQ34" si="14">AP11/AO11*100</f>
        <v>11.734341935483871</v>
      </c>
      <c r="AR11" s="30">
        <v>8000</v>
      </c>
      <c r="AS11" s="30">
        <v>985.67</v>
      </c>
      <c r="AT11" s="30">
        <v>0</v>
      </c>
      <c r="AU11" s="30">
        <v>0</v>
      </c>
      <c r="AV11" s="29">
        <v>0</v>
      </c>
      <c r="AW11" s="30">
        <v>0</v>
      </c>
      <c r="AX11" s="29">
        <v>7500</v>
      </c>
      <c r="AY11" s="30">
        <v>833.15300000000002</v>
      </c>
      <c r="AZ11" s="27">
        <v>0</v>
      </c>
      <c r="BA11" s="27">
        <v>0</v>
      </c>
      <c r="BB11" s="29">
        <v>5354.1</v>
      </c>
      <c r="BC11" s="30">
        <v>0</v>
      </c>
      <c r="BD11" s="40">
        <v>0</v>
      </c>
      <c r="BE11" s="41">
        <v>0</v>
      </c>
      <c r="BF11" s="29">
        <v>49000</v>
      </c>
      <c r="BG11" s="30">
        <v>7506.7110000000002</v>
      </c>
      <c r="BH11" s="32">
        <v>14000</v>
      </c>
      <c r="BI11" s="30">
        <v>2303</v>
      </c>
      <c r="BJ11" s="29">
        <v>0</v>
      </c>
      <c r="BK11" s="30">
        <v>0</v>
      </c>
      <c r="BL11" s="29">
        <v>0</v>
      </c>
      <c r="BM11" s="30">
        <v>0</v>
      </c>
      <c r="BN11" s="32">
        <v>0</v>
      </c>
      <c r="BO11" s="30">
        <v>0</v>
      </c>
      <c r="BP11" s="29">
        <v>5000</v>
      </c>
      <c r="BQ11" s="30">
        <v>900</v>
      </c>
      <c r="BR11" s="30">
        <v>0</v>
      </c>
      <c r="BS11" s="27">
        <f t="shared" si="4"/>
        <v>879797.2</v>
      </c>
      <c r="BT11" s="27">
        <f t="shared" si="4"/>
        <v>139744.65300000002</v>
      </c>
      <c r="BU11" s="27">
        <v>0</v>
      </c>
      <c r="BV11" s="27">
        <v>0</v>
      </c>
      <c r="BW11" s="27">
        <v>0</v>
      </c>
      <c r="BX11" s="30">
        <v>0</v>
      </c>
      <c r="BY11" s="27">
        <v>0</v>
      </c>
      <c r="BZ11" s="27">
        <v>0</v>
      </c>
      <c r="CA11" s="27">
        <v>0</v>
      </c>
      <c r="CB11" s="30">
        <v>0</v>
      </c>
      <c r="CC11" s="27">
        <v>0</v>
      </c>
      <c r="CD11" s="27">
        <v>0</v>
      </c>
      <c r="CE11" s="27">
        <v>0</v>
      </c>
      <c r="CF11" s="30">
        <v>0</v>
      </c>
      <c r="CG11" s="27">
        <v>0</v>
      </c>
      <c r="CH11" s="33">
        <f t="shared" si="5"/>
        <v>0</v>
      </c>
      <c r="CI11" s="33">
        <f t="shared" si="5"/>
        <v>0</v>
      </c>
    </row>
    <row r="12" spans="1:87" s="34" customFormat="1" ht="20.25" customHeight="1" x14ac:dyDescent="0.25">
      <c r="A12" s="23">
        <v>3</v>
      </c>
      <c r="B12" s="24" t="s">
        <v>38</v>
      </c>
      <c r="C12" s="25">
        <v>41326.5</v>
      </c>
      <c r="D12" s="26">
        <v>0</v>
      </c>
      <c r="E12" s="27">
        <f t="shared" si="0"/>
        <v>470927.1</v>
      </c>
      <c r="F12" s="27">
        <f>BT12+CI12+BR12-CF12</f>
        <v>70553.279800000018</v>
      </c>
      <c r="G12" s="27">
        <f t="shared" si="6"/>
        <v>14.981783762285081</v>
      </c>
      <c r="H12" s="27">
        <f t="shared" si="1"/>
        <v>131900</v>
      </c>
      <c r="I12" s="27">
        <f t="shared" si="1"/>
        <v>15580.8398</v>
      </c>
      <c r="J12" s="27">
        <f t="shared" si="7"/>
        <v>11.81261546626232</v>
      </c>
      <c r="K12" s="27">
        <f t="shared" si="2"/>
        <v>54600</v>
      </c>
      <c r="L12" s="27">
        <f t="shared" si="2"/>
        <v>7614.3461000000007</v>
      </c>
      <c r="M12" s="28">
        <f t="shared" si="8"/>
        <v>13.945688827838829</v>
      </c>
      <c r="N12" s="29">
        <v>2500</v>
      </c>
      <c r="O12" s="30">
        <v>412.471</v>
      </c>
      <c r="P12" s="28">
        <f t="shared" si="9"/>
        <v>16.498839999999998</v>
      </c>
      <c r="Q12" s="29">
        <v>18000</v>
      </c>
      <c r="R12" s="30">
        <v>182.99100000000001</v>
      </c>
      <c r="S12" s="28">
        <f t="shared" si="10"/>
        <v>1.0166166666666667</v>
      </c>
      <c r="T12" s="29">
        <v>52100</v>
      </c>
      <c r="U12" s="30">
        <v>7201.8751000000002</v>
      </c>
      <c r="V12" s="28">
        <f t="shared" si="11"/>
        <v>13.823176775431863</v>
      </c>
      <c r="W12" s="29">
        <v>4765</v>
      </c>
      <c r="X12" s="30">
        <v>698.02499999999998</v>
      </c>
      <c r="Y12" s="28">
        <f t="shared" si="12"/>
        <v>14.649003147953829</v>
      </c>
      <c r="Z12" s="29">
        <v>6000</v>
      </c>
      <c r="AA12" s="30">
        <v>1357.1</v>
      </c>
      <c r="AB12" s="28">
        <f t="shared" si="13"/>
        <v>22.618333333333332</v>
      </c>
      <c r="AC12" s="27">
        <v>0</v>
      </c>
      <c r="AD12" s="27">
        <v>0</v>
      </c>
      <c r="AE12" s="27">
        <v>0</v>
      </c>
      <c r="AF12" s="29">
        <v>0</v>
      </c>
      <c r="AG12" s="27">
        <v>325967.8</v>
      </c>
      <c r="AH12" s="30">
        <v>54328</v>
      </c>
      <c r="AI12" s="31">
        <v>7701.3</v>
      </c>
      <c r="AJ12" s="30">
        <v>643</v>
      </c>
      <c r="AK12" s="27">
        <v>0</v>
      </c>
      <c r="AL12" s="31">
        <v>0</v>
      </c>
      <c r="AM12" s="27">
        <v>0</v>
      </c>
      <c r="AN12" s="27">
        <v>0</v>
      </c>
      <c r="AO12" s="27">
        <f t="shared" si="3"/>
        <v>12800</v>
      </c>
      <c r="AP12" s="27">
        <f t="shared" si="3"/>
        <v>1438.4537</v>
      </c>
      <c r="AQ12" s="28">
        <f t="shared" si="14"/>
        <v>11.23791953125</v>
      </c>
      <c r="AR12" s="30">
        <v>2800</v>
      </c>
      <c r="AS12" s="30">
        <v>580.58770000000004</v>
      </c>
      <c r="AT12" s="30">
        <v>6500</v>
      </c>
      <c r="AU12" s="30">
        <v>400.55</v>
      </c>
      <c r="AV12" s="29">
        <v>0</v>
      </c>
      <c r="AW12" s="30">
        <v>0</v>
      </c>
      <c r="AX12" s="29">
        <v>3500</v>
      </c>
      <c r="AY12" s="30">
        <v>457.31599999999997</v>
      </c>
      <c r="AZ12" s="27">
        <v>0</v>
      </c>
      <c r="BA12" s="27">
        <v>0</v>
      </c>
      <c r="BB12" s="29">
        <v>5358</v>
      </c>
      <c r="BC12" s="30">
        <v>0</v>
      </c>
      <c r="BD12" s="40">
        <v>9000</v>
      </c>
      <c r="BE12" s="41">
        <v>0</v>
      </c>
      <c r="BF12" s="29">
        <v>24185</v>
      </c>
      <c r="BG12" s="30">
        <v>4056.5340000000001</v>
      </c>
      <c r="BH12" s="29">
        <v>6000</v>
      </c>
      <c r="BI12" s="30">
        <v>958.31399999999996</v>
      </c>
      <c r="BJ12" s="29">
        <v>50</v>
      </c>
      <c r="BK12" s="30">
        <v>0</v>
      </c>
      <c r="BL12" s="29">
        <v>0</v>
      </c>
      <c r="BM12" s="30">
        <v>0</v>
      </c>
      <c r="BN12" s="32">
        <v>0</v>
      </c>
      <c r="BO12" s="30">
        <v>1.44</v>
      </c>
      <c r="BP12" s="29">
        <v>2500</v>
      </c>
      <c r="BQ12" s="30">
        <v>233.39</v>
      </c>
      <c r="BR12" s="30">
        <v>0</v>
      </c>
      <c r="BS12" s="27">
        <f t="shared" si="4"/>
        <v>470927.1</v>
      </c>
      <c r="BT12" s="27">
        <f t="shared" si="4"/>
        <v>70553.279800000018</v>
      </c>
      <c r="BU12" s="27">
        <v>0</v>
      </c>
      <c r="BV12" s="27">
        <v>0</v>
      </c>
      <c r="BW12" s="27">
        <v>0</v>
      </c>
      <c r="BX12" s="30">
        <v>0</v>
      </c>
      <c r="BY12" s="27">
        <v>0</v>
      </c>
      <c r="BZ12" s="27">
        <v>0</v>
      </c>
      <c r="CA12" s="27">
        <v>0</v>
      </c>
      <c r="CB12" s="30">
        <v>0</v>
      </c>
      <c r="CC12" s="27">
        <v>0</v>
      </c>
      <c r="CD12" s="27">
        <v>0</v>
      </c>
      <c r="CE12" s="27">
        <v>0</v>
      </c>
      <c r="CF12" s="30">
        <v>0</v>
      </c>
      <c r="CG12" s="27">
        <v>0</v>
      </c>
      <c r="CH12" s="33">
        <f t="shared" si="5"/>
        <v>0</v>
      </c>
      <c r="CI12" s="33">
        <f t="shared" si="5"/>
        <v>0</v>
      </c>
    </row>
    <row r="13" spans="1:87" s="34" customFormat="1" ht="20.25" customHeight="1" x14ac:dyDescent="0.25">
      <c r="A13" s="23">
        <v>4</v>
      </c>
      <c r="B13" s="24" t="s">
        <v>39</v>
      </c>
      <c r="C13" s="25">
        <v>100013.9</v>
      </c>
      <c r="D13" s="26">
        <v>0</v>
      </c>
      <c r="E13" s="27">
        <f t="shared" si="0"/>
        <v>260622</v>
      </c>
      <c r="F13" s="27">
        <f>BT13+CI13+BR13-CF13</f>
        <v>47962.238400000002</v>
      </c>
      <c r="G13" s="27">
        <f t="shared" si="6"/>
        <v>18.402989156709719</v>
      </c>
      <c r="H13" s="27">
        <f t="shared" si="1"/>
        <v>99011.5</v>
      </c>
      <c r="I13" s="27">
        <f t="shared" si="1"/>
        <v>21318.338399999997</v>
      </c>
      <c r="J13" s="27">
        <f t="shared" si="7"/>
        <v>21.531174055538997</v>
      </c>
      <c r="K13" s="27">
        <f t="shared" si="2"/>
        <v>35734</v>
      </c>
      <c r="L13" s="27">
        <f t="shared" si="2"/>
        <v>8497.5930000000008</v>
      </c>
      <c r="M13" s="28">
        <f t="shared" si="8"/>
        <v>23.780133766161082</v>
      </c>
      <c r="N13" s="29">
        <v>1534</v>
      </c>
      <c r="O13" s="30">
        <v>154.46799999999999</v>
      </c>
      <c r="P13" s="28">
        <f t="shared" si="9"/>
        <v>10.069621903520208</v>
      </c>
      <c r="Q13" s="29">
        <v>32375</v>
      </c>
      <c r="R13" s="30">
        <v>8896.2664000000004</v>
      </c>
      <c r="S13" s="28">
        <f t="shared" si="10"/>
        <v>27.478815135135136</v>
      </c>
      <c r="T13" s="29">
        <v>34200</v>
      </c>
      <c r="U13" s="30">
        <v>8343.125</v>
      </c>
      <c r="V13" s="28">
        <f t="shared" si="11"/>
        <v>24.395102339181285</v>
      </c>
      <c r="W13" s="29">
        <v>2614.5</v>
      </c>
      <c r="X13" s="30">
        <v>270.536</v>
      </c>
      <c r="Y13" s="28">
        <f t="shared" si="12"/>
        <v>10.347523427041498</v>
      </c>
      <c r="Z13" s="29">
        <v>0</v>
      </c>
      <c r="AA13" s="30">
        <v>0</v>
      </c>
      <c r="AB13" s="28">
        <v>0</v>
      </c>
      <c r="AC13" s="27">
        <v>0</v>
      </c>
      <c r="AD13" s="27">
        <v>0</v>
      </c>
      <c r="AE13" s="27">
        <v>0</v>
      </c>
      <c r="AF13" s="29">
        <v>0</v>
      </c>
      <c r="AG13" s="39">
        <v>158109.79999999999</v>
      </c>
      <c r="AH13" s="30">
        <v>26351.599999999999</v>
      </c>
      <c r="AI13" s="31">
        <v>3500.7</v>
      </c>
      <c r="AJ13" s="30">
        <v>292.3</v>
      </c>
      <c r="AK13" s="27">
        <v>0</v>
      </c>
      <c r="AL13" s="31">
        <v>0</v>
      </c>
      <c r="AM13" s="27">
        <v>0</v>
      </c>
      <c r="AN13" s="27">
        <v>0</v>
      </c>
      <c r="AO13" s="27">
        <f t="shared" si="3"/>
        <v>13268.5</v>
      </c>
      <c r="AP13" s="27">
        <f t="shared" si="3"/>
        <v>1324.3029999999999</v>
      </c>
      <c r="AQ13" s="28">
        <f t="shared" si="14"/>
        <v>9.9808041602291127</v>
      </c>
      <c r="AR13" s="30">
        <v>1161</v>
      </c>
      <c r="AS13" s="30">
        <v>148.84899999999999</v>
      </c>
      <c r="AT13" s="30">
        <v>10171.5</v>
      </c>
      <c r="AU13" s="30">
        <v>941.92200000000003</v>
      </c>
      <c r="AV13" s="29">
        <v>0</v>
      </c>
      <c r="AW13" s="30">
        <v>0</v>
      </c>
      <c r="AX13" s="29">
        <v>1936</v>
      </c>
      <c r="AY13" s="30">
        <v>233.53200000000001</v>
      </c>
      <c r="AZ13" s="27">
        <v>0</v>
      </c>
      <c r="BA13" s="27">
        <v>0</v>
      </c>
      <c r="BB13" s="29">
        <v>0</v>
      </c>
      <c r="BC13" s="30">
        <v>0</v>
      </c>
      <c r="BD13" s="40">
        <v>0</v>
      </c>
      <c r="BE13" s="41">
        <v>0</v>
      </c>
      <c r="BF13" s="29">
        <v>14959.5</v>
      </c>
      <c r="BG13" s="30">
        <v>1786.64</v>
      </c>
      <c r="BH13" s="29">
        <v>3870</v>
      </c>
      <c r="BI13" s="30">
        <v>243.3</v>
      </c>
      <c r="BJ13" s="29">
        <v>0</v>
      </c>
      <c r="BK13" s="32">
        <v>0</v>
      </c>
      <c r="BL13" s="29">
        <v>50</v>
      </c>
      <c r="BM13" s="30">
        <v>400</v>
      </c>
      <c r="BN13" s="32">
        <v>0</v>
      </c>
      <c r="BO13" s="30">
        <v>0</v>
      </c>
      <c r="BP13" s="29">
        <v>10</v>
      </c>
      <c r="BQ13" s="30">
        <v>143</v>
      </c>
      <c r="BR13" s="30">
        <v>0</v>
      </c>
      <c r="BS13" s="27">
        <f t="shared" si="4"/>
        <v>260622</v>
      </c>
      <c r="BT13" s="27">
        <f t="shared" si="4"/>
        <v>47962.238400000002</v>
      </c>
      <c r="BU13" s="27">
        <v>0</v>
      </c>
      <c r="BV13" s="27">
        <v>0</v>
      </c>
      <c r="BW13" s="27">
        <v>0</v>
      </c>
      <c r="BX13" s="30">
        <v>0</v>
      </c>
      <c r="BY13" s="27">
        <v>0</v>
      </c>
      <c r="BZ13" s="27">
        <v>0</v>
      </c>
      <c r="CA13" s="27">
        <v>0</v>
      </c>
      <c r="CB13" s="30">
        <v>0</v>
      </c>
      <c r="CC13" s="27">
        <v>0</v>
      </c>
      <c r="CD13" s="27">
        <v>0</v>
      </c>
      <c r="CE13" s="27">
        <v>0</v>
      </c>
      <c r="CF13" s="30">
        <v>0</v>
      </c>
      <c r="CG13" s="27">
        <v>0</v>
      </c>
      <c r="CH13" s="33">
        <f t="shared" si="5"/>
        <v>0</v>
      </c>
      <c r="CI13" s="33">
        <f t="shared" si="5"/>
        <v>0</v>
      </c>
    </row>
    <row r="14" spans="1:87" s="34" customFormat="1" ht="20.25" customHeight="1" x14ac:dyDescent="0.25">
      <c r="A14" s="23">
        <v>5</v>
      </c>
      <c r="B14" s="24" t="s">
        <v>40</v>
      </c>
      <c r="C14" s="25">
        <v>533.79999999999995</v>
      </c>
      <c r="D14" s="26">
        <v>0</v>
      </c>
      <c r="E14" s="27">
        <f t="shared" si="0"/>
        <v>154766.1</v>
      </c>
      <c r="F14" s="27">
        <f>BT14+CI14+BR14-CF14</f>
        <v>22432.926000000003</v>
      </c>
      <c r="G14" s="27">
        <f t="shared" si="6"/>
        <v>14.494728496744443</v>
      </c>
      <c r="H14" s="27">
        <f t="shared" si="1"/>
        <v>44006</v>
      </c>
      <c r="I14" s="27">
        <f t="shared" si="1"/>
        <v>4361.0259999999998</v>
      </c>
      <c r="J14" s="27">
        <f t="shared" si="7"/>
        <v>9.9100713539062859</v>
      </c>
      <c r="K14" s="27">
        <f t="shared" si="2"/>
        <v>18623</v>
      </c>
      <c r="L14" s="27">
        <f t="shared" si="2"/>
        <v>2566.65</v>
      </c>
      <c r="M14" s="28">
        <f t="shared" si="8"/>
        <v>13.782151103474199</v>
      </c>
      <c r="N14" s="29">
        <v>200</v>
      </c>
      <c r="O14" s="30">
        <v>62.54</v>
      </c>
      <c r="P14" s="28">
        <f t="shared" si="9"/>
        <v>31.27</v>
      </c>
      <c r="Q14" s="29">
        <v>7823</v>
      </c>
      <c r="R14" s="30">
        <v>91.355999999999995</v>
      </c>
      <c r="S14" s="28">
        <f t="shared" si="10"/>
        <v>1.1677872938770291</v>
      </c>
      <c r="T14" s="29">
        <v>18423</v>
      </c>
      <c r="U14" s="30">
        <v>2504.11</v>
      </c>
      <c r="V14" s="28">
        <f t="shared" si="11"/>
        <v>13.592303099386637</v>
      </c>
      <c r="W14" s="29">
        <v>560</v>
      </c>
      <c r="X14" s="30">
        <v>103</v>
      </c>
      <c r="Y14" s="28">
        <f t="shared" si="12"/>
        <v>18.392857142857142</v>
      </c>
      <c r="Z14" s="29">
        <v>0</v>
      </c>
      <c r="AA14" s="30">
        <v>0</v>
      </c>
      <c r="AB14" s="28">
        <v>0</v>
      </c>
      <c r="AC14" s="27">
        <v>0</v>
      </c>
      <c r="AD14" s="27">
        <v>0</v>
      </c>
      <c r="AE14" s="27">
        <v>0</v>
      </c>
      <c r="AF14" s="29">
        <v>0</v>
      </c>
      <c r="AG14" s="39">
        <v>106092.6</v>
      </c>
      <c r="AH14" s="30">
        <v>17682.2</v>
      </c>
      <c r="AI14" s="29">
        <v>4667.5</v>
      </c>
      <c r="AJ14" s="30">
        <v>389.7</v>
      </c>
      <c r="AK14" s="27">
        <v>0</v>
      </c>
      <c r="AL14" s="31">
        <v>0</v>
      </c>
      <c r="AM14" s="27">
        <v>0</v>
      </c>
      <c r="AN14" s="27">
        <v>0</v>
      </c>
      <c r="AO14" s="27">
        <f t="shared" si="3"/>
        <v>3690</v>
      </c>
      <c r="AP14" s="27">
        <f t="shared" si="3"/>
        <v>128</v>
      </c>
      <c r="AQ14" s="28">
        <f t="shared" si="14"/>
        <v>3.4688346883468837</v>
      </c>
      <c r="AR14" s="30">
        <v>1850</v>
      </c>
      <c r="AS14" s="30">
        <v>70</v>
      </c>
      <c r="AT14" s="30">
        <v>1000</v>
      </c>
      <c r="AU14" s="30">
        <v>58</v>
      </c>
      <c r="AV14" s="29">
        <v>0</v>
      </c>
      <c r="AW14" s="30">
        <v>0</v>
      </c>
      <c r="AX14" s="29">
        <v>840</v>
      </c>
      <c r="AY14" s="30">
        <v>0</v>
      </c>
      <c r="AZ14" s="27">
        <v>0</v>
      </c>
      <c r="BA14" s="27">
        <v>0</v>
      </c>
      <c r="BB14" s="29">
        <v>0</v>
      </c>
      <c r="BC14" s="30">
        <v>0</v>
      </c>
      <c r="BD14" s="40">
        <v>0</v>
      </c>
      <c r="BE14" s="41">
        <v>0</v>
      </c>
      <c r="BF14" s="29">
        <v>13240</v>
      </c>
      <c r="BG14" s="30">
        <v>1472.02</v>
      </c>
      <c r="BH14" s="29">
        <v>3100</v>
      </c>
      <c r="BI14" s="30">
        <v>56</v>
      </c>
      <c r="BJ14" s="29">
        <v>0</v>
      </c>
      <c r="BK14" s="32">
        <v>0</v>
      </c>
      <c r="BL14" s="29">
        <v>30</v>
      </c>
      <c r="BM14" s="30">
        <v>0</v>
      </c>
      <c r="BN14" s="32">
        <v>0</v>
      </c>
      <c r="BO14" s="30">
        <v>0</v>
      </c>
      <c r="BP14" s="29">
        <v>40</v>
      </c>
      <c r="BQ14" s="30">
        <v>0</v>
      </c>
      <c r="BR14" s="30">
        <v>0</v>
      </c>
      <c r="BS14" s="27">
        <f t="shared" si="4"/>
        <v>154766.1</v>
      </c>
      <c r="BT14" s="27">
        <f t="shared" si="4"/>
        <v>22432.926000000003</v>
      </c>
      <c r="BU14" s="27">
        <v>0</v>
      </c>
      <c r="BV14" s="27">
        <v>0</v>
      </c>
      <c r="BW14" s="27">
        <v>0</v>
      </c>
      <c r="BX14" s="30">
        <v>0</v>
      </c>
      <c r="BY14" s="27">
        <v>0</v>
      </c>
      <c r="BZ14" s="27">
        <v>0</v>
      </c>
      <c r="CA14" s="27">
        <v>0</v>
      </c>
      <c r="CB14" s="30">
        <v>0</v>
      </c>
      <c r="CC14" s="27">
        <v>0</v>
      </c>
      <c r="CD14" s="27">
        <v>0</v>
      </c>
      <c r="CE14" s="27">
        <v>0</v>
      </c>
      <c r="CF14" s="30">
        <v>0</v>
      </c>
      <c r="CG14" s="27">
        <v>0</v>
      </c>
      <c r="CH14" s="33">
        <f t="shared" si="5"/>
        <v>0</v>
      </c>
      <c r="CI14" s="33">
        <f t="shared" si="5"/>
        <v>0</v>
      </c>
    </row>
    <row r="15" spans="1:87" s="43" customFormat="1" ht="20.25" customHeight="1" x14ac:dyDescent="0.25">
      <c r="A15" s="23">
        <v>6</v>
      </c>
      <c r="B15" s="24" t="s">
        <v>41</v>
      </c>
      <c r="C15" s="25">
        <v>91476.800000000003</v>
      </c>
      <c r="D15" s="25">
        <v>1300.5999999999999</v>
      </c>
      <c r="E15" s="27">
        <f t="shared" si="0"/>
        <v>601702.40000000002</v>
      </c>
      <c r="F15" s="27">
        <f>BT15+CI15-CF15</f>
        <v>95750.650500000003</v>
      </c>
      <c r="G15" s="27">
        <f t="shared" si="6"/>
        <v>15.9132904405899</v>
      </c>
      <c r="H15" s="27">
        <f t="shared" si="1"/>
        <v>186163</v>
      </c>
      <c r="I15" s="27">
        <f t="shared" si="1"/>
        <v>28857.250499999998</v>
      </c>
      <c r="J15" s="27">
        <f t="shared" si="7"/>
        <v>15.501066538463604</v>
      </c>
      <c r="K15" s="27">
        <f t="shared" si="2"/>
        <v>79080</v>
      </c>
      <c r="L15" s="27">
        <f t="shared" si="2"/>
        <v>13675.453</v>
      </c>
      <c r="M15" s="28">
        <f t="shared" si="8"/>
        <v>17.293187910976226</v>
      </c>
      <c r="N15" s="29">
        <v>6130</v>
      </c>
      <c r="O15" s="30">
        <v>1957.943</v>
      </c>
      <c r="P15" s="28">
        <f t="shared" si="9"/>
        <v>31.940342577487762</v>
      </c>
      <c r="Q15" s="29">
        <v>3200</v>
      </c>
      <c r="R15" s="30">
        <v>499.29300000000001</v>
      </c>
      <c r="S15" s="28">
        <f t="shared" si="10"/>
        <v>15.60290625</v>
      </c>
      <c r="T15" s="29">
        <v>72950</v>
      </c>
      <c r="U15" s="30">
        <v>11717.51</v>
      </c>
      <c r="V15" s="28">
        <f t="shared" si="11"/>
        <v>16.062385195339274</v>
      </c>
      <c r="W15" s="29">
        <v>10416</v>
      </c>
      <c r="X15" s="30">
        <v>995.32280000000003</v>
      </c>
      <c r="Y15" s="28">
        <f t="shared" si="12"/>
        <v>9.5557104454685096</v>
      </c>
      <c r="Z15" s="29">
        <v>7000</v>
      </c>
      <c r="AA15" s="30">
        <v>786.3</v>
      </c>
      <c r="AB15" s="28">
        <f t="shared" si="13"/>
        <v>11.232857142857142</v>
      </c>
      <c r="AC15" s="27">
        <v>0</v>
      </c>
      <c r="AD15" s="27">
        <v>0</v>
      </c>
      <c r="AE15" s="27">
        <v>0</v>
      </c>
      <c r="AF15" s="29">
        <v>0</v>
      </c>
      <c r="AG15" s="42">
        <v>394463.3</v>
      </c>
      <c r="AH15" s="30">
        <v>65743.8</v>
      </c>
      <c r="AI15" s="31">
        <v>13769.2</v>
      </c>
      <c r="AJ15" s="30">
        <v>1149.5999999999999</v>
      </c>
      <c r="AK15" s="27">
        <v>0</v>
      </c>
      <c r="AL15" s="31">
        <v>0</v>
      </c>
      <c r="AM15" s="27">
        <v>0</v>
      </c>
      <c r="AN15" s="27">
        <v>0</v>
      </c>
      <c r="AO15" s="27">
        <f t="shared" si="3"/>
        <v>3500</v>
      </c>
      <c r="AP15" s="27">
        <f t="shared" si="3"/>
        <v>1961.1859999999999</v>
      </c>
      <c r="AQ15" s="28">
        <f t="shared" si="14"/>
        <v>56.033885714285717</v>
      </c>
      <c r="AR15" s="30">
        <v>3500</v>
      </c>
      <c r="AS15" s="30">
        <v>1961.1859999999999</v>
      </c>
      <c r="AT15" s="30">
        <v>0</v>
      </c>
      <c r="AU15" s="30">
        <v>0</v>
      </c>
      <c r="AV15" s="29">
        <v>0</v>
      </c>
      <c r="AW15" s="30">
        <v>0</v>
      </c>
      <c r="AX15" s="29">
        <v>0</v>
      </c>
      <c r="AY15" s="30">
        <v>0</v>
      </c>
      <c r="AZ15" s="27">
        <v>0</v>
      </c>
      <c r="BA15" s="27">
        <v>0</v>
      </c>
      <c r="BB15" s="29">
        <v>7306.9</v>
      </c>
      <c r="BC15" s="30">
        <v>0</v>
      </c>
      <c r="BD15" s="40">
        <v>0</v>
      </c>
      <c r="BE15" s="29">
        <v>0</v>
      </c>
      <c r="BF15" s="29">
        <v>82467</v>
      </c>
      <c r="BG15" s="30">
        <v>10924.6957</v>
      </c>
      <c r="BH15" s="29">
        <v>30000</v>
      </c>
      <c r="BI15" s="30">
        <v>3775.2957000000001</v>
      </c>
      <c r="BJ15" s="29">
        <v>0</v>
      </c>
      <c r="BK15" s="32">
        <v>0</v>
      </c>
      <c r="BL15" s="29">
        <v>500</v>
      </c>
      <c r="BM15" s="30">
        <v>15</v>
      </c>
      <c r="BN15" s="32">
        <v>0</v>
      </c>
      <c r="BO15" s="30">
        <v>0</v>
      </c>
      <c r="BP15" s="30">
        <v>0</v>
      </c>
      <c r="BQ15" s="30">
        <v>0</v>
      </c>
      <c r="BR15" s="30">
        <v>0</v>
      </c>
      <c r="BS15" s="27">
        <f t="shared" si="4"/>
        <v>601702.40000000002</v>
      </c>
      <c r="BT15" s="27">
        <f t="shared" si="4"/>
        <v>95750.650500000003</v>
      </c>
      <c r="BU15" s="27">
        <v>0</v>
      </c>
      <c r="BV15" s="27">
        <v>0</v>
      </c>
      <c r="BW15" s="27">
        <v>0</v>
      </c>
      <c r="BX15" s="30">
        <v>0</v>
      </c>
      <c r="BY15" s="27">
        <v>0</v>
      </c>
      <c r="BZ15" s="27">
        <v>0</v>
      </c>
      <c r="CA15" s="27">
        <v>0</v>
      </c>
      <c r="CB15" s="30">
        <v>0</v>
      </c>
      <c r="CC15" s="27">
        <v>0</v>
      </c>
      <c r="CD15" s="27">
        <v>0</v>
      </c>
      <c r="CE15" s="27">
        <v>0</v>
      </c>
      <c r="CF15" s="30">
        <v>0</v>
      </c>
      <c r="CG15" s="27">
        <v>0</v>
      </c>
      <c r="CH15" s="33">
        <f t="shared" si="5"/>
        <v>0</v>
      </c>
      <c r="CI15" s="33">
        <f t="shared" si="5"/>
        <v>0</v>
      </c>
    </row>
    <row r="16" spans="1:87" s="45" customFormat="1" ht="20.25" customHeight="1" x14ac:dyDescent="0.25">
      <c r="A16" s="23">
        <v>7</v>
      </c>
      <c r="B16" s="24" t="s">
        <v>42</v>
      </c>
      <c r="C16" s="25">
        <v>8927</v>
      </c>
      <c r="D16" s="44">
        <v>20</v>
      </c>
      <c r="E16" s="27">
        <f t="shared" si="0"/>
        <v>73542</v>
      </c>
      <c r="F16" s="27">
        <f t="shared" ref="F16:F33" si="15">BT16+CI16+BR16-CF16</f>
        <v>10975.496999999998</v>
      </c>
      <c r="G16" s="27">
        <f t="shared" si="6"/>
        <v>14.924120910500118</v>
      </c>
      <c r="H16" s="27">
        <f t="shared" si="1"/>
        <v>12706.8</v>
      </c>
      <c r="I16" s="27">
        <f t="shared" si="1"/>
        <v>1049.797</v>
      </c>
      <c r="J16" s="27">
        <f t="shared" si="7"/>
        <v>8.2616945257657317</v>
      </c>
      <c r="K16" s="27">
        <f t="shared" si="2"/>
        <v>5976.8</v>
      </c>
      <c r="L16" s="27">
        <f t="shared" si="2"/>
        <v>780.33699999999999</v>
      </c>
      <c r="M16" s="28">
        <f t="shared" si="8"/>
        <v>13.056100254316691</v>
      </c>
      <c r="N16" s="29">
        <v>0</v>
      </c>
      <c r="O16" s="30">
        <v>36.177</v>
      </c>
      <c r="P16" s="28">
        <v>0</v>
      </c>
      <c r="Q16" s="29">
        <v>16</v>
      </c>
      <c r="R16" s="30">
        <v>13.1</v>
      </c>
      <c r="S16" s="28">
        <f t="shared" si="10"/>
        <v>81.875</v>
      </c>
      <c r="T16" s="29">
        <v>5976.8</v>
      </c>
      <c r="U16" s="30">
        <v>744.16</v>
      </c>
      <c r="V16" s="28">
        <f t="shared" si="11"/>
        <v>12.450809797885155</v>
      </c>
      <c r="W16" s="29">
        <v>561</v>
      </c>
      <c r="X16" s="30">
        <v>81.8</v>
      </c>
      <c r="Y16" s="28">
        <f t="shared" si="12"/>
        <v>14.581105169340464</v>
      </c>
      <c r="Z16" s="30">
        <v>0</v>
      </c>
      <c r="AA16" s="30">
        <v>0</v>
      </c>
      <c r="AB16" s="28">
        <v>0</v>
      </c>
      <c r="AC16" s="27">
        <v>0</v>
      </c>
      <c r="AD16" s="27">
        <v>0</v>
      </c>
      <c r="AE16" s="27">
        <v>0</v>
      </c>
      <c r="AF16" s="29">
        <v>0</v>
      </c>
      <c r="AG16" s="42">
        <v>58268.1</v>
      </c>
      <c r="AH16" s="30">
        <v>9711.4</v>
      </c>
      <c r="AI16" s="31">
        <v>2567.1</v>
      </c>
      <c r="AJ16" s="30">
        <v>214.3</v>
      </c>
      <c r="AK16" s="27">
        <v>0</v>
      </c>
      <c r="AL16" s="31">
        <v>0</v>
      </c>
      <c r="AM16" s="27">
        <v>0</v>
      </c>
      <c r="AN16" s="27">
        <v>0</v>
      </c>
      <c r="AO16" s="27">
        <f t="shared" si="3"/>
        <v>123</v>
      </c>
      <c r="AP16" s="27">
        <f t="shared" si="3"/>
        <v>20.5</v>
      </c>
      <c r="AQ16" s="28">
        <f t="shared" si="14"/>
        <v>16.666666666666664</v>
      </c>
      <c r="AR16" s="30">
        <v>0</v>
      </c>
      <c r="AS16" s="30">
        <v>0</v>
      </c>
      <c r="AT16" s="30">
        <v>0</v>
      </c>
      <c r="AU16" s="30">
        <v>0</v>
      </c>
      <c r="AV16" s="29">
        <v>0</v>
      </c>
      <c r="AW16" s="30">
        <v>0</v>
      </c>
      <c r="AX16" s="29">
        <v>123</v>
      </c>
      <c r="AY16" s="30">
        <v>20.5</v>
      </c>
      <c r="AZ16" s="27">
        <v>0</v>
      </c>
      <c r="BA16" s="27">
        <v>0</v>
      </c>
      <c r="BB16" s="40">
        <v>0</v>
      </c>
      <c r="BC16" s="30">
        <v>0</v>
      </c>
      <c r="BD16" s="40">
        <v>0</v>
      </c>
      <c r="BE16" s="29">
        <v>2.9</v>
      </c>
      <c r="BF16" s="29">
        <v>6030</v>
      </c>
      <c r="BG16" s="30">
        <v>151.16</v>
      </c>
      <c r="BH16" s="29">
        <v>1585</v>
      </c>
      <c r="BI16" s="30">
        <v>58.66</v>
      </c>
      <c r="BJ16" s="29">
        <v>0</v>
      </c>
      <c r="BK16" s="32">
        <v>0</v>
      </c>
      <c r="BL16" s="29">
        <v>0</v>
      </c>
      <c r="BM16" s="30">
        <v>0</v>
      </c>
      <c r="BN16" s="32">
        <v>0</v>
      </c>
      <c r="BO16" s="30">
        <v>0</v>
      </c>
      <c r="BP16" s="30">
        <v>0</v>
      </c>
      <c r="BQ16" s="30">
        <v>0</v>
      </c>
      <c r="BR16" s="30">
        <v>0</v>
      </c>
      <c r="BS16" s="27">
        <f t="shared" si="4"/>
        <v>73542</v>
      </c>
      <c r="BT16" s="27">
        <f t="shared" si="4"/>
        <v>10975.496999999998</v>
      </c>
      <c r="BU16" s="27">
        <v>0</v>
      </c>
      <c r="BV16" s="27">
        <v>0</v>
      </c>
      <c r="BW16" s="27">
        <v>0</v>
      </c>
      <c r="BX16" s="30">
        <v>0</v>
      </c>
      <c r="BY16" s="27">
        <v>0</v>
      </c>
      <c r="BZ16" s="27">
        <v>0</v>
      </c>
      <c r="CA16" s="27">
        <v>0</v>
      </c>
      <c r="CB16" s="30">
        <v>0</v>
      </c>
      <c r="CC16" s="27">
        <v>0</v>
      </c>
      <c r="CD16" s="27">
        <v>0</v>
      </c>
      <c r="CE16" s="27">
        <v>0</v>
      </c>
      <c r="CF16" s="30">
        <v>0</v>
      </c>
      <c r="CG16" s="27">
        <v>0</v>
      </c>
      <c r="CH16" s="33">
        <f t="shared" si="5"/>
        <v>0</v>
      </c>
      <c r="CI16" s="33">
        <f t="shared" si="5"/>
        <v>0</v>
      </c>
    </row>
    <row r="17" spans="1:87" s="43" customFormat="1" ht="20.25" customHeight="1" x14ac:dyDescent="0.25">
      <c r="A17" s="23">
        <v>8</v>
      </c>
      <c r="B17" s="24" t="s">
        <v>43</v>
      </c>
      <c r="C17" s="25">
        <v>42.3</v>
      </c>
      <c r="D17" s="46">
        <v>0</v>
      </c>
      <c r="E17" s="27">
        <f t="shared" si="0"/>
        <v>11767.315999999999</v>
      </c>
      <c r="F17" s="27">
        <f t="shared" si="15"/>
        <v>2595.8580000000002</v>
      </c>
      <c r="G17" s="27">
        <f t="shared" si="6"/>
        <v>22.059898790854266</v>
      </c>
      <c r="H17" s="27">
        <f t="shared" si="1"/>
        <v>3586.3159999999998</v>
      </c>
      <c r="I17" s="27">
        <f t="shared" si="1"/>
        <v>1232.258</v>
      </c>
      <c r="J17" s="27">
        <f t="shared" si="7"/>
        <v>34.359995047842972</v>
      </c>
      <c r="K17" s="27">
        <f t="shared" si="2"/>
        <v>1195.616</v>
      </c>
      <c r="L17" s="27">
        <f t="shared" si="2"/>
        <v>144.15799999999999</v>
      </c>
      <c r="M17" s="28">
        <f t="shared" si="8"/>
        <v>12.057215694671196</v>
      </c>
      <c r="N17" s="29">
        <v>0.316</v>
      </c>
      <c r="O17" s="30">
        <v>0.158</v>
      </c>
      <c r="P17" s="28">
        <f t="shared" si="9"/>
        <v>50</v>
      </c>
      <c r="Q17" s="29">
        <v>2024.7</v>
      </c>
      <c r="R17" s="30">
        <v>941.55</v>
      </c>
      <c r="S17" s="28">
        <f t="shared" si="10"/>
        <v>46.503185657134388</v>
      </c>
      <c r="T17" s="29">
        <v>1195.3</v>
      </c>
      <c r="U17" s="30">
        <v>144</v>
      </c>
      <c r="V17" s="28">
        <f t="shared" si="11"/>
        <v>12.047184807161383</v>
      </c>
      <c r="W17" s="29">
        <v>4</v>
      </c>
      <c r="X17" s="30">
        <v>0</v>
      </c>
      <c r="Y17" s="28">
        <f t="shared" si="12"/>
        <v>0</v>
      </c>
      <c r="Z17" s="30">
        <v>0</v>
      </c>
      <c r="AA17" s="30">
        <v>0</v>
      </c>
      <c r="AB17" s="28">
        <v>0</v>
      </c>
      <c r="AC17" s="27">
        <v>0</v>
      </c>
      <c r="AD17" s="27">
        <v>0</v>
      </c>
      <c r="AE17" s="27">
        <v>0</v>
      </c>
      <c r="AF17" s="29">
        <v>0</v>
      </c>
      <c r="AG17" s="42">
        <v>8181</v>
      </c>
      <c r="AH17" s="30">
        <v>1363.6</v>
      </c>
      <c r="AI17" s="31">
        <v>0</v>
      </c>
      <c r="AJ17" s="30">
        <v>0</v>
      </c>
      <c r="AK17" s="27">
        <v>0</v>
      </c>
      <c r="AL17" s="31">
        <v>0</v>
      </c>
      <c r="AM17" s="27">
        <v>0</v>
      </c>
      <c r="AN17" s="27">
        <v>0</v>
      </c>
      <c r="AO17" s="27">
        <f t="shared" si="3"/>
        <v>362</v>
      </c>
      <c r="AP17" s="27">
        <f t="shared" si="3"/>
        <v>146.55000000000001</v>
      </c>
      <c r="AQ17" s="28">
        <f t="shared" si="14"/>
        <v>40.483425414364646</v>
      </c>
      <c r="AR17" s="30">
        <v>362</v>
      </c>
      <c r="AS17" s="30">
        <v>146.55000000000001</v>
      </c>
      <c r="AT17" s="30">
        <v>0</v>
      </c>
      <c r="AU17" s="30">
        <v>0</v>
      </c>
      <c r="AV17" s="29">
        <v>0</v>
      </c>
      <c r="AW17" s="30">
        <v>0</v>
      </c>
      <c r="AX17" s="29">
        <v>0</v>
      </c>
      <c r="AY17" s="30">
        <v>0</v>
      </c>
      <c r="AZ17" s="27">
        <v>0</v>
      </c>
      <c r="BA17" s="27">
        <v>0</v>
      </c>
      <c r="BB17" s="40">
        <v>0</v>
      </c>
      <c r="BC17" s="30">
        <v>0</v>
      </c>
      <c r="BD17" s="40">
        <v>0</v>
      </c>
      <c r="BE17" s="47">
        <v>0</v>
      </c>
      <c r="BF17" s="29">
        <v>0</v>
      </c>
      <c r="BG17" s="30">
        <v>0</v>
      </c>
      <c r="BH17" s="29">
        <v>0</v>
      </c>
      <c r="BI17" s="30">
        <v>0</v>
      </c>
      <c r="BJ17" s="29">
        <v>0</v>
      </c>
      <c r="BK17" s="32">
        <v>0</v>
      </c>
      <c r="BL17" s="29">
        <v>0</v>
      </c>
      <c r="BM17" s="30">
        <v>0</v>
      </c>
      <c r="BN17" s="32">
        <v>0</v>
      </c>
      <c r="BO17" s="30">
        <v>0</v>
      </c>
      <c r="BP17" s="30">
        <v>0</v>
      </c>
      <c r="BQ17" s="30">
        <v>0</v>
      </c>
      <c r="BR17" s="30">
        <v>0</v>
      </c>
      <c r="BS17" s="27">
        <f t="shared" si="4"/>
        <v>11767.315999999999</v>
      </c>
      <c r="BT17" s="27">
        <f t="shared" si="4"/>
        <v>2595.8580000000002</v>
      </c>
      <c r="BU17" s="27">
        <v>0</v>
      </c>
      <c r="BV17" s="27">
        <v>0</v>
      </c>
      <c r="BW17" s="27">
        <v>0</v>
      </c>
      <c r="BX17" s="30">
        <v>0</v>
      </c>
      <c r="BY17" s="27">
        <v>0</v>
      </c>
      <c r="BZ17" s="27">
        <v>0</v>
      </c>
      <c r="CA17" s="27">
        <v>0</v>
      </c>
      <c r="CB17" s="30">
        <v>0</v>
      </c>
      <c r="CC17" s="27">
        <v>0</v>
      </c>
      <c r="CD17" s="27">
        <v>0</v>
      </c>
      <c r="CE17" s="27">
        <v>0</v>
      </c>
      <c r="CF17" s="30">
        <v>0</v>
      </c>
      <c r="CG17" s="27">
        <v>0</v>
      </c>
      <c r="CH17" s="33">
        <f t="shared" si="5"/>
        <v>0</v>
      </c>
      <c r="CI17" s="33">
        <f t="shared" si="5"/>
        <v>0</v>
      </c>
    </row>
    <row r="18" spans="1:87" s="43" customFormat="1" ht="20.25" customHeight="1" x14ac:dyDescent="0.25">
      <c r="A18" s="23">
        <v>9</v>
      </c>
      <c r="B18" s="24" t="s">
        <v>44</v>
      </c>
      <c r="C18" s="25">
        <v>252.1</v>
      </c>
      <c r="D18" s="46">
        <v>0</v>
      </c>
      <c r="E18" s="27">
        <f t="shared" si="0"/>
        <v>4776</v>
      </c>
      <c r="F18" s="27">
        <f t="shared" si="15"/>
        <v>951.84500000000003</v>
      </c>
      <c r="G18" s="27">
        <f t="shared" si="6"/>
        <v>19.929752931323282</v>
      </c>
      <c r="H18" s="27">
        <f t="shared" si="1"/>
        <v>958.7</v>
      </c>
      <c r="I18" s="27">
        <f t="shared" si="1"/>
        <v>315.64499999999998</v>
      </c>
      <c r="J18" s="27">
        <f t="shared" si="7"/>
        <v>32.924272452279126</v>
      </c>
      <c r="K18" s="27">
        <f t="shared" si="2"/>
        <v>768.7</v>
      </c>
      <c r="L18" s="27">
        <f t="shared" si="2"/>
        <v>309.14499999999998</v>
      </c>
      <c r="M18" s="28">
        <f t="shared" si="8"/>
        <v>40.216599453622997</v>
      </c>
      <c r="N18" s="29">
        <v>29.6</v>
      </c>
      <c r="O18" s="30">
        <v>19.085000000000001</v>
      </c>
      <c r="P18" s="28">
        <f t="shared" si="9"/>
        <v>64.476351351351354</v>
      </c>
      <c r="Q18" s="29">
        <v>100</v>
      </c>
      <c r="R18" s="30">
        <v>6.5</v>
      </c>
      <c r="S18" s="28">
        <f t="shared" si="10"/>
        <v>6.5</v>
      </c>
      <c r="T18" s="29">
        <v>739.1</v>
      </c>
      <c r="U18" s="30">
        <v>290.06</v>
      </c>
      <c r="V18" s="28">
        <f t="shared" si="11"/>
        <v>39.245027736436207</v>
      </c>
      <c r="W18" s="29">
        <v>0</v>
      </c>
      <c r="X18" s="30">
        <v>0</v>
      </c>
      <c r="Y18" s="28">
        <v>0</v>
      </c>
      <c r="Z18" s="30">
        <v>0</v>
      </c>
      <c r="AA18" s="30">
        <v>0</v>
      </c>
      <c r="AB18" s="28">
        <v>0</v>
      </c>
      <c r="AC18" s="27">
        <v>0</v>
      </c>
      <c r="AD18" s="27">
        <v>0</v>
      </c>
      <c r="AE18" s="27">
        <v>0</v>
      </c>
      <c r="AF18" s="29">
        <v>0</v>
      </c>
      <c r="AG18" s="39">
        <v>3817.3</v>
      </c>
      <c r="AH18" s="30">
        <v>636.20000000000005</v>
      </c>
      <c r="AI18" s="31">
        <v>0</v>
      </c>
      <c r="AJ18" s="30">
        <v>0</v>
      </c>
      <c r="AK18" s="27">
        <v>0</v>
      </c>
      <c r="AL18" s="31">
        <v>0</v>
      </c>
      <c r="AM18" s="27">
        <v>0</v>
      </c>
      <c r="AN18" s="27">
        <v>0</v>
      </c>
      <c r="AO18" s="27">
        <f t="shared" si="3"/>
        <v>90</v>
      </c>
      <c r="AP18" s="27">
        <f t="shared" si="3"/>
        <v>0</v>
      </c>
      <c r="AQ18" s="28">
        <f t="shared" si="14"/>
        <v>0</v>
      </c>
      <c r="AR18" s="30">
        <v>90</v>
      </c>
      <c r="AS18" s="30">
        <v>0</v>
      </c>
      <c r="AT18" s="30">
        <v>0</v>
      </c>
      <c r="AU18" s="30">
        <v>0</v>
      </c>
      <c r="AV18" s="29">
        <v>0</v>
      </c>
      <c r="AW18" s="30">
        <v>0</v>
      </c>
      <c r="AX18" s="29">
        <v>0</v>
      </c>
      <c r="AY18" s="30">
        <v>0</v>
      </c>
      <c r="AZ18" s="27">
        <v>0</v>
      </c>
      <c r="BA18" s="27">
        <v>0</v>
      </c>
      <c r="BB18" s="40">
        <v>0</v>
      </c>
      <c r="BC18" s="30">
        <v>0</v>
      </c>
      <c r="BD18" s="40">
        <v>0</v>
      </c>
      <c r="BE18" s="47">
        <v>0</v>
      </c>
      <c r="BF18" s="29">
        <v>0</v>
      </c>
      <c r="BG18" s="30">
        <v>0</v>
      </c>
      <c r="BH18" s="29">
        <v>0</v>
      </c>
      <c r="BI18" s="30">
        <v>0</v>
      </c>
      <c r="BJ18" s="29">
        <v>0</v>
      </c>
      <c r="BK18" s="32">
        <v>0</v>
      </c>
      <c r="BL18" s="29">
        <v>0</v>
      </c>
      <c r="BM18" s="30">
        <v>0</v>
      </c>
      <c r="BN18" s="32">
        <v>0</v>
      </c>
      <c r="BO18" s="30">
        <v>0</v>
      </c>
      <c r="BP18" s="30">
        <v>0</v>
      </c>
      <c r="BQ18" s="30">
        <v>0</v>
      </c>
      <c r="BR18" s="30">
        <v>0</v>
      </c>
      <c r="BS18" s="27">
        <f t="shared" si="4"/>
        <v>4776</v>
      </c>
      <c r="BT18" s="27">
        <f t="shared" si="4"/>
        <v>951.84500000000003</v>
      </c>
      <c r="BU18" s="27">
        <v>0</v>
      </c>
      <c r="BV18" s="27">
        <v>0</v>
      </c>
      <c r="BW18" s="27">
        <v>0</v>
      </c>
      <c r="BX18" s="30">
        <v>0</v>
      </c>
      <c r="BY18" s="27">
        <v>0</v>
      </c>
      <c r="BZ18" s="27">
        <v>0</v>
      </c>
      <c r="CA18" s="27">
        <v>0</v>
      </c>
      <c r="CB18" s="30">
        <v>0</v>
      </c>
      <c r="CC18" s="27">
        <v>0</v>
      </c>
      <c r="CD18" s="27">
        <v>0</v>
      </c>
      <c r="CE18" s="27">
        <v>0</v>
      </c>
      <c r="CF18" s="30">
        <v>0</v>
      </c>
      <c r="CG18" s="27">
        <v>0</v>
      </c>
      <c r="CH18" s="33">
        <f t="shared" si="5"/>
        <v>0</v>
      </c>
      <c r="CI18" s="33">
        <f t="shared" si="5"/>
        <v>0</v>
      </c>
    </row>
    <row r="19" spans="1:87" s="43" customFormat="1" ht="20.25" customHeight="1" x14ac:dyDescent="0.25">
      <c r="A19" s="23">
        <v>10</v>
      </c>
      <c r="B19" s="24" t="s">
        <v>45</v>
      </c>
      <c r="C19" s="25">
        <v>22640.799999999999</v>
      </c>
      <c r="D19" s="46">
        <v>0</v>
      </c>
      <c r="E19" s="27">
        <f t="shared" si="0"/>
        <v>94801.7</v>
      </c>
      <c r="F19" s="27">
        <f t="shared" si="15"/>
        <v>14740.824000000001</v>
      </c>
      <c r="G19" s="27">
        <f t="shared" si="6"/>
        <v>15.549113570748204</v>
      </c>
      <c r="H19" s="27">
        <f t="shared" si="1"/>
        <v>11902.7</v>
      </c>
      <c r="I19" s="27">
        <f t="shared" si="1"/>
        <v>924.22400000000005</v>
      </c>
      <c r="J19" s="27">
        <f t="shared" si="7"/>
        <v>7.764826467944248</v>
      </c>
      <c r="K19" s="27">
        <f t="shared" si="2"/>
        <v>5993.6</v>
      </c>
      <c r="L19" s="27">
        <f t="shared" si="2"/>
        <v>674.10199999999998</v>
      </c>
      <c r="M19" s="28">
        <f t="shared" si="8"/>
        <v>11.247030165509877</v>
      </c>
      <c r="N19" s="29">
        <v>0</v>
      </c>
      <c r="O19" s="30">
        <v>0.28599999999999998</v>
      </c>
      <c r="P19" s="28">
        <v>0</v>
      </c>
      <c r="Q19" s="29">
        <v>4359.1000000000004</v>
      </c>
      <c r="R19" s="30">
        <v>0.122</v>
      </c>
      <c r="S19" s="28">
        <f t="shared" si="10"/>
        <v>2.79874285976463E-3</v>
      </c>
      <c r="T19" s="29">
        <v>5993.6</v>
      </c>
      <c r="U19" s="30">
        <v>673.81600000000003</v>
      </c>
      <c r="V19" s="28">
        <f t="shared" si="11"/>
        <v>11.242258408969567</v>
      </c>
      <c r="W19" s="29">
        <v>100</v>
      </c>
      <c r="X19" s="30">
        <v>0</v>
      </c>
      <c r="Y19" s="28">
        <f t="shared" si="12"/>
        <v>0</v>
      </c>
      <c r="Z19" s="30">
        <v>0</v>
      </c>
      <c r="AA19" s="30">
        <v>0</v>
      </c>
      <c r="AB19" s="28">
        <v>0</v>
      </c>
      <c r="AC19" s="27">
        <v>0</v>
      </c>
      <c r="AD19" s="27">
        <v>0</v>
      </c>
      <c r="AE19" s="27">
        <v>0</v>
      </c>
      <c r="AF19" s="29">
        <v>0</v>
      </c>
      <c r="AG19" s="42">
        <v>82899</v>
      </c>
      <c r="AH19" s="30">
        <v>13816.6</v>
      </c>
      <c r="AI19" s="31">
        <v>0</v>
      </c>
      <c r="AJ19" s="30">
        <v>0</v>
      </c>
      <c r="AK19" s="27">
        <v>0</v>
      </c>
      <c r="AL19" s="31">
        <v>0</v>
      </c>
      <c r="AM19" s="27">
        <v>0</v>
      </c>
      <c r="AN19" s="27">
        <v>0</v>
      </c>
      <c r="AO19" s="27">
        <f t="shared" si="3"/>
        <v>1080</v>
      </c>
      <c r="AP19" s="27">
        <f t="shared" si="3"/>
        <v>245</v>
      </c>
      <c r="AQ19" s="28">
        <f t="shared" si="14"/>
        <v>22.685185185185187</v>
      </c>
      <c r="AR19" s="30">
        <v>500</v>
      </c>
      <c r="AS19" s="30">
        <v>165</v>
      </c>
      <c r="AT19" s="30">
        <v>0</v>
      </c>
      <c r="AU19" s="30">
        <v>0</v>
      </c>
      <c r="AV19" s="29">
        <v>0</v>
      </c>
      <c r="AW19" s="30">
        <v>0</v>
      </c>
      <c r="AX19" s="29">
        <v>580</v>
      </c>
      <c r="AY19" s="30">
        <v>80</v>
      </c>
      <c r="AZ19" s="27">
        <v>0</v>
      </c>
      <c r="BA19" s="27">
        <v>0</v>
      </c>
      <c r="BB19" s="40">
        <v>0</v>
      </c>
      <c r="BC19" s="30">
        <v>0</v>
      </c>
      <c r="BD19" s="40">
        <v>0</v>
      </c>
      <c r="BE19" s="47">
        <v>0</v>
      </c>
      <c r="BF19" s="29">
        <v>370</v>
      </c>
      <c r="BG19" s="30">
        <v>5</v>
      </c>
      <c r="BH19" s="29">
        <v>370</v>
      </c>
      <c r="BI19" s="30">
        <v>5</v>
      </c>
      <c r="BJ19" s="29">
        <v>0</v>
      </c>
      <c r="BK19" s="32">
        <v>0</v>
      </c>
      <c r="BL19" s="29">
        <v>0</v>
      </c>
      <c r="BM19" s="30">
        <v>0</v>
      </c>
      <c r="BN19" s="32">
        <v>0</v>
      </c>
      <c r="BO19" s="30">
        <v>0</v>
      </c>
      <c r="BP19" s="30">
        <v>0</v>
      </c>
      <c r="BQ19" s="30">
        <v>0</v>
      </c>
      <c r="BR19" s="30">
        <v>0</v>
      </c>
      <c r="BS19" s="27">
        <f t="shared" si="4"/>
        <v>94801.7</v>
      </c>
      <c r="BT19" s="27">
        <f t="shared" si="4"/>
        <v>14740.824000000001</v>
      </c>
      <c r="BU19" s="27">
        <v>0</v>
      </c>
      <c r="BV19" s="27">
        <v>0</v>
      </c>
      <c r="BW19" s="27">
        <v>0</v>
      </c>
      <c r="BX19" s="30">
        <v>0</v>
      </c>
      <c r="BY19" s="27">
        <v>0</v>
      </c>
      <c r="BZ19" s="27">
        <v>0</v>
      </c>
      <c r="CA19" s="27">
        <v>0</v>
      </c>
      <c r="CB19" s="30">
        <v>0</v>
      </c>
      <c r="CC19" s="27">
        <v>0</v>
      </c>
      <c r="CD19" s="27">
        <v>0</v>
      </c>
      <c r="CE19" s="27">
        <v>0</v>
      </c>
      <c r="CF19" s="30">
        <v>0</v>
      </c>
      <c r="CG19" s="27">
        <v>0</v>
      </c>
      <c r="CH19" s="33">
        <f t="shared" si="5"/>
        <v>0</v>
      </c>
      <c r="CI19" s="33">
        <f t="shared" si="5"/>
        <v>0</v>
      </c>
    </row>
    <row r="20" spans="1:87" s="43" customFormat="1" ht="20.25" customHeight="1" x14ac:dyDescent="0.25">
      <c r="A20" s="23">
        <v>11</v>
      </c>
      <c r="B20" s="24" t="s">
        <v>46</v>
      </c>
      <c r="C20" s="25">
        <v>675.9</v>
      </c>
      <c r="D20" s="46">
        <v>0</v>
      </c>
      <c r="E20" s="27">
        <f t="shared" si="0"/>
        <v>115096</v>
      </c>
      <c r="F20" s="27">
        <f t="shared" si="15"/>
        <v>17575.107</v>
      </c>
      <c r="G20" s="27">
        <f t="shared" si="6"/>
        <v>15.26995464655592</v>
      </c>
      <c r="H20" s="27">
        <f t="shared" si="1"/>
        <v>30880</v>
      </c>
      <c r="I20" s="27">
        <f t="shared" si="1"/>
        <v>3733.3069999999998</v>
      </c>
      <c r="J20" s="27">
        <f t="shared" si="7"/>
        <v>12.089724740932642</v>
      </c>
      <c r="K20" s="27">
        <f t="shared" si="2"/>
        <v>12000</v>
      </c>
      <c r="L20" s="27">
        <f t="shared" si="2"/>
        <v>1702.7529999999999</v>
      </c>
      <c r="M20" s="28">
        <f t="shared" si="8"/>
        <v>14.189608333333334</v>
      </c>
      <c r="N20" s="29">
        <v>500</v>
      </c>
      <c r="O20" s="30">
        <v>0.33100000000000002</v>
      </c>
      <c r="P20" s="28">
        <f t="shared" si="9"/>
        <v>6.6200000000000009E-2</v>
      </c>
      <c r="Q20" s="29">
        <v>11000</v>
      </c>
      <c r="R20" s="30">
        <v>529.34500000000003</v>
      </c>
      <c r="S20" s="28">
        <f t="shared" si="10"/>
        <v>4.8122272727272728</v>
      </c>
      <c r="T20" s="29">
        <v>11500</v>
      </c>
      <c r="U20" s="30">
        <v>1702.422</v>
      </c>
      <c r="V20" s="28">
        <f t="shared" si="11"/>
        <v>14.803669565217392</v>
      </c>
      <c r="W20" s="29">
        <v>1120</v>
      </c>
      <c r="X20" s="30">
        <v>41.74</v>
      </c>
      <c r="Y20" s="28">
        <f t="shared" si="12"/>
        <v>3.7267857142857141</v>
      </c>
      <c r="Z20" s="30">
        <v>0</v>
      </c>
      <c r="AA20" s="30">
        <v>0</v>
      </c>
      <c r="AB20" s="28">
        <v>0</v>
      </c>
      <c r="AC20" s="27">
        <v>0</v>
      </c>
      <c r="AD20" s="27">
        <v>0</v>
      </c>
      <c r="AE20" s="27">
        <v>0</v>
      </c>
      <c r="AF20" s="29">
        <v>0</v>
      </c>
      <c r="AG20" s="42">
        <v>81882.3</v>
      </c>
      <c r="AH20" s="30">
        <v>13647</v>
      </c>
      <c r="AI20" s="29">
        <v>2333.6999999999998</v>
      </c>
      <c r="AJ20" s="30">
        <v>194.8</v>
      </c>
      <c r="AK20" s="27">
        <v>0</v>
      </c>
      <c r="AL20" s="31">
        <v>0</v>
      </c>
      <c r="AM20" s="27">
        <v>0</v>
      </c>
      <c r="AN20" s="27">
        <v>0</v>
      </c>
      <c r="AO20" s="27">
        <f t="shared" si="3"/>
        <v>1000</v>
      </c>
      <c r="AP20" s="27">
        <f t="shared" si="3"/>
        <v>34.963999999999999</v>
      </c>
      <c r="AQ20" s="28">
        <f t="shared" si="14"/>
        <v>3.4964000000000004</v>
      </c>
      <c r="AR20" s="30">
        <v>1000</v>
      </c>
      <c r="AS20" s="30">
        <v>34.963999999999999</v>
      </c>
      <c r="AT20" s="30">
        <v>0</v>
      </c>
      <c r="AU20" s="30">
        <v>0</v>
      </c>
      <c r="AV20" s="29">
        <v>0</v>
      </c>
      <c r="AW20" s="30">
        <v>0</v>
      </c>
      <c r="AX20" s="29">
        <v>0</v>
      </c>
      <c r="AY20" s="30">
        <v>0</v>
      </c>
      <c r="AZ20" s="27">
        <v>0</v>
      </c>
      <c r="BA20" s="27">
        <v>0</v>
      </c>
      <c r="BB20" s="40">
        <v>0</v>
      </c>
      <c r="BC20" s="30">
        <v>0</v>
      </c>
      <c r="BD20" s="40">
        <v>0</v>
      </c>
      <c r="BE20" s="47">
        <v>0</v>
      </c>
      <c r="BF20" s="29">
        <v>5200</v>
      </c>
      <c r="BG20" s="30">
        <v>1224.5050000000001</v>
      </c>
      <c r="BH20" s="29">
        <v>0</v>
      </c>
      <c r="BI20" s="30">
        <v>0</v>
      </c>
      <c r="BJ20" s="29">
        <v>560</v>
      </c>
      <c r="BK20" s="48">
        <v>0</v>
      </c>
      <c r="BL20" s="29">
        <v>0</v>
      </c>
      <c r="BM20" s="30">
        <v>200</v>
      </c>
      <c r="BN20" s="32">
        <v>0</v>
      </c>
      <c r="BO20" s="30">
        <v>0</v>
      </c>
      <c r="BP20" s="30">
        <v>0</v>
      </c>
      <c r="BQ20" s="30">
        <v>0</v>
      </c>
      <c r="BR20" s="30">
        <v>0</v>
      </c>
      <c r="BS20" s="27">
        <f t="shared" si="4"/>
        <v>115096</v>
      </c>
      <c r="BT20" s="27">
        <f t="shared" si="4"/>
        <v>17575.107</v>
      </c>
      <c r="BU20" s="27">
        <v>0</v>
      </c>
      <c r="BV20" s="27">
        <v>0</v>
      </c>
      <c r="BW20" s="27">
        <v>0</v>
      </c>
      <c r="BX20" s="30">
        <v>0</v>
      </c>
      <c r="BY20" s="27">
        <v>0</v>
      </c>
      <c r="BZ20" s="27">
        <v>0</v>
      </c>
      <c r="CA20" s="27">
        <v>0</v>
      </c>
      <c r="CB20" s="30">
        <v>0</v>
      </c>
      <c r="CC20" s="27">
        <v>0</v>
      </c>
      <c r="CD20" s="27">
        <v>0</v>
      </c>
      <c r="CE20" s="27">
        <v>0</v>
      </c>
      <c r="CF20" s="30">
        <v>0</v>
      </c>
      <c r="CG20" s="27">
        <v>0</v>
      </c>
      <c r="CH20" s="33">
        <f t="shared" si="5"/>
        <v>0</v>
      </c>
      <c r="CI20" s="33">
        <f t="shared" si="5"/>
        <v>0</v>
      </c>
    </row>
    <row r="21" spans="1:87" s="43" customFormat="1" ht="20.25" customHeight="1" x14ac:dyDescent="0.25">
      <c r="A21" s="23">
        <v>12</v>
      </c>
      <c r="B21" s="24" t="s">
        <v>47</v>
      </c>
      <c r="C21" s="25">
        <v>133.19999999999999</v>
      </c>
      <c r="D21" s="46">
        <v>0</v>
      </c>
      <c r="E21" s="27">
        <f t="shared" si="0"/>
        <v>13333.6</v>
      </c>
      <c r="F21" s="27">
        <f t="shared" si="15"/>
        <v>2149.0280000000002</v>
      </c>
      <c r="G21" s="27">
        <f t="shared" si="6"/>
        <v>16.117387652246958</v>
      </c>
      <c r="H21" s="27">
        <f t="shared" si="1"/>
        <v>2579.9</v>
      </c>
      <c r="I21" s="27">
        <f t="shared" si="1"/>
        <v>356.62800000000004</v>
      </c>
      <c r="J21" s="27">
        <f t="shared" si="7"/>
        <v>13.823326485522697</v>
      </c>
      <c r="K21" s="27">
        <f t="shared" si="2"/>
        <v>2035.8</v>
      </c>
      <c r="L21" s="27">
        <f t="shared" si="2"/>
        <v>356.62800000000004</v>
      </c>
      <c r="M21" s="28">
        <f t="shared" si="8"/>
        <v>17.517830828175658</v>
      </c>
      <c r="N21" s="29">
        <v>17.8</v>
      </c>
      <c r="O21" s="30">
        <v>9.5000000000000001E-2</v>
      </c>
      <c r="P21" s="28">
        <f t="shared" si="9"/>
        <v>0.5337078651685393</v>
      </c>
      <c r="Q21" s="29">
        <v>480.2</v>
      </c>
      <c r="R21" s="30">
        <v>0</v>
      </c>
      <c r="S21" s="28">
        <f t="shared" si="10"/>
        <v>0</v>
      </c>
      <c r="T21" s="29">
        <v>2018</v>
      </c>
      <c r="U21" s="30">
        <v>356.53300000000002</v>
      </c>
      <c r="V21" s="28">
        <f t="shared" si="11"/>
        <v>17.667641228939544</v>
      </c>
      <c r="W21" s="29">
        <v>0</v>
      </c>
      <c r="X21" s="30">
        <v>0</v>
      </c>
      <c r="Y21" s="28">
        <v>0</v>
      </c>
      <c r="Z21" s="30">
        <v>0</v>
      </c>
      <c r="AA21" s="30">
        <v>0</v>
      </c>
      <c r="AB21" s="28">
        <v>0</v>
      </c>
      <c r="AC21" s="27">
        <v>0</v>
      </c>
      <c r="AD21" s="27">
        <v>0</v>
      </c>
      <c r="AE21" s="27">
        <v>0</v>
      </c>
      <c r="AF21" s="29">
        <v>0</v>
      </c>
      <c r="AG21" s="42">
        <v>10753.7</v>
      </c>
      <c r="AH21" s="30">
        <v>1792.4</v>
      </c>
      <c r="AI21" s="42">
        <v>0</v>
      </c>
      <c r="AJ21" s="30">
        <v>0</v>
      </c>
      <c r="AK21" s="27">
        <v>0</v>
      </c>
      <c r="AL21" s="31">
        <v>0</v>
      </c>
      <c r="AM21" s="27">
        <v>0</v>
      </c>
      <c r="AN21" s="27">
        <v>0</v>
      </c>
      <c r="AO21" s="27">
        <f t="shared" si="3"/>
        <v>63.9</v>
      </c>
      <c r="AP21" s="27">
        <f t="shared" si="3"/>
        <v>0</v>
      </c>
      <c r="AQ21" s="28">
        <f t="shared" si="14"/>
        <v>0</v>
      </c>
      <c r="AR21" s="30">
        <v>0</v>
      </c>
      <c r="AS21" s="30">
        <v>0</v>
      </c>
      <c r="AT21" s="30">
        <v>63.9</v>
      </c>
      <c r="AU21" s="30">
        <v>0</v>
      </c>
      <c r="AV21" s="29">
        <v>0</v>
      </c>
      <c r="AW21" s="30">
        <v>0</v>
      </c>
      <c r="AX21" s="29">
        <v>0</v>
      </c>
      <c r="AY21" s="30">
        <v>0</v>
      </c>
      <c r="AZ21" s="27">
        <v>0</v>
      </c>
      <c r="BA21" s="27">
        <v>0</v>
      </c>
      <c r="BB21" s="40">
        <v>0</v>
      </c>
      <c r="BC21" s="30">
        <v>0</v>
      </c>
      <c r="BD21" s="40">
        <v>0</v>
      </c>
      <c r="BE21" s="47">
        <v>0</v>
      </c>
      <c r="BF21" s="29">
        <v>0</v>
      </c>
      <c r="BG21" s="30">
        <v>0</v>
      </c>
      <c r="BH21" s="29">
        <v>0</v>
      </c>
      <c r="BI21" s="30">
        <v>0</v>
      </c>
      <c r="BJ21" s="32">
        <v>0</v>
      </c>
      <c r="BK21" s="48">
        <v>0</v>
      </c>
      <c r="BL21" s="29">
        <v>0</v>
      </c>
      <c r="BM21" s="30">
        <v>0</v>
      </c>
      <c r="BN21" s="32">
        <v>0</v>
      </c>
      <c r="BO21" s="30">
        <v>0</v>
      </c>
      <c r="BP21" s="30">
        <v>0</v>
      </c>
      <c r="BQ21" s="30">
        <v>0</v>
      </c>
      <c r="BR21" s="30">
        <v>0</v>
      </c>
      <c r="BS21" s="27">
        <f t="shared" si="4"/>
        <v>13333.6</v>
      </c>
      <c r="BT21" s="27">
        <f t="shared" si="4"/>
        <v>2149.0280000000002</v>
      </c>
      <c r="BU21" s="27">
        <v>0</v>
      </c>
      <c r="BV21" s="27">
        <v>0</v>
      </c>
      <c r="BW21" s="27">
        <v>0</v>
      </c>
      <c r="BX21" s="30">
        <v>0</v>
      </c>
      <c r="BY21" s="27">
        <v>0</v>
      </c>
      <c r="BZ21" s="27">
        <v>0</v>
      </c>
      <c r="CA21" s="27">
        <v>0</v>
      </c>
      <c r="CB21" s="30">
        <v>0</v>
      </c>
      <c r="CC21" s="27">
        <v>0</v>
      </c>
      <c r="CD21" s="27">
        <v>0</v>
      </c>
      <c r="CE21" s="27">
        <v>0</v>
      </c>
      <c r="CF21" s="30">
        <v>0</v>
      </c>
      <c r="CG21" s="27">
        <v>0</v>
      </c>
      <c r="CH21" s="33">
        <f t="shared" si="5"/>
        <v>0</v>
      </c>
      <c r="CI21" s="33">
        <f t="shared" si="5"/>
        <v>0</v>
      </c>
    </row>
    <row r="22" spans="1:87" s="43" customFormat="1" ht="20.25" customHeight="1" x14ac:dyDescent="0.25">
      <c r="A22" s="23">
        <v>13</v>
      </c>
      <c r="B22" s="24" t="s">
        <v>48</v>
      </c>
      <c r="C22" s="25">
        <v>1132.5</v>
      </c>
      <c r="D22" s="46">
        <v>0</v>
      </c>
      <c r="E22" s="27">
        <f t="shared" si="0"/>
        <v>88257.400000000009</v>
      </c>
      <c r="F22" s="27">
        <f t="shared" si="15"/>
        <v>14293.743</v>
      </c>
      <c r="G22" s="27">
        <f t="shared" si="6"/>
        <v>16.195517882919734</v>
      </c>
      <c r="H22" s="27">
        <f t="shared" si="1"/>
        <v>18081.3</v>
      </c>
      <c r="I22" s="27">
        <f t="shared" si="1"/>
        <v>2597.7430000000004</v>
      </c>
      <c r="J22" s="27">
        <f t="shared" si="7"/>
        <v>14.367014539883749</v>
      </c>
      <c r="K22" s="27">
        <f t="shared" si="2"/>
        <v>7987.3</v>
      </c>
      <c r="L22" s="27">
        <f t="shared" si="2"/>
        <v>1584.29</v>
      </c>
      <c r="M22" s="28">
        <f t="shared" si="8"/>
        <v>19.835113242272108</v>
      </c>
      <c r="N22" s="29">
        <v>58.3</v>
      </c>
      <c r="O22" s="30">
        <v>2.2400000000000002</v>
      </c>
      <c r="P22" s="28">
        <f t="shared" si="9"/>
        <v>3.8421955403087487</v>
      </c>
      <c r="Q22" s="29">
        <v>5524</v>
      </c>
      <c r="R22" s="30">
        <v>419.267</v>
      </c>
      <c r="S22" s="28">
        <f t="shared" si="10"/>
        <v>7.5899167270094132</v>
      </c>
      <c r="T22" s="29">
        <v>7929</v>
      </c>
      <c r="U22" s="30">
        <v>1582.05</v>
      </c>
      <c r="V22" s="28">
        <f t="shared" si="11"/>
        <v>19.952705259175179</v>
      </c>
      <c r="W22" s="29">
        <v>620</v>
      </c>
      <c r="X22" s="30">
        <v>7.9</v>
      </c>
      <c r="Y22" s="28">
        <f t="shared" si="12"/>
        <v>1.2741935483870968</v>
      </c>
      <c r="Z22" s="30">
        <v>0</v>
      </c>
      <c r="AA22" s="30">
        <v>0</v>
      </c>
      <c r="AB22" s="28">
        <v>0</v>
      </c>
      <c r="AC22" s="27">
        <v>0</v>
      </c>
      <c r="AD22" s="27">
        <v>0</v>
      </c>
      <c r="AE22" s="27">
        <v>0</v>
      </c>
      <c r="AF22" s="29">
        <v>0</v>
      </c>
      <c r="AG22" s="42">
        <v>70176.100000000006</v>
      </c>
      <c r="AH22" s="30">
        <v>11696</v>
      </c>
      <c r="AI22" s="42">
        <v>0</v>
      </c>
      <c r="AJ22" s="30">
        <v>0</v>
      </c>
      <c r="AK22" s="27">
        <v>0</v>
      </c>
      <c r="AL22" s="31">
        <v>0</v>
      </c>
      <c r="AM22" s="27">
        <v>0</v>
      </c>
      <c r="AN22" s="27">
        <v>0</v>
      </c>
      <c r="AO22" s="27">
        <f t="shared" si="3"/>
        <v>750</v>
      </c>
      <c r="AP22" s="27">
        <f t="shared" si="3"/>
        <v>95.635999999999996</v>
      </c>
      <c r="AQ22" s="28">
        <f t="shared" si="14"/>
        <v>12.751466666666666</v>
      </c>
      <c r="AR22" s="30">
        <v>0</v>
      </c>
      <c r="AS22" s="30">
        <v>0</v>
      </c>
      <c r="AT22" s="30">
        <v>750</v>
      </c>
      <c r="AU22" s="30">
        <v>95.635999999999996</v>
      </c>
      <c r="AV22" s="29">
        <v>0</v>
      </c>
      <c r="AW22" s="30">
        <v>0</v>
      </c>
      <c r="AX22" s="29">
        <v>0</v>
      </c>
      <c r="AY22" s="30">
        <v>0</v>
      </c>
      <c r="AZ22" s="27">
        <v>0</v>
      </c>
      <c r="BA22" s="27">
        <v>0</v>
      </c>
      <c r="BB22" s="40">
        <v>0</v>
      </c>
      <c r="BC22" s="30">
        <v>0</v>
      </c>
      <c r="BD22" s="40">
        <v>0</v>
      </c>
      <c r="BE22" s="47">
        <v>0</v>
      </c>
      <c r="BF22" s="29">
        <v>3200</v>
      </c>
      <c r="BG22" s="30">
        <v>490.65</v>
      </c>
      <c r="BH22" s="29">
        <v>600</v>
      </c>
      <c r="BI22" s="30">
        <v>8.6999999999999993</v>
      </c>
      <c r="BJ22" s="32">
        <v>0</v>
      </c>
      <c r="BK22" s="48">
        <v>0</v>
      </c>
      <c r="BL22" s="29">
        <v>0</v>
      </c>
      <c r="BM22" s="30">
        <v>0</v>
      </c>
      <c r="BN22" s="32">
        <v>0</v>
      </c>
      <c r="BO22" s="30">
        <v>0</v>
      </c>
      <c r="BP22" s="30">
        <v>0</v>
      </c>
      <c r="BQ22" s="30">
        <v>0</v>
      </c>
      <c r="BR22" s="30">
        <v>0</v>
      </c>
      <c r="BS22" s="27">
        <f t="shared" si="4"/>
        <v>88257.400000000009</v>
      </c>
      <c r="BT22" s="27">
        <f t="shared" si="4"/>
        <v>14293.743</v>
      </c>
      <c r="BU22" s="27">
        <v>0</v>
      </c>
      <c r="BV22" s="27">
        <v>0</v>
      </c>
      <c r="BW22" s="27">
        <v>0</v>
      </c>
      <c r="BX22" s="30">
        <v>0</v>
      </c>
      <c r="BY22" s="27">
        <v>0</v>
      </c>
      <c r="BZ22" s="27">
        <v>0</v>
      </c>
      <c r="CA22" s="27">
        <v>0</v>
      </c>
      <c r="CB22" s="30">
        <v>0</v>
      </c>
      <c r="CC22" s="27">
        <v>0</v>
      </c>
      <c r="CD22" s="27">
        <v>0</v>
      </c>
      <c r="CE22" s="27">
        <v>0</v>
      </c>
      <c r="CF22" s="30">
        <v>0</v>
      </c>
      <c r="CG22" s="27">
        <v>0</v>
      </c>
      <c r="CH22" s="33">
        <f t="shared" si="5"/>
        <v>0</v>
      </c>
      <c r="CI22" s="33">
        <f t="shared" si="5"/>
        <v>0</v>
      </c>
    </row>
    <row r="23" spans="1:87" s="43" customFormat="1" ht="20.25" customHeight="1" x14ac:dyDescent="0.25">
      <c r="A23" s="23">
        <v>14</v>
      </c>
      <c r="B23" s="24" t="s">
        <v>49</v>
      </c>
      <c r="C23" s="25">
        <v>442.8</v>
      </c>
      <c r="D23" s="46">
        <v>0</v>
      </c>
      <c r="E23" s="27">
        <f t="shared" si="0"/>
        <v>52278.9</v>
      </c>
      <c r="F23" s="27">
        <f t="shared" si="15"/>
        <v>8259.0580000000009</v>
      </c>
      <c r="G23" s="27">
        <f t="shared" si="6"/>
        <v>15.798071497296235</v>
      </c>
      <c r="H23" s="27">
        <f t="shared" si="1"/>
        <v>10302.4</v>
      </c>
      <c r="I23" s="27">
        <f t="shared" si="1"/>
        <v>1263.058</v>
      </c>
      <c r="J23" s="27">
        <f t="shared" si="7"/>
        <v>12.259842366827147</v>
      </c>
      <c r="K23" s="27">
        <f t="shared" si="2"/>
        <v>4538.3</v>
      </c>
      <c r="L23" s="27">
        <f t="shared" si="2"/>
        <v>502.185</v>
      </c>
      <c r="M23" s="28">
        <f t="shared" si="8"/>
        <v>11.065487076658661</v>
      </c>
      <c r="N23" s="29">
        <v>0</v>
      </c>
      <c r="O23" s="30">
        <v>7.8570000000000002</v>
      </c>
      <c r="P23" s="28">
        <v>0</v>
      </c>
      <c r="Q23" s="29">
        <v>2901.3</v>
      </c>
      <c r="R23" s="30">
        <v>269.30900000000003</v>
      </c>
      <c r="S23" s="28">
        <f t="shared" si="10"/>
        <v>9.2823561851583776</v>
      </c>
      <c r="T23" s="29">
        <v>4538.3</v>
      </c>
      <c r="U23" s="30">
        <v>494.32799999999997</v>
      </c>
      <c r="V23" s="28">
        <f t="shared" si="11"/>
        <v>10.892360575545908</v>
      </c>
      <c r="W23" s="29">
        <v>770.8</v>
      </c>
      <c r="X23" s="30">
        <v>30</v>
      </c>
      <c r="Y23" s="28">
        <f t="shared" si="12"/>
        <v>3.8920601971977167</v>
      </c>
      <c r="Z23" s="30">
        <v>0</v>
      </c>
      <c r="AA23" s="30">
        <v>0</v>
      </c>
      <c r="AB23" s="28">
        <v>0</v>
      </c>
      <c r="AC23" s="27">
        <v>0</v>
      </c>
      <c r="AD23" s="27">
        <v>0</v>
      </c>
      <c r="AE23" s="27">
        <v>0</v>
      </c>
      <c r="AF23" s="29">
        <v>0</v>
      </c>
      <c r="AG23" s="42">
        <v>35976.5</v>
      </c>
      <c r="AH23" s="30">
        <v>5996</v>
      </c>
      <c r="AI23" s="42">
        <v>0</v>
      </c>
      <c r="AJ23" s="30">
        <v>0</v>
      </c>
      <c r="AK23" s="27">
        <v>0</v>
      </c>
      <c r="AL23" s="31">
        <v>0</v>
      </c>
      <c r="AM23" s="27">
        <v>0</v>
      </c>
      <c r="AN23" s="27">
        <v>0</v>
      </c>
      <c r="AO23" s="27">
        <f t="shared" si="3"/>
        <v>482</v>
      </c>
      <c r="AP23" s="27">
        <f t="shared" si="3"/>
        <v>261.56399999999996</v>
      </c>
      <c r="AQ23" s="28">
        <f t="shared" si="14"/>
        <v>54.266390041493771</v>
      </c>
      <c r="AR23" s="30">
        <v>0</v>
      </c>
      <c r="AS23" s="30">
        <v>0</v>
      </c>
      <c r="AT23" s="30">
        <v>200</v>
      </c>
      <c r="AU23" s="30">
        <v>229.56399999999999</v>
      </c>
      <c r="AV23" s="29">
        <v>0</v>
      </c>
      <c r="AW23" s="30">
        <v>0</v>
      </c>
      <c r="AX23" s="29">
        <v>282</v>
      </c>
      <c r="AY23" s="30">
        <v>32</v>
      </c>
      <c r="AZ23" s="27">
        <v>0</v>
      </c>
      <c r="BA23" s="27">
        <v>0</v>
      </c>
      <c r="BB23" s="40">
        <v>0</v>
      </c>
      <c r="BC23" s="30">
        <v>0</v>
      </c>
      <c r="BD23" s="40">
        <v>0</v>
      </c>
      <c r="BE23" s="47">
        <v>0</v>
      </c>
      <c r="BF23" s="29">
        <v>1610</v>
      </c>
      <c r="BG23" s="30">
        <v>200</v>
      </c>
      <c r="BH23" s="29">
        <v>290</v>
      </c>
      <c r="BI23" s="30">
        <v>0</v>
      </c>
      <c r="BJ23" s="32">
        <v>0</v>
      </c>
      <c r="BK23" s="48">
        <v>0</v>
      </c>
      <c r="BL23" s="29">
        <v>0</v>
      </c>
      <c r="BM23" s="30">
        <v>0</v>
      </c>
      <c r="BN23" s="32">
        <v>6000</v>
      </c>
      <c r="BO23" s="30">
        <v>1000</v>
      </c>
      <c r="BP23" s="30">
        <v>0</v>
      </c>
      <c r="BQ23" s="30">
        <v>0</v>
      </c>
      <c r="BR23" s="30">
        <v>0</v>
      </c>
      <c r="BS23" s="27">
        <f t="shared" si="4"/>
        <v>52278.9</v>
      </c>
      <c r="BT23" s="27">
        <f t="shared" si="4"/>
        <v>8259.0580000000009</v>
      </c>
      <c r="BU23" s="27">
        <v>0</v>
      </c>
      <c r="BV23" s="27">
        <v>0</v>
      </c>
      <c r="BW23" s="27">
        <v>0</v>
      </c>
      <c r="BX23" s="30">
        <v>0</v>
      </c>
      <c r="BY23" s="27">
        <v>0</v>
      </c>
      <c r="BZ23" s="27">
        <v>0</v>
      </c>
      <c r="CA23" s="27">
        <v>0</v>
      </c>
      <c r="CB23" s="30">
        <v>0</v>
      </c>
      <c r="CC23" s="27">
        <v>0</v>
      </c>
      <c r="CD23" s="27">
        <v>0</v>
      </c>
      <c r="CE23" s="27">
        <v>0</v>
      </c>
      <c r="CF23" s="30">
        <v>0</v>
      </c>
      <c r="CG23" s="27">
        <v>0</v>
      </c>
      <c r="CH23" s="33">
        <f t="shared" si="5"/>
        <v>0</v>
      </c>
      <c r="CI23" s="33">
        <f t="shared" si="5"/>
        <v>0</v>
      </c>
    </row>
    <row r="24" spans="1:87" s="43" customFormat="1" ht="20.25" customHeight="1" x14ac:dyDescent="0.25">
      <c r="A24" s="23">
        <v>15</v>
      </c>
      <c r="B24" s="24" t="s">
        <v>50</v>
      </c>
      <c r="C24" s="25">
        <v>1091.0999999999999</v>
      </c>
      <c r="D24" s="46">
        <v>0</v>
      </c>
      <c r="E24" s="27">
        <f t="shared" si="0"/>
        <v>8336.2999999999993</v>
      </c>
      <c r="F24" s="27">
        <f t="shared" si="15"/>
        <v>1734.6130000000001</v>
      </c>
      <c r="G24" s="27">
        <f t="shared" si="6"/>
        <v>20.807948370380146</v>
      </c>
      <c r="H24" s="27">
        <f t="shared" si="1"/>
        <v>4321.7</v>
      </c>
      <c r="I24" s="27">
        <f t="shared" si="1"/>
        <v>1065.413</v>
      </c>
      <c r="J24" s="27">
        <f t="shared" si="7"/>
        <v>24.652636693893609</v>
      </c>
      <c r="K24" s="27">
        <f t="shared" si="2"/>
        <v>2175.6999999999998</v>
      </c>
      <c r="L24" s="27">
        <f t="shared" si="2"/>
        <v>586.22500000000002</v>
      </c>
      <c r="M24" s="28">
        <f t="shared" si="8"/>
        <v>26.944201866066098</v>
      </c>
      <c r="N24" s="29">
        <v>375.7</v>
      </c>
      <c r="O24" s="30">
        <v>22.382999999999999</v>
      </c>
      <c r="P24" s="28">
        <f t="shared" si="9"/>
        <v>5.95767899920149</v>
      </c>
      <c r="Q24" s="29">
        <v>1500</v>
      </c>
      <c r="R24" s="30">
        <v>252.78800000000001</v>
      </c>
      <c r="S24" s="28">
        <f t="shared" si="10"/>
        <v>16.852533333333334</v>
      </c>
      <c r="T24" s="29">
        <v>1800</v>
      </c>
      <c r="U24" s="30">
        <v>563.84199999999998</v>
      </c>
      <c r="V24" s="28">
        <f t="shared" si="11"/>
        <v>31.324555555555555</v>
      </c>
      <c r="W24" s="29">
        <v>6</v>
      </c>
      <c r="X24" s="30">
        <v>0</v>
      </c>
      <c r="Y24" s="28">
        <f t="shared" si="12"/>
        <v>0</v>
      </c>
      <c r="Z24" s="30">
        <v>0</v>
      </c>
      <c r="AA24" s="30">
        <v>0</v>
      </c>
      <c r="AB24" s="28">
        <v>0</v>
      </c>
      <c r="AC24" s="27">
        <v>0</v>
      </c>
      <c r="AD24" s="27">
        <v>0</v>
      </c>
      <c r="AE24" s="27">
        <v>0</v>
      </c>
      <c r="AF24" s="29">
        <v>0</v>
      </c>
      <c r="AG24" s="42">
        <v>4014.6</v>
      </c>
      <c r="AH24" s="30">
        <v>669.2</v>
      </c>
      <c r="AI24" s="42">
        <v>0</v>
      </c>
      <c r="AJ24" s="30">
        <v>0</v>
      </c>
      <c r="AK24" s="27">
        <v>0</v>
      </c>
      <c r="AL24" s="31">
        <v>0</v>
      </c>
      <c r="AM24" s="27">
        <v>0</v>
      </c>
      <c r="AN24" s="27">
        <v>0</v>
      </c>
      <c r="AO24" s="27">
        <f t="shared" si="3"/>
        <v>580</v>
      </c>
      <c r="AP24" s="27">
        <f t="shared" si="3"/>
        <v>226.4</v>
      </c>
      <c r="AQ24" s="28">
        <f t="shared" si="14"/>
        <v>39.03448275862069</v>
      </c>
      <c r="AR24" s="30">
        <v>580</v>
      </c>
      <c r="AS24" s="30">
        <v>226.4</v>
      </c>
      <c r="AT24" s="30">
        <v>0</v>
      </c>
      <c r="AU24" s="30">
        <v>0</v>
      </c>
      <c r="AV24" s="29">
        <v>0</v>
      </c>
      <c r="AW24" s="30">
        <v>0</v>
      </c>
      <c r="AX24" s="29">
        <v>0</v>
      </c>
      <c r="AY24" s="30">
        <v>0</v>
      </c>
      <c r="AZ24" s="27">
        <v>0</v>
      </c>
      <c r="BA24" s="27">
        <v>0</v>
      </c>
      <c r="BB24" s="40">
        <v>0</v>
      </c>
      <c r="BC24" s="30">
        <v>0</v>
      </c>
      <c r="BD24" s="40">
        <v>0</v>
      </c>
      <c r="BE24" s="47">
        <v>0</v>
      </c>
      <c r="BF24" s="29">
        <v>60</v>
      </c>
      <c r="BG24" s="30">
        <v>0</v>
      </c>
      <c r="BH24" s="29">
        <v>0</v>
      </c>
      <c r="BI24" s="30">
        <v>0</v>
      </c>
      <c r="BJ24" s="32">
        <v>0</v>
      </c>
      <c r="BK24" s="48">
        <v>0</v>
      </c>
      <c r="BL24" s="29">
        <v>0</v>
      </c>
      <c r="BM24" s="30">
        <v>0</v>
      </c>
      <c r="BN24" s="32">
        <v>0</v>
      </c>
      <c r="BO24" s="30">
        <v>0</v>
      </c>
      <c r="BP24" s="30">
        <v>0</v>
      </c>
      <c r="BQ24" s="30">
        <v>0</v>
      </c>
      <c r="BR24" s="30">
        <v>0</v>
      </c>
      <c r="BS24" s="27">
        <f t="shared" si="4"/>
        <v>8336.2999999999993</v>
      </c>
      <c r="BT24" s="27">
        <f t="shared" si="4"/>
        <v>1734.6130000000001</v>
      </c>
      <c r="BU24" s="27">
        <v>0</v>
      </c>
      <c r="BV24" s="27">
        <v>0</v>
      </c>
      <c r="BW24" s="27">
        <v>0</v>
      </c>
      <c r="BX24" s="30">
        <v>0</v>
      </c>
      <c r="BY24" s="27">
        <v>0</v>
      </c>
      <c r="BZ24" s="27">
        <v>0</v>
      </c>
      <c r="CA24" s="27">
        <v>0</v>
      </c>
      <c r="CB24" s="30">
        <v>0</v>
      </c>
      <c r="CC24" s="27">
        <v>0</v>
      </c>
      <c r="CD24" s="27">
        <v>0</v>
      </c>
      <c r="CE24" s="27">
        <v>0</v>
      </c>
      <c r="CF24" s="30">
        <v>0</v>
      </c>
      <c r="CG24" s="27">
        <v>0</v>
      </c>
      <c r="CH24" s="33">
        <f t="shared" si="5"/>
        <v>0</v>
      </c>
      <c r="CI24" s="33">
        <f t="shared" si="5"/>
        <v>0</v>
      </c>
    </row>
    <row r="25" spans="1:87" s="43" customFormat="1" ht="20.25" customHeight="1" x14ac:dyDescent="0.25">
      <c r="A25" s="23">
        <v>16</v>
      </c>
      <c r="B25" s="24" t="s">
        <v>51</v>
      </c>
      <c r="C25" s="25">
        <v>3311.1</v>
      </c>
      <c r="D25" s="46">
        <v>0</v>
      </c>
      <c r="E25" s="27">
        <f t="shared" si="0"/>
        <v>12969.8</v>
      </c>
      <c r="F25" s="27">
        <f t="shared" si="15"/>
        <v>2441.087</v>
      </c>
      <c r="G25" s="27">
        <f t="shared" si="6"/>
        <v>18.821315671791396</v>
      </c>
      <c r="H25" s="27">
        <f t="shared" si="1"/>
        <v>5410</v>
      </c>
      <c r="I25" s="27">
        <f t="shared" si="1"/>
        <v>1181.087</v>
      </c>
      <c r="J25" s="27">
        <f t="shared" si="7"/>
        <v>21.831552680221812</v>
      </c>
      <c r="K25" s="27">
        <f t="shared" si="2"/>
        <v>910</v>
      </c>
      <c r="L25" s="27">
        <f t="shared" si="2"/>
        <v>333.887</v>
      </c>
      <c r="M25" s="28">
        <f t="shared" si="8"/>
        <v>36.690879120879124</v>
      </c>
      <c r="N25" s="29">
        <v>0</v>
      </c>
      <c r="O25" s="30">
        <v>2.3380000000000001</v>
      </c>
      <c r="P25" s="28">
        <v>0</v>
      </c>
      <c r="Q25" s="29">
        <v>3000</v>
      </c>
      <c r="R25" s="30">
        <v>300.7</v>
      </c>
      <c r="S25" s="28">
        <f t="shared" si="10"/>
        <v>10.023333333333333</v>
      </c>
      <c r="T25" s="29">
        <v>910</v>
      </c>
      <c r="U25" s="30">
        <v>331.54899999999998</v>
      </c>
      <c r="V25" s="28">
        <f t="shared" si="11"/>
        <v>36.433956043956037</v>
      </c>
      <c r="W25" s="29">
        <v>100</v>
      </c>
      <c r="X25" s="30">
        <v>14.25</v>
      </c>
      <c r="Y25" s="28">
        <f t="shared" si="12"/>
        <v>14.25</v>
      </c>
      <c r="Z25" s="30">
        <v>0</v>
      </c>
      <c r="AA25" s="30">
        <v>0</v>
      </c>
      <c r="AB25" s="28">
        <v>0</v>
      </c>
      <c r="AC25" s="27">
        <v>0</v>
      </c>
      <c r="AD25" s="27">
        <v>0</v>
      </c>
      <c r="AE25" s="27">
        <v>0</v>
      </c>
      <c r="AF25" s="29">
        <v>0</v>
      </c>
      <c r="AG25" s="42">
        <v>7559.8</v>
      </c>
      <c r="AH25" s="30">
        <v>1260</v>
      </c>
      <c r="AI25" s="42">
        <v>0</v>
      </c>
      <c r="AJ25" s="30">
        <v>0</v>
      </c>
      <c r="AK25" s="27">
        <v>0</v>
      </c>
      <c r="AL25" s="31">
        <v>0</v>
      </c>
      <c r="AM25" s="27">
        <v>0</v>
      </c>
      <c r="AN25" s="27">
        <v>0</v>
      </c>
      <c r="AO25" s="27">
        <f t="shared" si="3"/>
        <v>1100</v>
      </c>
      <c r="AP25" s="27">
        <f t="shared" si="3"/>
        <v>522.03</v>
      </c>
      <c r="AQ25" s="28">
        <f t="shared" si="14"/>
        <v>47.457272727272724</v>
      </c>
      <c r="AR25" s="30">
        <v>1100</v>
      </c>
      <c r="AS25" s="30">
        <v>522.03</v>
      </c>
      <c r="AT25" s="30">
        <v>0</v>
      </c>
      <c r="AU25" s="30">
        <v>0</v>
      </c>
      <c r="AV25" s="29">
        <v>0</v>
      </c>
      <c r="AW25" s="30">
        <v>0</v>
      </c>
      <c r="AX25" s="29">
        <v>0</v>
      </c>
      <c r="AY25" s="30">
        <v>0</v>
      </c>
      <c r="AZ25" s="27">
        <v>0</v>
      </c>
      <c r="BA25" s="27">
        <v>0</v>
      </c>
      <c r="BB25" s="40">
        <v>0</v>
      </c>
      <c r="BC25" s="30">
        <v>0</v>
      </c>
      <c r="BD25" s="40">
        <v>0</v>
      </c>
      <c r="BE25" s="47">
        <v>0</v>
      </c>
      <c r="BF25" s="29">
        <v>300</v>
      </c>
      <c r="BG25" s="30">
        <v>10.220000000000001</v>
      </c>
      <c r="BH25" s="29">
        <v>300</v>
      </c>
      <c r="BI25" s="30">
        <v>10.220000000000001</v>
      </c>
      <c r="BJ25" s="32">
        <v>0</v>
      </c>
      <c r="BK25" s="48">
        <v>0</v>
      </c>
      <c r="BL25" s="29">
        <v>0</v>
      </c>
      <c r="BM25" s="30">
        <v>0</v>
      </c>
      <c r="BN25" s="32">
        <v>0</v>
      </c>
      <c r="BO25" s="30">
        <v>0</v>
      </c>
      <c r="BP25" s="30">
        <v>0</v>
      </c>
      <c r="BQ25" s="30">
        <v>0</v>
      </c>
      <c r="BR25" s="30">
        <v>0</v>
      </c>
      <c r="BS25" s="27">
        <f t="shared" si="4"/>
        <v>12969.8</v>
      </c>
      <c r="BT25" s="27">
        <f t="shared" si="4"/>
        <v>2441.087</v>
      </c>
      <c r="BU25" s="27">
        <v>0</v>
      </c>
      <c r="BV25" s="27">
        <v>0</v>
      </c>
      <c r="BW25" s="27">
        <v>0</v>
      </c>
      <c r="BX25" s="30">
        <v>0</v>
      </c>
      <c r="BY25" s="27">
        <v>0</v>
      </c>
      <c r="BZ25" s="27">
        <v>0</v>
      </c>
      <c r="CA25" s="27">
        <v>0</v>
      </c>
      <c r="CB25" s="30">
        <v>0</v>
      </c>
      <c r="CC25" s="27">
        <v>0</v>
      </c>
      <c r="CD25" s="27">
        <v>0</v>
      </c>
      <c r="CE25" s="27">
        <v>0</v>
      </c>
      <c r="CF25" s="30">
        <v>0</v>
      </c>
      <c r="CG25" s="27">
        <v>0</v>
      </c>
      <c r="CH25" s="33">
        <f t="shared" si="5"/>
        <v>0</v>
      </c>
      <c r="CI25" s="33">
        <f t="shared" si="5"/>
        <v>0</v>
      </c>
    </row>
    <row r="26" spans="1:87" s="43" customFormat="1" ht="20.25" customHeight="1" x14ac:dyDescent="0.25">
      <c r="A26" s="23">
        <v>17</v>
      </c>
      <c r="B26" s="24" t="s">
        <v>52</v>
      </c>
      <c r="C26" s="25">
        <v>789.7</v>
      </c>
      <c r="D26" s="46">
        <v>0</v>
      </c>
      <c r="E26" s="27">
        <f t="shared" si="0"/>
        <v>7551.9</v>
      </c>
      <c r="F26" s="27">
        <f t="shared" si="15"/>
        <v>1186.96</v>
      </c>
      <c r="G26" s="27">
        <f t="shared" si="6"/>
        <v>15.717369138892201</v>
      </c>
      <c r="H26" s="27">
        <f t="shared" si="1"/>
        <v>1276.0999999999999</v>
      </c>
      <c r="I26" s="27">
        <f t="shared" si="1"/>
        <v>140.96</v>
      </c>
      <c r="J26" s="27">
        <f t="shared" si="7"/>
        <v>11.046156257346604</v>
      </c>
      <c r="K26" s="27">
        <f t="shared" si="2"/>
        <v>474.4</v>
      </c>
      <c r="L26" s="27">
        <f t="shared" si="2"/>
        <v>90</v>
      </c>
      <c r="M26" s="28">
        <f t="shared" si="8"/>
        <v>18.97133220910624</v>
      </c>
      <c r="N26" s="29">
        <v>0</v>
      </c>
      <c r="O26" s="30">
        <v>0</v>
      </c>
      <c r="P26" s="28">
        <v>0</v>
      </c>
      <c r="Q26" s="29">
        <v>596.70000000000005</v>
      </c>
      <c r="R26" s="30">
        <v>50.96</v>
      </c>
      <c r="S26" s="28">
        <f t="shared" si="10"/>
        <v>8.5403050108932455</v>
      </c>
      <c r="T26" s="29">
        <v>474.4</v>
      </c>
      <c r="U26" s="30">
        <v>90</v>
      </c>
      <c r="V26" s="28">
        <f t="shared" si="11"/>
        <v>18.97133220910624</v>
      </c>
      <c r="W26" s="29">
        <v>0</v>
      </c>
      <c r="X26" s="30">
        <v>0</v>
      </c>
      <c r="Y26" s="28">
        <v>0</v>
      </c>
      <c r="Z26" s="30">
        <v>0</v>
      </c>
      <c r="AA26" s="30">
        <v>0</v>
      </c>
      <c r="AB26" s="28">
        <v>0</v>
      </c>
      <c r="AC26" s="27">
        <v>0</v>
      </c>
      <c r="AD26" s="27">
        <v>0</v>
      </c>
      <c r="AE26" s="27">
        <v>0</v>
      </c>
      <c r="AF26" s="29">
        <v>0</v>
      </c>
      <c r="AG26" s="39">
        <v>6275.8</v>
      </c>
      <c r="AH26" s="30">
        <v>1046</v>
      </c>
      <c r="AI26" s="42">
        <v>0</v>
      </c>
      <c r="AJ26" s="30">
        <v>0</v>
      </c>
      <c r="AK26" s="27">
        <v>0</v>
      </c>
      <c r="AL26" s="31">
        <v>0</v>
      </c>
      <c r="AM26" s="27">
        <v>0</v>
      </c>
      <c r="AN26" s="27">
        <v>0</v>
      </c>
      <c r="AO26" s="27">
        <f t="shared" si="3"/>
        <v>205</v>
      </c>
      <c r="AP26" s="27">
        <f t="shared" si="3"/>
        <v>0</v>
      </c>
      <c r="AQ26" s="28">
        <f t="shared" si="14"/>
        <v>0</v>
      </c>
      <c r="AR26" s="30">
        <v>205</v>
      </c>
      <c r="AS26" s="30">
        <v>0</v>
      </c>
      <c r="AT26" s="30">
        <v>0</v>
      </c>
      <c r="AU26" s="30">
        <v>0</v>
      </c>
      <c r="AV26" s="29">
        <v>0</v>
      </c>
      <c r="AW26" s="30">
        <v>0</v>
      </c>
      <c r="AX26" s="29">
        <v>0</v>
      </c>
      <c r="AY26" s="30">
        <v>0</v>
      </c>
      <c r="AZ26" s="27">
        <v>0</v>
      </c>
      <c r="BA26" s="27">
        <v>0</v>
      </c>
      <c r="BB26" s="40">
        <v>0</v>
      </c>
      <c r="BC26" s="30">
        <v>0</v>
      </c>
      <c r="BD26" s="40">
        <v>0</v>
      </c>
      <c r="BE26" s="47">
        <v>0</v>
      </c>
      <c r="BF26" s="29">
        <v>0</v>
      </c>
      <c r="BG26" s="30">
        <v>0</v>
      </c>
      <c r="BH26" s="29">
        <v>0</v>
      </c>
      <c r="BI26" s="30">
        <v>0</v>
      </c>
      <c r="BJ26" s="32">
        <v>0</v>
      </c>
      <c r="BK26" s="48">
        <v>0</v>
      </c>
      <c r="BL26" s="29">
        <v>0</v>
      </c>
      <c r="BM26" s="30">
        <v>0</v>
      </c>
      <c r="BN26" s="32">
        <v>0</v>
      </c>
      <c r="BO26" s="30">
        <v>0</v>
      </c>
      <c r="BP26" s="30">
        <v>0</v>
      </c>
      <c r="BQ26" s="30">
        <v>0</v>
      </c>
      <c r="BR26" s="30">
        <v>0</v>
      </c>
      <c r="BS26" s="27">
        <f t="shared" si="4"/>
        <v>7551.9</v>
      </c>
      <c r="BT26" s="27">
        <f t="shared" si="4"/>
        <v>1186.96</v>
      </c>
      <c r="BU26" s="27">
        <v>0</v>
      </c>
      <c r="BV26" s="27">
        <v>0</v>
      </c>
      <c r="BW26" s="27">
        <v>0</v>
      </c>
      <c r="BX26" s="30">
        <v>0</v>
      </c>
      <c r="BY26" s="27">
        <v>0</v>
      </c>
      <c r="BZ26" s="27">
        <v>0</v>
      </c>
      <c r="CA26" s="27">
        <v>0</v>
      </c>
      <c r="CB26" s="30">
        <v>0</v>
      </c>
      <c r="CC26" s="27">
        <v>0</v>
      </c>
      <c r="CD26" s="27">
        <v>0</v>
      </c>
      <c r="CE26" s="27">
        <v>0</v>
      </c>
      <c r="CF26" s="30">
        <v>0</v>
      </c>
      <c r="CG26" s="27">
        <v>0</v>
      </c>
      <c r="CH26" s="33">
        <f t="shared" si="5"/>
        <v>0</v>
      </c>
      <c r="CI26" s="33">
        <f t="shared" si="5"/>
        <v>0</v>
      </c>
    </row>
    <row r="27" spans="1:87" s="34" customFormat="1" ht="20.25" customHeight="1" x14ac:dyDescent="0.25">
      <c r="A27" s="23">
        <v>18</v>
      </c>
      <c r="B27" s="24" t="s">
        <v>53</v>
      </c>
      <c r="C27" s="25">
        <v>8213.2000000000007</v>
      </c>
      <c r="D27" s="46">
        <v>0</v>
      </c>
      <c r="E27" s="27">
        <f t="shared" si="0"/>
        <v>18127.900000000001</v>
      </c>
      <c r="F27" s="27">
        <f t="shared" si="15"/>
        <v>2632.0829999999996</v>
      </c>
      <c r="G27" s="27">
        <f t="shared" si="6"/>
        <v>14.519514119120247</v>
      </c>
      <c r="H27" s="27">
        <f t="shared" si="1"/>
        <v>5138.5</v>
      </c>
      <c r="I27" s="27">
        <f t="shared" si="1"/>
        <v>467.08300000000003</v>
      </c>
      <c r="J27" s="27">
        <f t="shared" si="7"/>
        <v>9.0898705848010124</v>
      </c>
      <c r="K27" s="27">
        <f t="shared" si="2"/>
        <v>1404.6</v>
      </c>
      <c r="L27" s="27">
        <f t="shared" si="2"/>
        <v>193.233</v>
      </c>
      <c r="M27" s="28">
        <f t="shared" si="8"/>
        <v>13.757155061939343</v>
      </c>
      <c r="N27" s="29">
        <v>44.6</v>
      </c>
      <c r="O27" s="30">
        <v>20.733000000000001</v>
      </c>
      <c r="P27" s="28">
        <v>0</v>
      </c>
      <c r="Q27" s="29">
        <v>1895.9</v>
      </c>
      <c r="R27" s="30">
        <v>230.65</v>
      </c>
      <c r="S27" s="28">
        <f t="shared" si="10"/>
        <v>12.165726040402975</v>
      </c>
      <c r="T27" s="29">
        <v>1360</v>
      </c>
      <c r="U27" s="30">
        <v>172.5</v>
      </c>
      <c r="V27" s="28">
        <f t="shared" si="11"/>
        <v>12.683823529411764</v>
      </c>
      <c r="W27" s="29">
        <v>120</v>
      </c>
      <c r="X27" s="30">
        <v>4</v>
      </c>
      <c r="Y27" s="28">
        <f t="shared" si="12"/>
        <v>3.3333333333333335</v>
      </c>
      <c r="Z27" s="30">
        <v>0</v>
      </c>
      <c r="AA27" s="30">
        <v>0</v>
      </c>
      <c r="AB27" s="28">
        <v>0</v>
      </c>
      <c r="AC27" s="27">
        <v>0</v>
      </c>
      <c r="AD27" s="27">
        <v>0</v>
      </c>
      <c r="AE27" s="27">
        <v>0</v>
      </c>
      <c r="AF27" s="29">
        <v>0</v>
      </c>
      <c r="AG27" s="39">
        <v>12989.4</v>
      </c>
      <c r="AH27" s="30">
        <v>2165</v>
      </c>
      <c r="AI27" s="42">
        <v>0</v>
      </c>
      <c r="AJ27" s="30">
        <v>0</v>
      </c>
      <c r="AK27" s="27">
        <v>0</v>
      </c>
      <c r="AL27" s="31">
        <v>0</v>
      </c>
      <c r="AM27" s="27">
        <v>0</v>
      </c>
      <c r="AN27" s="27">
        <v>0</v>
      </c>
      <c r="AO27" s="27">
        <f t="shared" si="3"/>
        <v>1590</v>
      </c>
      <c r="AP27" s="27">
        <f t="shared" si="3"/>
        <v>8</v>
      </c>
      <c r="AQ27" s="28">
        <f t="shared" si="14"/>
        <v>0.50314465408805031</v>
      </c>
      <c r="AR27" s="30">
        <v>1590</v>
      </c>
      <c r="AS27" s="30">
        <v>8</v>
      </c>
      <c r="AT27" s="30">
        <v>0</v>
      </c>
      <c r="AU27" s="30">
        <v>0</v>
      </c>
      <c r="AV27" s="29">
        <v>0</v>
      </c>
      <c r="AW27" s="30">
        <v>0</v>
      </c>
      <c r="AX27" s="29">
        <v>0</v>
      </c>
      <c r="AY27" s="30">
        <v>0</v>
      </c>
      <c r="AZ27" s="27">
        <v>0</v>
      </c>
      <c r="BA27" s="27">
        <v>0</v>
      </c>
      <c r="BB27" s="40">
        <v>0</v>
      </c>
      <c r="BC27" s="30">
        <v>0</v>
      </c>
      <c r="BD27" s="40">
        <v>0</v>
      </c>
      <c r="BE27" s="47">
        <v>0</v>
      </c>
      <c r="BF27" s="29">
        <v>128</v>
      </c>
      <c r="BG27" s="30">
        <v>31.2</v>
      </c>
      <c r="BH27" s="29">
        <v>108</v>
      </c>
      <c r="BI27" s="30">
        <v>19.2</v>
      </c>
      <c r="BJ27" s="32">
        <v>0</v>
      </c>
      <c r="BK27" s="48">
        <v>0</v>
      </c>
      <c r="BL27" s="29">
        <v>0</v>
      </c>
      <c r="BM27" s="30">
        <v>0</v>
      </c>
      <c r="BN27" s="32">
        <v>0</v>
      </c>
      <c r="BO27" s="30">
        <v>0</v>
      </c>
      <c r="BP27" s="30">
        <v>0</v>
      </c>
      <c r="BQ27" s="30">
        <v>0</v>
      </c>
      <c r="BR27" s="30">
        <v>0</v>
      </c>
      <c r="BS27" s="27">
        <f t="shared" si="4"/>
        <v>18127.900000000001</v>
      </c>
      <c r="BT27" s="27">
        <f t="shared" si="4"/>
        <v>2632.0829999999996</v>
      </c>
      <c r="BU27" s="27">
        <v>0</v>
      </c>
      <c r="BV27" s="27">
        <v>0</v>
      </c>
      <c r="BW27" s="27">
        <v>0</v>
      </c>
      <c r="BX27" s="30">
        <v>0</v>
      </c>
      <c r="BY27" s="27">
        <v>0</v>
      </c>
      <c r="BZ27" s="27">
        <v>0</v>
      </c>
      <c r="CA27" s="27">
        <v>0</v>
      </c>
      <c r="CB27" s="30">
        <v>0</v>
      </c>
      <c r="CC27" s="27">
        <v>0</v>
      </c>
      <c r="CD27" s="27">
        <v>0</v>
      </c>
      <c r="CE27" s="27">
        <v>0</v>
      </c>
      <c r="CF27" s="30">
        <v>0</v>
      </c>
      <c r="CG27" s="27">
        <v>0</v>
      </c>
      <c r="CH27" s="33">
        <f t="shared" si="5"/>
        <v>0</v>
      </c>
      <c r="CI27" s="33">
        <f t="shared" si="5"/>
        <v>0</v>
      </c>
    </row>
    <row r="28" spans="1:87" s="34" customFormat="1" ht="20.25" customHeight="1" x14ac:dyDescent="0.25">
      <c r="A28" s="23">
        <v>19</v>
      </c>
      <c r="B28" s="24" t="s">
        <v>54</v>
      </c>
      <c r="C28" s="25">
        <v>0.4</v>
      </c>
      <c r="D28" s="46">
        <v>0</v>
      </c>
      <c r="E28" s="27">
        <f t="shared" si="0"/>
        <v>46072.1</v>
      </c>
      <c r="F28" s="27">
        <f t="shared" si="15"/>
        <v>6775.9</v>
      </c>
      <c r="G28" s="27">
        <f t="shared" si="6"/>
        <v>14.707165507975542</v>
      </c>
      <c r="H28" s="27">
        <f t="shared" si="1"/>
        <v>11984.5</v>
      </c>
      <c r="I28" s="27">
        <f t="shared" si="1"/>
        <v>1094.7</v>
      </c>
      <c r="J28" s="27">
        <f t="shared" si="7"/>
        <v>9.1342984688556061</v>
      </c>
      <c r="K28" s="27">
        <f t="shared" si="2"/>
        <v>4332.7</v>
      </c>
      <c r="L28" s="27">
        <f t="shared" si="2"/>
        <v>581.92599999999993</v>
      </c>
      <c r="M28" s="28">
        <f t="shared" si="8"/>
        <v>13.431024534355021</v>
      </c>
      <c r="N28" s="29">
        <v>0</v>
      </c>
      <c r="O28" s="30">
        <v>0.126</v>
      </c>
      <c r="P28" s="28">
        <v>0</v>
      </c>
      <c r="Q28" s="29">
        <v>2578.3000000000002</v>
      </c>
      <c r="R28" s="30">
        <v>148.68799999999999</v>
      </c>
      <c r="S28" s="28">
        <f t="shared" si="10"/>
        <v>5.7669006709847563</v>
      </c>
      <c r="T28" s="29">
        <v>4332.7</v>
      </c>
      <c r="U28" s="30">
        <v>581.79999999999995</v>
      </c>
      <c r="V28" s="28">
        <f t="shared" si="11"/>
        <v>13.428116417014794</v>
      </c>
      <c r="W28" s="29">
        <v>40</v>
      </c>
      <c r="X28" s="30">
        <v>0</v>
      </c>
      <c r="Y28" s="28">
        <f t="shared" si="12"/>
        <v>0</v>
      </c>
      <c r="Z28" s="30">
        <v>0</v>
      </c>
      <c r="AA28" s="30">
        <v>0</v>
      </c>
      <c r="AB28" s="28">
        <v>0</v>
      </c>
      <c r="AC28" s="27">
        <v>0</v>
      </c>
      <c r="AD28" s="27">
        <v>0</v>
      </c>
      <c r="AE28" s="27">
        <v>0</v>
      </c>
      <c r="AF28" s="29">
        <v>0</v>
      </c>
      <c r="AG28" s="39">
        <v>34087.599999999999</v>
      </c>
      <c r="AH28" s="30">
        <v>5681.2</v>
      </c>
      <c r="AI28" s="42">
        <v>0</v>
      </c>
      <c r="AJ28" s="30">
        <v>0</v>
      </c>
      <c r="AK28" s="27">
        <v>0</v>
      </c>
      <c r="AL28" s="31">
        <v>0</v>
      </c>
      <c r="AM28" s="27">
        <v>0</v>
      </c>
      <c r="AN28" s="27">
        <v>0</v>
      </c>
      <c r="AO28" s="27">
        <f t="shared" si="3"/>
        <v>1673.5</v>
      </c>
      <c r="AP28" s="27">
        <f t="shared" si="3"/>
        <v>267.3</v>
      </c>
      <c r="AQ28" s="28">
        <f t="shared" si="14"/>
        <v>15.972512697938454</v>
      </c>
      <c r="AR28" s="30">
        <v>1403.5</v>
      </c>
      <c r="AS28" s="30">
        <v>66</v>
      </c>
      <c r="AT28" s="30">
        <v>0</v>
      </c>
      <c r="AU28" s="30">
        <v>0</v>
      </c>
      <c r="AV28" s="29">
        <v>0</v>
      </c>
      <c r="AW28" s="30">
        <v>0</v>
      </c>
      <c r="AX28" s="29">
        <v>270</v>
      </c>
      <c r="AY28" s="30">
        <v>201.3</v>
      </c>
      <c r="AZ28" s="27">
        <v>0</v>
      </c>
      <c r="BA28" s="27">
        <v>0</v>
      </c>
      <c r="BB28" s="40">
        <v>0</v>
      </c>
      <c r="BC28" s="30">
        <v>0</v>
      </c>
      <c r="BD28" s="40">
        <v>0</v>
      </c>
      <c r="BE28" s="47">
        <v>0</v>
      </c>
      <c r="BF28" s="29">
        <v>3360</v>
      </c>
      <c r="BG28" s="30">
        <v>96.786000000000001</v>
      </c>
      <c r="BH28" s="29">
        <v>960</v>
      </c>
      <c r="BI28" s="30">
        <v>56.786000000000001</v>
      </c>
      <c r="BJ28" s="32">
        <v>0</v>
      </c>
      <c r="BK28" s="48">
        <v>0</v>
      </c>
      <c r="BL28" s="29">
        <v>0</v>
      </c>
      <c r="BM28" s="30">
        <v>0</v>
      </c>
      <c r="BN28" s="32">
        <v>0</v>
      </c>
      <c r="BO28" s="30">
        <v>0</v>
      </c>
      <c r="BP28" s="30">
        <v>0</v>
      </c>
      <c r="BQ28" s="30">
        <v>0</v>
      </c>
      <c r="BR28" s="30">
        <v>0</v>
      </c>
      <c r="BS28" s="27">
        <f t="shared" si="4"/>
        <v>46072.1</v>
      </c>
      <c r="BT28" s="27">
        <f t="shared" si="4"/>
        <v>6775.9</v>
      </c>
      <c r="BU28" s="27">
        <v>0</v>
      </c>
      <c r="BV28" s="27">
        <v>0</v>
      </c>
      <c r="BW28" s="27">
        <v>0</v>
      </c>
      <c r="BX28" s="30">
        <v>0</v>
      </c>
      <c r="BY28" s="27">
        <v>0</v>
      </c>
      <c r="BZ28" s="27">
        <v>0</v>
      </c>
      <c r="CA28" s="27">
        <v>0</v>
      </c>
      <c r="CB28" s="30">
        <v>0</v>
      </c>
      <c r="CC28" s="27">
        <v>0</v>
      </c>
      <c r="CD28" s="27">
        <v>0</v>
      </c>
      <c r="CE28" s="27">
        <v>0</v>
      </c>
      <c r="CF28" s="30">
        <v>0</v>
      </c>
      <c r="CG28" s="27">
        <v>0</v>
      </c>
      <c r="CH28" s="33">
        <f t="shared" si="5"/>
        <v>0</v>
      </c>
      <c r="CI28" s="33">
        <f t="shared" si="5"/>
        <v>0</v>
      </c>
    </row>
    <row r="29" spans="1:87" s="34" customFormat="1" ht="20.25" customHeight="1" x14ac:dyDescent="0.25">
      <c r="A29" s="23">
        <v>20</v>
      </c>
      <c r="B29" s="24" t="s">
        <v>55</v>
      </c>
      <c r="C29" s="25">
        <v>7.4</v>
      </c>
      <c r="D29" s="46">
        <v>0</v>
      </c>
      <c r="E29" s="27">
        <f t="shared" si="0"/>
        <v>12650.699999999999</v>
      </c>
      <c r="F29" s="27">
        <f t="shared" si="15"/>
        <v>2044.979</v>
      </c>
      <c r="G29" s="27">
        <f t="shared" si="6"/>
        <v>16.164947394215343</v>
      </c>
      <c r="H29" s="27">
        <f t="shared" si="1"/>
        <v>2887.7000000000003</v>
      </c>
      <c r="I29" s="27">
        <f t="shared" si="1"/>
        <v>417.779</v>
      </c>
      <c r="J29" s="27">
        <f t="shared" si="7"/>
        <v>14.467534716210132</v>
      </c>
      <c r="K29" s="27">
        <f t="shared" si="2"/>
        <v>985.7</v>
      </c>
      <c r="L29" s="27">
        <f t="shared" si="2"/>
        <v>417.779</v>
      </c>
      <c r="M29" s="28">
        <f t="shared" si="8"/>
        <v>42.383991072334382</v>
      </c>
      <c r="N29" s="29">
        <v>1</v>
      </c>
      <c r="O29" s="30">
        <v>0.129</v>
      </c>
      <c r="P29" s="28">
        <f t="shared" si="9"/>
        <v>12.9</v>
      </c>
      <c r="Q29" s="29">
        <v>1586.2</v>
      </c>
      <c r="R29" s="30">
        <v>0</v>
      </c>
      <c r="S29" s="28">
        <f t="shared" si="10"/>
        <v>0</v>
      </c>
      <c r="T29" s="29">
        <v>984.7</v>
      </c>
      <c r="U29" s="30">
        <v>417.65</v>
      </c>
      <c r="V29" s="28">
        <f t="shared" si="11"/>
        <v>42.413933177617544</v>
      </c>
      <c r="W29" s="29">
        <v>24</v>
      </c>
      <c r="X29" s="30">
        <v>0</v>
      </c>
      <c r="Y29" s="28">
        <f t="shared" si="12"/>
        <v>0</v>
      </c>
      <c r="Z29" s="30">
        <v>0</v>
      </c>
      <c r="AA29" s="30">
        <v>0</v>
      </c>
      <c r="AB29" s="28">
        <v>0</v>
      </c>
      <c r="AC29" s="27">
        <v>0</v>
      </c>
      <c r="AD29" s="27">
        <v>0</v>
      </c>
      <c r="AE29" s="27">
        <v>0</v>
      </c>
      <c r="AF29" s="29">
        <v>0</v>
      </c>
      <c r="AG29" s="39">
        <v>9763</v>
      </c>
      <c r="AH29" s="30">
        <v>1627.2</v>
      </c>
      <c r="AI29" s="42">
        <v>0</v>
      </c>
      <c r="AJ29" s="30">
        <v>0</v>
      </c>
      <c r="AK29" s="27">
        <v>0</v>
      </c>
      <c r="AL29" s="31">
        <v>0</v>
      </c>
      <c r="AM29" s="27">
        <v>0</v>
      </c>
      <c r="AN29" s="27">
        <v>0</v>
      </c>
      <c r="AO29" s="27">
        <f t="shared" si="3"/>
        <v>291.8</v>
      </c>
      <c r="AP29" s="27">
        <f t="shared" si="3"/>
        <v>0</v>
      </c>
      <c r="AQ29" s="28">
        <f t="shared" si="14"/>
        <v>0</v>
      </c>
      <c r="AR29" s="30">
        <v>291.8</v>
      </c>
      <c r="AS29" s="30">
        <v>0</v>
      </c>
      <c r="AT29" s="30">
        <v>0</v>
      </c>
      <c r="AU29" s="30">
        <v>0</v>
      </c>
      <c r="AV29" s="29">
        <v>0</v>
      </c>
      <c r="AW29" s="30">
        <v>0</v>
      </c>
      <c r="AX29" s="29">
        <v>0</v>
      </c>
      <c r="AY29" s="30">
        <v>0</v>
      </c>
      <c r="AZ29" s="27">
        <v>0</v>
      </c>
      <c r="BA29" s="27">
        <v>0</v>
      </c>
      <c r="BB29" s="40">
        <v>0</v>
      </c>
      <c r="BC29" s="30">
        <v>0</v>
      </c>
      <c r="BD29" s="40">
        <v>0</v>
      </c>
      <c r="BE29" s="47">
        <v>0</v>
      </c>
      <c r="BF29" s="29">
        <v>0</v>
      </c>
      <c r="BG29" s="30">
        <v>0</v>
      </c>
      <c r="BH29" s="29">
        <v>0</v>
      </c>
      <c r="BI29" s="30">
        <v>0</v>
      </c>
      <c r="BJ29" s="32">
        <v>0</v>
      </c>
      <c r="BK29" s="48">
        <v>0</v>
      </c>
      <c r="BL29" s="29">
        <v>0</v>
      </c>
      <c r="BM29" s="30">
        <v>0</v>
      </c>
      <c r="BN29" s="32">
        <v>0</v>
      </c>
      <c r="BO29" s="30">
        <v>0</v>
      </c>
      <c r="BP29" s="30">
        <v>0</v>
      </c>
      <c r="BQ29" s="30">
        <v>0</v>
      </c>
      <c r="BR29" s="30">
        <v>0</v>
      </c>
      <c r="BS29" s="27">
        <f t="shared" si="4"/>
        <v>12650.699999999999</v>
      </c>
      <c r="BT29" s="27">
        <f t="shared" si="4"/>
        <v>2044.979</v>
      </c>
      <c r="BU29" s="27">
        <v>0</v>
      </c>
      <c r="BV29" s="27">
        <v>0</v>
      </c>
      <c r="BW29" s="27">
        <v>0</v>
      </c>
      <c r="BX29" s="30">
        <v>0</v>
      </c>
      <c r="BY29" s="27">
        <v>0</v>
      </c>
      <c r="BZ29" s="27">
        <v>0</v>
      </c>
      <c r="CA29" s="27">
        <v>0</v>
      </c>
      <c r="CB29" s="30">
        <v>0</v>
      </c>
      <c r="CC29" s="27">
        <v>0</v>
      </c>
      <c r="CD29" s="27">
        <v>0</v>
      </c>
      <c r="CE29" s="27">
        <v>0</v>
      </c>
      <c r="CF29" s="30">
        <v>0</v>
      </c>
      <c r="CG29" s="27">
        <v>0</v>
      </c>
      <c r="CH29" s="33">
        <f t="shared" si="5"/>
        <v>0</v>
      </c>
      <c r="CI29" s="33">
        <f t="shared" si="5"/>
        <v>0</v>
      </c>
    </row>
    <row r="30" spans="1:87" s="34" customFormat="1" ht="20.25" customHeight="1" x14ac:dyDescent="0.25">
      <c r="A30" s="23">
        <v>21</v>
      </c>
      <c r="B30" s="24" t="s">
        <v>56</v>
      </c>
      <c r="C30" s="25">
        <v>1944.8</v>
      </c>
      <c r="D30" s="46">
        <v>0</v>
      </c>
      <c r="E30" s="27">
        <f t="shared" si="0"/>
        <v>8890.6</v>
      </c>
      <c r="F30" s="27">
        <f t="shared" si="15"/>
        <v>1404.7</v>
      </c>
      <c r="G30" s="27">
        <f t="shared" si="6"/>
        <v>15.799833532045081</v>
      </c>
      <c r="H30" s="27">
        <f t="shared" si="1"/>
        <v>1250.5999999999999</v>
      </c>
      <c r="I30" s="27">
        <f t="shared" si="1"/>
        <v>131.5</v>
      </c>
      <c r="J30" s="27">
        <f t="shared" si="7"/>
        <v>10.514952822645132</v>
      </c>
      <c r="K30" s="27">
        <f t="shared" si="2"/>
        <v>835</v>
      </c>
      <c r="L30" s="27">
        <f t="shared" si="2"/>
        <v>69.150000000000006</v>
      </c>
      <c r="M30" s="28">
        <f t="shared" si="8"/>
        <v>8.2814371257485035</v>
      </c>
      <c r="N30" s="29">
        <v>0</v>
      </c>
      <c r="O30" s="30">
        <v>0.45</v>
      </c>
      <c r="P30" s="28">
        <v>0</v>
      </c>
      <c r="Q30" s="29">
        <v>316.60000000000002</v>
      </c>
      <c r="R30" s="30">
        <v>44.35</v>
      </c>
      <c r="S30" s="28">
        <f t="shared" si="10"/>
        <v>14.008212255211623</v>
      </c>
      <c r="T30" s="29">
        <v>835</v>
      </c>
      <c r="U30" s="30">
        <v>68.7</v>
      </c>
      <c r="V30" s="28">
        <f t="shared" si="11"/>
        <v>8.2275449101796401</v>
      </c>
      <c r="W30" s="29">
        <v>44</v>
      </c>
      <c r="X30" s="30">
        <v>18</v>
      </c>
      <c r="Y30" s="28">
        <f t="shared" si="12"/>
        <v>40.909090909090907</v>
      </c>
      <c r="Z30" s="30">
        <v>0</v>
      </c>
      <c r="AA30" s="30">
        <v>0</v>
      </c>
      <c r="AB30" s="28">
        <v>0</v>
      </c>
      <c r="AC30" s="27">
        <v>0</v>
      </c>
      <c r="AD30" s="27">
        <v>0</v>
      </c>
      <c r="AE30" s="27">
        <v>0</v>
      </c>
      <c r="AF30" s="29">
        <v>0</v>
      </c>
      <c r="AG30" s="39">
        <v>7640</v>
      </c>
      <c r="AH30" s="30">
        <v>1273.2</v>
      </c>
      <c r="AI30" s="42">
        <v>0</v>
      </c>
      <c r="AJ30" s="30">
        <v>0</v>
      </c>
      <c r="AK30" s="27">
        <v>0</v>
      </c>
      <c r="AL30" s="31">
        <v>0</v>
      </c>
      <c r="AM30" s="27">
        <v>0</v>
      </c>
      <c r="AN30" s="27">
        <v>0</v>
      </c>
      <c r="AO30" s="27">
        <f t="shared" si="3"/>
        <v>55</v>
      </c>
      <c r="AP30" s="27">
        <f t="shared" si="3"/>
        <v>0</v>
      </c>
      <c r="AQ30" s="28">
        <v>0</v>
      </c>
      <c r="AR30" s="30">
        <v>55</v>
      </c>
      <c r="AS30" s="30">
        <v>0</v>
      </c>
      <c r="AT30" s="30">
        <v>0</v>
      </c>
      <c r="AU30" s="30">
        <v>0</v>
      </c>
      <c r="AV30" s="29">
        <v>0</v>
      </c>
      <c r="AW30" s="30">
        <v>0</v>
      </c>
      <c r="AX30" s="29">
        <v>0</v>
      </c>
      <c r="AY30" s="30">
        <v>0</v>
      </c>
      <c r="AZ30" s="27">
        <v>0</v>
      </c>
      <c r="BA30" s="27">
        <v>0</v>
      </c>
      <c r="BB30" s="40">
        <v>0</v>
      </c>
      <c r="BC30" s="30">
        <v>0</v>
      </c>
      <c r="BD30" s="40">
        <v>0</v>
      </c>
      <c r="BE30" s="47">
        <v>0</v>
      </c>
      <c r="BF30" s="29">
        <v>0</v>
      </c>
      <c r="BG30" s="30">
        <v>0</v>
      </c>
      <c r="BH30" s="29">
        <v>0</v>
      </c>
      <c r="BI30" s="30">
        <v>0</v>
      </c>
      <c r="BJ30" s="32">
        <v>0</v>
      </c>
      <c r="BK30" s="48">
        <v>0</v>
      </c>
      <c r="BL30" s="29">
        <v>0</v>
      </c>
      <c r="BM30" s="30">
        <v>0</v>
      </c>
      <c r="BN30" s="32">
        <v>0</v>
      </c>
      <c r="BO30" s="30">
        <v>0</v>
      </c>
      <c r="BP30" s="30">
        <v>0</v>
      </c>
      <c r="BQ30" s="30">
        <v>0</v>
      </c>
      <c r="BR30" s="30">
        <v>0</v>
      </c>
      <c r="BS30" s="27">
        <f t="shared" si="4"/>
        <v>8890.6</v>
      </c>
      <c r="BT30" s="27">
        <f t="shared" si="4"/>
        <v>1404.7</v>
      </c>
      <c r="BU30" s="27">
        <v>0</v>
      </c>
      <c r="BV30" s="27">
        <v>0</v>
      </c>
      <c r="BW30" s="27">
        <v>0</v>
      </c>
      <c r="BX30" s="30">
        <v>0</v>
      </c>
      <c r="BY30" s="27">
        <v>0</v>
      </c>
      <c r="BZ30" s="27">
        <v>0</v>
      </c>
      <c r="CA30" s="27">
        <v>0</v>
      </c>
      <c r="CB30" s="30">
        <v>0</v>
      </c>
      <c r="CC30" s="27">
        <v>0</v>
      </c>
      <c r="CD30" s="27">
        <v>0</v>
      </c>
      <c r="CE30" s="27">
        <v>0</v>
      </c>
      <c r="CF30" s="30">
        <v>0</v>
      </c>
      <c r="CG30" s="27">
        <v>0</v>
      </c>
      <c r="CH30" s="33">
        <f t="shared" si="5"/>
        <v>0</v>
      </c>
      <c r="CI30" s="33">
        <f t="shared" si="5"/>
        <v>0</v>
      </c>
    </row>
    <row r="31" spans="1:87" s="34" customFormat="1" ht="20.25" customHeight="1" x14ac:dyDescent="0.25">
      <c r="A31" s="23">
        <v>22</v>
      </c>
      <c r="B31" s="24" t="s">
        <v>57</v>
      </c>
      <c r="C31" s="25">
        <v>158.4</v>
      </c>
      <c r="D31" s="46">
        <v>0</v>
      </c>
      <c r="E31" s="27">
        <f t="shared" si="0"/>
        <v>34972.9</v>
      </c>
      <c r="F31" s="27">
        <f t="shared" si="15"/>
        <v>5263.6790000000001</v>
      </c>
      <c r="G31" s="27">
        <f t="shared" si="6"/>
        <v>15.050736427348033</v>
      </c>
      <c r="H31" s="27">
        <f t="shared" si="1"/>
        <v>9415</v>
      </c>
      <c r="I31" s="27">
        <f t="shared" si="1"/>
        <v>1003.8789999999999</v>
      </c>
      <c r="J31" s="27">
        <f t="shared" si="7"/>
        <v>10.662549123738714</v>
      </c>
      <c r="K31" s="27">
        <f t="shared" si="2"/>
        <v>2310</v>
      </c>
      <c r="L31" s="27">
        <f t="shared" si="2"/>
        <v>577.65599999999995</v>
      </c>
      <c r="M31" s="28">
        <f t="shared" si="8"/>
        <v>25.006753246753245</v>
      </c>
      <c r="N31" s="29">
        <v>10</v>
      </c>
      <c r="O31" s="30">
        <v>11.856</v>
      </c>
      <c r="P31" s="28">
        <f t="shared" si="9"/>
        <v>118.55999999999999</v>
      </c>
      <c r="Q31" s="29">
        <v>2355</v>
      </c>
      <c r="R31" s="30">
        <v>2.5230000000000001</v>
      </c>
      <c r="S31" s="28">
        <f t="shared" si="10"/>
        <v>0.10713375796178344</v>
      </c>
      <c r="T31" s="29">
        <v>2300</v>
      </c>
      <c r="U31" s="30">
        <v>565.79999999999995</v>
      </c>
      <c r="V31" s="28">
        <f t="shared" si="11"/>
        <v>24.599999999999998</v>
      </c>
      <c r="W31" s="29">
        <v>350</v>
      </c>
      <c r="X31" s="30">
        <v>187.5</v>
      </c>
      <c r="Y31" s="28">
        <f t="shared" si="12"/>
        <v>53.571428571428569</v>
      </c>
      <c r="Z31" s="30">
        <v>0</v>
      </c>
      <c r="AA31" s="30">
        <v>0</v>
      </c>
      <c r="AB31" s="28">
        <v>0</v>
      </c>
      <c r="AC31" s="27">
        <v>0</v>
      </c>
      <c r="AD31" s="27">
        <v>0</v>
      </c>
      <c r="AE31" s="27">
        <v>0</v>
      </c>
      <c r="AF31" s="29">
        <v>0</v>
      </c>
      <c r="AG31" s="39">
        <v>25557.9</v>
      </c>
      <c r="AH31" s="30">
        <v>4259.8</v>
      </c>
      <c r="AI31" s="42">
        <v>0</v>
      </c>
      <c r="AJ31" s="30">
        <v>0</v>
      </c>
      <c r="AK31" s="27">
        <v>0</v>
      </c>
      <c r="AL31" s="31">
        <v>0</v>
      </c>
      <c r="AM31" s="27">
        <v>0</v>
      </c>
      <c r="AN31" s="27">
        <v>0</v>
      </c>
      <c r="AO31" s="27">
        <f t="shared" si="3"/>
        <v>1900</v>
      </c>
      <c r="AP31" s="27">
        <f t="shared" si="3"/>
        <v>100</v>
      </c>
      <c r="AQ31" s="28">
        <f t="shared" si="14"/>
        <v>5.2631578947368416</v>
      </c>
      <c r="AR31" s="30">
        <v>1900</v>
      </c>
      <c r="AS31" s="30">
        <v>100</v>
      </c>
      <c r="AT31" s="30">
        <v>0</v>
      </c>
      <c r="AU31" s="30">
        <v>0</v>
      </c>
      <c r="AV31" s="29">
        <v>0</v>
      </c>
      <c r="AW31" s="30">
        <v>0</v>
      </c>
      <c r="AX31" s="29">
        <v>0</v>
      </c>
      <c r="AY31" s="30">
        <v>0</v>
      </c>
      <c r="AZ31" s="27">
        <v>0</v>
      </c>
      <c r="BA31" s="27">
        <v>0</v>
      </c>
      <c r="BB31" s="40">
        <v>0</v>
      </c>
      <c r="BC31" s="30">
        <v>0</v>
      </c>
      <c r="BD31" s="40">
        <v>0</v>
      </c>
      <c r="BE31" s="47">
        <v>0</v>
      </c>
      <c r="BF31" s="29">
        <v>2500</v>
      </c>
      <c r="BG31" s="30">
        <v>136.19999999999999</v>
      </c>
      <c r="BH31" s="29">
        <v>1500</v>
      </c>
      <c r="BI31" s="30">
        <v>136.19999999999999</v>
      </c>
      <c r="BJ31" s="32">
        <v>0</v>
      </c>
      <c r="BK31" s="48">
        <v>0</v>
      </c>
      <c r="BL31" s="29">
        <v>0</v>
      </c>
      <c r="BM31" s="30">
        <v>0</v>
      </c>
      <c r="BN31" s="32">
        <v>0</v>
      </c>
      <c r="BO31" s="30">
        <v>0</v>
      </c>
      <c r="BP31" s="30">
        <v>0</v>
      </c>
      <c r="BQ31" s="30">
        <v>0</v>
      </c>
      <c r="BR31" s="30">
        <v>0</v>
      </c>
      <c r="BS31" s="27">
        <f t="shared" si="4"/>
        <v>34972.9</v>
      </c>
      <c r="BT31" s="27">
        <f t="shared" si="4"/>
        <v>5263.6790000000001</v>
      </c>
      <c r="BU31" s="27">
        <v>0</v>
      </c>
      <c r="BV31" s="27">
        <v>0</v>
      </c>
      <c r="BW31" s="27">
        <v>0</v>
      </c>
      <c r="BX31" s="30">
        <v>0</v>
      </c>
      <c r="BY31" s="27">
        <v>0</v>
      </c>
      <c r="BZ31" s="27">
        <v>0</v>
      </c>
      <c r="CA31" s="27">
        <v>0</v>
      </c>
      <c r="CB31" s="30">
        <v>0</v>
      </c>
      <c r="CC31" s="27">
        <v>0</v>
      </c>
      <c r="CD31" s="27">
        <v>0</v>
      </c>
      <c r="CE31" s="27">
        <v>0</v>
      </c>
      <c r="CF31" s="30">
        <v>0</v>
      </c>
      <c r="CG31" s="27">
        <v>0</v>
      </c>
      <c r="CH31" s="33">
        <f t="shared" si="5"/>
        <v>0</v>
      </c>
      <c r="CI31" s="33">
        <f t="shared" si="5"/>
        <v>0</v>
      </c>
    </row>
    <row r="32" spans="1:87" s="34" customFormat="1" ht="20.25" customHeight="1" x14ac:dyDescent="0.25">
      <c r="A32" s="23">
        <v>23</v>
      </c>
      <c r="B32" s="24" t="s">
        <v>58</v>
      </c>
      <c r="C32" s="25">
        <v>25933.5</v>
      </c>
      <c r="D32" s="46">
        <v>0</v>
      </c>
      <c r="E32" s="27">
        <f t="shared" si="0"/>
        <v>52807</v>
      </c>
      <c r="F32" s="27">
        <f t="shared" si="15"/>
        <v>8447.9989999999998</v>
      </c>
      <c r="G32" s="27">
        <f t="shared" si="6"/>
        <v>15.997877175374475</v>
      </c>
      <c r="H32" s="27">
        <f t="shared" si="1"/>
        <v>14113.9</v>
      </c>
      <c r="I32" s="27">
        <f t="shared" si="1"/>
        <v>1999.1990000000001</v>
      </c>
      <c r="J32" s="27">
        <f t="shared" si="7"/>
        <v>14.164752478053552</v>
      </c>
      <c r="K32" s="27">
        <f t="shared" si="2"/>
        <v>6080</v>
      </c>
      <c r="L32" s="27">
        <f t="shared" si="2"/>
        <v>1526.431</v>
      </c>
      <c r="M32" s="28">
        <f t="shared" si="8"/>
        <v>25.105773026315791</v>
      </c>
      <c r="N32" s="29">
        <v>80</v>
      </c>
      <c r="O32" s="30">
        <v>11.675000000000001</v>
      </c>
      <c r="P32" s="28">
        <f t="shared" si="9"/>
        <v>14.59375</v>
      </c>
      <c r="Q32" s="29">
        <v>4537.3999999999996</v>
      </c>
      <c r="R32" s="30">
        <v>0.318</v>
      </c>
      <c r="S32" s="28">
        <f t="shared" si="10"/>
        <v>7.0084189183232696E-3</v>
      </c>
      <c r="T32" s="29">
        <v>6000</v>
      </c>
      <c r="U32" s="30">
        <v>1514.7560000000001</v>
      </c>
      <c r="V32" s="28">
        <f t="shared" si="11"/>
        <v>25.245933333333333</v>
      </c>
      <c r="W32" s="29">
        <v>332</v>
      </c>
      <c r="X32" s="30">
        <v>76</v>
      </c>
      <c r="Y32" s="28">
        <f t="shared" si="12"/>
        <v>22.891566265060241</v>
      </c>
      <c r="Z32" s="30">
        <v>0</v>
      </c>
      <c r="AA32" s="30">
        <v>0</v>
      </c>
      <c r="AB32" s="28">
        <v>0</v>
      </c>
      <c r="AC32" s="27">
        <v>0</v>
      </c>
      <c r="AD32" s="27">
        <v>0</v>
      </c>
      <c r="AE32" s="27">
        <v>0</v>
      </c>
      <c r="AF32" s="29">
        <v>0</v>
      </c>
      <c r="AG32" s="39">
        <v>38693.1</v>
      </c>
      <c r="AH32" s="30">
        <v>6448.8</v>
      </c>
      <c r="AI32" s="42">
        <v>0</v>
      </c>
      <c r="AJ32" s="30">
        <v>0</v>
      </c>
      <c r="AK32" s="27">
        <v>0</v>
      </c>
      <c r="AL32" s="31">
        <v>0</v>
      </c>
      <c r="AM32" s="27">
        <v>0</v>
      </c>
      <c r="AN32" s="27">
        <v>0</v>
      </c>
      <c r="AO32" s="27">
        <f t="shared" si="3"/>
        <v>1040</v>
      </c>
      <c r="AP32" s="27">
        <f t="shared" si="3"/>
        <v>65.75</v>
      </c>
      <c r="AQ32" s="28">
        <f t="shared" si="14"/>
        <v>6.3221153846153841</v>
      </c>
      <c r="AR32" s="30">
        <v>1040</v>
      </c>
      <c r="AS32" s="30">
        <v>65.75</v>
      </c>
      <c r="AT32" s="30">
        <v>0</v>
      </c>
      <c r="AU32" s="30">
        <v>0</v>
      </c>
      <c r="AV32" s="29">
        <v>0</v>
      </c>
      <c r="AW32" s="30">
        <v>0</v>
      </c>
      <c r="AX32" s="29">
        <v>0</v>
      </c>
      <c r="AY32" s="30">
        <v>0</v>
      </c>
      <c r="AZ32" s="27">
        <v>0</v>
      </c>
      <c r="BA32" s="27">
        <v>0</v>
      </c>
      <c r="BB32" s="40">
        <v>0</v>
      </c>
      <c r="BC32" s="30">
        <v>0</v>
      </c>
      <c r="BD32" s="40">
        <v>0</v>
      </c>
      <c r="BE32" s="47">
        <v>0</v>
      </c>
      <c r="BF32" s="29">
        <v>2124.5</v>
      </c>
      <c r="BG32" s="30">
        <v>317.5</v>
      </c>
      <c r="BH32" s="29">
        <v>300</v>
      </c>
      <c r="BI32" s="30">
        <v>3</v>
      </c>
      <c r="BJ32" s="32">
        <v>0</v>
      </c>
      <c r="BK32" s="48">
        <v>0</v>
      </c>
      <c r="BL32" s="29">
        <v>0</v>
      </c>
      <c r="BM32" s="30">
        <v>0</v>
      </c>
      <c r="BN32" s="32">
        <v>0</v>
      </c>
      <c r="BO32" s="30">
        <v>0</v>
      </c>
      <c r="BP32" s="30">
        <v>0</v>
      </c>
      <c r="BQ32" s="30">
        <v>13.2</v>
      </c>
      <c r="BR32" s="30">
        <v>0</v>
      </c>
      <c r="BS32" s="27">
        <f t="shared" si="4"/>
        <v>52807</v>
      </c>
      <c r="BT32" s="27">
        <f t="shared" si="4"/>
        <v>8447.9989999999998</v>
      </c>
      <c r="BU32" s="27">
        <v>0</v>
      </c>
      <c r="BV32" s="27">
        <v>0</v>
      </c>
      <c r="BW32" s="27">
        <v>0</v>
      </c>
      <c r="BX32" s="30">
        <v>0</v>
      </c>
      <c r="BY32" s="27">
        <v>0</v>
      </c>
      <c r="BZ32" s="27">
        <v>0</v>
      </c>
      <c r="CA32" s="27">
        <v>0</v>
      </c>
      <c r="CB32" s="30">
        <v>0</v>
      </c>
      <c r="CC32" s="27">
        <v>0</v>
      </c>
      <c r="CD32" s="27">
        <v>0</v>
      </c>
      <c r="CE32" s="27">
        <v>0</v>
      </c>
      <c r="CF32" s="30">
        <v>0</v>
      </c>
      <c r="CG32" s="27">
        <v>0</v>
      </c>
      <c r="CH32" s="33">
        <f t="shared" si="5"/>
        <v>0</v>
      </c>
      <c r="CI32" s="33">
        <f t="shared" si="5"/>
        <v>0</v>
      </c>
    </row>
    <row r="33" spans="1:87" s="34" customFormat="1" ht="20.25" customHeight="1" x14ac:dyDescent="0.25">
      <c r="A33" s="23">
        <v>24</v>
      </c>
      <c r="B33" s="24" t="s">
        <v>59</v>
      </c>
      <c r="C33" s="25">
        <v>812.4</v>
      </c>
      <c r="D33" s="46">
        <v>0</v>
      </c>
      <c r="E33" s="27">
        <f t="shared" si="0"/>
        <v>20920.7</v>
      </c>
      <c r="F33" s="27">
        <f t="shared" si="15"/>
        <v>3174.154</v>
      </c>
      <c r="G33" s="27">
        <f t="shared" si="6"/>
        <v>15.172312589922898</v>
      </c>
      <c r="H33" s="27">
        <f t="shared" si="1"/>
        <v>2484.3000000000002</v>
      </c>
      <c r="I33" s="27">
        <f t="shared" si="1"/>
        <v>101.354</v>
      </c>
      <c r="J33" s="27">
        <f t="shared" si="7"/>
        <v>4.0797810248359694</v>
      </c>
      <c r="K33" s="27">
        <f t="shared" si="2"/>
        <v>642.70000000000005</v>
      </c>
      <c r="L33" s="27">
        <f t="shared" si="2"/>
        <v>11.234</v>
      </c>
      <c r="M33" s="28">
        <f t="shared" si="8"/>
        <v>1.7479383849385404</v>
      </c>
      <c r="N33" s="29">
        <v>100.7</v>
      </c>
      <c r="O33" s="30">
        <v>3.4000000000000002E-2</v>
      </c>
      <c r="P33" s="28">
        <f t="shared" si="9"/>
        <v>3.3763654419066536E-2</v>
      </c>
      <c r="Q33" s="29">
        <v>1474.6</v>
      </c>
      <c r="R33" s="30">
        <v>0.12</v>
      </c>
      <c r="S33" s="28">
        <f t="shared" si="10"/>
        <v>8.1378000813780021E-3</v>
      </c>
      <c r="T33" s="29">
        <v>542</v>
      </c>
      <c r="U33" s="30">
        <v>11.2</v>
      </c>
      <c r="V33" s="28">
        <f t="shared" si="11"/>
        <v>2.0664206642066421</v>
      </c>
      <c r="W33" s="29">
        <v>6</v>
      </c>
      <c r="X33" s="30">
        <v>0</v>
      </c>
      <c r="Y33" s="28">
        <f t="shared" si="12"/>
        <v>0</v>
      </c>
      <c r="Z33" s="30">
        <v>0</v>
      </c>
      <c r="AA33" s="30">
        <v>0</v>
      </c>
      <c r="AB33" s="28">
        <v>0</v>
      </c>
      <c r="AC33" s="27">
        <v>0</v>
      </c>
      <c r="AD33" s="27">
        <v>0</v>
      </c>
      <c r="AE33" s="27">
        <v>0</v>
      </c>
      <c r="AF33" s="29">
        <v>0</v>
      </c>
      <c r="AG33" s="39">
        <v>18436.400000000001</v>
      </c>
      <c r="AH33" s="30">
        <v>3072.8</v>
      </c>
      <c r="AI33" s="42">
        <v>0</v>
      </c>
      <c r="AJ33" s="30">
        <v>0</v>
      </c>
      <c r="AK33" s="27">
        <v>0</v>
      </c>
      <c r="AL33" s="31">
        <v>0</v>
      </c>
      <c r="AM33" s="27">
        <v>0</v>
      </c>
      <c r="AN33" s="27">
        <v>0</v>
      </c>
      <c r="AO33" s="27">
        <f t="shared" si="3"/>
        <v>361</v>
      </c>
      <c r="AP33" s="27">
        <f t="shared" si="3"/>
        <v>90</v>
      </c>
      <c r="AQ33" s="28">
        <f t="shared" si="14"/>
        <v>24.930747922437675</v>
      </c>
      <c r="AR33" s="30">
        <v>361</v>
      </c>
      <c r="AS33" s="30">
        <v>90</v>
      </c>
      <c r="AT33" s="30">
        <v>0</v>
      </c>
      <c r="AU33" s="30">
        <v>0</v>
      </c>
      <c r="AV33" s="29">
        <v>0</v>
      </c>
      <c r="AW33" s="30">
        <v>0</v>
      </c>
      <c r="AX33" s="29">
        <v>0</v>
      </c>
      <c r="AY33" s="30">
        <v>0</v>
      </c>
      <c r="AZ33" s="27">
        <v>0</v>
      </c>
      <c r="BA33" s="27">
        <v>0</v>
      </c>
      <c r="BB33" s="29">
        <v>0</v>
      </c>
      <c r="BC33" s="30">
        <v>0</v>
      </c>
      <c r="BD33" s="40">
        <v>0</v>
      </c>
      <c r="BE33" s="47">
        <v>0</v>
      </c>
      <c r="BF33" s="29">
        <v>0</v>
      </c>
      <c r="BG33" s="30">
        <v>0</v>
      </c>
      <c r="BH33" s="29">
        <v>0</v>
      </c>
      <c r="BI33" s="30">
        <v>0</v>
      </c>
      <c r="BJ33" s="32">
        <v>0</v>
      </c>
      <c r="BK33" s="48">
        <v>0</v>
      </c>
      <c r="BL33" s="29">
        <v>0</v>
      </c>
      <c r="BM33" s="30">
        <v>0</v>
      </c>
      <c r="BN33" s="32">
        <v>0</v>
      </c>
      <c r="BO33" s="30">
        <v>0</v>
      </c>
      <c r="BP33" s="30">
        <v>0</v>
      </c>
      <c r="BQ33" s="30">
        <v>0</v>
      </c>
      <c r="BR33" s="30">
        <v>0</v>
      </c>
      <c r="BS33" s="27">
        <f t="shared" si="4"/>
        <v>20920.7</v>
      </c>
      <c r="BT33" s="27">
        <f t="shared" si="4"/>
        <v>3174.154</v>
      </c>
      <c r="BU33" s="27">
        <v>0</v>
      </c>
      <c r="BV33" s="27">
        <v>0</v>
      </c>
      <c r="BW33" s="27">
        <v>0</v>
      </c>
      <c r="BX33" s="30">
        <v>0</v>
      </c>
      <c r="BY33" s="27">
        <v>0</v>
      </c>
      <c r="BZ33" s="27">
        <v>0</v>
      </c>
      <c r="CA33" s="27">
        <v>0</v>
      </c>
      <c r="CB33" s="30">
        <v>0</v>
      </c>
      <c r="CC33" s="27">
        <v>0</v>
      </c>
      <c r="CD33" s="27">
        <v>0</v>
      </c>
      <c r="CE33" s="27">
        <v>0</v>
      </c>
      <c r="CF33" s="30">
        <v>0</v>
      </c>
      <c r="CG33" s="27">
        <v>0</v>
      </c>
      <c r="CH33" s="33">
        <f t="shared" si="5"/>
        <v>0</v>
      </c>
      <c r="CI33" s="33">
        <f t="shared" si="5"/>
        <v>0</v>
      </c>
    </row>
    <row r="34" spans="1:87" s="53" customFormat="1" ht="20.25" customHeight="1" x14ac:dyDescent="0.25">
      <c r="A34" s="127" t="s">
        <v>60</v>
      </c>
      <c r="B34" s="128"/>
      <c r="C34" s="49">
        <f>SUM(C10:C33)</f>
        <v>615486.9</v>
      </c>
      <c r="D34" s="49">
        <f t="shared" ref="D34:F34" si="16">SUM(D10:D33)</f>
        <v>1320.6</v>
      </c>
      <c r="E34" s="49">
        <f t="shared" si="16"/>
        <v>3860967.6159999999</v>
      </c>
      <c r="F34" s="49">
        <f t="shared" si="16"/>
        <v>607067.53009999997</v>
      </c>
      <c r="G34" s="50">
        <f t="shared" si="6"/>
        <v>15.723196630406546</v>
      </c>
      <c r="H34" s="49">
        <f t="shared" ref="H34:I34" si="17">SUM(H10:H33)</f>
        <v>1125865.8159999999</v>
      </c>
      <c r="I34" s="49">
        <f t="shared" si="17"/>
        <v>158825.19009999992</v>
      </c>
      <c r="J34" s="50">
        <f t="shared" si="7"/>
        <v>14.106937775611437</v>
      </c>
      <c r="K34" s="49">
        <f t="shared" ref="K34:L34" si="18">SUM(K10:K33)</f>
        <v>409469.91599999997</v>
      </c>
      <c r="L34" s="49">
        <f t="shared" si="18"/>
        <v>71058.827499999985</v>
      </c>
      <c r="M34" s="51">
        <f t="shared" si="8"/>
        <v>17.353857932752252</v>
      </c>
      <c r="N34" s="49">
        <f t="shared" ref="N34:O34" si="19">SUM(N10:N33)</f>
        <v>45939.015999999996</v>
      </c>
      <c r="O34" s="49">
        <f t="shared" si="19"/>
        <v>9547.2593999999972</v>
      </c>
      <c r="P34" s="51">
        <f t="shared" si="9"/>
        <v>20.782463864702713</v>
      </c>
      <c r="Q34" s="49">
        <f t="shared" ref="Q34:R34" si="20">SUM(Q10:Q33)</f>
        <v>191119.90000000002</v>
      </c>
      <c r="R34" s="49">
        <f t="shared" si="20"/>
        <v>18686.358700000001</v>
      </c>
      <c r="S34" s="51">
        <f t="shared" si="10"/>
        <v>9.7772961894601238</v>
      </c>
      <c r="T34" s="49">
        <f t="shared" ref="T34:U34" si="21">SUM(T10:T33)</f>
        <v>363530.89999999997</v>
      </c>
      <c r="U34" s="49">
        <f t="shared" si="21"/>
        <v>61511.568100000004</v>
      </c>
      <c r="V34" s="51">
        <f t="shared" si="11"/>
        <v>16.920588621214872</v>
      </c>
      <c r="W34" s="49">
        <f t="shared" ref="W34:X34" si="22">SUM(W10:W33)</f>
        <v>48613.3</v>
      </c>
      <c r="X34" s="49">
        <f t="shared" si="22"/>
        <v>7075.3337999999994</v>
      </c>
      <c r="Y34" s="51">
        <f t="shared" si="12"/>
        <v>14.554317028467516</v>
      </c>
      <c r="Z34" s="49">
        <f t="shared" ref="Z34:AA34" si="23">SUM(Z10:Z33)</f>
        <v>23400</v>
      </c>
      <c r="AA34" s="49">
        <f t="shared" si="23"/>
        <v>3626.3999999999996</v>
      </c>
      <c r="AB34" s="51">
        <f t="shared" si="13"/>
        <v>15.497435897435896</v>
      </c>
      <c r="AC34" s="49">
        <f t="shared" ref="AC34:AP34" si="24">SUM(AC10:AC33)</f>
        <v>0</v>
      </c>
      <c r="AD34" s="49">
        <f t="shared" si="24"/>
        <v>0</v>
      </c>
      <c r="AE34" s="49">
        <f t="shared" si="24"/>
        <v>0</v>
      </c>
      <c r="AF34" s="49">
        <f t="shared" si="24"/>
        <v>0</v>
      </c>
      <c r="AG34" s="49">
        <f t="shared" si="24"/>
        <v>2659125.5999999996</v>
      </c>
      <c r="AH34" s="49">
        <f t="shared" si="24"/>
        <v>443188</v>
      </c>
      <c r="AI34" s="49">
        <f t="shared" si="24"/>
        <v>48541.999999999993</v>
      </c>
      <c r="AJ34" s="49">
        <f t="shared" si="24"/>
        <v>4052.9</v>
      </c>
      <c r="AK34" s="49">
        <f t="shared" si="24"/>
        <v>0</v>
      </c>
      <c r="AL34" s="49">
        <f t="shared" si="24"/>
        <v>0</v>
      </c>
      <c r="AM34" s="49">
        <f t="shared" si="24"/>
        <v>0</v>
      </c>
      <c r="AN34" s="49">
        <f t="shared" si="24"/>
        <v>0</v>
      </c>
      <c r="AO34" s="49">
        <f t="shared" si="24"/>
        <v>104538.7</v>
      </c>
      <c r="AP34" s="49">
        <f t="shared" si="24"/>
        <v>15433.1667</v>
      </c>
      <c r="AQ34" s="51">
        <f t="shared" si="14"/>
        <v>14.763113277666548</v>
      </c>
      <c r="AR34" s="49">
        <f t="shared" ref="AR34:CI34" si="25">SUM(AR10:AR33)</f>
        <v>45552.3</v>
      </c>
      <c r="AS34" s="49">
        <f t="shared" si="25"/>
        <v>7285.1476999999995</v>
      </c>
      <c r="AT34" s="49">
        <f t="shared" si="25"/>
        <v>18685.400000000001</v>
      </c>
      <c r="AU34" s="49">
        <f t="shared" si="25"/>
        <v>1725.672</v>
      </c>
      <c r="AV34" s="49">
        <f t="shared" si="25"/>
        <v>14646</v>
      </c>
      <c r="AW34" s="49">
        <f t="shared" si="25"/>
        <v>3004</v>
      </c>
      <c r="AX34" s="49">
        <f t="shared" si="25"/>
        <v>25655</v>
      </c>
      <c r="AY34" s="49">
        <f t="shared" si="25"/>
        <v>3418.3470000000002</v>
      </c>
      <c r="AZ34" s="49">
        <f t="shared" si="25"/>
        <v>0</v>
      </c>
      <c r="BA34" s="49">
        <f t="shared" si="25"/>
        <v>0</v>
      </c>
      <c r="BB34" s="49">
        <f t="shared" si="25"/>
        <v>21434.199999999997</v>
      </c>
      <c r="BC34" s="49">
        <f t="shared" si="25"/>
        <v>0</v>
      </c>
      <c r="BD34" s="49">
        <f t="shared" si="25"/>
        <v>9000</v>
      </c>
      <c r="BE34" s="49">
        <f t="shared" si="25"/>
        <v>2.9</v>
      </c>
      <c r="BF34" s="49">
        <f t="shared" si="25"/>
        <v>321484</v>
      </c>
      <c r="BG34" s="49">
        <f t="shared" si="25"/>
        <v>41037.613399999995</v>
      </c>
      <c r="BH34" s="49">
        <f t="shared" si="25"/>
        <v>92983</v>
      </c>
      <c r="BI34" s="49">
        <f t="shared" si="25"/>
        <v>10744.451400000002</v>
      </c>
      <c r="BJ34" s="49">
        <f t="shared" si="25"/>
        <v>9010</v>
      </c>
      <c r="BK34" s="49">
        <f t="shared" si="25"/>
        <v>0</v>
      </c>
      <c r="BL34" s="49">
        <f t="shared" si="25"/>
        <v>1680</v>
      </c>
      <c r="BM34" s="49">
        <f t="shared" si="25"/>
        <v>615</v>
      </c>
      <c r="BN34" s="49">
        <f t="shared" si="25"/>
        <v>6000</v>
      </c>
      <c r="BO34" s="49">
        <f t="shared" si="25"/>
        <v>1001.44</v>
      </c>
      <c r="BP34" s="49">
        <f t="shared" si="25"/>
        <v>7550</v>
      </c>
      <c r="BQ34" s="49">
        <f t="shared" si="25"/>
        <v>1289.5899999999999</v>
      </c>
      <c r="BR34" s="49">
        <f t="shared" si="25"/>
        <v>0</v>
      </c>
      <c r="BS34" s="49">
        <f t="shared" si="25"/>
        <v>3860967.6159999999</v>
      </c>
      <c r="BT34" s="49">
        <f t="shared" si="25"/>
        <v>607067.53009999997</v>
      </c>
      <c r="BU34" s="50">
        <v>0</v>
      </c>
      <c r="BV34" s="50">
        <v>0</v>
      </c>
      <c r="BW34" s="50">
        <v>0</v>
      </c>
      <c r="BX34" s="52">
        <v>0</v>
      </c>
      <c r="BY34" s="50">
        <v>0</v>
      </c>
      <c r="BZ34" s="50">
        <v>0</v>
      </c>
      <c r="CA34" s="50">
        <v>0</v>
      </c>
      <c r="CB34" s="52">
        <v>0</v>
      </c>
      <c r="CC34" s="50">
        <v>0</v>
      </c>
      <c r="CD34" s="50">
        <v>0</v>
      </c>
      <c r="CE34" s="50">
        <v>0</v>
      </c>
      <c r="CF34" s="52">
        <v>0</v>
      </c>
      <c r="CG34" s="50">
        <v>0</v>
      </c>
      <c r="CH34" s="49">
        <f t="shared" si="25"/>
        <v>0</v>
      </c>
      <c r="CI34" s="49">
        <f t="shared" si="25"/>
        <v>0</v>
      </c>
    </row>
    <row r="35" spans="1:87" s="60" customFormat="1" ht="11.25" customHeight="1" x14ac:dyDescent="0.25">
      <c r="A35" s="54"/>
      <c r="B35" s="55"/>
      <c r="C35" s="56"/>
      <c r="D35" s="56"/>
      <c r="E35" s="56"/>
      <c r="F35" s="56"/>
      <c r="G35" s="56"/>
      <c r="H35" s="56"/>
      <c r="I35" s="56"/>
      <c r="J35" s="56"/>
      <c r="K35" s="56"/>
      <c r="L35" s="57"/>
      <c r="M35" s="56"/>
      <c r="N35" s="58"/>
      <c r="O35" s="59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9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</row>
    <row r="36" spans="1:87" s="60" customFormat="1" ht="16.5" customHeight="1" x14ac:dyDescent="0.25">
      <c r="A36" s="54"/>
      <c r="B36" s="55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61"/>
      <c r="O36" s="59"/>
      <c r="P36" s="56"/>
      <c r="Q36" s="61"/>
      <c r="R36" s="56"/>
      <c r="S36" s="56"/>
      <c r="T36" s="61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9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</row>
    <row r="37" spans="1:87" s="60" customFormat="1" ht="16.5" customHeight="1" x14ac:dyDescent="0.25">
      <c r="A37" s="5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9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9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</row>
    <row r="38" spans="1:87" s="60" customFormat="1" ht="16.5" customHeight="1" x14ac:dyDescent="0.25">
      <c r="A38" s="54"/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9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9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</row>
    <row r="39" spans="1:87" s="60" customFormat="1" ht="16.5" customHeight="1" x14ac:dyDescent="0.25">
      <c r="A39" s="54"/>
      <c r="B39" s="55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9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9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</row>
    <row r="40" spans="1:87" s="60" customFormat="1" ht="16.5" customHeight="1" x14ac:dyDescent="0.25">
      <c r="A40" s="54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9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9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</row>
    <row r="41" spans="1:87" s="60" customFormat="1" ht="16.5" customHeight="1" x14ac:dyDescent="0.25">
      <c r="A41" s="54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9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9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</row>
    <row r="42" spans="1:87" s="60" customFormat="1" ht="16.5" customHeight="1" x14ac:dyDescent="0.25">
      <c r="A42" s="54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9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9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</row>
    <row r="43" spans="1:87" s="60" customFormat="1" ht="16.5" customHeight="1" x14ac:dyDescent="0.25">
      <c r="A43" s="54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9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9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</row>
    <row r="44" spans="1:87" s="60" customFormat="1" ht="13.5" x14ac:dyDescent="0.25">
      <c r="A44" s="54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9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9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</row>
    <row r="45" spans="1:87" s="60" customFormat="1" ht="13.5" x14ac:dyDescent="0.25">
      <c r="A45" s="54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9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9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</row>
    <row r="46" spans="1:87" s="60" customFormat="1" ht="13.5" x14ac:dyDescent="0.25">
      <c r="A46" s="54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9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9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</row>
    <row r="47" spans="1:87" s="60" customFormat="1" ht="13.5" x14ac:dyDescent="0.25">
      <c r="A47" s="54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9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9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</row>
    <row r="48" spans="1:87" s="60" customFormat="1" ht="13.5" x14ac:dyDescent="0.25">
      <c r="A48" s="54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9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9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</row>
    <row r="49" spans="1:87" s="60" customFormat="1" ht="13.5" x14ac:dyDescent="0.25">
      <c r="A49" s="54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9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9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</row>
    <row r="50" spans="1:87" s="60" customFormat="1" ht="13.5" x14ac:dyDescent="0.25">
      <c r="A50" s="54"/>
      <c r="B50" s="55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9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9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</row>
    <row r="51" spans="1:87" s="60" customFormat="1" ht="13.5" x14ac:dyDescent="0.25">
      <c r="A51" s="54"/>
      <c r="B51" s="55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9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9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</row>
    <row r="52" spans="1:87" s="60" customFormat="1" ht="13.5" x14ac:dyDescent="0.25">
      <c r="A52" s="54"/>
      <c r="B52" s="55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9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9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</row>
    <row r="53" spans="1:87" s="60" customFormat="1" ht="13.5" x14ac:dyDescent="0.25">
      <c r="A53" s="54"/>
      <c r="B53" s="55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9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9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</row>
    <row r="54" spans="1:87" ht="13.5" x14ac:dyDescent="0.25">
      <c r="A54" s="16"/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4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</row>
    <row r="55" spans="1:87" ht="13.5" x14ac:dyDescent="0.25">
      <c r="A55" s="16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4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</row>
    <row r="56" spans="1:87" ht="13.5" x14ac:dyDescent="0.25">
      <c r="A56" s="16"/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4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</row>
    <row r="57" spans="1:87" ht="13.5" x14ac:dyDescent="0.25">
      <c r="A57" s="16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4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</row>
    <row r="58" spans="1:87" ht="13.5" x14ac:dyDescent="0.25">
      <c r="A58" s="16"/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4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</row>
    <row r="59" spans="1:87" ht="13.5" x14ac:dyDescent="0.25">
      <c r="A59" s="16"/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4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</row>
    <row r="60" spans="1:87" ht="13.5" x14ac:dyDescent="0.25">
      <c r="A60" s="16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4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</row>
    <row r="61" spans="1:87" ht="13.5" x14ac:dyDescent="0.25">
      <c r="A61" s="16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4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</row>
    <row r="62" spans="1:87" ht="13.5" x14ac:dyDescent="0.25">
      <c r="A62" s="16"/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4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</row>
    <row r="63" spans="1:87" ht="13.5" x14ac:dyDescent="0.25">
      <c r="A63" s="16"/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4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</row>
    <row r="64" spans="1:87" ht="13.5" x14ac:dyDescent="0.25">
      <c r="A64" s="16"/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4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</row>
    <row r="65" spans="1:87" ht="13.5" x14ac:dyDescent="0.25">
      <c r="A65" s="16"/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4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</row>
    <row r="66" spans="1:87" ht="13.5" x14ac:dyDescent="0.25">
      <c r="A66" s="16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4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</row>
    <row r="67" spans="1:87" ht="13.5" x14ac:dyDescent="0.25">
      <c r="A67" s="16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4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</row>
    <row r="68" spans="1:87" ht="13.5" x14ac:dyDescent="0.25">
      <c r="A68" s="16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4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</row>
    <row r="69" spans="1:87" ht="13.5" x14ac:dyDescent="0.25">
      <c r="A69" s="16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4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</row>
    <row r="70" spans="1:87" ht="13.5" x14ac:dyDescent="0.25">
      <c r="A70" s="16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4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</row>
    <row r="71" spans="1:87" ht="13.5" x14ac:dyDescent="0.25">
      <c r="A71" s="16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4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</row>
    <row r="72" spans="1:87" ht="13.5" x14ac:dyDescent="0.25">
      <c r="A72" s="16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4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</row>
    <row r="73" spans="1:87" ht="13.5" x14ac:dyDescent="0.25">
      <c r="A73" s="16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4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</row>
    <row r="74" spans="1:87" ht="13.5" x14ac:dyDescent="0.25">
      <c r="A74" s="16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4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</row>
    <row r="75" spans="1:87" ht="13.5" x14ac:dyDescent="0.25">
      <c r="A75" s="16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4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</row>
    <row r="76" spans="1:87" ht="13.5" x14ac:dyDescent="0.25">
      <c r="A76" s="16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4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</row>
    <row r="77" spans="1:87" ht="13.5" x14ac:dyDescent="0.25">
      <c r="A77" s="16"/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4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</row>
    <row r="78" spans="1:87" ht="13.5" x14ac:dyDescent="0.25">
      <c r="A78" s="16"/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4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</row>
    <row r="79" spans="1:87" ht="13.5" x14ac:dyDescent="0.25">
      <c r="A79" s="16"/>
      <c r="B79" s="1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4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</row>
    <row r="80" spans="1:87" ht="13.5" x14ac:dyDescent="0.25">
      <c r="A80" s="16"/>
      <c r="B80" s="1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4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</row>
    <row r="81" spans="1:87" ht="13.5" x14ac:dyDescent="0.25">
      <c r="A81" s="16"/>
      <c r="B81" s="1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4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4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</row>
    <row r="82" spans="1:87" ht="13.5" x14ac:dyDescent="0.25">
      <c r="A82" s="16"/>
      <c r="B82" s="1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4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4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</row>
    <row r="83" spans="1:87" ht="13.5" x14ac:dyDescent="0.25">
      <c r="A83" s="16"/>
      <c r="B83" s="1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4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</row>
    <row r="84" spans="1:87" ht="13.5" x14ac:dyDescent="0.25">
      <c r="A84" s="16"/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4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4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</row>
    <row r="85" spans="1:87" ht="13.5" x14ac:dyDescent="0.25">
      <c r="A85" s="16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4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4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</row>
    <row r="86" spans="1:87" ht="13.5" x14ac:dyDescent="0.25">
      <c r="A86" s="16"/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4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</row>
    <row r="87" spans="1:87" ht="13.5" x14ac:dyDescent="0.25">
      <c r="A87" s="16"/>
      <c r="B87" s="1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4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</row>
    <row r="88" spans="1:87" ht="13.5" x14ac:dyDescent="0.25">
      <c r="A88" s="16"/>
      <c r="B88" s="12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4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4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</row>
    <row r="89" spans="1:87" ht="13.5" x14ac:dyDescent="0.25">
      <c r="A89" s="16"/>
      <c r="B89" s="1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4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4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</row>
    <row r="90" spans="1:87" ht="13.5" x14ac:dyDescent="0.25">
      <c r="A90" s="16"/>
      <c r="B90" s="12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4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4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</row>
    <row r="91" spans="1:87" ht="13.5" x14ac:dyDescent="0.25">
      <c r="A91" s="16"/>
      <c r="B91" s="12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4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4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</row>
    <row r="92" spans="1:87" ht="13.5" x14ac:dyDescent="0.25">
      <c r="A92" s="16"/>
      <c r="B92" s="1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4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4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</row>
    <row r="93" spans="1:87" ht="13.5" x14ac:dyDescent="0.25">
      <c r="A93" s="16"/>
      <c r="B93" s="12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4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4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</row>
    <row r="94" spans="1:87" ht="13.5" x14ac:dyDescent="0.25">
      <c r="A94" s="16"/>
      <c r="B94" s="1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4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4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</row>
    <row r="95" spans="1:87" ht="13.5" x14ac:dyDescent="0.25">
      <c r="A95" s="16"/>
      <c r="B95" s="1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4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4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</row>
    <row r="96" spans="1:87" ht="13.5" x14ac:dyDescent="0.25">
      <c r="A96" s="16"/>
      <c r="B96" s="1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4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4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</row>
    <row r="97" spans="1:87" ht="13.5" x14ac:dyDescent="0.25">
      <c r="A97" s="16"/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4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4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</row>
    <row r="98" spans="1:87" ht="13.5" x14ac:dyDescent="0.25">
      <c r="A98" s="16"/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4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4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</row>
    <row r="99" spans="1:87" ht="13.5" x14ac:dyDescent="0.25">
      <c r="A99" s="16"/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4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</row>
    <row r="100" spans="1:87" ht="13.5" x14ac:dyDescent="0.25">
      <c r="A100" s="16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4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4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</row>
    <row r="101" spans="1:87" ht="13.5" x14ac:dyDescent="0.25">
      <c r="A101" s="16"/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4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4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</row>
    <row r="102" spans="1:87" ht="13.5" x14ac:dyDescent="0.25">
      <c r="A102" s="16"/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4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4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</row>
    <row r="103" spans="1:87" ht="13.5" x14ac:dyDescent="0.25">
      <c r="A103" s="16"/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4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4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</row>
    <row r="104" spans="1:87" ht="13.5" x14ac:dyDescent="0.25">
      <c r="A104" s="16"/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4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4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</row>
    <row r="105" spans="1:87" ht="13.5" x14ac:dyDescent="0.25">
      <c r="A105" s="16"/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4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4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</row>
    <row r="106" spans="1:87" ht="13.5" x14ac:dyDescent="0.25">
      <c r="A106" s="16"/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4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4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</row>
    <row r="107" spans="1:87" ht="13.5" x14ac:dyDescent="0.25">
      <c r="A107" s="16"/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4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4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</row>
    <row r="108" spans="1:87" ht="13.5" x14ac:dyDescent="0.25">
      <c r="A108" s="16"/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4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4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</row>
    <row r="109" spans="1:87" ht="13.5" x14ac:dyDescent="0.25">
      <c r="A109" s="16"/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4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4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</row>
    <row r="110" spans="1:87" ht="13.5" x14ac:dyDescent="0.25">
      <c r="A110" s="16"/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4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4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</row>
    <row r="111" spans="1:87" ht="13.5" x14ac:dyDescent="0.25">
      <c r="A111" s="16"/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4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4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</row>
    <row r="112" spans="1:87" ht="13.5" x14ac:dyDescent="0.25">
      <c r="A112" s="16"/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4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4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</row>
    <row r="113" spans="1:87" ht="13.5" x14ac:dyDescent="0.25">
      <c r="A113" s="16"/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4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4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</row>
    <row r="114" spans="1:87" ht="13.5" x14ac:dyDescent="0.25">
      <c r="A114" s="16"/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4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4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</row>
    <row r="115" spans="1:87" ht="13.5" x14ac:dyDescent="0.25">
      <c r="A115" s="16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4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4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</row>
    <row r="116" spans="1:87" ht="13.5" x14ac:dyDescent="0.25">
      <c r="A116" s="16"/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4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4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</row>
    <row r="117" spans="1:87" ht="13.5" x14ac:dyDescent="0.25">
      <c r="A117" s="16"/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4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4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</row>
    <row r="118" spans="1:87" ht="13.5" x14ac:dyDescent="0.25">
      <c r="A118" s="16"/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4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4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</row>
    <row r="119" spans="1:87" ht="13.5" x14ac:dyDescent="0.25">
      <c r="A119" s="16"/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4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4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</row>
    <row r="120" spans="1:87" ht="13.5" x14ac:dyDescent="0.25">
      <c r="A120" s="16"/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4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4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</row>
    <row r="121" spans="1:87" ht="13.5" x14ac:dyDescent="0.25">
      <c r="A121" s="16"/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4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4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</row>
    <row r="122" spans="1:87" ht="13.5" x14ac:dyDescent="0.25">
      <c r="A122" s="16"/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4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4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</row>
    <row r="123" spans="1:87" ht="13.5" x14ac:dyDescent="0.25">
      <c r="A123" s="16"/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4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4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</row>
    <row r="124" spans="1:87" ht="13.5" x14ac:dyDescent="0.25">
      <c r="A124" s="16"/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4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4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</row>
    <row r="125" spans="1:87" ht="13.5" x14ac:dyDescent="0.25">
      <c r="A125" s="16"/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4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4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</row>
    <row r="126" spans="1:87" ht="13.5" x14ac:dyDescent="0.25">
      <c r="A126" s="16"/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4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4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</row>
    <row r="127" spans="1:87" ht="13.5" x14ac:dyDescent="0.25">
      <c r="A127" s="16"/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4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4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</row>
    <row r="128" spans="1:87" ht="13.5" x14ac:dyDescent="0.25">
      <c r="A128" s="16"/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4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4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</row>
    <row r="129" spans="1:87" ht="13.5" x14ac:dyDescent="0.25">
      <c r="A129" s="16"/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4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4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</row>
    <row r="130" spans="1:87" ht="13.5" x14ac:dyDescent="0.25">
      <c r="A130" s="16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4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4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</row>
    <row r="131" spans="1:87" ht="13.5" x14ac:dyDescent="0.25">
      <c r="A131" s="16"/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4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4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</row>
    <row r="132" spans="1:87" ht="13.5" x14ac:dyDescent="0.25">
      <c r="A132" s="16"/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4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4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</row>
    <row r="133" spans="1:87" ht="13.5" x14ac:dyDescent="0.25">
      <c r="A133" s="16"/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4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4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</row>
    <row r="134" spans="1:87" ht="13.5" x14ac:dyDescent="0.25">
      <c r="A134" s="16"/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4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4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</row>
    <row r="135" spans="1:87" ht="13.5" x14ac:dyDescent="0.25">
      <c r="A135" s="16"/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4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4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</row>
    <row r="136" spans="1:87" ht="13.5" x14ac:dyDescent="0.25">
      <c r="A136" s="16"/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4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4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</row>
    <row r="137" spans="1:87" ht="13.5" x14ac:dyDescent="0.25">
      <c r="A137" s="16"/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4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4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</row>
    <row r="138" spans="1:87" ht="13.5" x14ac:dyDescent="0.25">
      <c r="A138" s="16"/>
      <c r="B138" s="1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4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4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</row>
    <row r="139" spans="1:87" ht="13.5" x14ac:dyDescent="0.25">
      <c r="A139" s="16"/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4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4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</row>
    <row r="140" spans="1:87" ht="13.5" x14ac:dyDescent="0.25">
      <c r="A140" s="16"/>
      <c r="B140" s="1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4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4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</row>
    <row r="141" spans="1:87" ht="13.5" x14ac:dyDescent="0.25">
      <c r="A141" s="16"/>
      <c r="B141" s="1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4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4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</row>
    <row r="142" spans="1:87" ht="13.5" x14ac:dyDescent="0.25">
      <c r="A142" s="16"/>
      <c r="B142" s="12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4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4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</row>
    <row r="143" spans="1:87" ht="13.5" x14ac:dyDescent="0.25">
      <c r="A143" s="16"/>
      <c r="B143" s="12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4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4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</row>
    <row r="144" spans="1:87" ht="13.5" x14ac:dyDescent="0.25">
      <c r="A144" s="16"/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4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4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</row>
    <row r="145" spans="1:87" ht="13.5" x14ac:dyDescent="0.25">
      <c r="A145" s="16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4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4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</row>
    <row r="146" spans="1:87" ht="13.5" x14ac:dyDescent="0.25">
      <c r="A146" s="16"/>
      <c r="B146" s="12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4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4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</row>
    <row r="147" spans="1:87" ht="13.5" x14ac:dyDescent="0.25">
      <c r="A147" s="16"/>
      <c r="B147" s="12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4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4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</row>
    <row r="148" spans="1:87" ht="13.5" x14ac:dyDescent="0.25">
      <c r="A148" s="16"/>
      <c r="B148" s="12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4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4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</row>
    <row r="149" spans="1:87" ht="13.5" x14ac:dyDescent="0.25">
      <c r="A149" s="16"/>
      <c r="B149" s="12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4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4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</row>
    <row r="150" spans="1:87" ht="13.5" x14ac:dyDescent="0.25">
      <c r="A150" s="16"/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4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4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</row>
    <row r="151" spans="1:87" ht="13.5" x14ac:dyDescent="0.25">
      <c r="A151" s="16"/>
      <c r="B151" s="12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4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4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</row>
    <row r="152" spans="1:87" ht="13.5" x14ac:dyDescent="0.25">
      <c r="A152" s="16"/>
      <c r="B152" s="12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4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4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</row>
    <row r="153" spans="1:87" ht="13.5" x14ac:dyDescent="0.25">
      <c r="A153" s="16"/>
      <c r="B153" s="12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4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4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</row>
    <row r="154" spans="1:87" ht="13.5" x14ac:dyDescent="0.25">
      <c r="A154" s="16"/>
      <c r="B154" s="12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4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4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</row>
    <row r="155" spans="1:87" ht="13.5" x14ac:dyDescent="0.25">
      <c r="A155" s="16"/>
      <c r="B155" s="12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4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4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</row>
    <row r="156" spans="1:87" ht="13.5" x14ac:dyDescent="0.25">
      <c r="A156" s="16"/>
      <c r="B156" s="12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4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4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</row>
    <row r="157" spans="1:87" ht="13.5" x14ac:dyDescent="0.25">
      <c r="A157" s="16"/>
      <c r="B157" s="12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4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4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</row>
    <row r="158" spans="1:87" ht="13.5" x14ac:dyDescent="0.25">
      <c r="A158" s="16"/>
      <c r="B158" s="12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4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4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</row>
    <row r="159" spans="1:87" ht="13.5" x14ac:dyDescent="0.25">
      <c r="A159" s="16"/>
      <c r="B159" s="12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4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4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</row>
    <row r="160" spans="1:87" ht="13.5" x14ac:dyDescent="0.25">
      <c r="A160" s="16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4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4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</row>
    <row r="161" spans="1:87" ht="13.5" x14ac:dyDescent="0.25">
      <c r="A161" s="16"/>
      <c r="B161" s="12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4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4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</row>
    <row r="162" spans="1:87" ht="13.5" x14ac:dyDescent="0.25">
      <c r="A162" s="16"/>
      <c r="B162" s="12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4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4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</row>
    <row r="163" spans="1:87" ht="13.5" x14ac:dyDescent="0.25">
      <c r="A163" s="16"/>
      <c r="B163" s="12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4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4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</row>
    <row r="164" spans="1:87" ht="13.5" x14ac:dyDescent="0.25">
      <c r="A164" s="16"/>
      <c r="B164" s="12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4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4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</row>
    <row r="165" spans="1:87" ht="13.5" x14ac:dyDescent="0.25">
      <c r="A165" s="16"/>
      <c r="B165" s="12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4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4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</row>
    <row r="166" spans="1:87" ht="13.5" x14ac:dyDescent="0.25">
      <c r="A166" s="16"/>
      <c r="B166" s="12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4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4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</row>
    <row r="167" spans="1:87" ht="13.5" x14ac:dyDescent="0.25">
      <c r="A167" s="16"/>
      <c r="B167" s="12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4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4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</row>
    <row r="168" spans="1:87" ht="13.5" x14ac:dyDescent="0.25">
      <c r="A168" s="16"/>
      <c r="B168" s="12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4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4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</row>
    <row r="169" spans="1:87" ht="13.5" x14ac:dyDescent="0.25">
      <c r="A169" s="16"/>
      <c r="B169" s="12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4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4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</row>
    <row r="170" spans="1:87" ht="13.5" x14ac:dyDescent="0.25">
      <c r="A170" s="16"/>
      <c r="B170" s="12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4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4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</row>
    <row r="171" spans="1:87" ht="13.5" x14ac:dyDescent="0.25">
      <c r="A171" s="16"/>
      <c r="B171" s="12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4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4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</row>
    <row r="172" spans="1:87" ht="13.5" x14ac:dyDescent="0.25">
      <c r="A172" s="16"/>
      <c r="B172" s="12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4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4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</row>
    <row r="173" spans="1:87" ht="13.5" x14ac:dyDescent="0.25">
      <c r="A173" s="16"/>
      <c r="B173" s="12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4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4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</row>
    <row r="174" spans="1:87" ht="13.5" x14ac:dyDescent="0.25">
      <c r="A174" s="16"/>
      <c r="B174" s="12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4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4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</row>
    <row r="175" spans="1:87" ht="13.5" x14ac:dyDescent="0.25">
      <c r="A175" s="16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4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4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</row>
    <row r="176" spans="1:87" ht="13.5" x14ac:dyDescent="0.25">
      <c r="A176" s="16"/>
      <c r="B176" s="12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4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4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</row>
    <row r="177" spans="1:87" ht="13.5" x14ac:dyDescent="0.25">
      <c r="A177" s="16"/>
      <c r="B177" s="12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4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4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</row>
    <row r="178" spans="1:87" ht="13.5" x14ac:dyDescent="0.25">
      <c r="A178" s="16"/>
      <c r="B178" s="12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4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4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</row>
    <row r="179" spans="1:87" ht="13.5" x14ac:dyDescent="0.25">
      <c r="A179" s="16"/>
      <c r="B179" s="12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4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4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</row>
    <row r="180" spans="1:87" ht="13.5" x14ac:dyDescent="0.25">
      <c r="A180" s="16"/>
      <c r="B180" s="12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4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4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</row>
    <row r="181" spans="1:87" ht="13.5" x14ac:dyDescent="0.25">
      <c r="A181" s="16"/>
      <c r="B181" s="12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4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4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</row>
    <row r="182" spans="1:87" ht="13.5" x14ac:dyDescent="0.25">
      <c r="A182" s="16"/>
      <c r="B182" s="12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4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4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</row>
    <row r="183" spans="1:87" ht="13.5" x14ac:dyDescent="0.25">
      <c r="A183" s="16"/>
      <c r="B183" s="12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4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4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</row>
    <row r="184" spans="1:87" ht="13.5" x14ac:dyDescent="0.25">
      <c r="A184" s="16"/>
      <c r="B184" s="12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4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4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</row>
    <row r="185" spans="1:87" ht="13.5" x14ac:dyDescent="0.25">
      <c r="A185" s="16"/>
      <c r="B185" s="12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4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4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</row>
    <row r="186" spans="1:87" ht="13.5" x14ac:dyDescent="0.25">
      <c r="A186" s="16"/>
      <c r="B186" s="12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4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4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</row>
    <row r="187" spans="1:87" ht="13.5" x14ac:dyDescent="0.25">
      <c r="A187" s="16"/>
      <c r="B187" s="12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4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4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</row>
    <row r="188" spans="1:87" ht="13.5" x14ac:dyDescent="0.25">
      <c r="A188" s="16"/>
      <c r="B188" s="12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4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4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</row>
    <row r="189" spans="1:87" ht="13.5" x14ac:dyDescent="0.25">
      <c r="A189" s="16"/>
      <c r="B189" s="12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4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4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</row>
    <row r="190" spans="1:87" ht="13.5" x14ac:dyDescent="0.25">
      <c r="A190" s="16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4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4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</row>
    <row r="191" spans="1:87" ht="13.5" x14ac:dyDescent="0.25">
      <c r="A191" s="16"/>
      <c r="B191" s="12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4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4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</row>
    <row r="192" spans="1:87" ht="13.5" x14ac:dyDescent="0.25">
      <c r="A192" s="16"/>
      <c r="B192" s="12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4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4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</row>
    <row r="193" spans="1:87" ht="13.5" x14ac:dyDescent="0.25">
      <c r="A193" s="16"/>
      <c r="B193" s="12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4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4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</row>
    <row r="194" spans="1:87" ht="13.5" x14ac:dyDescent="0.25">
      <c r="A194" s="16"/>
      <c r="B194" s="12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4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4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</row>
    <row r="195" spans="1:87" ht="13.5" x14ac:dyDescent="0.25">
      <c r="A195" s="16"/>
      <c r="B195" s="12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4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4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</row>
    <row r="196" spans="1:87" ht="13.5" x14ac:dyDescent="0.25">
      <c r="A196" s="16"/>
      <c r="B196" s="12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4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4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</row>
    <row r="197" spans="1:87" ht="13.5" x14ac:dyDescent="0.25">
      <c r="A197" s="16"/>
      <c r="B197" s="12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4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4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</row>
    <row r="198" spans="1:87" ht="13.5" x14ac:dyDescent="0.25">
      <c r="A198" s="16"/>
      <c r="B198" s="12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4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4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</row>
    <row r="199" spans="1:87" ht="13.5" x14ac:dyDescent="0.25">
      <c r="A199" s="16"/>
      <c r="B199" s="12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4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4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</row>
    <row r="200" spans="1:87" ht="13.5" x14ac:dyDescent="0.25">
      <c r="A200" s="16"/>
      <c r="B200" s="12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4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4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</row>
    <row r="201" spans="1:87" ht="13.5" x14ac:dyDescent="0.25">
      <c r="A201" s="16"/>
      <c r="B201" s="12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4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4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</row>
    <row r="202" spans="1:87" ht="13.5" x14ac:dyDescent="0.25">
      <c r="A202" s="16"/>
      <c r="B202" s="12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4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4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</row>
    <row r="203" spans="1:87" ht="13.5" x14ac:dyDescent="0.25">
      <c r="A203" s="16"/>
      <c r="B203" s="12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4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4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</row>
    <row r="204" spans="1:87" ht="13.5" x14ac:dyDescent="0.25">
      <c r="A204" s="16"/>
      <c r="B204" s="12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4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4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</row>
    <row r="205" spans="1:87" ht="13.5" x14ac:dyDescent="0.25">
      <c r="A205" s="16"/>
      <c r="B205" s="12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4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4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</row>
    <row r="206" spans="1:87" ht="13.5" x14ac:dyDescent="0.25">
      <c r="A206" s="16"/>
      <c r="B206" s="12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4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4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</row>
    <row r="207" spans="1:87" ht="13.5" x14ac:dyDescent="0.25">
      <c r="A207" s="16"/>
      <c r="B207" s="12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4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4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</row>
    <row r="208" spans="1:87" ht="13.5" x14ac:dyDescent="0.25">
      <c r="A208" s="16"/>
      <c r="B208" s="12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4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4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</row>
    <row r="209" spans="1:87" ht="13.5" x14ac:dyDescent="0.25">
      <c r="A209" s="16"/>
      <c r="B209" s="12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4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4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</row>
    <row r="210" spans="1:87" ht="13.5" x14ac:dyDescent="0.25">
      <c r="A210" s="16"/>
      <c r="B210" s="12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4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4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</row>
    <row r="211" spans="1:87" ht="13.5" x14ac:dyDescent="0.25">
      <c r="A211" s="16"/>
      <c r="B211" s="12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4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4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</row>
    <row r="212" spans="1:87" ht="13.5" x14ac:dyDescent="0.25">
      <c r="A212" s="16"/>
      <c r="B212" s="12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4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4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</row>
    <row r="213" spans="1:87" ht="13.5" x14ac:dyDescent="0.25">
      <c r="A213" s="16"/>
      <c r="B213" s="12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4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4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</row>
    <row r="214" spans="1:87" ht="13.5" x14ac:dyDescent="0.25">
      <c r="A214" s="16"/>
      <c r="B214" s="12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4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4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</row>
    <row r="215" spans="1:87" ht="13.5" x14ac:dyDescent="0.25">
      <c r="A215" s="16"/>
      <c r="B215" s="12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4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4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</row>
    <row r="216" spans="1:87" ht="13.5" x14ac:dyDescent="0.25">
      <c r="A216" s="16"/>
      <c r="B216" s="12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4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4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</row>
    <row r="217" spans="1:87" ht="13.5" x14ac:dyDescent="0.25">
      <c r="A217" s="16"/>
      <c r="B217" s="12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4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4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</row>
    <row r="218" spans="1:87" ht="13.5" x14ac:dyDescent="0.25">
      <c r="A218" s="16"/>
      <c r="B218" s="12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4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4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</row>
    <row r="219" spans="1:87" ht="13.5" x14ac:dyDescent="0.25">
      <c r="A219" s="16"/>
      <c r="B219" s="12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4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4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</row>
    <row r="220" spans="1:87" ht="13.5" x14ac:dyDescent="0.25">
      <c r="A220" s="16"/>
      <c r="B220" s="12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4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4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</row>
    <row r="221" spans="1:87" ht="13.5" x14ac:dyDescent="0.25">
      <c r="A221" s="16"/>
      <c r="B221" s="12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4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4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</row>
    <row r="222" spans="1:87" ht="13.5" x14ac:dyDescent="0.25">
      <c r="A222" s="16"/>
      <c r="B222" s="12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4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4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</row>
    <row r="223" spans="1:87" ht="13.5" x14ac:dyDescent="0.25">
      <c r="A223" s="16"/>
      <c r="B223" s="12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4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4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</row>
    <row r="224" spans="1:87" ht="13.5" x14ac:dyDescent="0.25">
      <c r="A224" s="16"/>
      <c r="B224" s="12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4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4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</row>
    <row r="225" spans="1:87" ht="13.5" x14ac:dyDescent="0.25">
      <c r="A225" s="16"/>
      <c r="B225" s="12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4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4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</row>
    <row r="226" spans="1:87" ht="13.5" x14ac:dyDescent="0.25">
      <c r="A226" s="16"/>
      <c r="B226" s="12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4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4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</row>
    <row r="227" spans="1:87" ht="13.5" x14ac:dyDescent="0.25">
      <c r="A227" s="16"/>
      <c r="B227" s="12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4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4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</row>
    <row r="228" spans="1:87" ht="13.5" x14ac:dyDescent="0.25">
      <c r="A228" s="16"/>
      <c r="B228" s="12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4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4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</row>
    <row r="229" spans="1:87" ht="13.5" x14ac:dyDescent="0.25">
      <c r="A229" s="16"/>
      <c r="B229" s="12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4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4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</row>
    <row r="230" spans="1:87" ht="13.5" x14ac:dyDescent="0.25">
      <c r="A230" s="16"/>
      <c r="B230" s="12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4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4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</row>
    <row r="231" spans="1:87" ht="13.5" x14ac:dyDescent="0.25">
      <c r="A231" s="16"/>
      <c r="B231" s="12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4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4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</row>
    <row r="232" spans="1:87" ht="13.5" x14ac:dyDescent="0.25">
      <c r="A232" s="16"/>
      <c r="B232" s="12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4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4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</row>
    <row r="233" spans="1:87" ht="13.5" x14ac:dyDescent="0.25">
      <c r="A233" s="16"/>
      <c r="B233" s="12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4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4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</row>
    <row r="234" spans="1:87" ht="13.5" x14ac:dyDescent="0.25">
      <c r="A234" s="16"/>
      <c r="B234" s="12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4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4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</row>
    <row r="235" spans="1:87" ht="13.5" x14ac:dyDescent="0.25">
      <c r="A235" s="16"/>
      <c r="B235" s="12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4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4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</row>
    <row r="236" spans="1:87" ht="13.5" x14ac:dyDescent="0.25">
      <c r="A236" s="16"/>
      <c r="B236" s="12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4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4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</row>
    <row r="237" spans="1:87" ht="13.5" x14ac:dyDescent="0.25">
      <c r="A237" s="16"/>
      <c r="B237" s="12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4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4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</row>
    <row r="238" spans="1:87" ht="13.5" x14ac:dyDescent="0.25">
      <c r="A238" s="16"/>
      <c r="B238" s="12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4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4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</row>
    <row r="239" spans="1:87" ht="13.5" x14ac:dyDescent="0.25">
      <c r="A239" s="16"/>
      <c r="B239" s="12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4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4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</row>
    <row r="240" spans="1:87" ht="13.5" x14ac:dyDescent="0.25">
      <c r="A240" s="16"/>
      <c r="B240" s="12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4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4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</row>
    <row r="241" spans="1:87" ht="13.5" x14ac:dyDescent="0.25">
      <c r="A241" s="16"/>
      <c r="B241" s="12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4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4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</row>
    <row r="242" spans="1:87" ht="13.5" x14ac:dyDescent="0.25">
      <c r="A242" s="16"/>
      <c r="B242" s="12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4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4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</row>
    <row r="243" spans="1:87" ht="13.5" x14ac:dyDescent="0.25">
      <c r="A243" s="16"/>
      <c r="B243" s="12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4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4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</row>
    <row r="244" spans="1:87" ht="13.5" x14ac:dyDescent="0.25">
      <c r="A244" s="16"/>
      <c r="B244" s="12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4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4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</row>
    <row r="245" spans="1:87" ht="13.5" x14ac:dyDescent="0.25">
      <c r="A245" s="16"/>
      <c r="B245" s="12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4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4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</row>
    <row r="246" spans="1:87" ht="13.5" x14ac:dyDescent="0.25">
      <c r="A246" s="16"/>
      <c r="B246" s="12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4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4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</row>
    <row r="247" spans="1:87" ht="13.5" x14ac:dyDescent="0.25">
      <c r="A247" s="16"/>
      <c r="B247" s="12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4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4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</row>
    <row r="248" spans="1:87" ht="13.5" x14ac:dyDescent="0.25">
      <c r="A248" s="16"/>
      <c r="B248" s="12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4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4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</row>
    <row r="249" spans="1:87" ht="13.5" x14ac:dyDescent="0.25">
      <c r="A249" s="16"/>
      <c r="B249" s="12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4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4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</row>
    <row r="250" spans="1:87" ht="13.5" x14ac:dyDescent="0.25">
      <c r="A250" s="16"/>
      <c r="B250" s="12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4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4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</row>
    <row r="251" spans="1:87" ht="13.5" x14ac:dyDescent="0.25">
      <c r="A251" s="16"/>
      <c r="B251" s="12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4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4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</row>
    <row r="252" spans="1:87" ht="13.5" x14ac:dyDescent="0.25">
      <c r="A252" s="16"/>
      <c r="B252" s="12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4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4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</row>
    <row r="253" spans="1:87" ht="13.5" x14ac:dyDescent="0.25">
      <c r="A253" s="16"/>
      <c r="B253" s="12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4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4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</row>
    <row r="254" spans="1:87" ht="13.5" x14ac:dyDescent="0.25">
      <c r="A254" s="16"/>
      <c r="B254" s="12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4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4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</row>
    <row r="255" spans="1:87" ht="13.5" x14ac:dyDescent="0.25">
      <c r="A255" s="16"/>
      <c r="B255" s="12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4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4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</row>
    <row r="256" spans="1:87" ht="13.5" x14ac:dyDescent="0.25">
      <c r="A256" s="16"/>
      <c r="B256" s="12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4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4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</row>
    <row r="257" spans="1:87" ht="13.5" x14ac:dyDescent="0.25">
      <c r="A257" s="16"/>
      <c r="B257" s="12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4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4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</row>
    <row r="258" spans="1:87" ht="13.5" x14ac:dyDescent="0.25">
      <c r="A258" s="16"/>
      <c r="B258" s="12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4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4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</row>
    <row r="259" spans="1:87" ht="13.5" x14ac:dyDescent="0.25">
      <c r="A259" s="16"/>
      <c r="B259" s="12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4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4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</row>
    <row r="260" spans="1:87" ht="13.5" x14ac:dyDescent="0.25">
      <c r="A260" s="16"/>
      <c r="B260" s="12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4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4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</row>
    <row r="261" spans="1:87" ht="13.5" x14ac:dyDescent="0.25">
      <c r="A261" s="16"/>
      <c r="B261" s="12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4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4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</row>
    <row r="262" spans="1:87" ht="13.5" x14ac:dyDescent="0.25">
      <c r="A262" s="16"/>
      <c r="B262" s="12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4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4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</row>
    <row r="263" spans="1:87" ht="13.5" x14ac:dyDescent="0.25">
      <c r="A263" s="16"/>
      <c r="B263" s="12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4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4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</row>
    <row r="264" spans="1:87" ht="13.5" x14ac:dyDescent="0.25">
      <c r="A264" s="16"/>
      <c r="B264" s="12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4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4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</row>
    <row r="265" spans="1:87" ht="13.5" x14ac:dyDescent="0.25">
      <c r="A265" s="16"/>
      <c r="B265" s="12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4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4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</row>
    <row r="266" spans="1:87" ht="13.5" x14ac:dyDescent="0.25">
      <c r="A266" s="16"/>
      <c r="B266" s="12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4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4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</row>
    <row r="267" spans="1:87" ht="13.5" x14ac:dyDescent="0.25">
      <c r="A267" s="16"/>
      <c r="B267" s="12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4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4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</row>
    <row r="268" spans="1:87" ht="13.5" x14ac:dyDescent="0.25">
      <c r="A268" s="16"/>
      <c r="B268" s="12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4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4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</row>
    <row r="269" spans="1:87" ht="13.5" x14ac:dyDescent="0.25">
      <c r="A269" s="16"/>
      <c r="B269" s="12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4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4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</row>
    <row r="270" spans="1:87" ht="13.5" x14ac:dyDescent="0.25">
      <c r="A270" s="16"/>
      <c r="B270" s="12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4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4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</row>
    <row r="271" spans="1:87" ht="13.5" x14ac:dyDescent="0.25">
      <c r="A271" s="16"/>
      <c r="B271" s="12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4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4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</row>
    <row r="272" spans="1:87" ht="13.5" x14ac:dyDescent="0.25">
      <c r="A272" s="16"/>
      <c r="B272" s="12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4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4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</row>
    <row r="273" spans="1:87" ht="13.5" x14ac:dyDescent="0.25">
      <c r="A273" s="16"/>
      <c r="B273" s="12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4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4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</row>
    <row r="274" spans="1:87" ht="13.5" x14ac:dyDescent="0.25">
      <c r="A274" s="16"/>
      <c r="B274" s="12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4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4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</row>
    <row r="275" spans="1:87" ht="13.5" x14ac:dyDescent="0.25">
      <c r="A275" s="16"/>
      <c r="B275" s="12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4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4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</row>
    <row r="276" spans="1:87" ht="13.5" x14ac:dyDescent="0.25">
      <c r="A276" s="16"/>
      <c r="B276" s="12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4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4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</row>
    <row r="277" spans="1:87" ht="13.5" x14ac:dyDescent="0.25">
      <c r="A277" s="16"/>
      <c r="B277" s="12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4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4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</row>
    <row r="278" spans="1:87" ht="13.5" x14ac:dyDescent="0.25">
      <c r="A278" s="16"/>
      <c r="B278" s="12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4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4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</row>
    <row r="279" spans="1:87" ht="13.5" x14ac:dyDescent="0.25">
      <c r="A279" s="16"/>
      <c r="B279" s="12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4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4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</row>
    <row r="280" spans="1:87" ht="13.5" x14ac:dyDescent="0.25">
      <c r="A280" s="16"/>
      <c r="B280" s="12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4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4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</row>
    <row r="281" spans="1:87" ht="13.5" x14ac:dyDescent="0.25">
      <c r="A281" s="16"/>
      <c r="B281" s="12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4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4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</row>
    <row r="282" spans="1:87" ht="13.5" x14ac:dyDescent="0.25">
      <c r="A282" s="16"/>
      <c r="B282" s="12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4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4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</row>
    <row r="283" spans="1:87" ht="13.5" x14ac:dyDescent="0.25">
      <c r="A283" s="16"/>
      <c r="B283" s="12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4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4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</row>
    <row r="284" spans="1:87" ht="13.5" x14ac:dyDescent="0.25">
      <c r="A284" s="16"/>
      <c r="B284" s="12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4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4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</row>
    <row r="285" spans="1:87" ht="13.5" x14ac:dyDescent="0.25">
      <c r="A285" s="16"/>
      <c r="B285" s="12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4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4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</row>
    <row r="286" spans="1:87" ht="13.5" x14ac:dyDescent="0.25">
      <c r="A286" s="16"/>
      <c r="B286" s="12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4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4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</row>
    <row r="287" spans="1:87" ht="13.5" x14ac:dyDescent="0.25">
      <c r="A287" s="16"/>
      <c r="B287" s="12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4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4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</row>
    <row r="288" spans="1:87" ht="13.5" x14ac:dyDescent="0.25">
      <c r="A288" s="16"/>
      <c r="B288" s="12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4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4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</row>
    <row r="289" spans="1:87" ht="13.5" x14ac:dyDescent="0.25">
      <c r="A289" s="16"/>
      <c r="B289" s="12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4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4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</row>
    <row r="290" spans="1:87" ht="13.5" x14ac:dyDescent="0.25">
      <c r="A290" s="16"/>
      <c r="B290" s="12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4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4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</row>
    <row r="291" spans="1:87" ht="13.5" x14ac:dyDescent="0.25">
      <c r="A291" s="16"/>
      <c r="B291" s="12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4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4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</row>
    <row r="292" spans="1:87" ht="13.5" x14ac:dyDescent="0.25">
      <c r="A292" s="16"/>
      <c r="B292" s="12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4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4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</row>
    <row r="293" spans="1:87" ht="13.5" x14ac:dyDescent="0.25">
      <c r="A293" s="16"/>
      <c r="B293" s="12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4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4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</row>
    <row r="294" spans="1:87" ht="13.5" x14ac:dyDescent="0.25">
      <c r="A294" s="16"/>
      <c r="B294" s="12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4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4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</row>
    <row r="295" spans="1:87" ht="13.5" x14ac:dyDescent="0.25">
      <c r="A295" s="16"/>
      <c r="B295" s="12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4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4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</row>
    <row r="296" spans="1:87" ht="13.5" x14ac:dyDescent="0.25">
      <c r="A296" s="16"/>
      <c r="B296" s="12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4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4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</row>
    <row r="297" spans="1:87" ht="13.5" x14ac:dyDescent="0.25">
      <c r="A297" s="16"/>
      <c r="B297" s="12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4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4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</row>
    <row r="298" spans="1:87" ht="13.5" x14ac:dyDescent="0.25">
      <c r="A298" s="16"/>
      <c r="B298" s="12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4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4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</row>
    <row r="299" spans="1:87" ht="13.5" x14ac:dyDescent="0.25">
      <c r="A299" s="16"/>
      <c r="B299" s="12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4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4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</row>
    <row r="300" spans="1:87" ht="13.5" x14ac:dyDescent="0.25">
      <c r="A300" s="16"/>
      <c r="B300" s="12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4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4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</row>
    <row r="301" spans="1:87" ht="13.5" x14ac:dyDescent="0.25">
      <c r="A301" s="16"/>
      <c r="B301" s="12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4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4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</row>
    <row r="302" spans="1:87" ht="13.5" x14ac:dyDescent="0.25">
      <c r="A302" s="16"/>
      <c r="B302" s="12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4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4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</row>
    <row r="303" spans="1:87" ht="13.5" x14ac:dyDescent="0.25">
      <c r="A303" s="16"/>
      <c r="B303" s="12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4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4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</row>
    <row r="304" spans="1:87" ht="13.5" x14ac:dyDescent="0.25">
      <c r="A304" s="16"/>
      <c r="B304" s="12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4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4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</row>
    <row r="305" spans="1:87" ht="13.5" x14ac:dyDescent="0.25">
      <c r="A305" s="16"/>
      <c r="B305" s="12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4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4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</row>
    <row r="306" spans="1:87" ht="13.5" x14ac:dyDescent="0.25">
      <c r="A306" s="16"/>
      <c r="B306" s="12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4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4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</row>
    <row r="307" spans="1:87" ht="13.5" x14ac:dyDescent="0.25">
      <c r="A307" s="16"/>
      <c r="B307" s="12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4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4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</row>
    <row r="308" spans="1:87" ht="13.5" x14ac:dyDescent="0.25">
      <c r="A308" s="16"/>
      <c r="B308" s="12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4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4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</row>
    <row r="309" spans="1:87" ht="13.5" x14ac:dyDescent="0.25">
      <c r="A309" s="16"/>
      <c r="B309" s="12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4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4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</row>
    <row r="310" spans="1:87" ht="13.5" x14ac:dyDescent="0.25">
      <c r="A310" s="16"/>
      <c r="B310" s="12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4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4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</row>
    <row r="311" spans="1:87" ht="13.5" x14ac:dyDescent="0.25">
      <c r="A311" s="16"/>
      <c r="B311" s="12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4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4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</row>
    <row r="312" spans="1:87" ht="13.5" x14ac:dyDescent="0.25">
      <c r="A312" s="16"/>
      <c r="B312" s="12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4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4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</row>
    <row r="313" spans="1:87" ht="13.5" x14ac:dyDescent="0.25">
      <c r="A313" s="16"/>
      <c r="B313" s="12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4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4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</row>
    <row r="314" spans="1:87" ht="13.5" x14ac:dyDescent="0.25">
      <c r="A314" s="16"/>
      <c r="B314" s="12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4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4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</row>
    <row r="315" spans="1:87" ht="13.5" x14ac:dyDescent="0.25">
      <c r="A315" s="16"/>
      <c r="B315" s="12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4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4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</row>
    <row r="316" spans="1:87" ht="13.5" x14ac:dyDescent="0.25">
      <c r="A316" s="16"/>
      <c r="B316" s="12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4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4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</row>
    <row r="317" spans="1:87" ht="13.5" x14ac:dyDescent="0.25">
      <c r="A317" s="16"/>
      <c r="B317" s="12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4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4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</row>
    <row r="318" spans="1:87" ht="13.5" x14ac:dyDescent="0.25">
      <c r="A318" s="16"/>
      <c r="B318" s="12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4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4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</row>
    <row r="319" spans="1:87" ht="13.5" x14ac:dyDescent="0.25">
      <c r="A319" s="16"/>
      <c r="B319" s="12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4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4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</row>
    <row r="320" spans="1:87" ht="13.5" x14ac:dyDescent="0.25">
      <c r="A320" s="16"/>
      <c r="B320" s="12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4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4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</row>
    <row r="321" spans="1:87" ht="13.5" x14ac:dyDescent="0.25">
      <c r="A321" s="16"/>
      <c r="B321" s="1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4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4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</row>
    <row r="322" spans="1:87" ht="13.5" x14ac:dyDescent="0.25">
      <c r="A322" s="16"/>
      <c r="B322" s="1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4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4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</row>
    <row r="323" spans="1:87" ht="13.5" x14ac:dyDescent="0.25">
      <c r="A323" s="16"/>
      <c r="B323" s="1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4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4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</row>
    <row r="324" spans="1:87" ht="13.5" x14ac:dyDescent="0.25">
      <c r="A324" s="16"/>
      <c r="B324" s="1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4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4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</row>
    <row r="325" spans="1:87" ht="13.5" x14ac:dyDescent="0.25">
      <c r="A325" s="16"/>
      <c r="B325" s="1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4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4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</row>
    <row r="326" spans="1:87" ht="13.5" x14ac:dyDescent="0.25">
      <c r="A326" s="16"/>
      <c r="B326" s="1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4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4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</row>
    <row r="327" spans="1:87" ht="13.5" x14ac:dyDescent="0.25">
      <c r="A327" s="16"/>
      <c r="B327" s="1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4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4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</row>
    <row r="328" spans="1:87" ht="13.5" x14ac:dyDescent="0.25">
      <c r="A328" s="16"/>
      <c r="B328" s="1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4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4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</row>
    <row r="329" spans="1:87" ht="13.5" x14ac:dyDescent="0.25">
      <c r="A329" s="16"/>
      <c r="B329" s="1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4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4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</row>
    <row r="330" spans="1:87" ht="13.5" x14ac:dyDescent="0.25">
      <c r="A330" s="16"/>
      <c r="B330" s="1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4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4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</row>
    <row r="331" spans="1:87" ht="13.5" x14ac:dyDescent="0.25">
      <c r="A331" s="16"/>
      <c r="B331" s="1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4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4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</row>
    <row r="332" spans="1:87" ht="13.5" x14ac:dyDescent="0.25">
      <c r="A332" s="16"/>
      <c r="B332" s="1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4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4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</row>
    <row r="333" spans="1:87" ht="13.5" x14ac:dyDescent="0.25">
      <c r="A333" s="16"/>
      <c r="B333" s="1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4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4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</row>
    <row r="334" spans="1:87" ht="13.5" x14ac:dyDescent="0.25">
      <c r="A334" s="16"/>
      <c r="B334" s="1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4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4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</row>
    <row r="335" spans="1:87" ht="13.5" x14ac:dyDescent="0.25">
      <c r="A335" s="16"/>
      <c r="B335" s="1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4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4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</row>
    <row r="336" spans="1:87" ht="13.5" x14ac:dyDescent="0.25">
      <c r="A336" s="16"/>
      <c r="B336" s="1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4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4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</row>
    <row r="337" spans="1:87" ht="13.5" x14ac:dyDescent="0.25">
      <c r="A337" s="16"/>
      <c r="B337" s="1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4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4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</row>
    <row r="338" spans="1:87" ht="13.5" x14ac:dyDescent="0.25">
      <c r="A338" s="16"/>
      <c r="B338" s="1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4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4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</row>
    <row r="339" spans="1:87" ht="13.5" x14ac:dyDescent="0.25">
      <c r="A339" s="16"/>
      <c r="B339" s="1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4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4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</row>
    <row r="340" spans="1:87" ht="13.5" x14ac:dyDescent="0.25">
      <c r="A340" s="16"/>
      <c r="B340" s="1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4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4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</row>
    <row r="341" spans="1:87" ht="13.5" x14ac:dyDescent="0.25">
      <c r="A341" s="16"/>
      <c r="B341" s="1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4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4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</row>
    <row r="342" spans="1:87" ht="13.5" x14ac:dyDescent="0.25">
      <c r="A342" s="16"/>
      <c r="B342" s="1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4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4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</row>
    <row r="343" spans="1:87" ht="13.5" x14ac:dyDescent="0.25">
      <c r="A343" s="16"/>
      <c r="B343" s="1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4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4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</row>
    <row r="344" spans="1:87" ht="13.5" x14ac:dyDescent="0.25">
      <c r="A344" s="16"/>
      <c r="B344" s="1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4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4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</row>
    <row r="345" spans="1:87" ht="13.5" x14ac:dyDescent="0.25">
      <c r="A345" s="16"/>
      <c r="B345" s="1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4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4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</row>
    <row r="346" spans="1:87" ht="13.5" x14ac:dyDescent="0.25">
      <c r="A346" s="16"/>
      <c r="B346" s="1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4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4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</row>
    <row r="347" spans="1:87" ht="13.5" x14ac:dyDescent="0.25">
      <c r="A347" s="16"/>
      <c r="B347" s="1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4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4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</row>
    <row r="348" spans="1:87" ht="13.5" x14ac:dyDescent="0.25">
      <c r="A348" s="16"/>
      <c r="B348" s="1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4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4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</row>
    <row r="349" spans="1:87" ht="13.5" x14ac:dyDescent="0.25">
      <c r="A349" s="16"/>
      <c r="B349" s="1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4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4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</row>
    <row r="350" spans="1:87" ht="13.5" x14ac:dyDescent="0.25">
      <c r="A350" s="16"/>
      <c r="B350" s="1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4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4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</row>
    <row r="351" spans="1:87" ht="13.5" x14ac:dyDescent="0.25">
      <c r="A351" s="16"/>
      <c r="B351" s="1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4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4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</row>
    <row r="352" spans="1:87" ht="13.5" x14ac:dyDescent="0.25">
      <c r="A352" s="16"/>
      <c r="B352" s="1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4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4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</row>
    <row r="353" spans="1:87" ht="13.5" x14ac:dyDescent="0.25">
      <c r="A353" s="16"/>
      <c r="B353" s="1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4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4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</row>
    <row r="354" spans="1:87" ht="13.5" x14ac:dyDescent="0.25">
      <c r="A354" s="16"/>
      <c r="B354" s="1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4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4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</row>
    <row r="355" spans="1:87" ht="13.5" x14ac:dyDescent="0.25">
      <c r="A355" s="16"/>
      <c r="B355" s="1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4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4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</row>
    <row r="356" spans="1:87" ht="13.5" x14ac:dyDescent="0.25">
      <c r="A356" s="16"/>
      <c r="B356" s="1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4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4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</row>
    <row r="357" spans="1:87" ht="13.5" x14ac:dyDescent="0.25">
      <c r="A357" s="16"/>
      <c r="B357" s="1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4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4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</row>
    <row r="358" spans="1:87" ht="13.5" x14ac:dyDescent="0.25">
      <c r="A358" s="16"/>
      <c r="B358" s="1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4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4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</row>
    <row r="359" spans="1:87" ht="13.5" x14ac:dyDescent="0.25">
      <c r="A359" s="16"/>
      <c r="B359" s="1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4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4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</row>
    <row r="360" spans="1:87" ht="13.5" x14ac:dyDescent="0.25">
      <c r="A360" s="16"/>
      <c r="B360" s="1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4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4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</row>
    <row r="361" spans="1:87" ht="13.5" x14ac:dyDescent="0.25">
      <c r="A361" s="16"/>
      <c r="B361" s="1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4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4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</row>
    <row r="362" spans="1:87" ht="13.5" x14ac:dyDescent="0.25">
      <c r="A362" s="16"/>
      <c r="B362" s="1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4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4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</row>
    <row r="363" spans="1:87" ht="13.5" x14ac:dyDescent="0.25">
      <c r="A363" s="16"/>
      <c r="B363" s="1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4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4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</row>
    <row r="364" spans="1:87" ht="13.5" x14ac:dyDescent="0.25">
      <c r="A364" s="16"/>
      <c r="B364" s="1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4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4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</row>
    <row r="365" spans="1:87" ht="13.5" x14ac:dyDescent="0.25">
      <c r="A365" s="16"/>
      <c r="B365" s="1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4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4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</row>
    <row r="366" spans="1:87" ht="13.5" x14ac:dyDescent="0.25">
      <c r="A366" s="16"/>
      <c r="B366" s="1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4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4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</row>
    <row r="367" spans="1:87" ht="13.5" x14ac:dyDescent="0.25">
      <c r="A367" s="16"/>
      <c r="B367" s="1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4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4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</row>
    <row r="368" spans="1:87" ht="13.5" x14ac:dyDescent="0.25">
      <c r="A368" s="16"/>
      <c r="B368" s="1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4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4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</row>
    <row r="369" spans="1:87" ht="13.5" x14ac:dyDescent="0.25">
      <c r="A369" s="16"/>
      <c r="B369" s="1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4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4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/>
      <c r="BP369" s="13"/>
      <c r="BQ369" s="13"/>
      <c r="BS369" s="13"/>
      <c r="BT369" s="13"/>
      <c r="BU369" s="13"/>
      <c r="BV369" s="13"/>
      <c r="BW369" s="13"/>
      <c r="BX369" s="13"/>
      <c r="BY369" s="13"/>
      <c r="BZ369" s="13"/>
      <c r="CA369" s="13"/>
      <c r="CB369" s="13"/>
      <c r="CC369" s="13"/>
      <c r="CD369" s="13"/>
      <c r="CE369" s="13"/>
      <c r="CF369" s="13"/>
      <c r="CG369" s="13"/>
      <c r="CH369" s="13"/>
      <c r="CI369" s="13"/>
    </row>
    <row r="370" spans="1:87" ht="13.5" x14ac:dyDescent="0.25">
      <c r="A370" s="16"/>
      <c r="B370" s="1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4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4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</row>
    <row r="371" spans="1:87" ht="13.5" x14ac:dyDescent="0.25">
      <c r="A371" s="16"/>
      <c r="B371" s="1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4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4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</row>
    <row r="372" spans="1:87" ht="13.5" x14ac:dyDescent="0.25">
      <c r="A372" s="16"/>
      <c r="B372" s="1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4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4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</row>
    <row r="373" spans="1:87" ht="13.5" x14ac:dyDescent="0.25">
      <c r="A373" s="16"/>
      <c r="B373" s="1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4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4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</row>
    <row r="374" spans="1:87" ht="13.5" x14ac:dyDescent="0.25">
      <c r="A374" s="16"/>
      <c r="B374" s="1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4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4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</row>
    <row r="375" spans="1:87" ht="13.5" x14ac:dyDescent="0.25">
      <c r="A375" s="16"/>
      <c r="B375" s="1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4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4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</row>
    <row r="376" spans="1:87" ht="13.5" x14ac:dyDescent="0.25">
      <c r="A376" s="16"/>
      <c r="B376" s="1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4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4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</row>
    <row r="377" spans="1:87" ht="13.5" x14ac:dyDescent="0.25">
      <c r="A377" s="16"/>
      <c r="B377" s="1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4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4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</row>
    <row r="378" spans="1:87" ht="13.5" x14ac:dyDescent="0.25">
      <c r="A378" s="16"/>
      <c r="B378" s="1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4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4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</row>
    <row r="379" spans="1:87" ht="13.5" x14ac:dyDescent="0.25">
      <c r="A379" s="16"/>
      <c r="B379" s="1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4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4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</row>
    <row r="380" spans="1:87" ht="13.5" x14ac:dyDescent="0.25">
      <c r="A380" s="16"/>
      <c r="B380" s="1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4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4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</row>
    <row r="381" spans="1:87" ht="13.5" x14ac:dyDescent="0.25">
      <c r="A381" s="16"/>
      <c r="B381" s="1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4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4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</row>
    <row r="382" spans="1:87" ht="13.5" x14ac:dyDescent="0.25">
      <c r="A382" s="16"/>
      <c r="B382" s="1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4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4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</row>
    <row r="383" spans="1:87" ht="13.5" x14ac:dyDescent="0.25">
      <c r="A383" s="16"/>
      <c r="B383" s="1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4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4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/>
      <c r="BP383" s="13"/>
      <c r="BQ383" s="13"/>
      <c r="BS383" s="13"/>
      <c r="BT383" s="13"/>
      <c r="BU383" s="13"/>
      <c r="BV383" s="13"/>
      <c r="BW383" s="13"/>
      <c r="BX383" s="13"/>
      <c r="BY383" s="13"/>
      <c r="BZ383" s="13"/>
      <c r="CA383" s="13"/>
      <c r="CB383" s="13"/>
      <c r="CC383" s="13"/>
      <c r="CD383" s="13"/>
      <c r="CE383" s="13"/>
      <c r="CF383" s="13"/>
      <c r="CG383" s="13"/>
      <c r="CH383" s="13"/>
      <c r="CI383" s="13"/>
    </row>
    <row r="384" spans="1:87" ht="13.5" x14ac:dyDescent="0.25">
      <c r="A384" s="16"/>
      <c r="B384" s="1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4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4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/>
      <c r="BP384" s="13"/>
      <c r="BQ384" s="13"/>
      <c r="BS384" s="13"/>
      <c r="BT384" s="13"/>
      <c r="BU384" s="13"/>
      <c r="BV384" s="13"/>
      <c r="BW384" s="13"/>
      <c r="BX384" s="13"/>
      <c r="BY384" s="13"/>
      <c r="BZ384" s="13"/>
      <c r="CA384" s="13"/>
      <c r="CB384" s="13"/>
      <c r="CC384" s="13"/>
      <c r="CD384" s="13"/>
      <c r="CE384" s="13"/>
      <c r="CF384" s="13"/>
      <c r="CG384" s="13"/>
      <c r="CH384" s="13"/>
      <c r="CI384" s="13"/>
    </row>
    <row r="385" spans="1:87" ht="13.5" x14ac:dyDescent="0.25">
      <c r="A385" s="16"/>
      <c r="B385" s="1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4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4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/>
      <c r="BP385" s="13"/>
      <c r="BQ385" s="13"/>
      <c r="BS385" s="13"/>
      <c r="BT385" s="13"/>
      <c r="BU385" s="13"/>
      <c r="BV385" s="13"/>
      <c r="BW385" s="13"/>
      <c r="BX385" s="13"/>
      <c r="BY385" s="13"/>
      <c r="BZ385" s="13"/>
      <c r="CA385" s="13"/>
      <c r="CB385" s="13"/>
      <c r="CC385" s="13"/>
      <c r="CD385" s="13"/>
      <c r="CE385" s="13"/>
      <c r="CF385" s="13"/>
      <c r="CG385" s="13"/>
      <c r="CH385" s="13"/>
      <c r="CI385" s="13"/>
    </row>
    <row r="386" spans="1:87" ht="13.5" x14ac:dyDescent="0.25">
      <c r="A386" s="16"/>
      <c r="B386" s="1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4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4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/>
      <c r="BP386" s="13"/>
      <c r="BQ386" s="13"/>
      <c r="BS386" s="13"/>
      <c r="BT386" s="13"/>
      <c r="BU386" s="13"/>
      <c r="BV386" s="13"/>
      <c r="BW386" s="13"/>
      <c r="BX386" s="13"/>
      <c r="BY386" s="13"/>
      <c r="BZ386" s="13"/>
      <c r="CA386" s="13"/>
      <c r="CB386" s="13"/>
      <c r="CC386" s="13"/>
      <c r="CD386" s="13"/>
      <c r="CE386" s="13"/>
      <c r="CF386" s="13"/>
      <c r="CG386" s="13"/>
      <c r="CH386" s="13"/>
      <c r="CI386" s="13"/>
    </row>
    <row r="387" spans="1:87" ht="13.5" x14ac:dyDescent="0.25">
      <c r="A387" s="16"/>
      <c r="B387" s="1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4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4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/>
      <c r="BP387" s="13"/>
      <c r="BQ387" s="13"/>
      <c r="BS387" s="13"/>
      <c r="BT387" s="13"/>
      <c r="BU387" s="13"/>
      <c r="BV387" s="13"/>
      <c r="BW387" s="13"/>
      <c r="BX387" s="13"/>
      <c r="BY387" s="13"/>
      <c r="BZ387" s="13"/>
      <c r="CA387" s="13"/>
      <c r="CB387" s="13"/>
      <c r="CC387" s="13"/>
      <c r="CD387" s="13"/>
      <c r="CE387" s="13"/>
      <c r="CF387" s="13"/>
      <c r="CG387" s="13"/>
      <c r="CH387" s="13"/>
      <c r="CI387" s="13"/>
    </row>
    <row r="388" spans="1:87" ht="13.5" x14ac:dyDescent="0.25">
      <c r="A388" s="16"/>
      <c r="B388" s="1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4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4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/>
      <c r="BP388" s="13"/>
      <c r="BQ388" s="13"/>
      <c r="BS388" s="13"/>
      <c r="BT388" s="13"/>
      <c r="BU388" s="13"/>
      <c r="BV388" s="13"/>
      <c r="BW388" s="13"/>
      <c r="BX388" s="13"/>
      <c r="BY388" s="13"/>
      <c r="BZ388" s="13"/>
      <c r="CA388" s="13"/>
      <c r="CB388" s="13"/>
      <c r="CC388" s="13"/>
      <c r="CD388" s="13"/>
      <c r="CE388" s="13"/>
      <c r="CF388" s="13"/>
      <c r="CG388" s="13"/>
      <c r="CH388" s="13"/>
      <c r="CI388" s="13"/>
    </row>
    <row r="389" spans="1:87" ht="13.5" x14ac:dyDescent="0.25">
      <c r="A389" s="16"/>
      <c r="B389" s="1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4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4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/>
      <c r="BP389" s="13"/>
      <c r="BQ389" s="13"/>
      <c r="BS389" s="13"/>
      <c r="BT389" s="13"/>
      <c r="BU389" s="13"/>
      <c r="BV389" s="13"/>
      <c r="BW389" s="13"/>
      <c r="BX389" s="13"/>
      <c r="BY389" s="13"/>
      <c r="BZ389" s="13"/>
      <c r="CA389" s="13"/>
      <c r="CB389" s="13"/>
      <c r="CC389" s="13"/>
      <c r="CD389" s="13"/>
      <c r="CE389" s="13"/>
      <c r="CF389" s="13"/>
      <c r="CG389" s="13"/>
      <c r="CH389" s="13"/>
      <c r="CI389" s="13"/>
    </row>
    <row r="390" spans="1:87" ht="13.5" x14ac:dyDescent="0.25">
      <c r="A390" s="16"/>
      <c r="B390" s="1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4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4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/>
      <c r="BP390" s="13"/>
      <c r="BQ390" s="13"/>
      <c r="BS390" s="13"/>
      <c r="BT390" s="13"/>
      <c r="BU390" s="13"/>
      <c r="BV390" s="13"/>
      <c r="BW390" s="13"/>
      <c r="BX390" s="13"/>
      <c r="BY390" s="13"/>
      <c r="BZ390" s="13"/>
      <c r="CA390" s="13"/>
      <c r="CB390" s="13"/>
      <c r="CC390" s="13"/>
      <c r="CD390" s="13"/>
      <c r="CE390" s="13"/>
      <c r="CF390" s="13"/>
      <c r="CG390" s="13"/>
      <c r="CH390" s="13"/>
      <c r="CI390" s="13"/>
    </row>
    <row r="391" spans="1:87" ht="13.5" x14ac:dyDescent="0.25">
      <c r="A391" s="16"/>
      <c r="B391" s="1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4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4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/>
      <c r="BP391" s="13"/>
      <c r="BQ391" s="13"/>
      <c r="BS391" s="13"/>
      <c r="BT391" s="13"/>
      <c r="BU391" s="13"/>
      <c r="BV391" s="13"/>
      <c r="BW391" s="13"/>
      <c r="BX391" s="13"/>
      <c r="BY391" s="13"/>
      <c r="BZ391" s="13"/>
      <c r="CA391" s="13"/>
      <c r="CB391" s="13"/>
      <c r="CC391" s="13"/>
      <c r="CD391" s="13"/>
      <c r="CE391" s="13"/>
      <c r="CF391" s="13"/>
      <c r="CG391" s="13"/>
      <c r="CH391" s="13"/>
      <c r="CI391" s="13"/>
    </row>
    <row r="392" spans="1:87" ht="13.5" x14ac:dyDescent="0.25">
      <c r="A392" s="16"/>
      <c r="B392" s="1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4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4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/>
      <c r="BP392" s="13"/>
      <c r="BQ392" s="13"/>
      <c r="BS392" s="13"/>
      <c r="BT392" s="13"/>
      <c r="BU392" s="13"/>
      <c r="BV392" s="13"/>
      <c r="BW392" s="13"/>
      <c r="BX392" s="13"/>
      <c r="BY392" s="13"/>
      <c r="BZ392" s="13"/>
      <c r="CA392" s="13"/>
      <c r="CB392" s="13"/>
      <c r="CC392" s="13"/>
      <c r="CD392" s="13"/>
      <c r="CE392" s="13"/>
      <c r="CF392" s="13"/>
      <c r="CG392" s="13"/>
      <c r="CH392" s="13"/>
      <c r="CI392" s="13"/>
    </row>
    <row r="393" spans="1:87" ht="13.5" x14ac:dyDescent="0.25">
      <c r="A393" s="16"/>
      <c r="B393" s="1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4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4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/>
      <c r="BP393" s="13"/>
      <c r="BQ393" s="13"/>
      <c r="BS393" s="13"/>
      <c r="BT393" s="13"/>
      <c r="BU393" s="13"/>
      <c r="BV393" s="13"/>
      <c r="BW393" s="13"/>
      <c r="BX393" s="13"/>
      <c r="BY393" s="13"/>
      <c r="BZ393" s="13"/>
      <c r="CA393" s="13"/>
      <c r="CB393" s="13"/>
      <c r="CC393" s="13"/>
      <c r="CD393" s="13"/>
      <c r="CE393" s="13"/>
      <c r="CF393" s="13"/>
      <c r="CG393" s="13"/>
      <c r="CH393" s="13"/>
      <c r="CI393" s="13"/>
    </row>
    <row r="394" spans="1:87" ht="13.5" x14ac:dyDescent="0.25">
      <c r="A394" s="16"/>
      <c r="B394" s="1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4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4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/>
      <c r="BP394" s="13"/>
      <c r="BQ394" s="13"/>
      <c r="BS394" s="13"/>
      <c r="BT394" s="13"/>
      <c r="BU394" s="13"/>
      <c r="BV394" s="13"/>
      <c r="BW394" s="13"/>
      <c r="BX394" s="13"/>
      <c r="BY394" s="13"/>
      <c r="BZ394" s="13"/>
      <c r="CA394" s="13"/>
      <c r="CB394" s="13"/>
      <c r="CC394" s="13"/>
      <c r="CD394" s="13"/>
      <c r="CE394" s="13"/>
      <c r="CF394" s="13"/>
      <c r="CG394" s="13"/>
      <c r="CH394" s="13"/>
      <c r="CI394" s="13"/>
    </row>
    <row r="395" spans="1:87" ht="13.5" x14ac:dyDescent="0.25">
      <c r="A395" s="16"/>
      <c r="B395" s="1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4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4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/>
      <c r="BP395" s="13"/>
      <c r="BQ395" s="13"/>
      <c r="BS395" s="13"/>
      <c r="BT395" s="13"/>
      <c r="BU395" s="13"/>
      <c r="BV395" s="13"/>
      <c r="BW395" s="13"/>
      <c r="BX395" s="13"/>
      <c r="BY395" s="13"/>
      <c r="BZ395" s="13"/>
      <c r="CA395" s="13"/>
      <c r="CB395" s="13"/>
      <c r="CC395" s="13"/>
      <c r="CD395" s="13"/>
      <c r="CE395" s="13"/>
      <c r="CF395" s="13"/>
      <c r="CG395" s="13"/>
      <c r="CH395" s="13"/>
      <c r="CI395" s="13"/>
    </row>
    <row r="396" spans="1:87" ht="13.5" x14ac:dyDescent="0.25">
      <c r="A396" s="16"/>
      <c r="B396" s="1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4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4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/>
      <c r="BP396" s="13"/>
      <c r="BQ396" s="13"/>
      <c r="BS396" s="13"/>
      <c r="BT396" s="13"/>
      <c r="BU396" s="13"/>
      <c r="BV396" s="13"/>
      <c r="BW396" s="13"/>
      <c r="BX396" s="13"/>
      <c r="BY396" s="13"/>
      <c r="BZ396" s="13"/>
      <c r="CA396" s="13"/>
      <c r="CB396" s="13"/>
      <c r="CC396" s="13"/>
      <c r="CD396" s="13"/>
      <c r="CE396" s="13"/>
      <c r="CF396" s="13"/>
      <c r="CG396" s="13"/>
      <c r="CH396" s="13"/>
      <c r="CI396" s="13"/>
    </row>
    <row r="397" spans="1:87" ht="13.5" x14ac:dyDescent="0.25">
      <c r="A397" s="16"/>
      <c r="B397" s="1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4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4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/>
      <c r="BP397" s="13"/>
      <c r="BQ397" s="13"/>
      <c r="BS397" s="13"/>
      <c r="BT397" s="13"/>
      <c r="BU397" s="13"/>
      <c r="BV397" s="13"/>
      <c r="BW397" s="13"/>
      <c r="BX397" s="13"/>
      <c r="BY397" s="13"/>
      <c r="BZ397" s="13"/>
      <c r="CA397" s="13"/>
      <c r="CB397" s="13"/>
      <c r="CC397" s="13"/>
      <c r="CD397" s="13"/>
      <c r="CE397" s="13"/>
      <c r="CF397" s="13"/>
      <c r="CG397" s="13"/>
      <c r="CH397" s="13"/>
      <c r="CI397" s="13"/>
    </row>
    <row r="398" spans="1:87" ht="13.5" x14ac:dyDescent="0.25">
      <c r="A398" s="16"/>
      <c r="B398" s="1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4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4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/>
      <c r="BP398" s="13"/>
      <c r="BQ398" s="13"/>
      <c r="BS398" s="13"/>
      <c r="BT398" s="13"/>
      <c r="BU398" s="13"/>
      <c r="BV398" s="13"/>
      <c r="BW398" s="13"/>
      <c r="BX398" s="13"/>
      <c r="BY398" s="13"/>
      <c r="BZ398" s="13"/>
      <c r="CA398" s="13"/>
      <c r="CB398" s="13"/>
      <c r="CC398" s="13"/>
      <c r="CD398" s="13"/>
      <c r="CE398" s="13"/>
      <c r="CF398" s="13"/>
      <c r="CG398" s="13"/>
      <c r="CH398" s="13"/>
      <c r="CI398" s="13"/>
    </row>
    <row r="399" spans="1:87" ht="13.5" x14ac:dyDescent="0.25">
      <c r="A399" s="16"/>
      <c r="B399" s="1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4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4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</row>
    <row r="400" spans="1:87" ht="13.5" x14ac:dyDescent="0.25">
      <c r="A400" s="16"/>
      <c r="B400" s="1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4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4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</row>
    <row r="401" spans="1:87" ht="13.5" x14ac:dyDescent="0.25">
      <c r="A401" s="16"/>
      <c r="B401" s="1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4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4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</row>
    <row r="402" spans="1:87" ht="13.5" x14ac:dyDescent="0.25">
      <c r="A402" s="16"/>
      <c r="B402" s="1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4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4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</row>
    <row r="403" spans="1:87" ht="13.5" x14ac:dyDescent="0.25">
      <c r="A403" s="16"/>
      <c r="B403" s="1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4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4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</row>
    <row r="404" spans="1:87" ht="13.5" x14ac:dyDescent="0.25">
      <c r="A404" s="16"/>
      <c r="B404" s="1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4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4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</row>
    <row r="405" spans="1:87" ht="13.5" x14ac:dyDescent="0.25">
      <c r="A405" s="16"/>
      <c r="B405" s="1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4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4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</row>
    <row r="406" spans="1:87" ht="13.5" x14ac:dyDescent="0.25">
      <c r="A406" s="16"/>
      <c r="B406" s="1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4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4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</row>
    <row r="407" spans="1:87" ht="13.5" x14ac:dyDescent="0.25">
      <c r="A407" s="16"/>
      <c r="B407" s="1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4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4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</row>
    <row r="408" spans="1:87" ht="13.5" x14ac:dyDescent="0.25">
      <c r="A408" s="16"/>
      <c r="B408" s="1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4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4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</row>
    <row r="409" spans="1:87" ht="13.5" x14ac:dyDescent="0.25">
      <c r="A409" s="16"/>
      <c r="B409" s="1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4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4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</row>
    <row r="410" spans="1:87" ht="13.5" x14ac:dyDescent="0.25">
      <c r="A410" s="16"/>
      <c r="B410" s="1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4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4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</row>
    <row r="411" spans="1:87" ht="13.5" x14ac:dyDescent="0.25">
      <c r="A411" s="16"/>
      <c r="B411" s="1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4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4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/>
      <c r="BP411" s="13"/>
      <c r="BQ411" s="13"/>
      <c r="BS411" s="13"/>
      <c r="BT411" s="13"/>
      <c r="BU411" s="13"/>
      <c r="BV411" s="13"/>
      <c r="BW411" s="13"/>
      <c r="BX411" s="13"/>
      <c r="BY411" s="13"/>
      <c r="BZ411" s="13"/>
      <c r="CA411" s="13"/>
      <c r="CB411" s="13"/>
      <c r="CC411" s="13"/>
      <c r="CD411" s="13"/>
      <c r="CE411" s="13"/>
      <c r="CF411" s="13"/>
      <c r="CG411" s="13"/>
      <c r="CH411" s="13"/>
      <c r="CI411" s="13"/>
    </row>
    <row r="412" spans="1:87" ht="13.5" x14ac:dyDescent="0.25">
      <c r="A412" s="16"/>
      <c r="B412" s="1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4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4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/>
      <c r="BP412" s="13"/>
      <c r="BQ412" s="13"/>
      <c r="BS412" s="13"/>
      <c r="BT412" s="13"/>
      <c r="BU412" s="13"/>
      <c r="BV412" s="13"/>
      <c r="BW412" s="13"/>
      <c r="BX412" s="13"/>
      <c r="BY412" s="13"/>
      <c r="BZ412" s="13"/>
      <c r="CA412" s="13"/>
      <c r="CB412" s="13"/>
      <c r="CC412" s="13"/>
      <c r="CD412" s="13"/>
      <c r="CE412" s="13"/>
      <c r="CF412" s="13"/>
      <c r="CG412" s="13"/>
      <c r="CH412" s="13"/>
      <c r="CI412" s="13"/>
    </row>
    <row r="413" spans="1:87" ht="13.5" x14ac:dyDescent="0.25">
      <c r="A413" s="16"/>
      <c r="B413" s="1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4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4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/>
      <c r="BP413" s="13"/>
      <c r="BQ413" s="13"/>
      <c r="BS413" s="13"/>
      <c r="BT413" s="13"/>
      <c r="BU413" s="13"/>
      <c r="BV413" s="13"/>
      <c r="BW413" s="13"/>
      <c r="BX413" s="13"/>
      <c r="BY413" s="13"/>
      <c r="BZ413" s="13"/>
      <c r="CA413" s="13"/>
      <c r="CB413" s="13"/>
      <c r="CC413" s="13"/>
      <c r="CD413" s="13"/>
      <c r="CE413" s="13"/>
      <c r="CF413" s="13"/>
      <c r="CG413" s="13"/>
      <c r="CH413" s="13"/>
      <c r="CI413" s="13"/>
    </row>
    <row r="414" spans="1:87" ht="13.5" x14ac:dyDescent="0.25">
      <c r="A414" s="16"/>
      <c r="B414" s="1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4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4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/>
      <c r="BP414" s="13"/>
      <c r="BQ414" s="13"/>
      <c r="BS414" s="13"/>
      <c r="BT414" s="13"/>
      <c r="BU414" s="13"/>
      <c r="BV414" s="13"/>
      <c r="BW414" s="13"/>
      <c r="BX414" s="13"/>
      <c r="BY414" s="13"/>
      <c r="BZ414" s="13"/>
      <c r="CA414" s="13"/>
      <c r="CB414" s="13"/>
      <c r="CC414" s="13"/>
      <c r="CD414" s="13"/>
      <c r="CE414" s="13"/>
      <c r="CF414" s="13"/>
      <c r="CG414" s="13"/>
      <c r="CH414" s="13"/>
      <c r="CI414" s="13"/>
    </row>
    <row r="415" spans="1:87" ht="13.5" x14ac:dyDescent="0.25">
      <c r="A415" s="16"/>
      <c r="B415" s="1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4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4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/>
      <c r="BP415" s="13"/>
      <c r="BQ415" s="13"/>
      <c r="BS415" s="13"/>
      <c r="BT415" s="13"/>
      <c r="BU415" s="13"/>
      <c r="BV415" s="13"/>
      <c r="BW415" s="13"/>
      <c r="BX415" s="13"/>
      <c r="BY415" s="13"/>
      <c r="BZ415" s="13"/>
      <c r="CA415" s="13"/>
      <c r="CB415" s="13"/>
      <c r="CC415" s="13"/>
      <c r="CD415" s="13"/>
      <c r="CE415" s="13"/>
      <c r="CF415" s="13"/>
      <c r="CG415" s="13"/>
      <c r="CH415" s="13"/>
      <c r="CI415" s="13"/>
    </row>
    <row r="416" spans="1:87" ht="13.5" x14ac:dyDescent="0.25">
      <c r="A416" s="16"/>
      <c r="B416" s="1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4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4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/>
      <c r="BP416" s="13"/>
      <c r="BQ416" s="13"/>
      <c r="BS416" s="13"/>
      <c r="BT416" s="13"/>
      <c r="BU416" s="13"/>
      <c r="BV416" s="13"/>
      <c r="BW416" s="13"/>
      <c r="BX416" s="13"/>
      <c r="BY416" s="13"/>
      <c r="BZ416" s="13"/>
      <c r="CA416" s="13"/>
      <c r="CB416" s="13"/>
      <c r="CC416" s="13"/>
      <c r="CD416" s="13"/>
      <c r="CE416" s="13"/>
      <c r="CF416" s="13"/>
      <c r="CG416" s="13"/>
      <c r="CH416" s="13"/>
      <c r="CI416" s="13"/>
    </row>
    <row r="417" spans="1:87" ht="13.5" x14ac:dyDescent="0.25">
      <c r="A417" s="16"/>
      <c r="B417" s="12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4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4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/>
      <c r="BP417" s="13"/>
      <c r="BQ417" s="13"/>
      <c r="BS417" s="13"/>
      <c r="BT417" s="13"/>
      <c r="BU417" s="13"/>
      <c r="BV417" s="13"/>
      <c r="BW417" s="13"/>
      <c r="BX417" s="13"/>
      <c r="BY417" s="13"/>
      <c r="BZ417" s="13"/>
      <c r="CA417" s="13"/>
      <c r="CB417" s="13"/>
      <c r="CC417" s="13"/>
      <c r="CD417" s="13"/>
      <c r="CE417" s="13"/>
      <c r="CF417" s="13"/>
      <c r="CG417" s="13"/>
      <c r="CH417" s="13"/>
      <c r="CI417" s="13"/>
    </row>
    <row r="418" spans="1:87" ht="13.5" x14ac:dyDescent="0.25">
      <c r="A418" s="16"/>
      <c r="B418" s="12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4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4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/>
      <c r="BP418" s="13"/>
      <c r="BQ418" s="13"/>
      <c r="BS418" s="13"/>
      <c r="BT418" s="13"/>
      <c r="BU418" s="13"/>
      <c r="BV418" s="13"/>
      <c r="BW418" s="13"/>
      <c r="BX418" s="13"/>
      <c r="BY418" s="13"/>
      <c r="BZ418" s="13"/>
      <c r="CA418" s="13"/>
      <c r="CB418" s="13"/>
      <c r="CC418" s="13"/>
      <c r="CD418" s="13"/>
      <c r="CE418" s="13"/>
      <c r="CF418" s="13"/>
      <c r="CG418" s="13"/>
      <c r="CH418" s="13"/>
      <c r="CI418" s="13"/>
    </row>
    <row r="419" spans="1:87" ht="13.5" x14ac:dyDescent="0.25">
      <c r="A419" s="16"/>
      <c r="B419" s="12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4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4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/>
      <c r="BP419" s="13"/>
      <c r="BQ419" s="13"/>
      <c r="BS419" s="13"/>
      <c r="BT419" s="13"/>
      <c r="BU419" s="13"/>
      <c r="BV419" s="13"/>
      <c r="BW419" s="13"/>
      <c r="BX419" s="13"/>
      <c r="BY419" s="13"/>
      <c r="BZ419" s="13"/>
      <c r="CA419" s="13"/>
      <c r="CB419" s="13"/>
      <c r="CC419" s="13"/>
      <c r="CD419" s="13"/>
      <c r="CE419" s="13"/>
      <c r="CF419" s="13"/>
      <c r="CG419" s="13"/>
      <c r="CH419" s="13"/>
      <c r="CI419" s="13"/>
    </row>
    <row r="420" spans="1:87" ht="13.5" x14ac:dyDescent="0.25">
      <c r="A420" s="16"/>
      <c r="B420" s="12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4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4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/>
      <c r="BP420" s="13"/>
      <c r="BQ420" s="13"/>
      <c r="BS420" s="13"/>
      <c r="BT420" s="13"/>
      <c r="BU420" s="13"/>
      <c r="BV420" s="13"/>
      <c r="BW420" s="13"/>
      <c r="BX420" s="13"/>
      <c r="BY420" s="13"/>
      <c r="BZ420" s="13"/>
      <c r="CA420" s="13"/>
      <c r="CB420" s="13"/>
      <c r="CC420" s="13"/>
      <c r="CD420" s="13"/>
      <c r="CE420" s="13"/>
      <c r="CF420" s="13"/>
      <c r="CG420" s="13"/>
      <c r="CH420" s="13"/>
      <c r="CI420" s="13"/>
    </row>
    <row r="421" spans="1:87" ht="13.5" x14ac:dyDescent="0.25">
      <c r="A421" s="16"/>
      <c r="B421" s="12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4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4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/>
      <c r="BP421" s="13"/>
      <c r="BQ421" s="13"/>
      <c r="BS421" s="13"/>
      <c r="BT421" s="13"/>
      <c r="BU421" s="13"/>
      <c r="BV421" s="13"/>
      <c r="BW421" s="13"/>
      <c r="BX421" s="13"/>
      <c r="BY421" s="13"/>
      <c r="BZ421" s="13"/>
      <c r="CA421" s="13"/>
      <c r="CB421" s="13"/>
      <c r="CC421" s="13"/>
      <c r="CD421" s="13"/>
      <c r="CE421" s="13"/>
      <c r="CF421" s="13"/>
      <c r="CG421" s="13"/>
      <c r="CH421" s="13"/>
      <c r="CI421" s="13"/>
    </row>
    <row r="422" spans="1:87" ht="13.5" x14ac:dyDescent="0.25">
      <c r="A422" s="16"/>
      <c r="B422" s="12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4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4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/>
      <c r="BP422" s="13"/>
      <c r="BQ422" s="13"/>
      <c r="BS422" s="13"/>
      <c r="BT422" s="13"/>
      <c r="BU422" s="13"/>
      <c r="BV422" s="13"/>
      <c r="BW422" s="13"/>
      <c r="BX422" s="13"/>
      <c r="BY422" s="13"/>
      <c r="BZ422" s="13"/>
      <c r="CA422" s="13"/>
      <c r="CB422" s="13"/>
      <c r="CC422" s="13"/>
      <c r="CD422" s="13"/>
      <c r="CE422" s="13"/>
      <c r="CF422" s="13"/>
      <c r="CG422" s="13"/>
      <c r="CH422" s="13"/>
      <c r="CI422" s="13"/>
    </row>
    <row r="423" spans="1:87" ht="13.5" x14ac:dyDescent="0.25">
      <c r="A423" s="16"/>
      <c r="B423" s="12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4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4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/>
      <c r="BP423" s="13"/>
      <c r="BQ423" s="13"/>
      <c r="BS423" s="13"/>
      <c r="BT423" s="13"/>
      <c r="BU423" s="13"/>
      <c r="BV423" s="13"/>
      <c r="BW423" s="13"/>
      <c r="BX423" s="13"/>
      <c r="BY423" s="13"/>
      <c r="BZ423" s="13"/>
      <c r="CA423" s="13"/>
      <c r="CB423" s="13"/>
      <c r="CC423" s="13"/>
      <c r="CD423" s="13"/>
      <c r="CE423" s="13"/>
      <c r="CF423" s="13"/>
      <c r="CG423" s="13"/>
      <c r="CH423" s="13"/>
      <c r="CI423" s="13"/>
    </row>
    <row r="424" spans="1:87" ht="13.5" x14ac:dyDescent="0.25">
      <c r="A424" s="16"/>
      <c r="B424" s="12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4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4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/>
      <c r="BP424" s="13"/>
      <c r="BQ424" s="13"/>
      <c r="BS424" s="13"/>
      <c r="BT424" s="13"/>
      <c r="BU424" s="13"/>
      <c r="BV424" s="13"/>
      <c r="BW424" s="13"/>
      <c r="BX424" s="13"/>
      <c r="BY424" s="13"/>
      <c r="BZ424" s="13"/>
      <c r="CA424" s="13"/>
      <c r="CB424" s="13"/>
      <c r="CC424" s="13"/>
      <c r="CD424" s="13"/>
      <c r="CE424" s="13"/>
      <c r="CF424" s="13"/>
      <c r="CG424" s="13"/>
      <c r="CH424" s="13"/>
      <c r="CI424" s="13"/>
    </row>
    <row r="425" spans="1:87" ht="13.5" x14ac:dyDescent="0.25">
      <c r="A425" s="16"/>
      <c r="B425" s="12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4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4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/>
      <c r="BP425" s="13"/>
      <c r="BQ425" s="13"/>
      <c r="BS425" s="13"/>
      <c r="BT425" s="13"/>
      <c r="BU425" s="13"/>
      <c r="BV425" s="13"/>
      <c r="BW425" s="13"/>
      <c r="BX425" s="13"/>
      <c r="BY425" s="13"/>
      <c r="BZ425" s="13"/>
      <c r="CA425" s="13"/>
      <c r="CB425" s="13"/>
      <c r="CC425" s="13"/>
      <c r="CD425" s="13"/>
      <c r="CE425" s="13"/>
      <c r="CF425" s="13"/>
      <c r="CG425" s="13"/>
      <c r="CH425" s="13"/>
      <c r="CI425" s="13"/>
    </row>
    <row r="426" spans="1:87" ht="13.5" x14ac:dyDescent="0.25">
      <c r="A426" s="16"/>
      <c r="B426" s="12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4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4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/>
      <c r="BP426" s="13"/>
      <c r="BQ426" s="13"/>
      <c r="BS426" s="13"/>
      <c r="BT426" s="13"/>
      <c r="BU426" s="13"/>
      <c r="BV426" s="13"/>
      <c r="BW426" s="13"/>
      <c r="BX426" s="13"/>
      <c r="BY426" s="13"/>
      <c r="BZ426" s="13"/>
      <c r="CA426" s="13"/>
      <c r="CB426" s="13"/>
      <c r="CC426" s="13"/>
      <c r="CD426" s="13"/>
      <c r="CE426" s="13"/>
      <c r="CF426" s="13"/>
      <c r="CG426" s="13"/>
      <c r="CH426" s="13"/>
      <c r="CI426" s="13"/>
    </row>
    <row r="427" spans="1:87" ht="13.5" x14ac:dyDescent="0.25">
      <c r="A427" s="16"/>
      <c r="B427" s="12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4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4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/>
      <c r="BP427" s="13"/>
      <c r="BQ427" s="13"/>
      <c r="BS427" s="13"/>
      <c r="BT427" s="13"/>
      <c r="BU427" s="13"/>
      <c r="BV427" s="13"/>
      <c r="BW427" s="13"/>
      <c r="BX427" s="13"/>
      <c r="BY427" s="13"/>
      <c r="BZ427" s="13"/>
      <c r="CA427" s="13"/>
      <c r="CB427" s="13"/>
      <c r="CC427" s="13"/>
      <c r="CD427" s="13"/>
      <c r="CE427" s="13"/>
      <c r="CF427" s="13"/>
      <c r="CG427" s="13"/>
      <c r="CH427" s="13"/>
      <c r="CI427" s="13"/>
    </row>
    <row r="428" spans="1:87" ht="13.5" x14ac:dyDescent="0.25">
      <c r="A428" s="16"/>
      <c r="B428" s="12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4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4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</row>
    <row r="429" spans="1:87" ht="13.5" x14ac:dyDescent="0.25">
      <c r="A429" s="16"/>
      <c r="B429" s="12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4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4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</row>
    <row r="430" spans="1:87" ht="13.5" x14ac:dyDescent="0.25">
      <c r="A430" s="16"/>
      <c r="B430" s="12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4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4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</row>
    <row r="431" spans="1:87" ht="13.5" x14ac:dyDescent="0.25">
      <c r="A431" s="16"/>
      <c r="B431" s="12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4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4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</row>
    <row r="432" spans="1:87" ht="13.5" x14ac:dyDescent="0.25">
      <c r="A432" s="16"/>
      <c r="B432" s="12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4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4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</row>
    <row r="433" spans="1:87" ht="13.5" x14ac:dyDescent="0.25">
      <c r="A433" s="16"/>
      <c r="B433" s="12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4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4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</row>
    <row r="434" spans="1:87" ht="13.5" x14ac:dyDescent="0.25">
      <c r="A434" s="16"/>
      <c r="B434" s="12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4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4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</row>
    <row r="435" spans="1:87" ht="13.5" x14ac:dyDescent="0.25">
      <c r="A435" s="16"/>
      <c r="B435" s="12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4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4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</row>
    <row r="436" spans="1:87" ht="13.5" x14ac:dyDescent="0.25">
      <c r="A436" s="16"/>
      <c r="B436" s="12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4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4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</row>
    <row r="437" spans="1:87" ht="13.5" x14ac:dyDescent="0.25">
      <c r="A437" s="16"/>
      <c r="B437" s="12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4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4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</row>
    <row r="438" spans="1:87" ht="13.5" x14ac:dyDescent="0.25">
      <c r="A438" s="16"/>
      <c r="B438" s="12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4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4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</row>
    <row r="439" spans="1:87" ht="13.5" x14ac:dyDescent="0.25">
      <c r="A439" s="16"/>
      <c r="B439" s="12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4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4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</row>
    <row r="440" spans="1:87" ht="13.5" x14ac:dyDescent="0.25">
      <c r="A440" s="16"/>
      <c r="B440" s="12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4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4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/>
      <c r="BP440" s="13"/>
      <c r="BQ440" s="13"/>
      <c r="BS440" s="13"/>
      <c r="BT440" s="13"/>
      <c r="BU440" s="13"/>
      <c r="BV440" s="13"/>
      <c r="BW440" s="13"/>
      <c r="BX440" s="13"/>
      <c r="BY440" s="13"/>
      <c r="BZ440" s="13"/>
      <c r="CA440" s="13"/>
      <c r="CB440" s="13"/>
      <c r="CC440" s="13"/>
      <c r="CD440" s="13"/>
      <c r="CE440" s="13"/>
      <c r="CF440" s="13"/>
      <c r="CG440" s="13"/>
      <c r="CH440" s="13"/>
      <c r="CI440" s="13"/>
    </row>
    <row r="441" spans="1:87" ht="13.5" x14ac:dyDescent="0.25">
      <c r="A441" s="16"/>
      <c r="B441" s="12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4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4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/>
      <c r="BP441" s="13"/>
      <c r="BQ441" s="13"/>
      <c r="BS441" s="13"/>
      <c r="BT441" s="13"/>
      <c r="BU441" s="13"/>
      <c r="BV441" s="13"/>
      <c r="BW441" s="13"/>
      <c r="BX441" s="13"/>
      <c r="BY441" s="13"/>
      <c r="BZ441" s="13"/>
      <c r="CA441" s="13"/>
      <c r="CB441" s="13"/>
      <c r="CC441" s="13"/>
      <c r="CD441" s="13"/>
      <c r="CE441" s="13"/>
      <c r="CF441" s="13"/>
      <c r="CG441" s="13"/>
      <c r="CH441" s="13"/>
      <c r="CI441" s="13"/>
    </row>
    <row r="442" spans="1:87" ht="13.5" x14ac:dyDescent="0.25">
      <c r="A442" s="16"/>
      <c r="B442" s="12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4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4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/>
      <c r="BP442" s="13"/>
      <c r="BQ442" s="13"/>
      <c r="BS442" s="13"/>
      <c r="BT442" s="13"/>
      <c r="BU442" s="13"/>
      <c r="BV442" s="13"/>
      <c r="BW442" s="13"/>
      <c r="BX442" s="13"/>
      <c r="BY442" s="13"/>
      <c r="BZ442" s="13"/>
      <c r="CA442" s="13"/>
      <c r="CB442" s="13"/>
      <c r="CC442" s="13"/>
      <c r="CD442" s="13"/>
      <c r="CE442" s="13"/>
      <c r="CF442" s="13"/>
      <c r="CG442" s="13"/>
      <c r="CH442" s="13"/>
      <c r="CI442" s="13"/>
    </row>
    <row r="443" spans="1:87" ht="13.5" x14ac:dyDescent="0.25">
      <c r="A443" s="16"/>
      <c r="B443" s="12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4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4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/>
      <c r="BP443" s="13"/>
      <c r="BQ443" s="13"/>
      <c r="BS443" s="13"/>
      <c r="BT443" s="13"/>
      <c r="BU443" s="13"/>
      <c r="BV443" s="13"/>
      <c r="BW443" s="13"/>
      <c r="BX443" s="13"/>
      <c r="BY443" s="13"/>
      <c r="BZ443" s="13"/>
      <c r="CA443" s="13"/>
      <c r="CB443" s="13"/>
      <c r="CC443" s="13"/>
      <c r="CD443" s="13"/>
      <c r="CE443" s="13"/>
      <c r="CF443" s="13"/>
      <c r="CG443" s="13"/>
      <c r="CH443" s="13"/>
      <c r="CI443" s="13"/>
    </row>
    <row r="444" spans="1:87" ht="13.5" x14ac:dyDescent="0.25">
      <c r="A444" s="16"/>
      <c r="B444" s="12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4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4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/>
      <c r="BP444" s="13"/>
      <c r="BQ444" s="13"/>
      <c r="BS444" s="13"/>
      <c r="BT444" s="13"/>
      <c r="BU444" s="13"/>
      <c r="BV444" s="13"/>
      <c r="BW444" s="13"/>
      <c r="BX444" s="13"/>
      <c r="BY444" s="13"/>
      <c r="BZ444" s="13"/>
      <c r="CA444" s="13"/>
      <c r="CB444" s="13"/>
      <c r="CC444" s="13"/>
      <c r="CD444" s="13"/>
      <c r="CE444" s="13"/>
      <c r="CF444" s="13"/>
      <c r="CG444" s="13"/>
      <c r="CH444" s="13"/>
      <c r="CI444" s="13"/>
    </row>
    <row r="445" spans="1:87" ht="13.5" x14ac:dyDescent="0.25">
      <c r="A445" s="16"/>
      <c r="B445" s="12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4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4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  <c r="BG445" s="13"/>
      <c r="BH445" s="13"/>
      <c r="BI445" s="13"/>
      <c r="BJ445" s="13"/>
      <c r="BK445" s="13"/>
      <c r="BL445" s="13"/>
      <c r="BM445" s="13"/>
      <c r="BN445" s="13"/>
      <c r="BO445" s="13"/>
      <c r="BP445" s="13"/>
      <c r="BQ445" s="13"/>
      <c r="BS445" s="13"/>
      <c r="BT445" s="13"/>
      <c r="BU445" s="13"/>
      <c r="BV445" s="13"/>
      <c r="BW445" s="13"/>
      <c r="BX445" s="13"/>
      <c r="BY445" s="13"/>
      <c r="BZ445" s="13"/>
      <c r="CA445" s="13"/>
      <c r="CB445" s="13"/>
      <c r="CC445" s="13"/>
      <c r="CD445" s="13"/>
      <c r="CE445" s="13"/>
      <c r="CF445" s="13"/>
      <c r="CG445" s="13"/>
      <c r="CH445" s="13"/>
      <c r="CI445" s="13"/>
    </row>
    <row r="446" spans="1:87" ht="13.5" x14ac:dyDescent="0.25">
      <c r="A446" s="16"/>
      <c r="B446" s="12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4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4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/>
      <c r="BP446" s="13"/>
      <c r="BQ446" s="13"/>
      <c r="BS446" s="13"/>
      <c r="BT446" s="13"/>
      <c r="BU446" s="13"/>
      <c r="BV446" s="13"/>
      <c r="BW446" s="13"/>
      <c r="BX446" s="13"/>
      <c r="BY446" s="13"/>
      <c r="BZ446" s="13"/>
      <c r="CA446" s="13"/>
      <c r="CB446" s="13"/>
      <c r="CC446" s="13"/>
      <c r="CD446" s="13"/>
      <c r="CE446" s="13"/>
      <c r="CF446" s="13"/>
      <c r="CG446" s="13"/>
      <c r="CH446" s="13"/>
      <c r="CI446" s="13"/>
    </row>
    <row r="447" spans="1:87" ht="13.5" x14ac:dyDescent="0.25">
      <c r="A447" s="16"/>
      <c r="B447" s="12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4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4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  <c r="BG447" s="13"/>
      <c r="BH447" s="13"/>
      <c r="BI447" s="13"/>
      <c r="BJ447" s="13"/>
      <c r="BK447" s="13"/>
      <c r="BL447" s="13"/>
      <c r="BM447" s="13"/>
      <c r="BN447" s="13"/>
      <c r="BO447" s="13"/>
      <c r="BP447" s="13"/>
      <c r="BQ447" s="13"/>
      <c r="BS447" s="13"/>
      <c r="BT447" s="13"/>
      <c r="BU447" s="13"/>
      <c r="BV447" s="13"/>
      <c r="BW447" s="13"/>
      <c r="BX447" s="13"/>
      <c r="BY447" s="13"/>
      <c r="BZ447" s="13"/>
      <c r="CA447" s="13"/>
      <c r="CB447" s="13"/>
      <c r="CC447" s="13"/>
      <c r="CD447" s="13"/>
      <c r="CE447" s="13"/>
      <c r="CF447" s="13"/>
      <c r="CG447" s="13"/>
      <c r="CH447" s="13"/>
      <c r="CI447" s="13"/>
    </row>
    <row r="448" spans="1:87" ht="13.5" x14ac:dyDescent="0.25">
      <c r="A448" s="16"/>
      <c r="B448" s="12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4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4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  <c r="BG448" s="13"/>
      <c r="BH448" s="13"/>
      <c r="BI448" s="13"/>
      <c r="BJ448" s="13"/>
      <c r="BK448" s="13"/>
      <c r="BL448" s="13"/>
      <c r="BM448" s="13"/>
      <c r="BN448" s="13"/>
      <c r="BO448" s="13"/>
      <c r="BP448" s="13"/>
      <c r="BQ448" s="13"/>
      <c r="BS448" s="13"/>
      <c r="BT448" s="13"/>
      <c r="BU448" s="13"/>
      <c r="BV448" s="13"/>
      <c r="BW448" s="13"/>
      <c r="BX448" s="13"/>
      <c r="BY448" s="13"/>
      <c r="BZ448" s="13"/>
      <c r="CA448" s="13"/>
      <c r="CB448" s="13"/>
      <c r="CC448" s="13"/>
      <c r="CD448" s="13"/>
      <c r="CE448" s="13"/>
      <c r="CF448" s="13"/>
      <c r="CG448" s="13"/>
      <c r="CH448" s="13"/>
      <c r="CI448" s="13"/>
    </row>
    <row r="449" spans="1:87" ht="13.5" x14ac:dyDescent="0.25">
      <c r="A449" s="16"/>
      <c r="B449" s="12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4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4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/>
      <c r="BP449" s="13"/>
      <c r="BQ449" s="13"/>
      <c r="BS449" s="13"/>
      <c r="BT449" s="13"/>
      <c r="BU449" s="13"/>
      <c r="BV449" s="13"/>
      <c r="BW449" s="13"/>
      <c r="BX449" s="13"/>
      <c r="BY449" s="13"/>
      <c r="BZ449" s="13"/>
      <c r="CA449" s="13"/>
      <c r="CB449" s="13"/>
      <c r="CC449" s="13"/>
      <c r="CD449" s="13"/>
      <c r="CE449" s="13"/>
      <c r="CF449" s="13"/>
      <c r="CG449" s="13"/>
      <c r="CH449" s="13"/>
      <c r="CI449" s="13"/>
    </row>
    <row r="450" spans="1:87" ht="13.5" x14ac:dyDescent="0.25">
      <c r="A450" s="16"/>
      <c r="B450" s="12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4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4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  <c r="BG450" s="13"/>
      <c r="BH450" s="13"/>
      <c r="BI450" s="13"/>
      <c r="BJ450" s="13"/>
      <c r="BK450" s="13"/>
      <c r="BL450" s="13"/>
      <c r="BM450" s="13"/>
      <c r="BN450" s="13"/>
      <c r="BO450" s="13"/>
      <c r="BP450" s="13"/>
      <c r="BQ450" s="13"/>
      <c r="BS450" s="13"/>
      <c r="BT450" s="13"/>
      <c r="BU450" s="13"/>
      <c r="BV450" s="13"/>
      <c r="BW450" s="13"/>
      <c r="BX450" s="13"/>
      <c r="BY450" s="13"/>
      <c r="BZ450" s="13"/>
      <c r="CA450" s="13"/>
      <c r="CB450" s="13"/>
      <c r="CC450" s="13"/>
      <c r="CD450" s="13"/>
      <c r="CE450" s="13"/>
      <c r="CF450" s="13"/>
      <c r="CG450" s="13"/>
      <c r="CH450" s="13"/>
      <c r="CI450" s="13"/>
    </row>
    <row r="451" spans="1:87" ht="13.5" x14ac:dyDescent="0.25">
      <c r="A451" s="16"/>
      <c r="B451" s="12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4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4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  <c r="BG451" s="13"/>
      <c r="BH451" s="13"/>
      <c r="BI451" s="13"/>
      <c r="BJ451" s="13"/>
      <c r="BK451" s="13"/>
      <c r="BL451" s="13"/>
      <c r="BM451" s="13"/>
      <c r="BN451" s="13"/>
      <c r="BO451" s="13"/>
      <c r="BP451" s="13"/>
      <c r="BQ451" s="13"/>
      <c r="BS451" s="13"/>
      <c r="BT451" s="13"/>
      <c r="BU451" s="13"/>
      <c r="BV451" s="13"/>
      <c r="BW451" s="13"/>
      <c r="BX451" s="13"/>
      <c r="BY451" s="13"/>
      <c r="BZ451" s="13"/>
      <c r="CA451" s="13"/>
      <c r="CB451" s="13"/>
      <c r="CC451" s="13"/>
      <c r="CD451" s="13"/>
      <c r="CE451" s="13"/>
      <c r="CF451" s="13"/>
      <c r="CG451" s="13"/>
      <c r="CH451" s="13"/>
      <c r="CI451" s="13"/>
    </row>
    <row r="452" spans="1:87" ht="13.5" x14ac:dyDescent="0.25">
      <c r="A452" s="16"/>
      <c r="B452" s="12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4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4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  <c r="BG452" s="13"/>
      <c r="BH452" s="13"/>
      <c r="BI452" s="13"/>
      <c r="BJ452" s="13"/>
      <c r="BK452" s="13"/>
      <c r="BL452" s="13"/>
      <c r="BM452" s="13"/>
      <c r="BN452" s="13"/>
      <c r="BO452" s="13"/>
      <c r="BP452" s="13"/>
      <c r="BQ452" s="13"/>
      <c r="BS452" s="13"/>
      <c r="BT452" s="13"/>
      <c r="BU452" s="13"/>
      <c r="BV452" s="13"/>
      <c r="BW452" s="13"/>
      <c r="BX452" s="13"/>
      <c r="BY452" s="13"/>
      <c r="BZ452" s="13"/>
      <c r="CA452" s="13"/>
      <c r="CB452" s="13"/>
      <c r="CC452" s="13"/>
      <c r="CD452" s="13"/>
      <c r="CE452" s="13"/>
      <c r="CF452" s="13"/>
      <c r="CG452" s="13"/>
      <c r="CH452" s="13"/>
      <c r="CI452" s="13"/>
    </row>
    <row r="453" spans="1:87" ht="13.5" x14ac:dyDescent="0.25">
      <c r="A453" s="16"/>
      <c r="B453" s="12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4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4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  <c r="BG453" s="13"/>
      <c r="BH453" s="13"/>
      <c r="BI453" s="13"/>
      <c r="BJ453" s="13"/>
      <c r="BK453" s="13"/>
      <c r="BL453" s="13"/>
      <c r="BM453" s="13"/>
      <c r="BN453" s="13"/>
      <c r="BO453" s="13"/>
      <c r="BP453" s="13"/>
      <c r="BQ453" s="13"/>
      <c r="BS453" s="13"/>
      <c r="BT453" s="13"/>
      <c r="BU453" s="13"/>
      <c r="BV453" s="13"/>
      <c r="BW453" s="13"/>
      <c r="BX453" s="13"/>
      <c r="BY453" s="13"/>
      <c r="BZ453" s="13"/>
      <c r="CA453" s="13"/>
      <c r="CB453" s="13"/>
      <c r="CC453" s="13"/>
      <c r="CD453" s="13"/>
      <c r="CE453" s="13"/>
      <c r="CF453" s="13"/>
      <c r="CG453" s="13"/>
      <c r="CH453" s="13"/>
      <c r="CI453" s="13"/>
    </row>
    <row r="454" spans="1:87" ht="13.5" x14ac:dyDescent="0.25">
      <c r="A454" s="16"/>
      <c r="B454" s="12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4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4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  <c r="BG454" s="13"/>
      <c r="BH454" s="13"/>
      <c r="BI454" s="13"/>
      <c r="BJ454" s="13"/>
      <c r="BK454" s="13"/>
      <c r="BL454" s="13"/>
      <c r="BM454" s="13"/>
      <c r="BN454" s="13"/>
      <c r="BO454" s="13"/>
      <c r="BP454" s="13"/>
      <c r="BQ454" s="13"/>
      <c r="BS454" s="13"/>
      <c r="BT454" s="13"/>
      <c r="BU454" s="13"/>
      <c r="BV454" s="13"/>
      <c r="BW454" s="13"/>
      <c r="BX454" s="13"/>
      <c r="BY454" s="13"/>
      <c r="BZ454" s="13"/>
      <c r="CA454" s="13"/>
      <c r="CB454" s="13"/>
      <c r="CC454" s="13"/>
      <c r="CD454" s="13"/>
      <c r="CE454" s="13"/>
      <c r="CF454" s="13"/>
      <c r="CG454" s="13"/>
      <c r="CH454" s="13"/>
      <c r="CI454" s="13"/>
    </row>
    <row r="455" spans="1:87" ht="13.5" x14ac:dyDescent="0.25">
      <c r="A455" s="16"/>
      <c r="B455" s="12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4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4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  <c r="BG455" s="13"/>
      <c r="BH455" s="13"/>
      <c r="BI455" s="13"/>
      <c r="BJ455" s="13"/>
      <c r="BK455" s="13"/>
      <c r="BL455" s="13"/>
      <c r="BM455" s="13"/>
      <c r="BN455" s="13"/>
      <c r="BO455" s="13"/>
      <c r="BP455" s="13"/>
      <c r="BQ455" s="13"/>
      <c r="BS455" s="13"/>
      <c r="BT455" s="13"/>
      <c r="BU455" s="13"/>
      <c r="BV455" s="13"/>
      <c r="BW455" s="13"/>
      <c r="BX455" s="13"/>
      <c r="BY455" s="13"/>
      <c r="BZ455" s="13"/>
      <c r="CA455" s="13"/>
      <c r="CB455" s="13"/>
      <c r="CC455" s="13"/>
      <c r="CD455" s="13"/>
      <c r="CE455" s="13"/>
      <c r="CF455" s="13"/>
      <c r="CG455" s="13"/>
      <c r="CH455" s="13"/>
      <c r="CI455" s="13"/>
    </row>
    <row r="456" spans="1:87" ht="13.5" x14ac:dyDescent="0.25">
      <c r="A456" s="16"/>
      <c r="B456" s="12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4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4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  <c r="BG456" s="13"/>
      <c r="BH456" s="13"/>
      <c r="BI456" s="13"/>
      <c r="BJ456" s="13"/>
      <c r="BK456" s="13"/>
      <c r="BL456" s="13"/>
      <c r="BM456" s="13"/>
      <c r="BN456" s="13"/>
      <c r="BO456" s="13"/>
      <c r="BP456" s="13"/>
      <c r="BQ456" s="13"/>
      <c r="BS456" s="13"/>
      <c r="BT456" s="13"/>
      <c r="BU456" s="13"/>
      <c r="BV456" s="13"/>
      <c r="BW456" s="13"/>
      <c r="BX456" s="13"/>
      <c r="BY456" s="13"/>
      <c r="BZ456" s="13"/>
      <c r="CA456" s="13"/>
      <c r="CB456" s="13"/>
      <c r="CC456" s="13"/>
      <c r="CD456" s="13"/>
      <c r="CE456" s="13"/>
      <c r="CF456" s="13"/>
      <c r="CG456" s="13"/>
      <c r="CH456" s="13"/>
      <c r="CI456" s="13"/>
    </row>
    <row r="457" spans="1:87" ht="13.5" x14ac:dyDescent="0.25">
      <c r="A457" s="16"/>
      <c r="B457" s="12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4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4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  <c r="BG457" s="13"/>
      <c r="BH457" s="13"/>
      <c r="BI457" s="13"/>
      <c r="BJ457" s="13"/>
      <c r="BK457" s="13"/>
      <c r="BL457" s="13"/>
      <c r="BM457" s="13"/>
      <c r="BN457" s="13"/>
      <c r="BO457" s="13"/>
      <c r="BP457" s="13"/>
      <c r="BQ457" s="13"/>
      <c r="BS457" s="13"/>
      <c r="BT457" s="13"/>
      <c r="BU457" s="13"/>
      <c r="BV457" s="13"/>
      <c r="BW457" s="13"/>
      <c r="BX457" s="13"/>
      <c r="BY457" s="13"/>
      <c r="BZ457" s="13"/>
      <c r="CA457" s="13"/>
      <c r="CB457" s="13"/>
      <c r="CC457" s="13"/>
      <c r="CD457" s="13"/>
      <c r="CE457" s="13"/>
      <c r="CF457" s="13"/>
      <c r="CG457" s="13"/>
      <c r="CH457" s="13"/>
      <c r="CI457" s="13"/>
    </row>
    <row r="458" spans="1:87" ht="13.5" x14ac:dyDescent="0.25">
      <c r="A458" s="16"/>
      <c r="B458" s="12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4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4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  <c r="BG458" s="13"/>
      <c r="BH458" s="13"/>
      <c r="BI458" s="13"/>
      <c r="BJ458" s="13"/>
      <c r="BK458" s="13"/>
      <c r="BL458" s="13"/>
      <c r="BM458" s="13"/>
      <c r="BN458" s="13"/>
      <c r="BO458" s="13"/>
      <c r="BP458" s="13"/>
      <c r="BQ458" s="13"/>
      <c r="BS458" s="13"/>
      <c r="BT458" s="13"/>
      <c r="BU458" s="13"/>
      <c r="BV458" s="13"/>
      <c r="BW458" s="13"/>
      <c r="BX458" s="13"/>
      <c r="BY458" s="13"/>
      <c r="BZ458" s="13"/>
      <c r="CA458" s="13"/>
      <c r="CB458" s="13"/>
      <c r="CC458" s="13"/>
      <c r="CD458" s="13"/>
      <c r="CE458" s="13"/>
      <c r="CF458" s="13"/>
      <c r="CG458" s="13"/>
      <c r="CH458" s="13"/>
      <c r="CI458" s="13"/>
    </row>
    <row r="459" spans="1:87" ht="13.5" x14ac:dyDescent="0.25">
      <c r="A459" s="16"/>
      <c r="B459" s="12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4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4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  <c r="BG459" s="13"/>
      <c r="BH459" s="13"/>
      <c r="BI459" s="13"/>
      <c r="BJ459" s="13"/>
      <c r="BK459" s="13"/>
      <c r="BL459" s="13"/>
      <c r="BM459" s="13"/>
      <c r="BN459" s="13"/>
      <c r="BO459" s="13"/>
      <c r="BP459" s="13"/>
      <c r="BQ459" s="13"/>
      <c r="BS459" s="13"/>
      <c r="BT459" s="13"/>
      <c r="BU459" s="13"/>
      <c r="BV459" s="13"/>
      <c r="BW459" s="13"/>
      <c r="BX459" s="13"/>
      <c r="BY459" s="13"/>
      <c r="BZ459" s="13"/>
      <c r="CA459" s="13"/>
      <c r="CB459" s="13"/>
      <c r="CC459" s="13"/>
      <c r="CD459" s="13"/>
      <c r="CE459" s="13"/>
      <c r="CF459" s="13"/>
      <c r="CG459" s="13"/>
      <c r="CH459" s="13"/>
      <c r="CI459" s="13"/>
    </row>
    <row r="460" spans="1:87" ht="13.5" x14ac:dyDescent="0.25">
      <c r="A460" s="16"/>
      <c r="B460" s="12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4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4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  <c r="BG460" s="13"/>
      <c r="BH460" s="13"/>
      <c r="BI460" s="13"/>
      <c r="BJ460" s="13"/>
      <c r="BK460" s="13"/>
      <c r="BL460" s="13"/>
      <c r="BM460" s="13"/>
      <c r="BN460" s="13"/>
      <c r="BO460" s="13"/>
      <c r="BP460" s="13"/>
      <c r="BQ460" s="13"/>
      <c r="BS460" s="13"/>
      <c r="BT460" s="13"/>
      <c r="BU460" s="13"/>
      <c r="BV460" s="13"/>
      <c r="BW460" s="13"/>
      <c r="BX460" s="13"/>
      <c r="BY460" s="13"/>
      <c r="BZ460" s="13"/>
      <c r="CA460" s="13"/>
      <c r="CB460" s="13"/>
      <c r="CC460" s="13"/>
      <c r="CD460" s="13"/>
      <c r="CE460" s="13"/>
      <c r="CF460" s="13"/>
      <c r="CG460" s="13"/>
      <c r="CH460" s="13"/>
      <c r="CI460" s="13"/>
    </row>
    <row r="461" spans="1:87" ht="13.5" x14ac:dyDescent="0.25">
      <c r="A461" s="16"/>
      <c r="B461" s="12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4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4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  <c r="BG461" s="13"/>
      <c r="BH461" s="13"/>
      <c r="BI461" s="13"/>
      <c r="BJ461" s="13"/>
      <c r="BK461" s="13"/>
      <c r="BL461" s="13"/>
      <c r="BM461" s="13"/>
      <c r="BN461" s="13"/>
      <c r="BO461" s="13"/>
      <c r="BP461" s="13"/>
      <c r="BQ461" s="13"/>
      <c r="BS461" s="13"/>
      <c r="BT461" s="13"/>
      <c r="BU461" s="13"/>
      <c r="BV461" s="13"/>
      <c r="BW461" s="13"/>
      <c r="BX461" s="13"/>
      <c r="BY461" s="13"/>
      <c r="BZ461" s="13"/>
      <c r="CA461" s="13"/>
      <c r="CB461" s="13"/>
      <c r="CC461" s="13"/>
      <c r="CD461" s="13"/>
      <c r="CE461" s="13"/>
      <c r="CF461" s="13"/>
      <c r="CG461" s="13"/>
      <c r="CH461" s="13"/>
      <c r="CI461" s="13"/>
    </row>
    <row r="462" spans="1:87" ht="13.5" x14ac:dyDescent="0.25">
      <c r="A462" s="16"/>
      <c r="B462" s="12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4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4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  <c r="BG462" s="13"/>
      <c r="BH462" s="13"/>
      <c r="BI462" s="13"/>
      <c r="BJ462" s="13"/>
      <c r="BK462" s="13"/>
      <c r="BL462" s="13"/>
      <c r="BM462" s="13"/>
      <c r="BN462" s="13"/>
      <c r="BO462" s="13"/>
      <c r="BP462" s="13"/>
      <c r="BQ462" s="13"/>
      <c r="BS462" s="13"/>
      <c r="BT462" s="13"/>
      <c r="BU462" s="13"/>
      <c r="BV462" s="13"/>
      <c r="BW462" s="13"/>
      <c r="BX462" s="13"/>
      <c r="BY462" s="13"/>
      <c r="BZ462" s="13"/>
      <c r="CA462" s="13"/>
      <c r="CB462" s="13"/>
      <c r="CC462" s="13"/>
      <c r="CD462" s="13"/>
      <c r="CE462" s="13"/>
      <c r="CF462" s="13"/>
      <c r="CG462" s="13"/>
      <c r="CH462" s="13"/>
      <c r="CI462" s="13"/>
    </row>
    <row r="463" spans="1:87" ht="13.5" x14ac:dyDescent="0.25">
      <c r="A463" s="16"/>
      <c r="B463" s="12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4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4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  <c r="BG463" s="13"/>
      <c r="BH463" s="13"/>
      <c r="BI463" s="13"/>
      <c r="BJ463" s="13"/>
      <c r="BK463" s="13"/>
      <c r="BL463" s="13"/>
      <c r="BM463" s="13"/>
      <c r="BN463" s="13"/>
      <c r="BO463" s="13"/>
      <c r="BP463" s="13"/>
      <c r="BQ463" s="13"/>
      <c r="BS463" s="13"/>
      <c r="BT463" s="13"/>
      <c r="BU463" s="13"/>
      <c r="BV463" s="13"/>
      <c r="BW463" s="13"/>
      <c r="BX463" s="13"/>
      <c r="BY463" s="13"/>
      <c r="BZ463" s="13"/>
      <c r="CA463" s="13"/>
      <c r="CB463" s="13"/>
      <c r="CC463" s="13"/>
      <c r="CD463" s="13"/>
      <c r="CE463" s="13"/>
      <c r="CF463" s="13"/>
      <c r="CG463" s="13"/>
      <c r="CH463" s="13"/>
      <c r="CI463" s="13"/>
    </row>
    <row r="464" spans="1:87" ht="13.5" x14ac:dyDescent="0.25">
      <c r="A464" s="16"/>
      <c r="B464" s="12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4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4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  <c r="BG464" s="13"/>
      <c r="BH464" s="13"/>
      <c r="BI464" s="13"/>
      <c r="BJ464" s="13"/>
      <c r="BK464" s="13"/>
      <c r="BL464" s="13"/>
      <c r="BM464" s="13"/>
      <c r="BN464" s="13"/>
      <c r="BO464" s="13"/>
      <c r="BP464" s="13"/>
      <c r="BQ464" s="13"/>
      <c r="BS464" s="13"/>
      <c r="BT464" s="13"/>
      <c r="BU464" s="13"/>
      <c r="BV464" s="13"/>
      <c r="BW464" s="13"/>
      <c r="BX464" s="13"/>
      <c r="BY464" s="13"/>
      <c r="BZ464" s="13"/>
      <c r="CA464" s="13"/>
      <c r="CB464" s="13"/>
      <c r="CC464" s="13"/>
      <c r="CD464" s="13"/>
      <c r="CE464" s="13"/>
      <c r="CF464" s="13"/>
      <c r="CG464" s="13"/>
      <c r="CH464" s="13"/>
      <c r="CI464" s="13"/>
    </row>
    <row r="465" spans="1:87" ht="13.5" x14ac:dyDescent="0.25">
      <c r="A465" s="16"/>
      <c r="B465" s="12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4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4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  <c r="BG465" s="13"/>
      <c r="BH465" s="13"/>
      <c r="BI465" s="13"/>
      <c r="BJ465" s="13"/>
      <c r="BK465" s="13"/>
      <c r="BL465" s="13"/>
      <c r="BM465" s="13"/>
      <c r="BN465" s="13"/>
      <c r="BO465" s="13"/>
      <c r="BP465" s="13"/>
      <c r="BQ465" s="13"/>
      <c r="BS465" s="13"/>
      <c r="BT465" s="13"/>
      <c r="BU465" s="13"/>
      <c r="BV465" s="13"/>
      <c r="BW465" s="13"/>
      <c r="BX465" s="13"/>
      <c r="BY465" s="13"/>
      <c r="BZ465" s="13"/>
      <c r="CA465" s="13"/>
      <c r="CB465" s="13"/>
      <c r="CC465" s="13"/>
      <c r="CD465" s="13"/>
      <c r="CE465" s="13"/>
      <c r="CF465" s="13"/>
      <c r="CG465" s="13"/>
      <c r="CH465" s="13"/>
      <c r="CI465" s="13"/>
    </row>
    <row r="466" spans="1:87" ht="13.5" x14ac:dyDescent="0.25">
      <c r="A466" s="16"/>
      <c r="B466" s="12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4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4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  <c r="BG466" s="13"/>
      <c r="BH466" s="13"/>
      <c r="BI466" s="13"/>
      <c r="BJ466" s="13"/>
      <c r="BK466" s="13"/>
      <c r="BL466" s="13"/>
      <c r="BM466" s="13"/>
      <c r="BN466" s="13"/>
      <c r="BO466" s="13"/>
      <c r="BP466" s="13"/>
      <c r="BQ466" s="13"/>
      <c r="BS466" s="13"/>
      <c r="BT466" s="13"/>
      <c r="BU466" s="13"/>
      <c r="BV466" s="13"/>
      <c r="BW466" s="13"/>
      <c r="BX466" s="13"/>
      <c r="BY466" s="13"/>
      <c r="BZ466" s="13"/>
      <c r="CA466" s="13"/>
      <c r="CB466" s="13"/>
      <c r="CC466" s="13"/>
      <c r="CD466" s="13"/>
      <c r="CE466" s="13"/>
      <c r="CF466" s="13"/>
      <c r="CG466" s="13"/>
      <c r="CH466" s="13"/>
      <c r="CI466" s="13"/>
    </row>
    <row r="467" spans="1:87" ht="13.5" x14ac:dyDescent="0.25">
      <c r="A467" s="16"/>
      <c r="B467" s="12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4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4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  <c r="BG467" s="13"/>
      <c r="BH467" s="13"/>
      <c r="BI467" s="13"/>
      <c r="BJ467" s="13"/>
      <c r="BK467" s="13"/>
      <c r="BL467" s="13"/>
      <c r="BM467" s="13"/>
      <c r="BN467" s="13"/>
      <c r="BO467" s="13"/>
      <c r="BP467" s="13"/>
      <c r="BQ467" s="13"/>
      <c r="BS467" s="13"/>
      <c r="BT467" s="13"/>
      <c r="BU467" s="13"/>
      <c r="BV467" s="13"/>
      <c r="BW467" s="13"/>
      <c r="BX467" s="13"/>
      <c r="BY467" s="13"/>
      <c r="BZ467" s="13"/>
      <c r="CA467" s="13"/>
      <c r="CB467" s="13"/>
      <c r="CC467" s="13"/>
      <c r="CD467" s="13"/>
      <c r="CE467" s="13"/>
      <c r="CF467" s="13"/>
      <c r="CG467" s="13"/>
      <c r="CH467" s="13"/>
      <c r="CI467" s="13"/>
    </row>
    <row r="468" spans="1:87" ht="13.5" x14ac:dyDescent="0.25">
      <c r="A468" s="16"/>
      <c r="B468" s="12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4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4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  <c r="BG468" s="13"/>
      <c r="BH468" s="13"/>
      <c r="BI468" s="13"/>
      <c r="BJ468" s="13"/>
      <c r="BK468" s="13"/>
      <c r="BL468" s="13"/>
      <c r="BM468" s="13"/>
      <c r="BN468" s="13"/>
      <c r="BO468" s="13"/>
      <c r="BP468" s="13"/>
      <c r="BQ468" s="13"/>
      <c r="BS468" s="13"/>
      <c r="BT468" s="13"/>
      <c r="BU468" s="13"/>
      <c r="BV468" s="13"/>
      <c r="BW468" s="13"/>
      <c r="BX468" s="13"/>
      <c r="BY468" s="13"/>
      <c r="BZ468" s="13"/>
      <c r="CA468" s="13"/>
      <c r="CB468" s="13"/>
      <c r="CC468" s="13"/>
      <c r="CD468" s="13"/>
      <c r="CE468" s="13"/>
      <c r="CF468" s="13"/>
      <c r="CG468" s="13"/>
      <c r="CH468" s="13"/>
      <c r="CI468" s="13"/>
    </row>
    <row r="469" spans="1:87" ht="13.5" x14ac:dyDescent="0.25">
      <c r="A469" s="16"/>
      <c r="B469" s="12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4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4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  <c r="BG469" s="13"/>
      <c r="BH469" s="13"/>
      <c r="BI469" s="13"/>
      <c r="BJ469" s="13"/>
      <c r="BK469" s="13"/>
      <c r="BL469" s="13"/>
      <c r="BM469" s="13"/>
      <c r="BN469" s="13"/>
      <c r="BO469" s="13"/>
      <c r="BP469" s="13"/>
      <c r="BQ469" s="13"/>
      <c r="BS469" s="13"/>
      <c r="BT469" s="13"/>
      <c r="BU469" s="13"/>
      <c r="BV469" s="13"/>
      <c r="BW469" s="13"/>
      <c r="BX469" s="13"/>
      <c r="BY469" s="13"/>
      <c r="BZ469" s="13"/>
      <c r="CA469" s="13"/>
      <c r="CB469" s="13"/>
      <c r="CC469" s="13"/>
      <c r="CD469" s="13"/>
      <c r="CE469" s="13"/>
      <c r="CF469" s="13"/>
      <c r="CG469" s="13"/>
      <c r="CH469" s="13"/>
      <c r="CI469" s="13"/>
    </row>
    <row r="470" spans="1:87" ht="13.5" x14ac:dyDescent="0.25">
      <c r="A470" s="16"/>
      <c r="B470" s="12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4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4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  <c r="BG470" s="13"/>
      <c r="BH470" s="13"/>
      <c r="BI470" s="13"/>
      <c r="BJ470" s="13"/>
      <c r="BK470" s="13"/>
      <c r="BL470" s="13"/>
      <c r="BM470" s="13"/>
      <c r="BN470" s="13"/>
      <c r="BO470" s="13"/>
      <c r="BP470" s="13"/>
      <c r="BQ470" s="13"/>
      <c r="BS470" s="13"/>
      <c r="BT470" s="13"/>
      <c r="BU470" s="13"/>
      <c r="BV470" s="13"/>
      <c r="BW470" s="13"/>
      <c r="BX470" s="13"/>
      <c r="BY470" s="13"/>
      <c r="BZ470" s="13"/>
      <c r="CA470" s="13"/>
      <c r="CB470" s="13"/>
      <c r="CC470" s="13"/>
      <c r="CD470" s="13"/>
      <c r="CE470" s="13"/>
      <c r="CF470" s="13"/>
      <c r="CG470" s="13"/>
      <c r="CH470" s="13"/>
      <c r="CI470" s="13"/>
    </row>
    <row r="471" spans="1:87" ht="13.5" x14ac:dyDescent="0.25">
      <c r="A471" s="16"/>
      <c r="B471" s="12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4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4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  <c r="BG471" s="13"/>
      <c r="BH471" s="13"/>
      <c r="BI471" s="13"/>
      <c r="BJ471" s="13"/>
      <c r="BK471" s="13"/>
      <c r="BL471" s="13"/>
      <c r="BM471" s="13"/>
      <c r="BN471" s="13"/>
      <c r="BO471" s="13"/>
      <c r="BP471" s="13"/>
      <c r="BQ471" s="13"/>
      <c r="BS471" s="13"/>
      <c r="BT471" s="13"/>
      <c r="BU471" s="13"/>
      <c r="BV471" s="13"/>
      <c r="BW471" s="13"/>
      <c r="BX471" s="13"/>
      <c r="BY471" s="13"/>
      <c r="BZ471" s="13"/>
      <c r="CA471" s="13"/>
      <c r="CB471" s="13"/>
      <c r="CC471" s="13"/>
      <c r="CD471" s="13"/>
      <c r="CE471" s="13"/>
      <c r="CF471" s="13"/>
      <c r="CG471" s="13"/>
      <c r="CH471" s="13"/>
      <c r="CI471" s="13"/>
    </row>
    <row r="472" spans="1:87" ht="13.5" x14ac:dyDescent="0.25">
      <c r="A472" s="16"/>
      <c r="B472" s="12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4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4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  <c r="BG472" s="13"/>
      <c r="BH472" s="13"/>
      <c r="BI472" s="13"/>
      <c r="BJ472" s="13"/>
      <c r="BK472" s="13"/>
      <c r="BL472" s="13"/>
      <c r="BM472" s="13"/>
      <c r="BN472" s="13"/>
      <c r="BO472" s="13"/>
      <c r="BP472" s="13"/>
      <c r="BQ472" s="13"/>
      <c r="BS472" s="13"/>
      <c r="BT472" s="13"/>
      <c r="BU472" s="13"/>
      <c r="BV472" s="13"/>
      <c r="BW472" s="13"/>
      <c r="BX472" s="13"/>
      <c r="BY472" s="13"/>
      <c r="BZ472" s="13"/>
      <c r="CA472" s="13"/>
      <c r="CB472" s="13"/>
      <c r="CC472" s="13"/>
      <c r="CD472" s="13"/>
      <c r="CE472" s="13"/>
      <c r="CF472" s="13"/>
      <c r="CG472" s="13"/>
      <c r="CH472" s="13"/>
      <c r="CI472" s="13"/>
    </row>
    <row r="473" spans="1:87" ht="13.5" x14ac:dyDescent="0.25">
      <c r="A473" s="16"/>
      <c r="B473" s="12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4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4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  <c r="BG473" s="13"/>
      <c r="BH473" s="13"/>
      <c r="BI473" s="13"/>
      <c r="BJ473" s="13"/>
      <c r="BK473" s="13"/>
      <c r="BL473" s="13"/>
      <c r="BM473" s="13"/>
      <c r="BN473" s="13"/>
      <c r="BO473" s="13"/>
      <c r="BP473" s="13"/>
      <c r="BQ473" s="13"/>
      <c r="BS473" s="13"/>
      <c r="BT473" s="13"/>
      <c r="BU473" s="13"/>
      <c r="BV473" s="13"/>
      <c r="BW473" s="13"/>
      <c r="BX473" s="13"/>
      <c r="BY473" s="13"/>
      <c r="BZ473" s="13"/>
      <c r="CA473" s="13"/>
      <c r="CB473" s="13"/>
      <c r="CC473" s="13"/>
      <c r="CD473" s="13"/>
      <c r="CE473" s="13"/>
      <c r="CF473" s="13"/>
      <c r="CG473" s="13"/>
      <c r="CH473" s="13"/>
      <c r="CI473" s="13"/>
    </row>
    <row r="474" spans="1:87" ht="13.5" x14ac:dyDescent="0.25">
      <c r="A474" s="16"/>
      <c r="B474" s="12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4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4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  <c r="BG474" s="13"/>
      <c r="BH474" s="13"/>
      <c r="BI474" s="13"/>
      <c r="BJ474" s="13"/>
      <c r="BK474" s="13"/>
      <c r="BL474" s="13"/>
      <c r="BM474" s="13"/>
      <c r="BN474" s="13"/>
      <c r="BO474" s="13"/>
      <c r="BP474" s="13"/>
      <c r="BQ474" s="13"/>
      <c r="BS474" s="13"/>
      <c r="BT474" s="13"/>
      <c r="BU474" s="13"/>
      <c r="BV474" s="13"/>
      <c r="BW474" s="13"/>
      <c r="BX474" s="13"/>
      <c r="BY474" s="13"/>
      <c r="BZ474" s="13"/>
      <c r="CA474" s="13"/>
      <c r="CB474" s="13"/>
      <c r="CC474" s="13"/>
      <c r="CD474" s="13"/>
      <c r="CE474" s="13"/>
      <c r="CF474" s="13"/>
      <c r="CG474" s="13"/>
      <c r="CH474" s="13"/>
      <c r="CI474" s="13"/>
    </row>
    <row r="475" spans="1:87" ht="13.5" x14ac:dyDescent="0.25">
      <c r="A475" s="16"/>
      <c r="B475" s="12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4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4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  <c r="BG475" s="13"/>
      <c r="BH475" s="13"/>
      <c r="BI475" s="13"/>
      <c r="BJ475" s="13"/>
      <c r="BK475" s="13"/>
      <c r="BL475" s="13"/>
      <c r="BM475" s="13"/>
      <c r="BN475" s="13"/>
      <c r="BO475" s="13"/>
      <c r="BP475" s="13"/>
      <c r="BQ475" s="13"/>
      <c r="BS475" s="13"/>
      <c r="BT475" s="13"/>
      <c r="BU475" s="13"/>
      <c r="BV475" s="13"/>
      <c r="BW475" s="13"/>
      <c r="BX475" s="13"/>
      <c r="BY475" s="13"/>
      <c r="BZ475" s="13"/>
      <c r="CA475" s="13"/>
      <c r="CB475" s="13"/>
      <c r="CC475" s="13"/>
      <c r="CD475" s="13"/>
      <c r="CE475" s="13"/>
      <c r="CF475" s="13"/>
      <c r="CG475" s="13"/>
      <c r="CH475" s="13"/>
      <c r="CI475" s="13"/>
    </row>
    <row r="476" spans="1:87" ht="13.5" x14ac:dyDescent="0.25">
      <c r="A476" s="16"/>
      <c r="B476" s="12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4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4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  <c r="BG476" s="13"/>
      <c r="BH476" s="13"/>
      <c r="BI476" s="13"/>
      <c r="BJ476" s="13"/>
      <c r="BK476" s="13"/>
      <c r="BL476" s="13"/>
      <c r="BM476" s="13"/>
      <c r="BN476" s="13"/>
      <c r="BO476" s="13"/>
      <c r="BP476" s="13"/>
      <c r="BQ476" s="13"/>
      <c r="BS476" s="13"/>
      <c r="BT476" s="13"/>
      <c r="BU476" s="13"/>
      <c r="BV476" s="13"/>
      <c r="BW476" s="13"/>
      <c r="BX476" s="13"/>
      <c r="BY476" s="13"/>
      <c r="BZ476" s="13"/>
      <c r="CA476" s="13"/>
      <c r="CB476" s="13"/>
      <c r="CC476" s="13"/>
      <c r="CD476" s="13"/>
      <c r="CE476" s="13"/>
      <c r="CF476" s="13"/>
      <c r="CG476" s="13"/>
      <c r="CH476" s="13"/>
      <c r="CI476" s="13"/>
    </row>
    <row r="477" spans="1:87" ht="13.5" x14ac:dyDescent="0.25">
      <c r="A477" s="16"/>
      <c r="B477" s="12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4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4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  <c r="BG477" s="13"/>
      <c r="BH477" s="13"/>
      <c r="BI477" s="13"/>
      <c r="BJ477" s="13"/>
      <c r="BK477" s="13"/>
      <c r="BL477" s="13"/>
      <c r="BM477" s="13"/>
      <c r="BN477" s="13"/>
      <c r="BO477" s="13"/>
      <c r="BP477" s="13"/>
      <c r="BQ477" s="13"/>
      <c r="BS477" s="13"/>
      <c r="BT477" s="13"/>
      <c r="BU477" s="13"/>
      <c r="BV477" s="13"/>
      <c r="BW477" s="13"/>
      <c r="BX477" s="13"/>
      <c r="BY477" s="13"/>
      <c r="BZ477" s="13"/>
      <c r="CA477" s="13"/>
      <c r="CB477" s="13"/>
      <c r="CC477" s="13"/>
      <c r="CD477" s="13"/>
      <c r="CE477" s="13"/>
      <c r="CF477" s="13"/>
      <c r="CG477" s="13"/>
      <c r="CH477" s="13"/>
      <c r="CI477" s="13"/>
    </row>
    <row r="478" spans="1:87" ht="13.5" x14ac:dyDescent="0.25">
      <c r="A478" s="16"/>
      <c r="B478" s="12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4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4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  <c r="BG478" s="13"/>
      <c r="BH478" s="13"/>
      <c r="BI478" s="13"/>
      <c r="BJ478" s="13"/>
      <c r="BK478" s="13"/>
      <c r="BL478" s="13"/>
      <c r="BM478" s="13"/>
      <c r="BN478" s="13"/>
      <c r="BO478" s="13"/>
      <c r="BP478" s="13"/>
      <c r="BQ478" s="13"/>
      <c r="BS478" s="13"/>
      <c r="BT478" s="13"/>
      <c r="BU478" s="13"/>
      <c r="BV478" s="13"/>
      <c r="BW478" s="13"/>
      <c r="BX478" s="13"/>
      <c r="BY478" s="13"/>
      <c r="BZ478" s="13"/>
      <c r="CA478" s="13"/>
      <c r="CB478" s="13"/>
      <c r="CC478" s="13"/>
      <c r="CD478" s="13"/>
      <c r="CE478" s="13"/>
      <c r="CF478" s="13"/>
      <c r="CG478" s="13"/>
      <c r="CH478" s="13"/>
      <c r="CI478" s="13"/>
    </row>
    <row r="479" spans="1:87" ht="13.5" x14ac:dyDescent="0.25">
      <c r="A479" s="16"/>
      <c r="B479" s="12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4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4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  <c r="BG479" s="13"/>
      <c r="BH479" s="13"/>
      <c r="BI479" s="13"/>
      <c r="BJ479" s="13"/>
      <c r="BK479" s="13"/>
      <c r="BL479" s="13"/>
      <c r="BM479" s="13"/>
      <c r="BN479" s="13"/>
      <c r="BO479" s="13"/>
      <c r="BP479" s="13"/>
      <c r="BQ479" s="13"/>
      <c r="BS479" s="13"/>
      <c r="BT479" s="13"/>
      <c r="BU479" s="13"/>
      <c r="BV479" s="13"/>
      <c r="BW479" s="13"/>
      <c r="BX479" s="13"/>
      <c r="BY479" s="13"/>
      <c r="BZ479" s="13"/>
      <c r="CA479" s="13"/>
      <c r="CB479" s="13"/>
      <c r="CC479" s="13"/>
      <c r="CD479" s="13"/>
      <c r="CE479" s="13"/>
      <c r="CF479" s="13"/>
      <c r="CG479" s="13"/>
      <c r="CH479" s="13"/>
      <c r="CI479" s="13"/>
    </row>
    <row r="480" spans="1:87" ht="13.5" x14ac:dyDescent="0.25">
      <c r="A480" s="16"/>
      <c r="B480" s="12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4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4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  <c r="BG480" s="13"/>
      <c r="BH480" s="13"/>
      <c r="BI480" s="13"/>
      <c r="BJ480" s="13"/>
      <c r="BK480" s="13"/>
      <c r="BL480" s="13"/>
      <c r="BM480" s="13"/>
      <c r="BN480" s="13"/>
      <c r="BO480" s="13"/>
      <c r="BP480" s="13"/>
      <c r="BQ480" s="13"/>
      <c r="BS480" s="13"/>
      <c r="BT480" s="13"/>
      <c r="BU480" s="13"/>
      <c r="BV480" s="13"/>
      <c r="BW480" s="13"/>
      <c r="BX480" s="13"/>
      <c r="BY480" s="13"/>
      <c r="BZ480" s="13"/>
      <c r="CA480" s="13"/>
      <c r="CB480" s="13"/>
      <c r="CC480" s="13"/>
      <c r="CD480" s="13"/>
      <c r="CE480" s="13"/>
      <c r="CF480" s="13"/>
      <c r="CG480" s="13"/>
      <c r="CH480" s="13"/>
      <c r="CI480" s="13"/>
    </row>
    <row r="481" spans="1:87" ht="13.5" x14ac:dyDescent="0.25">
      <c r="A481" s="16"/>
      <c r="B481" s="12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4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4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  <c r="BG481" s="13"/>
      <c r="BH481" s="13"/>
      <c r="BI481" s="13"/>
      <c r="BJ481" s="13"/>
      <c r="BK481" s="13"/>
      <c r="BL481" s="13"/>
      <c r="BM481" s="13"/>
      <c r="BN481" s="13"/>
      <c r="BO481" s="13"/>
      <c r="BP481" s="13"/>
      <c r="BQ481" s="13"/>
      <c r="BS481" s="13"/>
      <c r="BT481" s="13"/>
      <c r="BU481" s="13"/>
      <c r="BV481" s="13"/>
      <c r="BW481" s="13"/>
      <c r="BX481" s="13"/>
      <c r="BY481" s="13"/>
      <c r="BZ481" s="13"/>
      <c r="CA481" s="13"/>
      <c r="CB481" s="13"/>
      <c r="CC481" s="13"/>
      <c r="CD481" s="13"/>
      <c r="CE481" s="13"/>
      <c r="CF481" s="13"/>
      <c r="CG481" s="13"/>
      <c r="CH481" s="13"/>
      <c r="CI481" s="13"/>
    </row>
    <row r="482" spans="1:87" ht="13.5" x14ac:dyDescent="0.25">
      <c r="A482" s="16"/>
      <c r="B482" s="12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4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4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  <c r="BG482" s="13"/>
      <c r="BH482" s="13"/>
      <c r="BI482" s="13"/>
      <c r="BJ482" s="13"/>
      <c r="BK482" s="13"/>
      <c r="BL482" s="13"/>
      <c r="BM482" s="13"/>
      <c r="BN482" s="13"/>
      <c r="BO482" s="13"/>
      <c r="BP482" s="13"/>
      <c r="BQ482" s="13"/>
      <c r="BS482" s="13"/>
      <c r="BT482" s="13"/>
      <c r="BU482" s="13"/>
      <c r="BV482" s="13"/>
      <c r="BW482" s="13"/>
      <c r="BX482" s="13"/>
      <c r="BY482" s="13"/>
      <c r="BZ482" s="13"/>
      <c r="CA482" s="13"/>
      <c r="CB482" s="13"/>
      <c r="CC482" s="13"/>
      <c r="CD482" s="13"/>
      <c r="CE482" s="13"/>
      <c r="CF482" s="13"/>
      <c r="CG482" s="13"/>
      <c r="CH482" s="13"/>
      <c r="CI482" s="13"/>
    </row>
    <row r="483" spans="1:87" ht="13.5" x14ac:dyDescent="0.25">
      <c r="A483" s="16"/>
      <c r="B483" s="12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4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4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  <c r="BG483" s="13"/>
      <c r="BH483" s="13"/>
      <c r="BI483" s="13"/>
      <c r="BJ483" s="13"/>
      <c r="BK483" s="13"/>
      <c r="BL483" s="13"/>
      <c r="BM483" s="13"/>
      <c r="BN483" s="13"/>
      <c r="BO483" s="13"/>
      <c r="BP483" s="13"/>
      <c r="BQ483" s="13"/>
      <c r="BS483" s="13"/>
      <c r="BT483" s="13"/>
      <c r="BU483" s="13"/>
      <c r="BV483" s="13"/>
      <c r="BW483" s="13"/>
      <c r="BX483" s="13"/>
      <c r="BY483" s="13"/>
      <c r="BZ483" s="13"/>
      <c r="CA483" s="13"/>
      <c r="CB483" s="13"/>
      <c r="CC483" s="13"/>
      <c r="CD483" s="13"/>
      <c r="CE483" s="13"/>
      <c r="CF483" s="13"/>
      <c r="CG483" s="13"/>
      <c r="CH483" s="13"/>
      <c r="CI483" s="13"/>
    </row>
    <row r="484" spans="1:87" ht="13.5" x14ac:dyDescent="0.25">
      <c r="A484" s="16"/>
      <c r="B484" s="12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4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4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  <c r="BG484" s="13"/>
      <c r="BH484" s="13"/>
      <c r="BI484" s="13"/>
      <c r="BJ484" s="13"/>
      <c r="BK484" s="13"/>
      <c r="BL484" s="13"/>
      <c r="BM484" s="13"/>
      <c r="BN484" s="13"/>
      <c r="BO484" s="13"/>
      <c r="BP484" s="13"/>
      <c r="BQ484" s="13"/>
      <c r="BS484" s="13"/>
      <c r="BT484" s="13"/>
      <c r="BU484" s="13"/>
      <c r="BV484" s="13"/>
      <c r="BW484" s="13"/>
      <c r="BX484" s="13"/>
      <c r="BY484" s="13"/>
      <c r="BZ484" s="13"/>
      <c r="CA484" s="13"/>
      <c r="CB484" s="13"/>
      <c r="CC484" s="13"/>
      <c r="CD484" s="13"/>
      <c r="CE484" s="13"/>
      <c r="CF484" s="13"/>
      <c r="CG484" s="13"/>
      <c r="CH484" s="13"/>
      <c r="CI484" s="13"/>
    </row>
    <row r="485" spans="1:87" ht="13.5" x14ac:dyDescent="0.25">
      <c r="A485" s="16"/>
      <c r="B485" s="12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4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4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  <c r="BG485" s="13"/>
      <c r="BH485" s="13"/>
      <c r="BI485" s="13"/>
      <c r="BJ485" s="13"/>
      <c r="BK485" s="13"/>
      <c r="BL485" s="13"/>
      <c r="BM485" s="13"/>
      <c r="BN485" s="13"/>
      <c r="BO485" s="13"/>
      <c r="BP485" s="13"/>
      <c r="BQ485" s="13"/>
      <c r="BS485" s="13"/>
      <c r="BT485" s="13"/>
      <c r="BU485" s="13"/>
      <c r="BV485" s="13"/>
      <c r="BW485" s="13"/>
      <c r="BX485" s="13"/>
      <c r="BY485" s="13"/>
      <c r="BZ485" s="13"/>
      <c r="CA485" s="13"/>
      <c r="CB485" s="13"/>
      <c r="CC485" s="13"/>
      <c r="CD485" s="13"/>
      <c r="CE485" s="13"/>
      <c r="CF485" s="13"/>
      <c r="CG485" s="13"/>
      <c r="CH485" s="13"/>
      <c r="CI485" s="13"/>
    </row>
    <row r="486" spans="1:87" ht="13.5" x14ac:dyDescent="0.25">
      <c r="A486" s="16"/>
      <c r="B486" s="12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4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4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  <c r="BG486" s="13"/>
      <c r="BH486" s="13"/>
      <c r="BI486" s="13"/>
      <c r="BJ486" s="13"/>
      <c r="BK486" s="13"/>
      <c r="BL486" s="13"/>
      <c r="BM486" s="13"/>
      <c r="BN486" s="13"/>
      <c r="BO486" s="13"/>
      <c r="BP486" s="13"/>
      <c r="BQ486" s="13"/>
      <c r="BS486" s="13"/>
      <c r="BT486" s="13"/>
      <c r="BU486" s="13"/>
      <c r="BV486" s="13"/>
      <c r="BW486" s="13"/>
      <c r="BX486" s="13"/>
      <c r="BY486" s="13"/>
      <c r="BZ486" s="13"/>
      <c r="CA486" s="13"/>
      <c r="CB486" s="13"/>
      <c r="CC486" s="13"/>
      <c r="CD486" s="13"/>
      <c r="CE486" s="13"/>
      <c r="CF486" s="13"/>
      <c r="CG486" s="13"/>
      <c r="CH486" s="13"/>
      <c r="CI486" s="13"/>
    </row>
    <row r="487" spans="1:87" ht="13.5" x14ac:dyDescent="0.25">
      <c r="A487" s="16"/>
      <c r="B487" s="12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O487" s="14"/>
      <c r="P487" s="13"/>
      <c r="R487" s="13"/>
      <c r="S487" s="13"/>
      <c r="U487" s="13"/>
      <c r="V487" s="13"/>
      <c r="X487" s="13"/>
      <c r="Y487" s="13"/>
      <c r="AA487" s="13"/>
      <c r="AB487" s="13"/>
      <c r="AC487" s="13"/>
      <c r="AD487" s="13"/>
      <c r="AE487" s="13"/>
      <c r="AF487" s="13"/>
      <c r="AH487" s="13"/>
      <c r="AJ487" s="13"/>
      <c r="AK487" s="13"/>
      <c r="AL487" s="13"/>
      <c r="AM487" s="13"/>
      <c r="AN487" s="13"/>
      <c r="AO487" s="13"/>
      <c r="AP487" s="13"/>
      <c r="AQ487" s="13"/>
      <c r="AS487" s="13"/>
      <c r="AT487" s="13"/>
      <c r="AU487" s="13"/>
      <c r="AW487" s="13"/>
      <c r="AY487" s="13"/>
      <c r="AZ487" s="13"/>
      <c r="BA487" s="13"/>
      <c r="BC487" s="13"/>
      <c r="BD487" s="13"/>
      <c r="BE487" s="13"/>
      <c r="BG487" s="13"/>
      <c r="BH487" s="13"/>
      <c r="BI487" s="13"/>
      <c r="BK487" s="13"/>
      <c r="BM487" s="13"/>
      <c r="BN487" s="13"/>
      <c r="BO487" s="13"/>
      <c r="BQ487" s="13"/>
      <c r="BS487" s="13"/>
      <c r="BT487" s="13"/>
      <c r="BU487" s="13"/>
      <c r="BV487" s="13"/>
      <c r="BW487" s="13"/>
      <c r="BX487" s="13"/>
      <c r="BY487" s="13"/>
      <c r="BZ487" s="13"/>
      <c r="CA487" s="13"/>
      <c r="CB487" s="13"/>
      <c r="CC487" s="13"/>
      <c r="CD487" s="13"/>
      <c r="CF487" s="13"/>
      <c r="CG487" s="13"/>
      <c r="CH487" s="13"/>
      <c r="CI487" s="13"/>
    </row>
    <row r="488" spans="1:87" ht="13.5" x14ac:dyDescent="0.25">
      <c r="A488" s="16"/>
      <c r="B488" s="12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O488" s="14"/>
      <c r="P488" s="13"/>
      <c r="R488" s="13"/>
      <c r="S488" s="13"/>
      <c r="U488" s="13"/>
      <c r="V488" s="13"/>
      <c r="X488" s="13"/>
      <c r="Y488" s="13"/>
      <c r="AA488" s="13"/>
      <c r="AB488" s="13"/>
      <c r="AC488" s="13"/>
      <c r="AD488" s="13"/>
      <c r="AE488" s="13"/>
      <c r="AF488" s="13"/>
      <c r="AH488" s="13"/>
      <c r="AJ488" s="13"/>
      <c r="AK488" s="13"/>
      <c r="AL488" s="13"/>
      <c r="AM488" s="13"/>
      <c r="AN488" s="13"/>
      <c r="AO488" s="13"/>
      <c r="AP488" s="13"/>
      <c r="AQ488" s="13"/>
      <c r="AS488" s="13"/>
      <c r="AT488" s="13"/>
      <c r="AU488" s="13"/>
      <c r="AW488" s="13"/>
      <c r="AY488" s="13"/>
      <c r="AZ488" s="13"/>
      <c r="BA488" s="13"/>
      <c r="BC488" s="13"/>
      <c r="BD488" s="13"/>
      <c r="BE488" s="13"/>
      <c r="BG488" s="13"/>
      <c r="BH488" s="13"/>
      <c r="BI488" s="13"/>
      <c r="BK488" s="13"/>
      <c r="BM488" s="13"/>
      <c r="BN488" s="13"/>
      <c r="BO488" s="13"/>
      <c r="BQ488" s="13"/>
      <c r="BS488" s="13"/>
      <c r="BT488" s="13"/>
      <c r="BU488" s="13"/>
      <c r="BV488" s="13"/>
      <c r="BW488" s="13"/>
      <c r="BX488" s="13"/>
      <c r="BY488" s="13"/>
      <c r="BZ488" s="13"/>
      <c r="CA488" s="13"/>
      <c r="CB488" s="13"/>
      <c r="CC488" s="13"/>
      <c r="CD488" s="13"/>
      <c r="CF488" s="13"/>
      <c r="CG488" s="13"/>
      <c r="CH488" s="13"/>
      <c r="CI488" s="13"/>
    </row>
    <row r="489" spans="1:87" ht="13.5" x14ac:dyDescent="0.25">
      <c r="A489" s="16"/>
      <c r="B489" s="12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O489" s="14"/>
      <c r="P489" s="13"/>
      <c r="R489" s="13"/>
      <c r="S489" s="13"/>
      <c r="U489" s="13"/>
      <c r="V489" s="13"/>
      <c r="X489" s="13"/>
      <c r="Y489" s="13"/>
      <c r="AA489" s="13"/>
      <c r="AB489" s="13"/>
      <c r="AC489" s="13"/>
      <c r="AD489" s="13"/>
      <c r="AE489" s="13"/>
      <c r="AF489" s="13"/>
      <c r="AH489" s="13"/>
      <c r="AJ489" s="13"/>
      <c r="AK489" s="13"/>
      <c r="AL489" s="13"/>
      <c r="AM489" s="13"/>
      <c r="AN489" s="13"/>
      <c r="AO489" s="13"/>
      <c r="AP489" s="13"/>
      <c r="AQ489" s="13"/>
      <c r="AS489" s="13"/>
      <c r="AT489" s="13"/>
      <c r="AU489" s="13"/>
      <c r="AW489" s="13"/>
      <c r="AY489" s="13"/>
      <c r="AZ489" s="13"/>
      <c r="BA489" s="13"/>
      <c r="BC489" s="13"/>
      <c r="BD489" s="13"/>
      <c r="BE489" s="13"/>
      <c r="BG489" s="13"/>
      <c r="BH489" s="13"/>
      <c r="BI489" s="13"/>
      <c r="BK489" s="13"/>
      <c r="BM489" s="13"/>
      <c r="BN489" s="13"/>
      <c r="BO489" s="13"/>
      <c r="BQ489" s="13"/>
      <c r="BS489" s="13"/>
      <c r="BT489" s="13"/>
      <c r="BU489" s="13"/>
      <c r="BV489" s="13"/>
      <c r="BW489" s="13"/>
      <c r="BX489" s="13"/>
      <c r="BY489" s="13"/>
      <c r="BZ489" s="13"/>
      <c r="CA489" s="13"/>
      <c r="CB489" s="13"/>
      <c r="CC489" s="13"/>
      <c r="CD489" s="13"/>
      <c r="CF489" s="13"/>
      <c r="CG489" s="13"/>
      <c r="CH489" s="13"/>
      <c r="CI489" s="13"/>
    </row>
    <row r="490" spans="1:87" ht="13.5" x14ac:dyDescent="0.25">
      <c r="A490" s="16"/>
      <c r="B490" s="12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O490" s="14"/>
      <c r="P490" s="13"/>
      <c r="R490" s="13"/>
      <c r="S490" s="13"/>
      <c r="U490" s="13"/>
      <c r="V490" s="13"/>
      <c r="X490" s="13"/>
      <c r="Y490" s="13"/>
      <c r="AA490" s="13"/>
      <c r="AB490" s="13"/>
      <c r="AC490" s="13"/>
      <c r="AD490" s="13"/>
      <c r="AE490" s="13"/>
      <c r="AF490" s="13"/>
      <c r="AH490" s="13"/>
      <c r="AJ490" s="13"/>
      <c r="AK490" s="13"/>
      <c r="AL490" s="13"/>
      <c r="AM490" s="13"/>
      <c r="AN490" s="13"/>
      <c r="AO490" s="13"/>
      <c r="AP490" s="13"/>
      <c r="AQ490" s="13"/>
      <c r="AS490" s="13"/>
      <c r="AT490" s="13"/>
      <c r="AU490" s="13"/>
      <c r="AW490" s="13"/>
      <c r="AY490" s="13"/>
      <c r="AZ490" s="13"/>
      <c r="BA490" s="13"/>
      <c r="BC490" s="13"/>
      <c r="BD490" s="13"/>
      <c r="BE490" s="13"/>
      <c r="BG490" s="13"/>
      <c r="BH490" s="13"/>
      <c r="BI490" s="13"/>
      <c r="BK490" s="13"/>
      <c r="BM490" s="13"/>
      <c r="BN490" s="13"/>
      <c r="BO490" s="13"/>
      <c r="BQ490" s="13"/>
      <c r="BS490" s="13"/>
      <c r="BT490" s="13"/>
      <c r="BU490" s="13"/>
      <c r="BV490" s="13"/>
      <c r="BW490" s="13"/>
      <c r="BX490" s="13"/>
      <c r="BY490" s="13"/>
      <c r="BZ490" s="13"/>
      <c r="CA490" s="13"/>
      <c r="CB490" s="13"/>
      <c r="CC490" s="13"/>
      <c r="CD490" s="13"/>
      <c r="CF490" s="13"/>
      <c r="CG490" s="13"/>
      <c r="CH490" s="13"/>
      <c r="CI490" s="13"/>
    </row>
    <row r="491" spans="1:87" ht="13.5" x14ac:dyDescent="0.25">
      <c r="A491" s="16"/>
      <c r="B491" s="12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O491" s="14"/>
      <c r="P491" s="13"/>
      <c r="R491" s="13"/>
      <c r="S491" s="13"/>
      <c r="U491" s="13"/>
      <c r="V491" s="13"/>
      <c r="X491" s="13"/>
      <c r="Y491" s="13"/>
      <c r="AA491" s="13"/>
      <c r="AB491" s="13"/>
      <c r="AC491" s="13"/>
      <c r="AD491" s="13"/>
      <c r="AE491" s="13"/>
      <c r="AF491" s="13"/>
      <c r="AH491" s="13"/>
      <c r="AJ491" s="13"/>
      <c r="AK491" s="13"/>
      <c r="AL491" s="13"/>
      <c r="AM491" s="13"/>
      <c r="AN491" s="13"/>
      <c r="AO491" s="13"/>
      <c r="AP491" s="13"/>
      <c r="AQ491" s="13"/>
      <c r="AS491" s="13"/>
      <c r="AT491" s="13"/>
      <c r="AU491" s="13"/>
      <c r="AW491" s="13"/>
      <c r="AY491" s="13"/>
      <c r="AZ491" s="13"/>
      <c r="BA491" s="13"/>
      <c r="BC491" s="13"/>
      <c r="BD491" s="13"/>
      <c r="BE491" s="13"/>
      <c r="BG491" s="13"/>
      <c r="BH491" s="13"/>
      <c r="BI491" s="13"/>
      <c r="BK491" s="13"/>
      <c r="BM491" s="13"/>
      <c r="BN491" s="13"/>
      <c r="BO491" s="13"/>
      <c r="BQ491" s="13"/>
      <c r="BS491" s="13"/>
      <c r="BT491" s="13"/>
      <c r="BU491" s="13"/>
      <c r="BV491" s="13"/>
      <c r="BW491" s="13"/>
      <c r="BX491" s="13"/>
      <c r="BY491" s="13"/>
      <c r="BZ491" s="13"/>
      <c r="CA491" s="13"/>
      <c r="CB491" s="13"/>
      <c r="CC491" s="13"/>
      <c r="CD491" s="13"/>
      <c r="CF491" s="13"/>
      <c r="CG491" s="13"/>
      <c r="CH491" s="13"/>
      <c r="CI491" s="13"/>
    </row>
    <row r="492" spans="1:87" ht="13.5" x14ac:dyDescent="0.25">
      <c r="A492" s="16"/>
      <c r="B492" s="12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O492" s="14"/>
      <c r="P492" s="13"/>
      <c r="R492" s="13"/>
      <c r="S492" s="13"/>
      <c r="U492" s="13"/>
      <c r="V492" s="13"/>
      <c r="X492" s="13"/>
      <c r="Y492" s="13"/>
      <c r="AA492" s="13"/>
      <c r="AB492" s="13"/>
      <c r="AC492" s="13"/>
      <c r="AD492" s="13"/>
      <c r="AE492" s="13"/>
      <c r="AF492" s="13"/>
      <c r="AH492" s="13"/>
      <c r="AJ492" s="13"/>
      <c r="AK492" s="13"/>
      <c r="AL492" s="13"/>
      <c r="AM492" s="13"/>
      <c r="AN492" s="13"/>
      <c r="AO492" s="13"/>
      <c r="AP492" s="13"/>
      <c r="AQ492" s="13"/>
      <c r="AS492" s="13"/>
      <c r="AT492" s="13"/>
      <c r="AU492" s="13"/>
      <c r="AW492" s="13"/>
      <c r="AY492" s="13"/>
      <c r="AZ492" s="13"/>
      <c r="BA492" s="13"/>
      <c r="BC492" s="13"/>
      <c r="BD492" s="13"/>
      <c r="BE492" s="13"/>
      <c r="BG492" s="13"/>
      <c r="BH492" s="13"/>
      <c r="BI492" s="13"/>
      <c r="BK492" s="13"/>
      <c r="BM492" s="13"/>
      <c r="BN492" s="13"/>
      <c r="BO492" s="13"/>
      <c r="BQ492" s="13"/>
      <c r="BS492" s="13"/>
      <c r="BT492" s="13"/>
      <c r="BU492" s="13"/>
      <c r="BV492" s="13"/>
      <c r="BW492" s="13"/>
      <c r="BX492" s="13"/>
      <c r="BY492" s="13"/>
      <c r="BZ492" s="13"/>
      <c r="CA492" s="13"/>
      <c r="CB492" s="13"/>
      <c r="CC492" s="13"/>
      <c r="CD492" s="13"/>
      <c r="CF492" s="13"/>
      <c r="CG492" s="13"/>
      <c r="CH492" s="13"/>
      <c r="CI492" s="13"/>
    </row>
    <row r="493" spans="1:87" ht="13.5" x14ac:dyDescent="0.25">
      <c r="A493" s="16"/>
      <c r="B493" s="12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O493" s="14"/>
      <c r="P493" s="13"/>
      <c r="R493" s="13"/>
      <c r="S493" s="13"/>
      <c r="U493" s="13"/>
      <c r="V493" s="13"/>
      <c r="X493" s="13"/>
      <c r="Y493" s="13"/>
      <c r="AA493" s="13"/>
      <c r="AB493" s="13"/>
      <c r="AC493" s="13"/>
      <c r="AD493" s="13"/>
      <c r="AE493" s="13"/>
      <c r="AF493" s="13"/>
      <c r="AH493" s="13"/>
      <c r="AJ493" s="13"/>
      <c r="AK493" s="13"/>
      <c r="AL493" s="13"/>
      <c r="AM493" s="13"/>
      <c r="AN493" s="13"/>
      <c r="AO493" s="13"/>
      <c r="AP493" s="13"/>
      <c r="AQ493" s="13"/>
      <c r="AS493" s="13"/>
      <c r="AT493" s="13"/>
      <c r="AU493" s="13"/>
      <c r="AW493" s="13"/>
      <c r="AY493" s="13"/>
      <c r="AZ493" s="13"/>
      <c r="BA493" s="13"/>
      <c r="BC493" s="13"/>
      <c r="BD493" s="13"/>
      <c r="BE493" s="13"/>
      <c r="BG493" s="13"/>
      <c r="BH493" s="13"/>
      <c r="BI493" s="13"/>
      <c r="BK493" s="13"/>
      <c r="BM493" s="13"/>
      <c r="BN493" s="13"/>
      <c r="BO493" s="13"/>
      <c r="BQ493" s="13"/>
      <c r="BS493" s="13"/>
      <c r="BT493" s="13"/>
      <c r="BU493" s="13"/>
      <c r="BV493" s="13"/>
      <c r="BW493" s="13"/>
      <c r="BX493" s="13"/>
      <c r="BY493" s="13"/>
      <c r="BZ493" s="13"/>
      <c r="CA493" s="13"/>
      <c r="CB493" s="13"/>
      <c r="CC493" s="13"/>
      <c r="CD493" s="13"/>
      <c r="CF493" s="13"/>
      <c r="CG493" s="13"/>
      <c r="CH493" s="13"/>
      <c r="CI493" s="13"/>
    </row>
    <row r="494" spans="1:87" ht="13.5" x14ac:dyDescent="0.25">
      <c r="A494" s="16"/>
      <c r="B494" s="12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O494" s="14"/>
      <c r="P494" s="13"/>
      <c r="R494" s="13"/>
      <c r="S494" s="13"/>
      <c r="U494" s="13"/>
      <c r="V494" s="13"/>
      <c r="X494" s="13"/>
      <c r="Y494" s="13"/>
      <c r="AA494" s="13"/>
      <c r="AB494" s="13"/>
      <c r="AC494" s="13"/>
      <c r="AD494" s="13"/>
      <c r="AE494" s="13"/>
      <c r="AF494" s="13"/>
      <c r="AH494" s="13"/>
      <c r="AJ494" s="13"/>
      <c r="AK494" s="13"/>
      <c r="AL494" s="13"/>
      <c r="AM494" s="13"/>
      <c r="AN494" s="13"/>
      <c r="AO494" s="13"/>
      <c r="AP494" s="13"/>
      <c r="AQ494" s="13"/>
      <c r="AS494" s="13"/>
      <c r="AT494" s="13"/>
      <c r="AU494" s="13"/>
      <c r="AW494" s="13"/>
      <c r="AY494" s="13"/>
      <c r="AZ494" s="13"/>
      <c r="BA494" s="13"/>
      <c r="BC494" s="13"/>
      <c r="BD494" s="13"/>
      <c r="BE494" s="13"/>
      <c r="BG494" s="13"/>
      <c r="BH494" s="13"/>
      <c r="BI494" s="13"/>
      <c r="BK494" s="13"/>
      <c r="BM494" s="13"/>
      <c r="BN494" s="13"/>
      <c r="BO494" s="13"/>
      <c r="BQ494" s="13"/>
      <c r="BS494" s="13"/>
      <c r="BT494" s="13"/>
      <c r="BU494" s="13"/>
      <c r="BV494" s="13"/>
      <c r="BW494" s="13"/>
      <c r="BX494" s="13"/>
      <c r="BY494" s="13"/>
      <c r="BZ494" s="13"/>
      <c r="CA494" s="13"/>
      <c r="CB494" s="13"/>
      <c r="CC494" s="13"/>
      <c r="CD494" s="13"/>
      <c r="CF494" s="13"/>
      <c r="CG494" s="13"/>
      <c r="CH494" s="13"/>
      <c r="CI494" s="13"/>
    </row>
    <row r="495" spans="1:87" ht="13.5" x14ac:dyDescent="0.25">
      <c r="A495" s="16"/>
      <c r="B495" s="12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O495" s="14"/>
      <c r="P495" s="13"/>
      <c r="R495" s="13"/>
      <c r="S495" s="13"/>
      <c r="U495" s="13"/>
      <c r="V495" s="13"/>
      <c r="X495" s="13"/>
      <c r="Y495" s="13"/>
      <c r="AA495" s="13"/>
      <c r="AB495" s="13"/>
      <c r="AC495" s="13"/>
      <c r="AD495" s="13"/>
      <c r="AE495" s="13"/>
      <c r="AF495" s="13"/>
      <c r="AH495" s="13"/>
      <c r="AJ495" s="13"/>
      <c r="AK495" s="13"/>
      <c r="AL495" s="13"/>
      <c r="AM495" s="13"/>
      <c r="AN495" s="13"/>
      <c r="AO495" s="13"/>
      <c r="AP495" s="13"/>
      <c r="AQ495" s="13"/>
      <c r="AS495" s="13"/>
      <c r="AT495" s="13"/>
      <c r="AU495" s="13"/>
      <c r="AW495" s="13"/>
      <c r="AY495" s="13"/>
      <c r="AZ495" s="13"/>
      <c r="BA495" s="13"/>
      <c r="BC495" s="13"/>
      <c r="BD495" s="13"/>
      <c r="BE495" s="13"/>
      <c r="BG495" s="13"/>
      <c r="BH495" s="13"/>
      <c r="BI495" s="13"/>
      <c r="BK495" s="13"/>
      <c r="BM495" s="13"/>
      <c r="BN495" s="13"/>
      <c r="BO495" s="13"/>
      <c r="BQ495" s="13"/>
      <c r="BS495" s="13"/>
      <c r="BT495" s="13"/>
      <c r="BU495" s="13"/>
      <c r="BV495" s="13"/>
      <c r="BW495" s="13"/>
      <c r="BX495" s="13"/>
      <c r="BY495" s="13"/>
      <c r="BZ495" s="13"/>
      <c r="CA495" s="13"/>
      <c r="CB495" s="13"/>
      <c r="CC495" s="13"/>
      <c r="CD495" s="13"/>
      <c r="CF495" s="13"/>
      <c r="CG495" s="13"/>
      <c r="CH495" s="13"/>
      <c r="CI495" s="13"/>
    </row>
    <row r="496" spans="1:87" ht="13.5" x14ac:dyDescent="0.25">
      <c r="A496" s="16"/>
      <c r="B496" s="12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O496" s="14"/>
      <c r="P496" s="13"/>
      <c r="R496" s="13"/>
      <c r="S496" s="13"/>
      <c r="U496" s="13"/>
      <c r="V496" s="13"/>
      <c r="X496" s="13"/>
      <c r="Y496" s="13"/>
      <c r="AA496" s="13"/>
      <c r="AB496" s="13"/>
      <c r="AC496" s="13"/>
      <c r="AD496" s="13"/>
      <c r="AE496" s="13"/>
      <c r="AF496" s="13"/>
      <c r="AH496" s="13"/>
      <c r="AJ496" s="13"/>
      <c r="AK496" s="13"/>
      <c r="AL496" s="13"/>
      <c r="AM496" s="13"/>
      <c r="AN496" s="13"/>
      <c r="AO496" s="13"/>
      <c r="AP496" s="13"/>
      <c r="AQ496" s="13"/>
      <c r="AS496" s="13"/>
      <c r="AT496" s="13"/>
      <c r="AU496" s="13"/>
      <c r="AW496" s="13"/>
      <c r="AY496" s="13"/>
      <c r="AZ496" s="13"/>
      <c r="BA496" s="13"/>
      <c r="BC496" s="13"/>
      <c r="BD496" s="13"/>
      <c r="BE496" s="13"/>
      <c r="BG496" s="13"/>
      <c r="BH496" s="13"/>
      <c r="BI496" s="13"/>
      <c r="BK496" s="13"/>
      <c r="BM496" s="13"/>
      <c r="BN496" s="13"/>
      <c r="BO496" s="13"/>
      <c r="BQ496" s="13"/>
      <c r="BS496" s="13"/>
      <c r="BT496" s="13"/>
      <c r="BU496" s="13"/>
      <c r="BV496" s="13"/>
      <c r="BW496" s="13"/>
      <c r="BX496" s="13"/>
      <c r="BY496" s="13"/>
      <c r="BZ496" s="13"/>
      <c r="CA496" s="13"/>
      <c r="CB496" s="13"/>
      <c r="CC496" s="13"/>
      <c r="CD496" s="13"/>
      <c r="CF496" s="13"/>
      <c r="CG496" s="13"/>
      <c r="CH496" s="13"/>
      <c r="CI496" s="13"/>
    </row>
    <row r="497" spans="1:87" ht="13.5" x14ac:dyDescent="0.25">
      <c r="A497" s="16"/>
      <c r="B497" s="12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O497" s="14"/>
      <c r="P497" s="13"/>
      <c r="R497" s="13"/>
      <c r="S497" s="13"/>
      <c r="U497" s="13"/>
      <c r="V497" s="13"/>
      <c r="X497" s="13"/>
      <c r="Y497" s="13"/>
      <c r="AA497" s="13"/>
      <c r="AB497" s="13"/>
      <c r="AC497" s="13"/>
      <c r="AD497" s="13"/>
      <c r="AE497" s="13"/>
      <c r="AF497" s="13"/>
      <c r="AH497" s="13"/>
      <c r="AJ497" s="13"/>
      <c r="AK497" s="13"/>
      <c r="AL497" s="13"/>
      <c r="AM497" s="13"/>
      <c r="AN497" s="13"/>
      <c r="AO497" s="13"/>
      <c r="AP497" s="13"/>
      <c r="AQ497" s="13"/>
      <c r="AS497" s="13"/>
      <c r="AT497" s="13"/>
      <c r="AU497" s="13"/>
      <c r="AW497" s="13"/>
      <c r="AY497" s="13"/>
      <c r="AZ497" s="13"/>
      <c r="BA497" s="13"/>
      <c r="BC497" s="13"/>
      <c r="BD497" s="13"/>
      <c r="BE497" s="13"/>
      <c r="BG497" s="13"/>
      <c r="BH497" s="13"/>
      <c r="BI497" s="13"/>
      <c r="BK497" s="13"/>
      <c r="BM497" s="13"/>
      <c r="BN497" s="13"/>
      <c r="BO497" s="13"/>
      <c r="BQ497" s="13"/>
      <c r="BS497" s="13"/>
      <c r="BT497" s="13"/>
      <c r="BU497" s="13"/>
      <c r="BV497" s="13"/>
      <c r="BW497" s="13"/>
      <c r="BX497" s="13"/>
      <c r="BY497" s="13"/>
      <c r="BZ497" s="13"/>
      <c r="CA497" s="13"/>
      <c r="CB497" s="13"/>
      <c r="CC497" s="13"/>
      <c r="CD497" s="13"/>
      <c r="CF497" s="13"/>
      <c r="CG497" s="13"/>
      <c r="CH497" s="13"/>
      <c r="CI497" s="13"/>
    </row>
    <row r="498" spans="1:87" ht="13.5" x14ac:dyDescent="0.25">
      <c r="A498" s="16"/>
      <c r="B498" s="12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O498" s="14"/>
      <c r="P498" s="13"/>
      <c r="R498" s="13"/>
      <c r="S498" s="13"/>
      <c r="U498" s="13"/>
      <c r="V498" s="13"/>
      <c r="X498" s="13"/>
      <c r="Y498" s="13"/>
      <c r="AA498" s="13"/>
      <c r="AB498" s="13"/>
      <c r="AC498" s="13"/>
      <c r="AD498" s="13"/>
      <c r="AE498" s="13"/>
      <c r="AF498" s="13"/>
      <c r="AH498" s="13"/>
      <c r="AJ498" s="13"/>
      <c r="AK498" s="13"/>
      <c r="AL498" s="13"/>
      <c r="AM498" s="13"/>
      <c r="AN498" s="13"/>
      <c r="AO498" s="13"/>
      <c r="AP498" s="13"/>
      <c r="AQ498" s="13"/>
      <c r="AS498" s="13"/>
      <c r="AT498" s="13"/>
      <c r="AU498" s="13"/>
      <c r="AW498" s="13"/>
      <c r="AY498" s="13"/>
      <c r="AZ498" s="13"/>
      <c r="BA498" s="13"/>
      <c r="BC498" s="13"/>
      <c r="BD498" s="13"/>
      <c r="BE498" s="13"/>
      <c r="BG498" s="13"/>
      <c r="BH498" s="13"/>
      <c r="BI498" s="13"/>
      <c r="BK498" s="13"/>
      <c r="BM498" s="13"/>
      <c r="BN498" s="13"/>
      <c r="BO498" s="13"/>
      <c r="BQ498" s="13"/>
      <c r="BS498" s="13"/>
      <c r="BT498" s="13"/>
      <c r="BU498" s="13"/>
      <c r="BV498" s="13"/>
      <c r="BW498" s="13"/>
      <c r="BX498" s="13"/>
      <c r="BY498" s="13"/>
      <c r="BZ498" s="13"/>
      <c r="CA498" s="13"/>
      <c r="CB498" s="13"/>
      <c r="CC498" s="13"/>
      <c r="CD498" s="13"/>
      <c r="CF498" s="13"/>
      <c r="CG498" s="13"/>
      <c r="CH498" s="13"/>
      <c r="CI498" s="13"/>
    </row>
    <row r="499" spans="1:87" ht="13.5" x14ac:dyDescent="0.25">
      <c r="A499" s="16"/>
      <c r="B499" s="12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O499" s="14"/>
      <c r="P499" s="13"/>
      <c r="R499" s="13"/>
      <c r="S499" s="13"/>
      <c r="U499" s="13"/>
      <c r="V499" s="13"/>
      <c r="X499" s="13"/>
      <c r="Y499" s="13"/>
      <c r="AA499" s="13"/>
      <c r="AB499" s="13"/>
      <c r="AC499" s="13"/>
      <c r="AD499" s="13"/>
      <c r="AE499" s="13"/>
      <c r="AF499" s="13"/>
      <c r="AH499" s="13"/>
      <c r="AJ499" s="13"/>
      <c r="AK499" s="13"/>
      <c r="AL499" s="13"/>
      <c r="AM499" s="13"/>
      <c r="AN499" s="13"/>
      <c r="AO499" s="13"/>
      <c r="AP499" s="13"/>
      <c r="AQ499" s="13"/>
      <c r="AS499" s="13"/>
      <c r="AT499" s="13"/>
      <c r="AU499" s="13"/>
      <c r="AW499" s="13"/>
      <c r="AY499" s="13"/>
      <c r="AZ499" s="13"/>
      <c r="BA499" s="13"/>
      <c r="BC499" s="13"/>
      <c r="BD499" s="13"/>
      <c r="BE499" s="13"/>
      <c r="BG499" s="13"/>
      <c r="BH499" s="13"/>
      <c r="BI499" s="13"/>
      <c r="BK499" s="13"/>
      <c r="BM499" s="13"/>
      <c r="BN499" s="13"/>
      <c r="BO499" s="13"/>
      <c r="BQ499" s="13"/>
      <c r="BS499" s="13"/>
      <c r="BT499" s="13"/>
      <c r="BU499" s="13"/>
      <c r="BV499" s="13"/>
      <c r="BW499" s="13"/>
      <c r="BX499" s="13"/>
      <c r="BY499" s="13"/>
      <c r="BZ499" s="13"/>
      <c r="CA499" s="13"/>
      <c r="CB499" s="13"/>
      <c r="CC499" s="13"/>
      <c r="CD499" s="13"/>
      <c r="CF499" s="13"/>
      <c r="CG499" s="13"/>
      <c r="CH499" s="13"/>
      <c r="CI499" s="13"/>
    </row>
    <row r="500" spans="1:87" ht="13.5" x14ac:dyDescent="0.25">
      <c r="A500" s="16"/>
      <c r="B500" s="12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O500" s="14"/>
      <c r="P500" s="13"/>
      <c r="R500" s="13"/>
      <c r="S500" s="13"/>
      <c r="U500" s="13"/>
      <c r="V500" s="13"/>
      <c r="X500" s="13"/>
      <c r="Y500" s="13"/>
      <c r="AA500" s="13"/>
      <c r="AB500" s="13"/>
      <c r="AC500" s="13"/>
      <c r="AD500" s="13"/>
      <c r="AE500" s="13"/>
      <c r="AF500" s="13"/>
      <c r="AH500" s="13"/>
      <c r="AJ500" s="13"/>
      <c r="AK500" s="13"/>
      <c r="AL500" s="13"/>
      <c r="AM500" s="13"/>
      <c r="AN500" s="13"/>
      <c r="AO500" s="13"/>
      <c r="AP500" s="13"/>
      <c r="AQ500" s="13"/>
      <c r="AS500" s="13"/>
      <c r="AT500" s="13"/>
      <c r="AU500" s="13"/>
      <c r="AW500" s="13"/>
      <c r="AY500" s="13"/>
      <c r="AZ500" s="13"/>
      <c r="BA500" s="13"/>
      <c r="BC500" s="13"/>
      <c r="BD500" s="13"/>
      <c r="BE500" s="13"/>
      <c r="BG500" s="13"/>
      <c r="BH500" s="13"/>
      <c r="BI500" s="13"/>
      <c r="BK500" s="13"/>
      <c r="BM500" s="13"/>
      <c r="BN500" s="13"/>
      <c r="BO500" s="13"/>
      <c r="BQ500" s="13"/>
      <c r="BS500" s="13"/>
      <c r="BT500" s="13"/>
      <c r="BU500" s="13"/>
      <c r="BV500" s="13"/>
      <c r="BW500" s="13"/>
      <c r="BX500" s="13"/>
      <c r="BY500" s="13"/>
      <c r="BZ500" s="13"/>
      <c r="CA500" s="13"/>
      <c r="CB500" s="13"/>
      <c r="CC500" s="13"/>
      <c r="CD500" s="13"/>
      <c r="CF500" s="13"/>
      <c r="CG500" s="13"/>
      <c r="CH500" s="13"/>
      <c r="CI500" s="13"/>
    </row>
    <row r="501" spans="1:87" ht="13.5" x14ac:dyDescent="0.25">
      <c r="A501" s="16"/>
      <c r="B501" s="12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O501" s="14"/>
      <c r="P501" s="13"/>
      <c r="R501" s="13"/>
      <c r="S501" s="13"/>
      <c r="U501" s="13"/>
      <c r="V501" s="13"/>
      <c r="X501" s="13"/>
      <c r="Y501" s="13"/>
      <c r="AA501" s="13"/>
      <c r="AB501" s="13"/>
      <c r="AC501" s="13"/>
      <c r="AD501" s="13"/>
      <c r="AE501" s="13"/>
      <c r="AF501" s="13"/>
      <c r="AH501" s="13"/>
      <c r="AJ501" s="13"/>
      <c r="AK501" s="13"/>
      <c r="AL501" s="13"/>
      <c r="AM501" s="13"/>
      <c r="AN501" s="13"/>
      <c r="AO501" s="13"/>
      <c r="AP501" s="13"/>
      <c r="AQ501" s="13"/>
      <c r="AS501" s="13"/>
      <c r="AT501" s="13"/>
      <c r="AU501" s="13"/>
      <c r="AW501" s="13"/>
      <c r="AY501" s="13"/>
      <c r="AZ501" s="13"/>
      <c r="BA501" s="13"/>
      <c r="BC501" s="13"/>
      <c r="BD501" s="13"/>
      <c r="BE501" s="13"/>
      <c r="BG501" s="13"/>
      <c r="BH501" s="13"/>
      <c r="BI501" s="13"/>
      <c r="BK501" s="13"/>
      <c r="BM501" s="13"/>
      <c r="BN501" s="13"/>
      <c r="BO501" s="13"/>
      <c r="BQ501" s="13"/>
      <c r="BS501" s="13"/>
      <c r="BT501" s="13"/>
      <c r="BU501" s="13"/>
      <c r="BV501" s="13"/>
      <c r="BW501" s="13"/>
      <c r="BX501" s="13"/>
      <c r="BY501" s="13"/>
      <c r="BZ501" s="13"/>
      <c r="CA501" s="13"/>
      <c r="CB501" s="13"/>
      <c r="CC501" s="13"/>
      <c r="CD501" s="13"/>
      <c r="CF501" s="13"/>
      <c r="CG501" s="13"/>
      <c r="CH501" s="13"/>
      <c r="CI501" s="13"/>
    </row>
    <row r="502" spans="1:87" ht="13.5" x14ac:dyDescent="0.25">
      <c r="A502" s="16"/>
      <c r="B502" s="12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O502" s="14"/>
      <c r="P502" s="13"/>
      <c r="R502" s="13"/>
      <c r="S502" s="13"/>
      <c r="U502" s="13"/>
      <c r="V502" s="13"/>
      <c r="X502" s="13"/>
      <c r="Y502" s="13"/>
      <c r="AA502" s="13"/>
      <c r="AB502" s="13"/>
      <c r="AC502" s="13"/>
      <c r="AD502" s="13"/>
      <c r="AE502" s="13"/>
      <c r="AF502" s="13"/>
      <c r="AH502" s="13"/>
      <c r="AJ502" s="13"/>
      <c r="AK502" s="13"/>
      <c r="AL502" s="13"/>
      <c r="AM502" s="13"/>
      <c r="AN502" s="13"/>
      <c r="AO502" s="13"/>
      <c r="AP502" s="13"/>
      <c r="AQ502" s="13"/>
      <c r="AS502" s="13"/>
      <c r="AT502" s="13"/>
      <c r="AU502" s="13"/>
      <c r="AW502" s="13"/>
      <c r="AY502" s="13"/>
      <c r="AZ502" s="13"/>
      <c r="BA502" s="13"/>
      <c r="BC502" s="13"/>
      <c r="BD502" s="13"/>
      <c r="BE502" s="13"/>
      <c r="BG502" s="13"/>
      <c r="BH502" s="13"/>
      <c r="BI502" s="13"/>
      <c r="BK502" s="13"/>
      <c r="BM502" s="13"/>
      <c r="BN502" s="13"/>
      <c r="BO502" s="13"/>
      <c r="BQ502" s="13"/>
      <c r="BS502" s="13"/>
      <c r="BT502" s="13"/>
      <c r="BU502" s="13"/>
      <c r="BV502" s="13"/>
      <c r="BW502" s="13"/>
      <c r="BX502" s="13"/>
      <c r="BY502" s="13"/>
      <c r="BZ502" s="13"/>
      <c r="CA502" s="13"/>
      <c r="CB502" s="13"/>
      <c r="CC502" s="13"/>
      <c r="CD502" s="13"/>
      <c r="CF502" s="13"/>
      <c r="CG502" s="13"/>
      <c r="CH502" s="13"/>
      <c r="CI502" s="13"/>
    </row>
    <row r="503" spans="1:87" ht="13.5" x14ac:dyDescent="0.25">
      <c r="A503" s="16"/>
      <c r="B503" s="12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O503" s="14"/>
      <c r="P503" s="13"/>
      <c r="R503" s="13"/>
      <c r="S503" s="13"/>
      <c r="U503" s="13"/>
      <c r="V503" s="13"/>
      <c r="X503" s="13"/>
      <c r="Y503" s="13"/>
      <c r="AA503" s="13"/>
      <c r="AB503" s="13"/>
      <c r="AC503" s="13"/>
      <c r="AD503" s="13"/>
      <c r="AE503" s="13"/>
      <c r="AF503" s="13"/>
      <c r="AH503" s="13"/>
      <c r="AJ503" s="13"/>
      <c r="AK503" s="13"/>
      <c r="AL503" s="13"/>
      <c r="AM503" s="13"/>
      <c r="AN503" s="13"/>
      <c r="AO503" s="13"/>
      <c r="AP503" s="13"/>
      <c r="AQ503" s="13"/>
      <c r="AS503" s="13"/>
      <c r="AT503" s="13"/>
      <c r="AU503" s="13"/>
      <c r="AW503" s="13"/>
      <c r="AY503" s="13"/>
      <c r="AZ503" s="13"/>
      <c r="BA503" s="13"/>
      <c r="BC503" s="13"/>
      <c r="BD503" s="13"/>
      <c r="BE503" s="13"/>
      <c r="BG503" s="13"/>
      <c r="BH503" s="13"/>
      <c r="BI503" s="13"/>
      <c r="BK503" s="13"/>
      <c r="BM503" s="13"/>
      <c r="BN503" s="13"/>
      <c r="BO503" s="13"/>
      <c r="BQ503" s="13"/>
      <c r="BS503" s="13"/>
      <c r="BT503" s="13"/>
      <c r="BU503" s="13"/>
      <c r="BV503" s="13"/>
      <c r="BW503" s="13"/>
      <c r="BX503" s="13"/>
      <c r="BY503" s="13"/>
      <c r="BZ503" s="13"/>
      <c r="CA503" s="13"/>
      <c r="CB503" s="13"/>
      <c r="CC503" s="13"/>
      <c r="CD503" s="13"/>
      <c r="CF503" s="13"/>
      <c r="CG503" s="13"/>
      <c r="CH503" s="13"/>
      <c r="CI503" s="13"/>
    </row>
    <row r="504" spans="1:87" ht="13.5" x14ac:dyDescent="0.25">
      <c r="A504" s="16"/>
      <c r="B504" s="12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O504" s="14"/>
      <c r="P504" s="13"/>
      <c r="R504" s="13"/>
      <c r="S504" s="13"/>
      <c r="U504" s="13"/>
      <c r="V504" s="13"/>
      <c r="X504" s="13"/>
      <c r="Y504" s="13"/>
      <c r="AA504" s="13"/>
      <c r="AB504" s="13"/>
      <c r="AC504" s="13"/>
      <c r="AD504" s="13"/>
      <c r="AE504" s="13"/>
      <c r="AF504" s="13"/>
      <c r="AH504" s="13"/>
      <c r="AJ504" s="13"/>
      <c r="AK504" s="13"/>
      <c r="AL504" s="13"/>
      <c r="AM504" s="13"/>
      <c r="AN504" s="13"/>
      <c r="AO504" s="13"/>
      <c r="AP504" s="13"/>
      <c r="AQ504" s="13"/>
      <c r="AS504" s="13"/>
      <c r="AT504" s="13"/>
      <c r="AU504" s="13"/>
      <c r="AW504" s="13"/>
      <c r="AY504" s="13"/>
      <c r="AZ504" s="13"/>
      <c r="BA504" s="13"/>
      <c r="BC504" s="13"/>
      <c r="BD504" s="13"/>
      <c r="BE504" s="13"/>
      <c r="BG504" s="13"/>
      <c r="BH504" s="13"/>
      <c r="BI504" s="13"/>
      <c r="BK504" s="13"/>
      <c r="BM504" s="13"/>
      <c r="BN504" s="13"/>
      <c r="BO504" s="13"/>
      <c r="BQ504" s="13"/>
      <c r="BS504" s="13"/>
      <c r="BT504" s="13"/>
      <c r="BU504" s="13"/>
      <c r="BV504" s="13"/>
      <c r="BW504" s="13"/>
      <c r="BX504" s="13"/>
      <c r="BY504" s="13"/>
      <c r="BZ504" s="13"/>
      <c r="CA504" s="13"/>
      <c r="CB504" s="13"/>
      <c r="CC504" s="13"/>
      <c r="CD504" s="13"/>
      <c r="CF504" s="13"/>
      <c r="CG504" s="13"/>
      <c r="CH504" s="13"/>
      <c r="CI504" s="13"/>
    </row>
    <row r="505" spans="1:87" ht="13.5" x14ac:dyDescent="0.25">
      <c r="A505" s="16"/>
      <c r="B505" s="12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O505" s="14"/>
      <c r="P505" s="13"/>
      <c r="R505" s="13"/>
      <c r="S505" s="13"/>
      <c r="U505" s="13"/>
      <c r="V505" s="13"/>
      <c r="X505" s="13"/>
      <c r="Y505" s="13"/>
      <c r="AA505" s="13"/>
      <c r="AB505" s="13"/>
      <c r="AC505" s="13"/>
      <c r="AD505" s="13"/>
      <c r="AE505" s="13"/>
      <c r="AF505" s="13"/>
      <c r="AH505" s="13"/>
      <c r="AJ505" s="13"/>
      <c r="AK505" s="13"/>
      <c r="AL505" s="13"/>
      <c r="AM505" s="13"/>
      <c r="AN505" s="13"/>
      <c r="AO505" s="13"/>
      <c r="AP505" s="13"/>
      <c r="AQ505" s="13"/>
      <c r="AS505" s="13"/>
      <c r="AT505" s="13"/>
      <c r="AU505" s="13"/>
      <c r="AW505" s="13"/>
      <c r="AY505" s="13"/>
      <c r="AZ505" s="13"/>
      <c r="BA505" s="13"/>
      <c r="BC505" s="13"/>
      <c r="BD505" s="13"/>
      <c r="BE505" s="13"/>
      <c r="BG505" s="13"/>
      <c r="BH505" s="13"/>
      <c r="BI505" s="13"/>
      <c r="BK505" s="13"/>
      <c r="BM505" s="13"/>
      <c r="BN505" s="13"/>
      <c r="BO505" s="13"/>
      <c r="BQ505" s="13"/>
      <c r="BS505" s="13"/>
      <c r="BT505" s="13"/>
      <c r="BU505" s="13"/>
      <c r="BV505" s="13"/>
      <c r="BW505" s="13"/>
      <c r="BX505" s="13"/>
      <c r="BY505" s="13"/>
      <c r="BZ505" s="13"/>
      <c r="CA505" s="13"/>
      <c r="CB505" s="13"/>
      <c r="CC505" s="13"/>
      <c r="CD505" s="13"/>
      <c r="CF505" s="13"/>
      <c r="CG505" s="13"/>
      <c r="CH505" s="13"/>
      <c r="CI505" s="13"/>
    </row>
    <row r="506" spans="1:87" ht="13.5" x14ac:dyDescent="0.25">
      <c r="A506" s="16"/>
      <c r="B506" s="12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O506" s="14"/>
      <c r="P506" s="13"/>
      <c r="R506" s="13"/>
      <c r="S506" s="13"/>
      <c r="U506" s="13"/>
      <c r="V506" s="13"/>
      <c r="X506" s="13"/>
      <c r="Y506" s="13"/>
      <c r="AA506" s="13"/>
      <c r="AB506" s="13"/>
      <c r="AC506" s="13"/>
      <c r="AD506" s="13"/>
      <c r="AE506" s="13"/>
      <c r="AF506" s="13"/>
      <c r="AH506" s="13"/>
      <c r="AJ506" s="13"/>
      <c r="AK506" s="13"/>
      <c r="AL506" s="13"/>
      <c r="AM506" s="13"/>
      <c r="AN506" s="13"/>
      <c r="AO506" s="13"/>
      <c r="AP506" s="13"/>
      <c r="AQ506" s="13"/>
      <c r="AS506" s="13"/>
      <c r="AT506" s="13"/>
      <c r="AU506" s="13"/>
      <c r="AW506" s="13"/>
      <c r="AY506" s="13"/>
      <c r="AZ506" s="13"/>
      <c r="BA506" s="13"/>
      <c r="BC506" s="13"/>
      <c r="BD506" s="13"/>
      <c r="BE506" s="13"/>
      <c r="BG506" s="13"/>
      <c r="BH506" s="13"/>
      <c r="BI506" s="13"/>
      <c r="BK506" s="13"/>
      <c r="BM506" s="13"/>
      <c r="BN506" s="13"/>
      <c r="BO506" s="13"/>
      <c r="BQ506" s="13"/>
      <c r="BS506" s="13"/>
      <c r="BT506" s="13"/>
      <c r="BU506" s="13"/>
      <c r="BV506" s="13"/>
      <c r="BW506" s="13"/>
      <c r="BX506" s="13"/>
      <c r="BY506" s="13"/>
      <c r="BZ506" s="13"/>
      <c r="CA506" s="13"/>
      <c r="CB506" s="13"/>
      <c r="CC506" s="13"/>
      <c r="CD506" s="13"/>
      <c r="CF506" s="13"/>
      <c r="CG506" s="13"/>
      <c r="CH506" s="13"/>
      <c r="CI506" s="13"/>
    </row>
    <row r="507" spans="1:87" ht="13.5" x14ac:dyDescent="0.25">
      <c r="A507" s="16"/>
      <c r="B507" s="12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O507" s="14"/>
      <c r="P507" s="13"/>
      <c r="R507" s="13"/>
      <c r="S507" s="13"/>
      <c r="U507" s="13"/>
      <c r="V507" s="13"/>
      <c r="X507" s="13"/>
      <c r="Y507" s="13"/>
      <c r="AA507" s="13"/>
      <c r="AB507" s="13"/>
      <c r="AC507" s="13"/>
      <c r="AD507" s="13"/>
      <c r="AE507" s="13"/>
      <c r="AF507" s="13"/>
      <c r="AH507" s="13"/>
      <c r="AJ507" s="13"/>
      <c r="AK507" s="13"/>
      <c r="AL507" s="13"/>
      <c r="AM507" s="13"/>
      <c r="AN507" s="13"/>
      <c r="AO507" s="13"/>
      <c r="AP507" s="13"/>
      <c r="AQ507" s="13"/>
      <c r="AS507" s="13"/>
      <c r="AT507" s="13"/>
      <c r="AU507" s="13"/>
      <c r="AW507" s="13"/>
      <c r="AY507" s="13"/>
      <c r="AZ507" s="13"/>
      <c r="BA507" s="13"/>
      <c r="BC507" s="13"/>
      <c r="BD507" s="13"/>
      <c r="BE507" s="13"/>
      <c r="BG507" s="13"/>
      <c r="BH507" s="13"/>
      <c r="BI507" s="13"/>
      <c r="BK507" s="13"/>
      <c r="BM507" s="13"/>
      <c r="BN507" s="13"/>
      <c r="BO507" s="13"/>
      <c r="BQ507" s="13"/>
      <c r="BS507" s="13"/>
      <c r="BT507" s="13"/>
      <c r="BU507" s="13"/>
      <c r="BV507" s="13"/>
      <c r="BW507" s="13"/>
      <c r="BX507" s="13"/>
      <c r="BY507" s="13"/>
      <c r="BZ507" s="13"/>
      <c r="CA507" s="13"/>
      <c r="CB507" s="13"/>
      <c r="CC507" s="13"/>
      <c r="CD507" s="13"/>
      <c r="CF507" s="13"/>
      <c r="CG507" s="13"/>
      <c r="CH507" s="13"/>
      <c r="CI507" s="13"/>
    </row>
    <row r="508" spans="1:87" ht="13.5" x14ac:dyDescent="0.25">
      <c r="A508" s="16"/>
      <c r="B508" s="12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O508" s="14"/>
      <c r="P508" s="13"/>
      <c r="R508" s="13"/>
      <c r="S508" s="13"/>
      <c r="U508" s="13"/>
      <c r="V508" s="13"/>
      <c r="X508" s="13"/>
      <c r="Y508" s="13"/>
      <c r="AA508" s="13"/>
      <c r="AB508" s="13"/>
      <c r="AC508" s="13"/>
      <c r="AD508" s="13"/>
      <c r="AE508" s="13"/>
      <c r="AF508" s="13"/>
      <c r="AH508" s="13"/>
      <c r="AJ508" s="13"/>
      <c r="AK508" s="13"/>
      <c r="AL508" s="13"/>
      <c r="AM508" s="13"/>
      <c r="AN508" s="13"/>
      <c r="AO508" s="13"/>
      <c r="AP508" s="13"/>
      <c r="AQ508" s="13"/>
      <c r="AS508" s="13"/>
      <c r="AT508" s="13"/>
      <c r="AU508" s="13"/>
      <c r="AW508" s="13"/>
      <c r="AY508" s="13"/>
      <c r="AZ508" s="13"/>
      <c r="BA508" s="13"/>
      <c r="BC508" s="13"/>
      <c r="BD508" s="13"/>
      <c r="BE508" s="13"/>
      <c r="BG508" s="13"/>
      <c r="BH508" s="13"/>
      <c r="BI508" s="13"/>
      <c r="BK508" s="13"/>
      <c r="BM508" s="13"/>
      <c r="BN508" s="13"/>
      <c r="BO508" s="13"/>
      <c r="BQ508" s="13"/>
      <c r="BS508" s="13"/>
      <c r="BT508" s="13"/>
      <c r="BU508" s="13"/>
      <c r="BV508" s="13"/>
      <c r="BW508" s="13"/>
      <c r="BX508" s="13"/>
      <c r="BY508" s="13"/>
      <c r="BZ508" s="13"/>
      <c r="CA508" s="13"/>
      <c r="CB508" s="13"/>
      <c r="CC508" s="13"/>
      <c r="CD508" s="13"/>
      <c r="CF508" s="13"/>
      <c r="CG508" s="13"/>
      <c r="CH508" s="13"/>
      <c r="CI508" s="13"/>
    </row>
    <row r="509" spans="1:87" ht="13.5" x14ac:dyDescent="0.25">
      <c r="A509" s="16"/>
      <c r="B509" s="12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O509" s="14"/>
      <c r="P509" s="13"/>
      <c r="R509" s="13"/>
      <c r="S509" s="13"/>
      <c r="U509" s="13"/>
      <c r="V509" s="13"/>
      <c r="X509" s="13"/>
      <c r="Y509" s="13"/>
      <c r="AA509" s="13"/>
      <c r="AB509" s="13"/>
      <c r="AC509" s="13"/>
      <c r="AD509" s="13"/>
      <c r="AE509" s="13"/>
      <c r="AF509" s="13"/>
      <c r="AH509" s="13"/>
      <c r="AJ509" s="13"/>
      <c r="AK509" s="13"/>
      <c r="AL509" s="13"/>
      <c r="AM509" s="13"/>
      <c r="AN509" s="13"/>
      <c r="AO509" s="13"/>
      <c r="AP509" s="13"/>
      <c r="AQ509" s="13"/>
      <c r="AS509" s="13"/>
      <c r="AT509" s="13"/>
      <c r="AU509" s="13"/>
      <c r="AW509" s="13"/>
      <c r="AY509" s="13"/>
      <c r="AZ509" s="13"/>
      <c r="BA509" s="13"/>
      <c r="BC509" s="13"/>
      <c r="BD509" s="13"/>
      <c r="BE509" s="13"/>
      <c r="BG509" s="13"/>
      <c r="BH509" s="13"/>
      <c r="BI509" s="13"/>
      <c r="BK509" s="13"/>
      <c r="BM509" s="13"/>
      <c r="BN509" s="13"/>
      <c r="BO509" s="13"/>
      <c r="BQ509" s="13"/>
      <c r="BS509" s="13"/>
      <c r="BT509" s="13"/>
      <c r="BU509" s="13"/>
      <c r="BV509" s="13"/>
      <c r="BW509" s="13"/>
      <c r="BX509" s="13"/>
      <c r="BY509" s="13"/>
      <c r="BZ509" s="13"/>
      <c r="CA509" s="13"/>
      <c r="CB509" s="13"/>
      <c r="CC509" s="13"/>
      <c r="CD509" s="13"/>
      <c r="CF509" s="13"/>
      <c r="CG509" s="13"/>
      <c r="CH509" s="13"/>
      <c r="CI509" s="13"/>
    </row>
    <row r="510" spans="1:87" ht="13.5" x14ac:dyDescent="0.25">
      <c r="A510" s="16"/>
      <c r="B510" s="12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O510" s="14"/>
      <c r="P510" s="13"/>
      <c r="R510" s="13"/>
      <c r="S510" s="13"/>
      <c r="U510" s="13"/>
      <c r="V510" s="13"/>
      <c r="X510" s="13"/>
      <c r="Y510" s="13"/>
      <c r="AA510" s="13"/>
      <c r="AB510" s="13"/>
      <c r="AC510" s="13"/>
      <c r="AD510" s="13"/>
      <c r="AE510" s="13"/>
      <c r="AF510" s="13"/>
      <c r="AH510" s="13"/>
      <c r="AJ510" s="13"/>
      <c r="AK510" s="13"/>
      <c r="AL510" s="13"/>
      <c r="AM510" s="13"/>
      <c r="AN510" s="13"/>
      <c r="AO510" s="13"/>
      <c r="AP510" s="13"/>
      <c r="AQ510" s="13"/>
      <c r="AS510" s="13"/>
      <c r="AT510" s="13"/>
      <c r="AU510" s="13"/>
      <c r="AW510" s="13"/>
      <c r="AY510" s="13"/>
      <c r="AZ510" s="13"/>
      <c r="BA510" s="13"/>
      <c r="BC510" s="13"/>
      <c r="BD510" s="13"/>
      <c r="BE510" s="13"/>
      <c r="BG510" s="13"/>
      <c r="BH510" s="13"/>
      <c r="BI510" s="13"/>
      <c r="BK510" s="13"/>
      <c r="BM510" s="13"/>
      <c r="BN510" s="13"/>
      <c r="BO510" s="13"/>
      <c r="BQ510" s="13"/>
      <c r="BS510" s="13"/>
      <c r="BT510" s="13"/>
      <c r="BU510" s="13"/>
      <c r="BV510" s="13"/>
      <c r="BW510" s="13"/>
      <c r="BX510" s="13"/>
      <c r="BY510" s="13"/>
      <c r="BZ510" s="13"/>
      <c r="CA510" s="13"/>
      <c r="CB510" s="13"/>
      <c r="CC510" s="13"/>
      <c r="CD510" s="13"/>
      <c r="CF510" s="13"/>
      <c r="CG510" s="13"/>
      <c r="CH510" s="13"/>
      <c r="CI510" s="13"/>
    </row>
    <row r="511" spans="1:87" ht="13.5" x14ac:dyDescent="0.25">
      <c r="A511" s="16"/>
      <c r="B511" s="12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O511" s="14"/>
      <c r="P511" s="13"/>
      <c r="R511" s="13"/>
      <c r="S511" s="13"/>
      <c r="U511" s="13"/>
      <c r="V511" s="13"/>
      <c r="X511" s="13"/>
      <c r="Y511" s="13"/>
      <c r="AA511" s="13"/>
      <c r="AB511" s="13"/>
      <c r="AC511" s="13"/>
      <c r="AD511" s="13"/>
      <c r="AE511" s="13"/>
      <c r="AF511" s="13"/>
      <c r="AH511" s="13"/>
      <c r="AJ511" s="13"/>
      <c r="AK511" s="13"/>
      <c r="AL511" s="13"/>
      <c r="AM511" s="13"/>
      <c r="AN511" s="13"/>
      <c r="AO511" s="13"/>
      <c r="AP511" s="13"/>
      <c r="AQ511" s="13"/>
      <c r="AS511" s="13"/>
      <c r="AT511" s="13"/>
      <c r="AU511" s="13"/>
      <c r="AW511" s="13"/>
      <c r="AY511" s="13"/>
      <c r="AZ511" s="13"/>
      <c r="BA511" s="13"/>
      <c r="BC511" s="13"/>
      <c r="BD511" s="13"/>
      <c r="BE511" s="13"/>
      <c r="BG511" s="13"/>
      <c r="BH511" s="13"/>
      <c r="BI511" s="13"/>
      <c r="BK511" s="13"/>
      <c r="BM511" s="13"/>
      <c r="BN511" s="13"/>
      <c r="BO511" s="13"/>
      <c r="BQ511" s="13"/>
      <c r="BS511" s="13"/>
      <c r="BT511" s="13"/>
      <c r="BU511" s="13"/>
      <c r="BV511" s="13"/>
      <c r="BW511" s="13"/>
      <c r="BX511" s="13"/>
      <c r="BY511" s="13"/>
      <c r="BZ511" s="13"/>
      <c r="CA511" s="13"/>
      <c r="CB511" s="13"/>
      <c r="CC511" s="13"/>
      <c r="CD511" s="13"/>
      <c r="CF511" s="13"/>
      <c r="CG511" s="13"/>
      <c r="CH511" s="13"/>
      <c r="CI511" s="13"/>
    </row>
    <row r="512" spans="1:87" ht="13.5" x14ac:dyDescent="0.25">
      <c r="A512" s="16"/>
      <c r="B512" s="12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O512" s="14"/>
      <c r="P512" s="13"/>
      <c r="R512" s="13"/>
      <c r="S512" s="13"/>
      <c r="U512" s="13"/>
      <c r="V512" s="13"/>
      <c r="X512" s="13"/>
      <c r="Y512" s="13"/>
      <c r="AA512" s="13"/>
      <c r="AB512" s="13"/>
      <c r="AC512" s="13"/>
      <c r="AD512" s="13"/>
      <c r="AE512" s="13"/>
      <c r="AF512" s="13"/>
      <c r="AH512" s="13"/>
      <c r="AJ512" s="13"/>
      <c r="AK512" s="13"/>
      <c r="AL512" s="13"/>
      <c r="AM512" s="13"/>
      <c r="AN512" s="13"/>
      <c r="AO512" s="13"/>
      <c r="AP512" s="13"/>
      <c r="AQ512" s="13"/>
      <c r="AS512" s="13"/>
      <c r="AT512" s="13"/>
      <c r="AU512" s="13"/>
      <c r="AW512" s="13"/>
      <c r="AY512" s="13"/>
      <c r="AZ512" s="13"/>
      <c r="BA512" s="13"/>
      <c r="BC512" s="13"/>
      <c r="BD512" s="13"/>
      <c r="BE512" s="13"/>
      <c r="BG512" s="13"/>
      <c r="BH512" s="13"/>
      <c r="BI512" s="13"/>
      <c r="BK512" s="13"/>
      <c r="BM512" s="13"/>
      <c r="BN512" s="13"/>
      <c r="BO512" s="13"/>
      <c r="BQ512" s="13"/>
      <c r="BS512" s="13"/>
      <c r="BT512" s="13"/>
      <c r="BU512" s="13"/>
      <c r="BV512" s="13"/>
      <c r="BW512" s="13"/>
      <c r="BX512" s="13"/>
      <c r="BY512" s="13"/>
      <c r="BZ512" s="13"/>
      <c r="CA512" s="13"/>
      <c r="CB512" s="13"/>
      <c r="CC512" s="13"/>
      <c r="CD512" s="13"/>
      <c r="CF512" s="13"/>
      <c r="CG512" s="13"/>
      <c r="CH512" s="13"/>
      <c r="CI512" s="13"/>
    </row>
    <row r="513" spans="1:87" ht="13.5" x14ac:dyDescent="0.25">
      <c r="A513" s="16"/>
      <c r="B513" s="12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O513" s="14"/>
      <c r="P513" s="13"/>
      <c r="R513" s="13"/>
      <c r="S513" s="13"/>
      <c r="U513" s="13"/>
      <c r="V513" s="13"/>
      <c r="X513" s="13"/>
      <c r="Y513" s="13"/>
      <c r="AA513" s="13"/>
      <c r="AB513" s="13"/>
      <c r="AC513" s="13"/>
      <c r="AD513" s="13"/>
      <c r="AE513" s="13"/>
      <c r="AF513" s="13"/>
      <c r="AH513" s="13"/>
      <c r="AJ513" s="13"/>
      <c r="AK513" s="13"/>
      <c r="AL513" s="13"/>
      <c r="AM513" s="13"/>
      <c r="AN513" s="13"/>
      <c r="AO513" s="13"/>
      <c r="AP513" s="13"/>
      <c r="AQ513" s="13"/>
      <c r="AS513" s="13"/>
      <c r="AT513" s="13"/>
      <c r="AU513" s="13"/>
      <c r="AW513" s="13"/>
      <c r="AY513" s="13"/>
      <c r="AZ513" s="13"/>
      <c r="BA513" s="13"/>
      <c r="BC513" s="13"/>
      <c r="BD513" s="13"/>
      <c r="BE513" s="13"/>
      <c r="BG513" s="13"/>
      <c r="BH513" s="13"/>
      <c r="BI513" s="13"/>
      <c r="BK513" s="13"/>
      <c r="BM513" s="13"/>
      <c r="BN513" s="13"/>
      <c r="BO513" s="13"/>
      <c r="BQ513" s="13"/>
      <c r="BS513" s="13"/>
      <c r="BT513" s="13"/>
      <c r="BU513" s="13"/>
      <c r="BV513" s="13"/>
      <c r="BW513" s="13"/>
      <c r="BX513" s="13"/>
      <c r="BY513" s="13"/>
      <c r="BZ513" s="13"/>
      <c r="CA513" s="13"/>
      <c r="CB513" s="13"/>
      <c r="CC513" s="13"/>
      <c r="CD513" s="13"/>
      <c r="CF513" s="13"/>
      <c r="CG513" s="13"/>
      <c r="CH513" s="13"/>
      <c r="CI513" s="13"/>
    </row>
    <row r="514" spans="1:87" ht="13.5" x14ac:dyDescent="0.25">
      <c r="A514" s="16"/>
      <c r="B514" s="12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O514" s="14"/>
      <c r="P514" s="13"/>
      <c r="R514" s="13"/>
      <c r="S514" s="13"/>
      <c r="U514" s="13"/>
      <c r="V514" s="13"/>
      <c r="X514" s="13"/>
      <c r="Y514" s="13"/>
      <c r="AA514" s="13"/>
      <c r="AB514" s="13"/>
      <c r="AC514" s="13"/>
      <c r="AD514" s="13"/>
      <c r="AE514" s="13"/>
      <c r="AF514" s="13"/>
      <c r="AH514" s="13"/>
      <c r="AJ514" s="13"/>
      <c r="AK514" s="13"/>
      <c r="AL514" s="13"/>
      <c r="AM514" s="13"/>
      <c r="AN514" s="13"/>
      <c r="AO514" s="13"/>
      <c r="AP514" s="13"/>
      <c r="AQ514" s="13"/>
      <c r="AS514" s="13"/>
      <c r="AT514" s="13"/>
      <c r="AU514" s="13"/>
      <c r="AW514" s="13"/>
      <c r="AY514" s="13"/>
      <c r="AZ514" s="13"/>
      <c r="BA514" s="13"/>
      <c r="BC514" s="13"/>
      <c r="BD514" s="13"/>
      <c r="BE514" s="13"/>
      <c r="BG514" s="13"/>
      <c r="BH514" s="13"/>
      <c r="BI514" s="13"/>
      <c r="BK514" s="13"/>
      <c r="BM514" s="13"/>
      <c r="BN514" s="13"/>
      <c r="BO514" s="13"/>
      <c r="BQ514" s="13"/>
      <c r="BS514" s="13"/>
      <c r="BT514" s="13"/>
      <c r="BU514" s="13"/>
      <c r="BV514" s="13"/>
      <c r="BW514" s="13"/>
      <c r="BX514" s="13"/>
      <c r="BY514" s="13"/>
      <c r="BZ514" s="13"/>
      <c r="CA514" s="13"/>
      <c r="CB514" s="13"/>
      <c r="CC514" s="13"/>
      <c r="CD514" s="13"/>
      <c r="CF514" s="13"/>
      <c r="CG514" s="13"/>
      <c r="CH514" s="13"/>
      <c r="CI514" s="13"/>
    </row>
    <row r="515" spans="1:87" ht="13.5" x14ac:dyDescent="0.25">
      <c r="A515" s="16"/>
      <c r="B515" s="12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O515" s="14"/>
      <c r="P515" s="13"/>
      <c r="R515" s="13"/>
      <c r="S515" s="13"/>
      <c r="U515" s="13"/>
      <c r="V515" s="13"/>
      <c r="X515" s="13"/>
      <c r="Y515" s="13"/>
      <c r="AA515" s="13"/>
      <c r="AB515" s="13"/>
      <c r="AC515" s="13"/>
      <c r="AD515" s="13"/>
      <c r="AE515" s="13"/>
      <c r="AF515" s="13"/>
      <c r="AH515" s="13"/>
      <c r="AJ515" s="13"/>
      <c r="AK515" s="13"/>
      <c r="AL515" s="13"/>
      <c r="AM515" s="13"/>
      <c r="AN515" s="13"/>
      <c r="AO515" s="13"/>
      <c r="AP515" s="13"/>
      <c r="AQ515" s="13"/>
      <c r="AS515" s="13"/>
      <c r="AT515" s="13"/>
      <c r="AU515" s="13"/>
      <c r="AW515" s="13"/>
      <c r="AY515" s="13"/>
      <c r="AZ515" s="13"/>
      <c r="BA515" s="13"/>
      <c r="BC515" s="13"/>
      <c r="BD515" s="13"/>
      <c r="BE515" s="13"/>
      <c r="BG515" s="13"/>
      <c r="BH515" s="13"/>
      <c r="BI515" s="13"/>
      <c r="BK515" s="13"/>
      <c r="BM515" s="13"/>
      <c r="BN515" s="13"/>
      <c r="BO515" s="13"/>
      <c r="BQ515" s="13"/>
      <c r="BS515" s="13"/>
      <c r="BT515" s="13"/>
      <c r="BU515" s="13"/>
      <c r="BV515" s="13"/>
      <c r="BW515" s="13"/>
      <c r="BX515" s="13"/>
      <c r="BY515" s="13"/>
      <c r="BZ515" s="13"/>
      <c r="CA515" s="13"/>
      <c r="CB515" s="13"/>
      <c r="CC515" s="13"/>
      <c r="CD515" s="13"/>
      <c r="CF515" s="13"/>
      <c r="CG515" s="13"/>
      <c r="CH515" s="13"/>
      <c r="CI515" s="13"/>
    </row>
    <row r="516" spans="1:87" ht="13.5" x14ac:dyDescent="0.25">
      <c r="A516" s="16"/>
      <c r="B516" s="12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O516" s="14"/>
      <c r="P516" s="13"/>
      <c r="R516" s="13"/>
      <c r="S516" s="13"/>
      <c r="U516" s="13"/>
      <c r="V516" s="13"/>
      <c r="X516" s="13"/>
      <c r="Y516" s="13"/>
      <c r="AA516" s="13"/>
      <c r="AB516" s="13"/>
      <c r="AC516" s="13"/>
      <c r="AD516" s="13"/>
      <c r="AE516" s="13"/>
      <c r="AF516" s="13"/>
      <c r="AH516" s="13"/>
      <c r="AJ516" s="13"/>
      <c r="AK516" s="13"/>
      <c r="AL516" s="13"/>
      <c r="AM516" s="13"/>
      <c r="AN516" s="13"/>
      <c r="AO516" s="13"/>
      <c r="AP516" s="13"/>
      <c r="AQ516" s="13"/>
      <c r="AS516" s="13"/>
      <c r="AT516" s="13"/>
      <c r="AU516" s="13"/>
      <c r="AW516" s="13"/>
      <c r="AY516" s="13"/>
      <c r="AZ516" s="13"/>
      <c r="BA516" s="13"/>
      <c r="BC516" s="13"/>
      <c r="BD516" s="13"/>
      <c r="BE516" s="13"/>
      <c r="BG516" s="13"/>
      <c r="BH516" s="13"/>
      <c r="BI516" s="13"/>
      <c r="BK516" s="13"/>
      <c r="BM516" s="13"/>
      <c r="BN516" s="13"/>
      <c r="BO516" s="13"/>
      <c r="BQ516" s="13"/>
      <c r="BS516" s="13"/>
      <c r="BT516" s="13"/>
      <c r="BU516" s="13"/>
      <c r="BV516" s="13"/>
      <c r="BW516" s="13"/>
      <c r="BX516" s="13"/>
      <c r="BY516" s="13"/>
      <c r="BZ516" s="13"/>
      <c r="CA516" s="13"/>
      <c r="CB516" s="13"/>
      <c r="CC516" s="13"/>
      <c r="CD516" s="13"/>
      <c r="CF516" s="13"/>
      <c r="CG516" s="13"/>
      <c r="CH516" s="13"/>
      <c r="CI516" s="13"/>
    </row>
    <row r="517" spans="1:87" ht="13.5" x14ac:dyDescent="0.25">
      <c r="A517" s="16"/>
      <c r="B517" s="12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O517" s="14"/>
      <c r="P517" s="13"/>
      <c r="R517" s="13"/>
      <c r="S517" s="13"/>
      <c r="U517" s="13"/>
      <c r="V517" s="13"/>
      <c r="X517" s="13"/>
      <c r="Y517" s="13"/>
      <c r="AA517" s="13"/>
      <c r="AB517" s="13"/>
      <c r="AC517" s="13"/>
      <c r="AD517" s="13"/>
      <c r="AE517" s="13"/>
      <c r="AF517" s="13"/>
      <c r="AH517" s="13"/>
      <c r="AJ517" s="13"/>
      <c r="AK517" s="13"/>
      <c r="AL517" s="13"/>
      <c r="AM517" s="13"/>
      <c r="AN517" s="13"/>
      <c r="AO517" s="13"/>
      <c r="AP517" s="13"/>
      <c r="AQ517" s="13"/>
      <c r="AS517" s="13"/>
      <c r="AT517" s="13"/>
      <c r="AU517" s="13"/>
      <c r="AW517" s="13"/>
      <c r="AY517" s="13"/>
      <c r="AZ517" s="13"/>
      <c r="BA517" s="13"/>
      <c r="BC517" s="13"/>
      <c r="BD517" s="13"/>
      <c r="BE517" s="13"/>
      <c r="BG517" s="13"/>
      <c r="BH517" s="13"/>
      <c r="BI517" s="13"/>
      <c r="BK517" s="13"/>
      <c r="BM517" s="13"/>
      <c r="BN517" s="13"/>
      <c r="BO517" s="13"/>
      <c r="BQ517" s="13"/>
      <c r="BS517" s="13"/>
      <c r="BT517" s="13"/>
      <c r="BU517" s="13"/>
      <c r="BV517" s="13"/>
      <c r="BW517" s="13"/>
      <c r="BX517" s="13"/>
      <c r="BY517" s="13"/>
      <c r="BZ517" s="13"/>
      <c r="CA517" s="13"/>
      <c r="CB517" s="13"/>
      <c r="CC517" s="13"/>
      <c r="CD517" s="13"/>
      <c r="CF517" s="13"/>
      <c r="CG517" s="13"/>
      <c r="CH517" s="13"/>
      <c r="CI517" s="13"/>
    </row>
    <row r="518" spans="1:87" ht="13.5" x14ac:dyDescent="0.25">
      <c r="A518" s="16"/>
      <c r="B518" s="12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O518" s="14"/>
      <c r="P518" s="13"/>
      <c r="R518" s="13"/>
      <c r="S518" s="13"/>
      <c r="U518" s="13"/>
      <c r="V518" s="13"/>
      <c r="X518" s="13"/>
      <c r="Y518" s="13"/>
      <c r="AA518" s="13"/>
      <c r="AB518" s="13"/>
      <c r="AC518" s="13"/>
      <c r="AD518" s="13"/>
      <c r="AE518" s="13"/>
      <c r="AF518" s="13"/>
      <c r="AH518" s="13"/>
      <c r="AJ518" s="13"/>
      <c r="AK518" s="13"/>
      <c r="AL518" s="13"/>
      <c r="AM518" s="13"/>
      <c r="AN518" s="13"/>
      <c r="AO518" s="13"/>
      <c r="AP518" s="13"/>
      <c r="AQ518" s="13"/>
      <c r="AS518" s="13"/>
      <c r="AT518" s="13"/>
      <c r="AU518" s="13"/>
      <c r="AW518" s="13"/>
      <c r="AY518" s="13"/>
      <c r="AZ518" s="13"/>
      <c r="BA518" s="13"/>
      <c r="BC518" s="13"/>
      <c r="BD518" s="13"/>
      <c r="BE518" s="13"/>
      <c r="BG518" s="13"/>
      <c r="BH518" s="13"/>
      <c r="BI518" s="13"/>
      <c r="BK518" s="13"/>
      <c r="BM518" s="13"/>
      <c r="BN518" s="13"/>
      <c r="BO518" s="13"/>
      <c r="BQ518" s="13"/>
      <c r="BS518" s="13"/>
      <c r="BT518" s="13"/>
      <c r="BU518" s="13"/>
      <c r="BV518" s="13"/>
      <c r="BW518" s="13"/>
      <c r="BX518" s="13"/>
      <c r="BY518" s="13"/>
      <c r="BZ518" s="13"/>
      <c r="CA518" s="13"/>
      <c r="CB518" s="13"/>
      <c r="CC518" s="13"/>
      <c r="CD518" s="13"/>
      <c r="CF518" s="13"/>
      <c r="CG518" s="13"/>
      <c r="CH518" s="13"/>
      <c r="CI518" s="13"/>
    </row>
    <row r="519" spans="1:87" ht="13.5" x14ac:dyDescent="0.25">
      <c r="A519" s="16"/>
      <c r="B519" s="12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O519" s="14"/>
      <c r="P519" s="13"/>
      <c r="R519" s="13"/>
      <c r="S519" s="13"/>
      <c r="U519" s="13"/>
      <c r="V519" s="13"/>
      <c r="X519" s="13"/>
      <c r="Y519" s="13"/>
      <c r="AA519" s="13"/>
      <c r="AB519" s="13"/>
      <c r="AC519" s="13"/>
      <c r="AD519" s="13"/>
      <c r="AE519" s="13"/>
      <c r="AF519" s="13"/>
      <c r="AH519" s="13"/>
      <c r="AJ519" s="13"/>
      <c r="AK519" s="13"/>
      <c r="AL519" s="13"/>
      <c r="AM519" s="13"/>
      <c r="AN519" s="13"/>
      <c r="AO519" s="13"/>
      <c r="AP519" s="13"/>
      <c r="AQ519" s="13"/>
      <c r="AS519" s="13"/>
      <c r="AT519" s="13"/>
      <c r="AU519" s="13"/>
      <c r="AW519" s="13"/>
      <c r="AY519" s="13"/>
      <c r="AZ519" s="13"/>
      <c r="BA519" s="13"/>
      <c r="BC519" s="13"/>
      <c r="BD519" s="13"/>
      <c r="BE519" s="13"/>
      <c r="BG519" s="13"/>
      <c r="BH519" s="13"/>
      <c r="BI519" s="13"/>
      <c r="BK519" s="13"/>
      <c r="BM519" s="13"/>
      <c r="BN519" s="13"/>
      <c r="BO519" s="13"/>
      <c r="BQ519" s="13"/>
      <c r="BS519" s="13"/>
      <c r="BT519" s="13"/>
      <c r="BU519" s="13"/>
      <c r="BV519" s="13"/>
      <c r="BW519" s="13"/>
      <c r="BX519" s="13"/>
      <c r="BY519" s="13"/>
      <c r="BZ519" s="13"/>
      <c r="CA519" s="13"/>
      <c r="CB519" s="13"/>
      <c r="CC519" s="13"/>
      <c r="CD519" s="13"/>
      <c r="CF519" s="13"/>
      <c r="CG519" s="13"/>
      <c r="CH519" s="13"/>
      <c r="CI519" s="13"/>
    </row>
    <row r="520" spans="1:87" ht="13.5" x14ac:dyDescent="0.25">
      <c r="A520" s="16"/>
      <c r="B520" s="12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O520" s="14"/>
      <c r="P520" s="13"/>
      <c r="R520" s="13"/>
      <c r="S520" s="13"/>
      <c r="U520" s="13"/>
      <c r="V520" s="13"/>
      <c r="X520" s="13"/>
      <c r="Y520" s="13"/>
      <c r="AA520" s="13"/>
      <c r="AB520" s="13"/>
      <c r="AC520" s="13"/>
      <c r="AD520" s="13"/>
      <c r="AE520" s="13"/>
      <c r="AF520" s="13"/>
      <c r="AH520" s="13"/>
      <c r="AJ520" s="13"/>
      <c r="AK520" s="13"/>
      <c r="AL520" s="13"/>
      <c r="AM520" s="13"/>
      <c r="AN520" s="13"/>
      <c r="AO520" s="13"/>
      <c r="AP520" s="13"/>
      <c r="AQ520" s="13"/>
      <c r="AS520" s="13"/>
      <c r="AT520" s="13"/>
      <c r="AU520" s="13"/>
      <c r="AW520" s="13"/>
      <c r="AY520" s="13"/>
      <c r="AZ520" s="13"/>
      <c r="BA520" s="13"/>
      <c r="BC520" s="13"/>
      <c r="BD520" s="13"/>
      <c r="BE520" s="13"/>
      <c r="BG520" s="13"/>
      <c r="BH520" s="13"/>
      <c r="BI520" s="13"/>
      <c r="BK520" s="13"/>
      <c r="BM520" s="13"/>
      <c r="BN520" s="13"/>
      <c r="BO520" s="13"/>
      <c r="BQ520" s="13"/>
      <c r="BS520" s="13"/>
      <c r="BT520" s="13"/>
      <c r="BU520" s="13"/>
      <c r="BV520" s="13"/>
      <c r="BW520" s="13"/>
      <c r="BX520" s="13"/>
      <c r="BY520" s="13"/>
      <c r="BZ520" s="13"/>
      <c r="CA520" s="13"/>
      <c r="CB520" s="13"/>
      <c r="CC520" s="13"/>
      <c r="CD520" s="13"/>
      <c r="CF520" s="13"/>
      <c r="CG520" s="13"/>
      <c r="CH520" s="13"/>
      <c r="CI520" s="13"/>
    </row>
    <row r="521" spans="1:87" ht="13.5" x14ac:dyDescent="0.25">
      <c r="A521" s="16"/>
      <c r="B521" s="12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O521" s="14"/>
      <c r="P521" s="13"/>
      <c r="R521" s="13"/>
      <c r="S521" s="13"/>
      <c r="U521" s="13"/>
      <c r="V521" s="13"/>
      <c r="X521" s="13"/>
      <c r="Y521" s="13"/>
      <c r="AA521" s="13"/>
      <c r="AB521" s="13"/>
      <c r="AC521" s="13"/>
      <c r="AD521" s="13"/>
      <c r="AE521" s="13"/>
      <c r="AF521" s="13"/>
      <c r="AH521" s="13"/>
      <c r="AJ521" s="13"/>
      <c r="AK521" s="13"/>
      <c r="AL521" s="13"/>
      <c r="AM521" s="13"/>
      <c r="AN521" s="13"/>
      <c r="AO521" s="13"/>
      <c r="AP521" s="13"/>
      <c r="AQ521" s="13"/>
      <c r="AS521" s="13"/>
      <c r="AT521" s="13"/>
      <c r="AU521" s="13"/>
      <c r="AW521" s="13"/>
      <c r="AY521" s="13"/>
      <c r="AZ521" s="13"/>
      <c r="BA521" s="13"/>
      <c r="BC521" s="13"/>
      <c r="BD521" s="13"/>
      <c r="BE521" s="13"/>
      <c r="BG521" s="13"/>
      <c r="BH521" s="13"/>
      <c r="BI521" s="13"/>
      <c r="BK521" s="13"/>
      <c r="BM521" s="13"/>
      <c r="BN521" s="13"/>
      <c r="BO521" s="13"/>
      <c r="BQ521" s="13"/>
      <c r="BS521" s="13"/>
      <c r="BT521" s="13"/>
      <c r="BU521" s="13"/>
      <c r="BV521" s="13"/>
      <c r="BW521" s="13"/>
      <c r="BX521" s="13"/>
      <c r="BY521" s="13"/>
      <c r="BZ521" s="13"/>
      <c r="CA521" s="13"/>
      <c r="CB521" s="13"/>
      <c r="CC521" s="13"/>
      <c r="CD521" s="13"/>
      <c r="CF521" s="13"/>
      <c r="CG521" s="13"/>
      <c r="CH521" s="13"/>
      <c r="CI521" s="13"/>
    </row>
    <row r="522" spans="1:87" ht="13.5" x14ac:dyDescent="0.25">
      <c r="A522" s="16"/>
      <c r="B522" s="12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O522" s="14"/>
      <c r="P522" s="13"/>
      <c r="R522" s="13"/>
      <c r="S522" s="13"/>
      <c r="U522" s="13"/>
      <c r="V522" s="13"/>
      <c r="X522" s="13"/>
      <c r="Y522" s="13"/>
      <c r="AA522" s="13"/>
      <c r="AB522" s="13"/>
      <c r="AC522" s="13"/>
      <c r="AD522" s="13"/>
      <c r="AE522" s="13"/>
      <c r="AF522" s="13"/>
      <c r="AH522" s="13"/>
      <c r="AJ522" s="13"/>
      <c r="AK522" s="13"/>
      <c r="AL522" s="13"/>
      <c r="AM522" s="13"/>
      <c r="AN522" s="13"/>
      <c r="AO522" s="13"/>
      <c r="AP522" s="13"/>
      <c r="AQ522" s="13"/>
      <c r="AS522" s="13"/>
      <c r="AT522" s="13"/>
      <c r="AU522" s="13"/>
      <c r="AW522" s="13"/>
      <c r="AY522" s="13"/>
      <c r="AZ522" s="13"/>
      <c r="BA522" s="13"/>
      <c r="BC522" s="13"/>
      <c r="BD522" s="13"/>
      <c r="BE522" s="13"/>
      <c r="BG522" s="13"/>
      <c r="BH522" s="13"/>
      <c r="BI522" s="13"/>
      <c r="BK522" s="13"/>
      <c r="BM522" s="13"/>
      <c r="BN522" s="13"/>
      <c r="BO522" s="13"/>
      <c r="BQ522" s="13"/>
      <c r="BS522" s="13"/>
      <c r="BT522" s="13"/>
      <c r="BU522" s="13"/>
      <c r="BV522" s="13"/>
      <c r="BW522" s="13"/>
      <c r="BX522" s="13"/>
      <c r="BY522" s="13"/>
      <c r="BZ522" s="13"/>
      <c r="CA522" s="13"/>
      <c r="CB522" s="13"/>
      <c r="CC522" s="13"/>
      <c r="CD522" s="13"/>
      <c r="CF522" s="13"/>
      <c r="CG522" s="13"/>
      <c r="CH522" s="13"/>
      <c r="CI522" s="13"/>
    </row>
    <row r="523" spans="1:87" ht="13.5" x14ac:dyDescent="0.25">
      <c r="A523" s="16"/>
      <c r="B523" s="12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O523" s="14"/>
      <c r="P523" s="13"/>
      <c r="R523" s="13"/>
      <c r="S523" s="13"/>
      <c r="U523" s="13"/>
      <c r="V523" s="13"/>
      <c r="X523" s="13"/>
      <c r="Y523" s="13"/>
      <c r="AA523" s="13"/>
      <c r="AB523" s="13"/>
      <c r="AC523" s="13"/>
      <c r="AD523" s="13"/>
      <c r="AE523" s="13"/>
      <c r="AF523" s="13"/>
      <c r="AH523" s="13"/>
      <c r="AJ523" s="13"/>
      <c r="AK523" s="13"/>
      <c r="AL523" s="13"/>
      <c r="AM523" s="13"/>
      <c r="AN523" s="13"/>
      <c r="AO523" s="13"/>
      <c r="AP523" s="13"/>
      <c r="AQ523" s="13"/>
      <c r="AS523" s="13"/>
      <c r="AT523" s="13"/>
      <c r="AU523" s="13"/>
      <c r="AW523" s="13"/>
      <c r="AY523" s="13"/>
      <c r="AZ523" s="13"/>
      <c r="BA523" s="13"/>
      <c r="BC523" s="13"/>
      <c r="BD523" s="13"/>
      <c r="BE523" s="13"/>
      <c r="BG523" s="13"/>
      <c r="BH523" s="13"/>
      <c r="BI523" s="13"/>
      <c r="BK523" s="13"/>
      <c r="BM523" s="13"/>
      <c r="BN523" s="13"/>
      <c r="BO523" s="13"/>
      <c r="BQ523" s="13"/>
      <c r="BS523" s="13"/>
      <c r="BT523" s="13"/>
      <c r="BU523" s="13"/>
      <c r="BV523" s="13"/>
      <c r="BW523" s="13"/>
      <c r="BX523" s="13"/>
      <c r="BY523" s="13"/>
      <c r="BZ523" s="13"/>
      <c r="CA523" s="13"/>
      <c r="CB523" s="13"/>
      <c r="CC523" s="13"/>
      <c r="CD523" s="13"/>
      <c r="CF523" s="13"/>
      <c r="CG523" s="13"/>
      <c r="CH523" s="13"/>
      <c r="CI523" s="13"/>
    </row>
    <row r="524" spans="1:87" ht="13.5" x14ac:dyDescent="0.25">
      <c r="A524" s="16"/>
      <c r="B524" s="12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O524" s="14"/>
      <c r="P524" s="13"/>
      <c r="R524" s="13"/>
      <c r="S524" s="13"/>
      <c r="U524" s="13"/>
      <c r="V524" s="13"/>
      <c r="X524" s="13"/>
      <c r="Y524" s="13"/>
      <c r="AA524" s="13"/>
      <c r="AB524" s="13"/>
      <c r="AC524" s="13"/>
      <c r="AD524" s="13"/>
      <c r="AE524" s="13"/>
      <c r="AF524" s="13"/>
      <c r="AH524" s="13"/>
      <c r="AJ524" s="13"/>
      <c r="AK524" s="13"/>
      <c r="AL524" s="13"/>
      <c r="AM524" s="13"/>
      <c r="AN524" s="13"/>
      <c r="AO524" s="13"/>
      <c r="AP524" s="13"/>
      <c r="AQ524" s="13"/>
      <c r="AS524" s="13"/>
      <c r="AT524" s="13"/>
      <c r="AU524" s="13"/>
      <c r="AW524" s="13"/>
      <c r="AY524" s="13"/>
      <c r="AZ524" s="13"/>
      <c r="BA524" s="13"/>
      <c r="BC524" s="13"/>
      <c r="BD524" s="13"/>
      <c r="BE524" s="13"/>
      <c r="BG524" s="13"/>
      <c r="BH524" s="13"/>
      <c r="BI524" s="13"/>
      <c r="BK524" s="13"/>
      <c r="BM524" s="13"/>
      <c r="BN524" s="13"/>
      <c r="BO524" s="13"/>
      <c r="BQ524" s="13"/>
      <c r="BS524" s="13"/>
      <c r="BT524" s="13"/>
      <c r="BU524" s="13"/>
      <c r="BV524" s="13"/>
      <c r="BW524" s="13"/>
      <c r="BX524" s="13"/>
      <c r="BY524" s="13"/>
      <c r="BZ524" s="13"/>
      <c r="CA524" s="13"/>
      <c r="CB524" s="13"/>
      <c r="CC524" s="13"/>
      <c r="CD524" s="13"/>
      <c r="CF524" s="13"/>
      <c r="CG524" s="13"/>
      <c r="CH524" s="13"/>
      <c r="CI524" s="13"/>
    </row>
    <row r="525" spans="1:87" ht="13.5" x14ac:dyDescent="0.25">
      <c r="A525" s="16"/>
      <c r="B525" s="12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O525" s="14"/>
      <c r="P525" s="13"/>
      <c r="R525" s="13"/>
      <c r="S525" s="13"/>
      <c r="U525" s="13"/>
      <c r="V525" s="13"/>
      <c r="X525" s="13"/>
      <c r="Y525" s="13"/>
      <c r="AA525" s="13"/>
      <c r="AB525" s="13"/>
      <c r="AC525" s="13"/>
      <c r="AD525" s="13"/>
      <c r="AE525" s="13"/>
      <c r="AF525" s="13"/>
      <c r="AH525" s="13"/>
      <c r="AJ525" s="13"/>
      <c r="AK525" s="13"/>
      <c r="AL525" s="13"/>
      <c r="AM525" s="13"/>
      <c r="AN525" s="13"/>
      <c r="AO525" s="13"/>
      <c r="AP525" s="13"/>
      <c r="AQ525" s="13"/>
      <c r="AS525" s="13"/>
      <c r="AT525" s="13"/>
      <c r="AU525" s="13"/>
      <c r="AW525" s="13"/>
      <c r="AY525" s="13"/>
      <c r="AZ525" s="13"/>
      <c r="BA525" s="13"/>
      <c r="BC525" s="13"/>
      <c r="BD525" s="13"/>
      <c r="BE525" s="13"/>
      <c r="BG525" s="13"/>
      <c r="BH525" s="13"/>
      <c r="BI525" s="13"/>
      <c r="BK525" s="13"/>
      <c r="BM525" s="13"/>
      <c r="BN525" s="13"/>
      <c r="BO525" s="13"/>
      <c r="BQ525" s="13"/>
      <c r="BS525" s="13"/>
      <c r="BT525" s="13"/>
      <c r="BU525" s="13"/>
      <c r="BV525" s="13"/>
      <c r="BW525" s="13"/>
      <c r="BX525" s="13"/>
      <c r="BY525" s="13"/>
      <c r="BZ525" s="13"/>
      <c r="CA525" s="13"/>
      <c r="CB525" s="13"/>
      <c r="CC525" s="13"/>
      <c r="CD525" s="13"/>
      <c r="CF525" s="13"/>
      <c r="CG525" s="13"/>
      <c r="CH525" s="13"/>
      <c r="CI525" s="13"/>
    </row>
    <row r="526" spans="1:87" ht="13.5" x14ac:dyDescent="0.25">
      <c r="A526" s="16"/>
      <c r="B526" s="12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O526" s="14"/>
      <c r="P526" s="13"/>
      <c r="R526" s="13"/>
      <c r="S526" s="13"/>
      <c r="U526" s="13"/>
      <c r="V526" s="13"/>
      <c r="X526" s="13"/>
      <c r="Y526" s="13"/>
      <c r="AA526" s="13"/>
      <c r="AB526" s="13"/>
      <c r="AC526" s="13"/>
      <c r="AD526" s="13"/>
      <c r="AE526" s="13"/>
      <c r="AF526" s="13"/>
      <c r="AH526" s="13"/>
      <c r="AJ526" s="13"/>
      <c r="AK526" s="13"/>
      <c r="AL526" s="13"/>
      <c r="AM526" s="13"/>
      <c r="AN526" s="13"/>
      <c r="AO526" s="13"/>
      <c r="AP526" s="13"/>
      <c r="AQ526" s="13"/>
      <c r="AS526" s="13"/>
      <c r="AT526" s="13"/>
      <c r="AU526" s="13"/>
      <c r="AW526" s="13"/>
      <c r="AY526" s="13"/>
      <c r="AZ526" s="13"/>
      <c r="BA526" s="13"/>
      <c r="BC526" s="13"/>
      <c r="BD526" s="13"/>
      <c r="BE526" s="13"/>
      <c r="BG526" s="13"/>
      <c r="BH526" s="13"/>
      <c r="BI526" s="13"/>
      <c r="BK526" s="13"/>
      <c r="BM526" s="13"/>
      <c r="BN526" s="13"/>
      <c r="BO526" s="13"/>
      <c r="BQ526" s="13"/>
      <c r="BS526" s="13"/>
      <c r="BT526" s="13"/>
      <c r="BU526" s="13"/>
      <c r="BV526" s="13"/>
      <c r="BW526" s="13"/>
      <c r="BX526" s="13"/>
      <c r="BY526" s="13"/>
      <c r="BZ526" s="13"/>
      <c r="CA526" s="13"/>
      <c r="CB526" s="13"/>
      <c r="CC526" s="13"/>
      <c r="CD526" s="13"/>
      <c r="CF526" s="13"/>
      <c r="CG526" s="13"/>
      <c r="CH526" s="13"/>
      <c r="CI526" s="13"/>
    </row>
    <row r="527" spans="1:87" ht="13.5" x14ac:dyDescent="0.25">
      <c r="A527" s="16"/>
      <c r="B527" s="12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O527" s="14"/>
      <c r="P527" s="13"/>
      <c r="R527" s="13"/>
      <c r="S527" s="13"/>
      <c r="U527" s="13"/>
      <c r="V527" s="13"/>
      <c r="X527" s="13"/>
      <c r="Y527" s="13"/>
      <c r="AA527" s="13"/>
      <c r="AB527" s="13"/>
      <c r="AC527" s="13"/>
      <c r="AD527" s="13"/>
      <c r="AE527" s="13"/>
      <c r="AF527" s="13"/>
      <c r="AH527" s="13"/>
      <c r="AJ527" s="13"/>
      <c r="AK527" s="13"/>
      <c r="AL527" s="13"/>
      <c r="AM527" s="13"/>
      <c r="AN527" s="13"/>
      <c r="AO527" s="13"/>
      <c r="AP527" s="13"/>
      <c r="AQ527" s="13"/>
      <c r="AS527" s="13"/>
      <c r="AT527" s="13"/>
      <c r="AU527" s="13"/>
      <c r="AW527" s="13"/>
      <c r="AY527" s="13"/>
      <c r="AZ527" s="13"/>
      <c r="BA527" s="13"/>
      <c r="BC527" s="13"/>
      <c r="BD527" s="13"/>
      <c r="BE527" s="13"/>
      <c r="BG527" s="13"/>
      <c r="BH527" s="13"/>
      <c r="BI527" s="13"/>
      <c r="BK527" s="13"/>
      <c r="BM527" s="13"/>
      <c r="BN527" s="13"/>
      <c r="BO527" s="13"/>
      <c r="BQ527" s="13"/>
      <c r="BS527" s="13"/>
      <c r="BT527" s="13"/>
      <c r="BU527" s="13"/>
      <c r="BV527" s="13"/>
      <c r="BW527" s="13"/>
      <c r="BX527" s="13"/>
      <c r="BY527" s="13"/>
      <c r="BZ527" s="13"/>
      <c r="CA527" s="13"/>
      <c r="CB527" s="13"/>
      <c r="CC527" s="13"/>
      <c r="CD527" s="13"/>
      <c r="CF527" s="13"/>
      <c r="CG527" s="13"/>
      <c r="CH527" s="13"/>
      <c r="CI527" s="13"/>
    </row>
    <row r="528" spans="1:87" ht="13.5" x14ac:dyDescent="0.25">
      <c r="A528" s="16"/>
      <c r="B528" s="12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O528" s="14"/>
      <c r="P528" s="13"/>
      <c r="R528" s="13"/>
      <c r="S528" s="13"/>
      <c r="U528" s="13"/>
      <c r="V528" s="13"/>
      <c r="X528" s="13"/>
      <c r="Y528" s="13"/>
      <c r="AA528" s="13"/>
      <c r="AB528" s="13"/>
      <c r="AC528" s="13"/>
      <c r="AD528" s="13"/>
      <c r="AE528" s="13"/>
      <c r="AF528" s="13"/>
      <c r="AH528" s="13"/>
      <c r="AJ528" s="13"/>
      <c r="AK528" s="13"/>
      <c r="AL528" s="13"/>
      <c r="AM528" s="13"/>
      <c r="AN528" s="13"/>
      <c r="AO528" s="13"/>
      <c r="AP528" s="13"/>
      <c r="AQ528" s="13"/>
      <c r="AS528" s="13"/>
      <c r="AT528" s="13"/>
      <c r="AU528" s="13"/>
      <c r="AW528" s="13"/>
      <c r="AY528" s="13"/>
      <c r="AZ528" s="13"/>
      <c r="BA528" s="13"/>
      <c r="BC528" s="13"/>
      <c r="BD528" s="13"/>
      <c r="BE528" s="13"/>
      <c r="BG528" s="13"/>
      <c r="BH528" s="13"/>
      <c r="BI528" s="13"/>
      <c r="BK528" s="13"/>
      <c r="BM528" s="13"/>
      <c r="BN528" s="13"/>
      <c r="BO528" s="13"/>
      <c r="BQ528" s="13"/>
      <c r="BS528" s="13"/>
      <c r="BT528" s="13"/>
      <c r="BU528" s="13"/>
      <c r="BV528" s="13"/>
      <c r="BW528" s="13"/>
      <c r="BX528" s="13"/>
      <c r="BY528" s="13"/>
      <c r="BZ528" s="13"/>
      <c r="CA528" s="13"/>
      <c r="CB528" s="13"/>
      <c r="CC528" s="13"/>
      <c r="CD528" s="13"/>
      <c r="CF528" s="13"/>
      <c r="CG528" s="13"/>
      <c r="CH528" s="13"/>
      <c r="CI528" s="13"/>
    </row>
    <row r="529" spans="1:87" ht="13.5" x14ac:dyDescent="0.25">
      <c r="A529" s="16"/>
      <c r="B529" s="12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O529" s="14"/>
      <c r="P529" s="13"/>
      <c r="R529" s="13"/>
      <c r="S529" s="13"/>
      <c r="U529" s="13"/>
      <c r="V529" s="13"/>
      <c r="X529" s="13"/>
      <c r="Y529" s="13"/>
      <c r="AA529" s="13"/>
      <c r="AB529" s="13"/>
      <c r="AC529" s="13"/>
      <c r="AD529" s="13"/>
      <c r="AE529" s="13"/>
      <c r="AF529" s="13"/>
      <c r="AH529" s="13"/>
      <c r="AJ529" s="13"/>
      <c r="AK529" s="13"/>
      <c r="AL529" s="13"/>
      <c r="AM529" s="13"/>
      <c r="AN529" s="13"/>
      <c r="AO529" s="13"/>
      <c r="AP529" s="13"/>
      <c r="AQ529" s="13"/>
      <c r="AS529" s="13"/>
      <c r="AT529" s="13"/>
      <c r="AU529" s="13"/>
      <c r="AW529" s="13"/>
      <c r="AY529" s="13"/>
      <c r="AZ529" s="13"/>
      <c r="BA529" s="13"/>
      <c r="BC529" s="13"/>
      <c r="BD529" s="13"/>
      <c r="BE529" s="13"/>
      <c r="BG529" s="13"/>
      <c r="BH529" s="13"/>
      <c r="BI529" s="13"/>
      <c r="BK529" s="13"/>
      <c r="BM529" s="13"/>
      <c r="BN529" s="13"/>
      <c r="BO529" s="13"/>
      <c r="BQ529" s="13"/>
      <c r="BS529" s="13"/>
      <c r="BT529" s="13"/>
      <c r="BU529" s="13"/>
      <c r="BV529" s="13"/>
      <c r="BW529" s="13"/>
      <c r="BX529" s="13"/>
      <c r="BY529" s="13"/>
      <c r="BZ529" s="13"/>
      <c r="CA529" s="13"/>
      <c r="CB529" s="13"/>
      <c r="CC529" s="13"/>
      <c r="CD529" s="13"/>
      <c r="CF529" s="13"/>
      <c r="CG529" s="13"/>
      <c r="CH529" s="13"/>
      <c r="CI529" s="13"/>
    </row>
    <row r="530" spans="1:87" ht="13.5" x14ac:dyDescent="0.25">
      <c r="A530" s="16"/>
      <c r="B530" s="12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O530" s="14"/>
      <c r="P530" s="13"/>
      <c r="R530" s="13"/>
      <c r="S530" s="13"/>
      <c r="U530" s="13"/>
      <c r="V530" s="13"/>
      <c r="X530" s="13"/>
      <c r="Y530" s="13"/>
      <c r="AA530" s="13"/>
      <c r="AB530" s="13"/>
      <c r="AC530" s="13"/>
      <c r="AD530" s="13"/>
      <c r="AE530" s="13"/>
      <c r="AF530" s="13"/>
      <c r="AH530" s="13"/>
      <c r="AJ530" s="13"/>
      <c r="AK530" s="13"/>
      <c r="AL530" s="13"/>
      <c r="AM530" s="13"/>
      <c r="AN530" s="13"/>
      <c r="AO530" s="13"/>
      <c r="AP530" s="13"/>
      <c r="AQ530" s="13"/>
      <c r="AS530" s="13"/>
      <c r="AT530" s="13"/>
      <c r="AU530" s="13"/>
      <c r="AW530" s="13"/>
      <c r="AY530" s="13"/>
      <c r="AZ530" s="13"/>
      <c r="BA530" s="13"/>
      <c r="BC530" s="13"/>
      <c r="BD530" s="13"/>
      <c r="BE530" s="13"/>
      <c r="BG530" s="13"/>
      <c r="BH530" s="13"/>
      <c r="BI530" s="13"/>
      <c r="BK530" s="13"/>
      <c r="BM530" s="13"/>
      <c r="BN530" s="13"/>
      <c r="BO530" s="13"/>
      <c r="BQ530" s="13"/>
      <c r="BS530" s="13"/>
      <c r="BT530" s="13"/>
      <c r="BU530" s="13"/>
      <c r="BV530" s="13"/>
      <c r="BW530" s="13"/>
      <c r="BX530" s="13"/>
      <c r="BY530" s="13"/>
      <c r="BZ530" s="13"/>
      <c r="CA530" s="13"/>
      <c r="CB530" s="13"/>
      <c r="CC530" s="13"/>
      <c r="CD530" s="13"/>
      <c r="CF530" s="13"/>
      <c r="CG530" s="13"/>
      <c r="CH530" s="13"/>
      <c r="CI530" s="13"/>
    </row>
    <row r="531" spans="1:87" ht="13.5" x14ac:dyDescent="0.25">
      <c r="A531" s="16"/>
      <c r="B531" s="12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O531" s="14"/>
      <c r="P531" s="13"/>
      <c r="R531" s="13"/>
      <c r="S531" s="13"/>
      <c r="U531" s="13"/>
      <c r="V531" s="13"/>
      <c r="X531" s="13"/>
      <c r="Y531" s="13"/>
      <c r="AA531" s="13"/>
      <c r="AB531" s="13"/>
      <c r="AC531" s="13"/>
      <c r="AD531" s="13"/>
      <c r="AE531" s="13"/>
      <c r="AF531" s="13"/>
      <c r="AH531" s="13"/>
      <c r="AJ531" s="13"/>
      <c r="AK531" s="13"/>
      <c r="AL531" s="13"/>
      <c r="AM531" s="13"/>
      <c r="AN531" s="13"/>
      <c r="AO531" s="13"/>
      <c r="AP531" s="13"/>
      <c r="AQ531" s="13"/>
      <c r="AS531" s="13"/>
      <c r="AT531" s="13"/>
      <c r="AU531" s="13"/>
      <c r="AW531" s="13"/>
      <c r="AY531" s="13"/>
      <c r="AZ531" s="13"/>
      <c r="BA531" s="13"/>
      <c r="BC531" s="13"/>
      <c r="BD531" s="13"/>
      <c r="BE531" s="13"/>
      <c r="BG531" s="13"/>
      <c r="BH531" s="13"/>
      <c r="BI531" s="13"/>
      <c r="BK531" s="13"/>
      <c r="BM531" s="13"/>
      <c r="BN531" s="13"/>
      <c r="BO531" s="13"/>
      <c r="BQ531" s="13"/>
      <c r="BS531" s="13"/>
      <c r="BT531" s="13"/>
      <c r="BU531" s="13"/>
      <c r="BV531" s="13"/>
      <c r="BW531" s="13"/>
      <c r="BX531" s="13"/>
      <c r="BY531" s="13"/>
      <c r="BZ531" s="13"/>
      <c r="CA531" s="13"/>
      <c r="CB531" s="13"/>
      <c r="CC531" s="13"/>
      <c r="CD531" s="13"/>
      <c r="CF531" s="13"/>
      <c r="CG531" s="13"/>
      <c r="CH531" s="13"/>
      <c r="CI531" s="13"/>
    </row>
    <row r="532" spans="1:87" ht="13.5" x14ac:dyDescent="0.25">
      <c r="A532" s="16"/>
      <c r="B532" s="12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O532" s="14"/>
      <c r="P532" s="13"/>
      <c r="R532" s="13"/>
      <c r="S532" s="13"/>
      <c r="U532" s="13"/>
      <c r="V532" s="13"/>
      <c r="X532" s="13"/>
      <c r="Y532" s="13"/>
      <c r="AA532" s="13"/>
      <c r="AB532" s="13"/>
      <c r="AC532" s="13"/>
      <c r="AD532" s="13"/>
      <c r="AE532" s="13"/>
      <c r="AF532" s="13"/>
      <c r="AH532" s="13"/>
      <c r="AJ532" s="13"/>
      <c r="AK532" s="13"/>
      <c r="AL532" s="13"/>
      <c r="AM532" s="13"/>
      <c r="AN532" s="13"/>
      <c r="AO532" s="13"/>
      <c r="AP532" s="13"/>
      <c r="AQ532" s="13"/>
      <c r="AS532" s="13"/>
      <c r="AT532" s="13"/>
      <c r="AU532" s="13"/>
      <c r="AW532" s="13"/>
      <c r="AY532" s="13"/>
      <c r="AZ532" s="13"/>
      <c r="BA532" s="13"/>
      <c r="BC532" s="13"/>
      <c r="BD532" s="13"/>
      <c r="BE532" s="13"/>
      <c r="BG532" s="13"/>
      <c r="BH532" s="13"/>
      <c r="BI532" s="13"/>
      <c r="BK532" s="13"/>
      <c r="BM532" s="13"/>
      <c r="BN532" s="13"/>
      <c r="BO532" s="13"/>
      <c r="BQ532" s="13"/>
      <c r="BS532" s="13"/>
      <c r="BT532" s="13"/>
      <c r="BU532" s="13"/>
      <c r="BV532" s="13"/>
      <c r="BW532" s="13"/>
      <c r="BX532" s="13"/>
      <c r="BY532" s="13"/>
      <c r="BZ532" s="13"/>
      <c r="CA532" s="13"/>
      <c r="CB532" s="13"/>
      <c r="CC532" s="13"/>
      <c r="CD532" s="13"/>
      <c r="CF532" s="13"/>
      <c r="CG532" s="13"/>
      <c r="CH532" s="13"/>
      <c r="CI532" s="13"/>
    </row>
    <row r="533" spans="1:87" ht="13.5" x14ac:dyDescent="0.25">
      <c r="A533" s="16"/>
      <c r="B533" s="12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O533" s="14"/>
      <c r="P533" s="13"/>
      <c r="R533" s="13"/>
      <c r="S533" s="13"/>
      <c r="U533" s="13"/>
      <c r="V533" s="13"/>
      <c r="X533" s="13"/>
      <c r="Y533" s="13"/>
      <c r="AA533" s="13"/>
      <c r="AB533" s="13"/>
      <c r="AC533" s="13"/>
      <c r="AD533" s="13"/>
      <c r="AE533" s="13"/>
      <c r="AF533" s="13"/>
      <c r="AH533" s="13"/>
      <c r="AJ533" s="13"/>
      <c r="AK533" s="13"/>
      <c r="AL533" s="13"/>
      <c r="AM533" s="13"/>
      <c r="AN533" s="13"/>
      <c r="AO533" s="13"/>
      <c r="AP533" s="13"/>
      <c r="AQ533" s="13"/>
      <c r="AS533" s="13"/>
      <c r="AT533" s="13"/>
      <c r="AU533" s="13"/>
      <c r="AW533" s="13"/>
      <c r="AY533" s="13"/>
      <c r="AZ533" s="13"/>
      <c r="BA533" s="13"/>
      <c r="BC533" s="13"/>
      <c r="BD533" s="13"/>
      <c r="BE533" s="13"/>
      <c r="BG533" s="13"/>
      <c r="BH533" s="13"/>
      <c r="BI533" s="13"/>
      <c r="BK533" s="13"/>
      <c r="BM533" s="13"/>
      <c r="BN533" s="13"/>
      <c r="BO533" s="13"/>
      <c r="BQ533" s="13"/>
      <c r="BS533" s="13"/>
      <c r="BT533" s="13"/>
      <c r="BU533" s="13"/>
      <c r="BV533" s="13"/>
      <c r="BW533" s="13"/>
      <c r="BX533" s="13"/>
      <c r="BY533" s="13"/>
      <c r="BZ533" s="13"/>
      <c r="CA533" s="13"/>
      <c r="CB533" s="13"/>
      <c r="CC533" s="13"/>
      <c r="CD533" s="13"/>
      <c r="CF533" s="13"/>
      <c r="CG533" s="13"/>
      <c r="CH533" s="13"/>
      <c r="CI533" s="13"/>
    </row>
    <row r="534" spans="1:87" ht="13.5" x14ac:dyDescent="0.25">
      <c r="A534" s="16"/>
      <c r="B534" s="12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O534" s="14"/>
      <c r="P534" s="13"/>
      <c r="R534" s="13"/>
      <c r="S534" s="13"/>
      <c r="U534" s="13"/>
      <c r="V534" s="13"/>
      <c r="X534" s="13"/>
      <c r="Y534" s="13"/>
      <c r="AA534" s="13"/>
      <c r="AB534" s="13"/>
      <c r="AC534" s="13"/>
      <c r="AD534" s="13"/>
      <c r="AE534" s="13"/>
      <c r="AF534" s="13"/>
      <c r="AH534" s="13"/>
      <c r="AJ534" s="13"/>
      <c r="AK534" s="13"/>
      <c r="AL534" s="13"/>
      <c r="AM534" s="13"/>
      <c r="AN534" s="13"/>
      <c r="AO534" s="13"/>
      <c r="AP534" s="13"/>
      <c r="AQ534" s="13"/>
      <c r="AS534" s="13"/>
      <c r="AT534" s="13"/>
      <c r="AU534" s="13"/>
      <c r="AW534" s="13"/>
      <c r="AY534" s="13"/>
      <c r="AZ534" s="13"/>
      <c r="BA534" s="13"/>
      <c r="BC534" s="13"/>
      <c r="BD534" s="13"/>
      <c r="BE534" s="13"/>
      <c r="BG534" s="13"/>
      <c r="BH534" s="13"/>
      <c r="BI534" s="13"/>
      <c r="BK534" s="13"/>
      <c r="BM534" s="13"/>
      <c r="BN534" s="13"/>
      <c r="BO534" s="13"/>
      <c r="BQ534" s="13"/>
      <c r="BS534" s="13"/>
      <c r="BT534" s="13"/>
      <c r="BU534" s="13"/>
      <c r="BV534" s="13"/>
      <c r="BW534" s="13"/>
      <c r="BX534" s="13"/>
      <c r="BY534" s="13"/>
      <c r="BZ534" s="13"/>
      <c r="CA534" s="13"/>
      <c r="CB534" s="13"/>
      <c r="CC534" s="13"/>
      <c r="CD534" s="13"/>
      <c r="CF534" s="13"/>
      <c r="CG534" s="13"/>
      <c r="CH534" s="13"/>
      <c r="CI534" s="13"/>
    </row>
    <row r="535" spans="1:87" ht="13.5" x14ac:dyDescent="0.25">
      <c r="A535" s="16"/>
      <c r="B535" s="12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O535" s="14"/>
      <c r="P535" s="13"/>
      <c r="R535" s="13"/>
      <c r="S535" s="13"/>
      <c r="U535" s="13"/>
      <c r="V535" s="13"/>
      <c r="X535" s="13"/>
      <c r="Y535" s="13"/>
      <c r="AA535" s="13"/>
      <c r="AB535" s="13"/>
      <c r="AC535" s="13"/>
      <c r="AD535" s="13"/>
      <c r="AE535" s="13"/>
      <c r="AF535" s="13"/>
      <c r="AH535" s="13"/>
      <c r="AJ535" s="13"/>
      <c r="AK535" s="13"/>
      <c r="AL535" s="13"/>
      <c r="AM535" s="13"/>
      <c r="AN535" s="13"/>
      <c r="AO535" s="13"/>
      <c r="AP535" s="13"/>
      <c r="AQ535" s="13"/>
      <c r="AS535" s="13"/>
      <c r="AT535" s="13"/>
      <c r="AU535" s="13"/>
      <c r="AW535" s="13"/>
      <c r="AY535" s="13"/>
      <c r="AZ535" s="13"/>
      <c r="BA535" s="13"/>
      <c r="BC535" s="13"/>
      <c r="BD535" s="13"/>
      <c r="BE535" s="13"/>
      <c r="BG535" s="13"/>
      <c r="BH535" s="13"/>
      <c r="BI535" s="13"/>
      <c r="BK535" s="13"/>
      <c r="BM535" s="13"/>
      <c r="BN535" s="13"/>
      <c r="BO535" s="13"/>
      <c r="BQ535" s="13"/>
      <c r="BS535" s="13"/>
      <c r="BT535" s="13"/>
      <c r="BU535" s="13"/>
      <c r="BV535" s="13"/>
      <c r="BW535" s="13"/>
      <c r="BX535" s="13"/>
      <c r="BY535" s="13"/>
      <c r="BZ535" s="13"/>
      <c r="CA535" s="13"/>
      <c r="CB535" s="13"/>
      <c r="CC535" s="13"/>
      <c r="CD535" s="13"/>
      <c r="CF535" s="13"/>
      <c r="CG535" s="13"/>
      <c r="CH535" s="13"/>
      <c r="CI535" s="13"/>
    </row>
    <row r="536" spans="1:87" ht="13.5" x14ac:dyDescent="0.25">
      <c r="A536" s="16"/>
      <c r="B536" s="12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O536" s="14"/>
      <c r="P536" s="13"/>
      <c r="R536" s="13"/>
      <c r="S536" s="13"/>
      <c r="U536" s="13"/>
      <c r="V536" s="13"/>
      <c r="X536" s="13"/>
      <c r="Y536" s="13"/>
      <c r="AA536" s="13"/>
      <c r="AB536" s="13"/>
      <c r="AC536" s="13"/>
      <c r="AD536" s="13"/>
      <c r="AE536" s="13"/>
      <c r="AF536" s="13"/>
      <c r="AH536" s="13"/>
      <c r="AJ536" s="13"/>
      <c r="AK536" s="13"/>
      <c r="AL536" s="13"/>
      <c r="AM536" s="13"/>
      <c r="AN536" s="13"/>
      <c r="AO536" s="13"/>
      <c r="AP536" s="13"/>
      <c r="AQ536" s="13"/>
      <c r="AS536" s="13"/>
      <c r="AT536" s="13"/>
      <c r="AU536" s="13"/>
      <c r="AW536" s="13"/>
      <c r="AY536" s="13"/>
      <c r="AZ536" s="13"/>
      <c r="BA536" s="13"/>
      <c r="BC536" s="13"/>
      <c r="BD536" s="13"/>
      <c r="BE536" s="13"/>
      <c r="BG536" s="13"/>
      <c r="BH536" s="13"/>
      <c r="BI536" s="13"/>
      <c r="BK536" s="13"/>
      <c r="BM536" s="13"/>
      <c r="BN536" s="13"/>
      <c r="BO536" s="13"/>
      <c r="BQ536" s="13"/>
      <c r="BS536" s="13"/>
      <c r="BT536" s="13"/>
      <c r="BU536" s="13"/>
      <c r="BV536" s="13"/>
      <c r="BW536" s="13"/>
      <c r="BX536" s="13"/>
      <c r="BY536" s="13"/>
      <c r="BZ536" s="13"/>
      <c r="CA536" s="13"/>
      <c r="CB536" s="13"/>
      <c r="CC536" s="13"/>
      <c r="CD536" s="13"/>
      <c r="CF536" s="13"/>
      <c r="CG536" s="13"/>
      <c r="CH536" s="13"/>
      <c r="CI536" s="13"/>
    </row>
    <row r="537" spans="1:87" ht="13.5" x14ac:dyDescent="0.25">
      <c r="A537" s="16"/>
      <c r="B537" s="12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O537" s="14"/>
      <c r="P537" s="13"/>
      <c r="R537" s="13"/>
      <c r="S537" s="13"/>
      <c r="U537" s="13"/>
      <c r="V537" s="13"/>
      <c r="X537" s="13"/>
      <c r="Y537" s="13"/>
      <c r="AA537" s="13"/>
      <c r="AB537" s="13"/>
      <c r="AC537" s="13"/>
      <c r="AD537" s="13"/>
      <c r="AE537" s="13"/>
      <c r="AF537" s="13"/>
      <c r="AH537" s="13"/>
      <c r="AJ537" s="13"/>
      <c r="AK537" s="13"/>
      <c r="AL537" s="13"/>
      <c r="AM537" s="13"/>
      <c r="AN537" s="13"/>
      <c r="AO537" s="13"/>
      <c r="AP537" s="13"/>
      <c r="AQ537" s="13"/>
      <c r="AS537" s="13"/>
      <c r="AT537" s="13"/>
      <c r="AU537" s="13"/>
      <c r="AW537" s="13"/>
      <c r="AY537" s="13"/>
      <c r="AZ537" s="13"/>
      <c r="BA537" s="13"/>
      <c r="BC537" s="13"/>
      <c r="BD537" s="13"/>
      <c r="BE537" s="13"/>
      <c r="BG537" s="13"/>
      <c r="BH537" s="13"/>
      <c r="BI537" s="13"/>
      <c r="BK537" s="13"/>
      <c r="BM537" s="13"/>
      <c r="BN537" s="13"/>
      <c r="BO537" s="13"/>
      <c r="BQ537" s="13"/>
      <c r="BS537" s="13"/>
      <c r="BT537" s="13"/>
      <c r="BU537" s="13"/>
      <c r="BV537" s="13"/>
      <c r="BW537" s="13"/>
      <c r="BX537" s="13"/>
      <c r="BY537" s="13"/>
      <c r="BZ537" s="13"/>
      <c r="CA537" s="13"/>
      <c r="CB537" s="13"/>
      <c r="CC537" s="13"/>
      <c r="CD537" s="13"/>
      <c r="CF537" s="13"/>
      <c r="CG537" s="13"/>
      <c r="CH537" s="13"/>
      <c r="CI537" s="13"/>
    </row>
    <row r="538" spans="1:87" ht="13.5" x14ac:dyDescent="0.25">
      <c r="A538" s="16"/>
      <c r="B538" s="12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O538" s="14"/>
      <c r="P538" s="13"/>
      <c r="R538" s="13"/>
      <c r="S538" s="13"/>
      <c r="U538" s="13"/>
      <c r="V538" s="13"/>
      <c r="X538" s="13"/>
      <c r="Y538" s="13"/>
      <c r="AA538" s="13"/>
      <c r="AB538" s="13"/>
      <c r="AC538" s="13"/>
      <c r="AD538" s="13"/>
      <c r="AE538" s="13"/>
      <c r="AF538" s="13"/>
      <c r="AH538" s="13"/>
      <c r="AJ538" s="13"/>
      <c r="AK538" s="13"/>
      <c r="AL538" s="13"/>
      <c r="AM538" s="13"/>
      <c r="AN538" s="13"/>
      <c r="AO538" s="13"/>
      <c r="AP538" s="13"/>
      <c r="AQ538" s="13"/>
      <c r="AS538" s="13"/>
      <c r="AT538" s="13"/>
      <c r="AU538" s="13"/>
      <c r="AW538" s="13"/>
      <c r="AY538" s="13"/>
      <c r="AZ538" s="13"/>
      <c r="BA538" s="13"/>
      <c r="BC538" s="13"/>
      <c r="BD538" s="13"/>
      <c r="BE538" s="13"/>
      <c r="BG538" s="13"/>
      <c r="BH538" s="13"/>
      <c r="BI538" s="13"/>
      <c r="BK538" s="13"/>
      <c r="BM538" s="13"/>
      <c r="BN538" s="13"/>
      <c r="BO538" s="13"/>
      <c r="BQ538" s="13"/>
      <c r="BS538" s="13"/>
      <c r="BT538" s="13"/>
      <c r="BU538" s="13"/>
      <c r="BV538" s="13"/>
      <c r="BW538" s="13"/>
      <c r="BX538" s="13"/>
      <c r="BY538" s="13"/>
      <c r="BZ538" s="13"/>
      <c r="CA538" s="13"/>
      <c r="CB538" s="13"/>
      <c r="CC538" s="13"/>
      <c r="CD538" s="13"/>
      <c r="CF538" s="13"/>
      <c r="CG538" s="13"/>
      <c r="CH538" s="13"/>
      <c r="CI538" s="13"/>
    </row>
    <row r="539" spans="1:87" ht="13.5" x14ac:dyDescent="0.25">
      <c r="A539" s="16"/>
      <c r="B539" s="12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O539" s="14"/>
      <c r="P539" s="13"/>
      <c r="R539" s="13"/>
      <c r="S539" s="13"/>
      <c r="U539" s="13"/>
      <c r="V539" s="13"/>
      <c r="X539" s="13"/>
      <c r="Y539" s="13"/>
      <c r="AA539" s="13"/>
      <c r="AB539" s="13"/>
      <c r="AC539" s="13"/>
      <c r="AD539" s="13"/>
      <c r="AE539" s="13"/>
      <c r="AF539" s="13"/>
      <c r="AH539" s="13"/>
      <c r="AJ539" s="13"/>
      <c r="AK539" s="13"/>
      <c r="AL539" s="13"/>
      <c r="AM539" s="13"/>
      <c r="AN539" s="13"/>
      <c r="AO539" s="13"/>
      <c r="AP539" s="13"/>
      <c r="AQ539" s="13"/>
      <c r="AS539" s="13"/>
      <c r="AT539" s="13"/>
      <c r="AU539" s="13"/>
      <c r="AW539" s="13"/>
      <c r="AY539" s="13"/>
      <c r="AZ539" s="13"/>
      <c r="BA539" s="13"/>
      <c r="BC539" s="13"/>
      <c r="BD539" s="13"/>
      <c r="BE539" s="13"/>
      <c r="BG539" s="13"/>
      <c r="BH539" s="13"/>
      <c r="BI539" s="13"/>
      <c r="BK539" s="13"/>
      <c r="BM539" s="13"/>
      <c r="BN539" s="13"/>
      <c r="BO539" s="13"/>
      <c r="BQ539" s="13"/>
      <c r="BS539" s="13"/>
      <c r="BT539" s="13"/>
      <c r="BU539" s="13"/>
      <c r="BV539" s="13"/>
      <c r="BW539" s="13"/>
      <c r="BX539" s="13"/>
      <c r="BY539" s="13"/>
      <c r="BZ539" s="13"/>
      <c r="CA539" s="13"/>
      <c r="CB539" s="13"/>
      <c r="CC539" s="13"/>
      <c r="CD539" s="13"/>
      <c r="CF539" s="13"/>
      <c r="CG539" s="13"/>
      <c r="CH539" s="13"/>
      <c r="CI539" s="13"/>
    </row>
    <row r="540" spans="1:87" ht="13.5" x14ac:dyDescent="0.25">
      <c r="A540" s="16"/>
      <c r="B540" s="12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O540" s="14"/>
      <c r="P540" s="13"/>
      <c r="R540" s="13"/>
      <c r="S540" s="13"/>
      <c r="U540" s="13"/>
      <c r="V540" s="13"/>
      <c r="X540" s="13"/>
      <c r="Y540" s="13"/>
      <c r="AA540" s="13"/>
      <c r="AB540" s="13"/>
      <c r="AC540" s="13"/>
      <c r="AD540" s="13"/>
      <c r="AE540" s="13"/>
      <c r="AF540" s="13"/>
      <c r="AH540" s="13"/>
      <c r="AJ540" s="13"/>
      <c r="AK540" s="13"/>
      <c r="AL540" s="13"/>
      <c r="AM540" s="13"/>
      <c r="AN540" s="13"/>
      <c r="AO540" s="13"/>
      <c r="AP540" s="13"/>
      <c r="AQ540" s="13"/>
      <c r="AS540" s="13"/>
      <c r="AT540" s="13"/>
      <c r="AU540" s="13"/>
      <c r="AW540" s="13"/>
      <c r="AY540" s="13"/>
      <c r="AZ540" s="13"/>
      <c r="BA540" s="13"/>
      <c r="BC540" s="13"/>
      <c r="BD540" s="13"/>
      <c r="BE540" s="13"/>
      <c r="BG540" s="13"/>
      <c r="BH540" s="13"/>
      <c r="BI540" s="13"/>
      <c r="BK540" s="13"/>
      <c r="BM540" s="13"/>
      <c r="BN540" s="13"/>
      <c r="BO540" s="13"/>
      <c r="BQ540" s="13"/>
      <c r="BS540" s="13"/>
      <c r="BT540" s="13"/>
      <c r="BU540" s="13"/>
      <c r="BV540" s="13"/>
      <c r="BW540" s="13"/>
      <c r="BX540" s="13"/>
      <c r="BY540" s="13"/>
      <c r="BZ540" s="13"/>
      <c r="CA540" s="13"/>
      <c r="CB540" s="13"/>
      <c r="CC540" s="13"/>
      <c r="CD540" s="13"/>
      <c r="CF540" s="13"/>
      <c r="CG540" s="13"/>
      <c r="CH540" s="13"/>
      <c r="CI540" s="13"/>
    </row>
    <row r="541" spans="1:87" ht="13.5" x14ac:dyDescent="0.25">
      <c r="A541" s="16"/>
      <c r="B541" s="12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O541" s="14"/>
      <c r="P541" s="13"/>
      <c r="R541" s="13"/>
      <c r="S541" s="13"/>
      <c r="U541" s="13"/>
      <c r="V541" s="13"/>
      <c r="X541" s="13"/>
      <c r="Y541" s="13"/>
      <c r="AA541" s="13"/>
      <c r="AB541" s="13"/>
      <c r="AC541" s="13"/>
      <c r="AD541" s="13"/>
      <c r="AE541" s="13"/>
      <c r="AF541" s="13"/>
      <c r="AH541" s="13"/>
      <c r="AJ541" s="13"/>
      <c r="AK541" s="13"/>
      <c r="AL541" s="13"/>
      <c r="AM541" s="13"/>
      <c r="AN541" s="13"/>
      <c r="AO541" s="13"/>
      <c r="AP541" s="13"/>
      <c r="AQ541" s="13"/>
      <c r="AS541" s="13"/>
      <c r="AT541" s="13"/>
      <c r="AU541" s="13"/>
      <c r="AW541" s="13"/>
      <c r="AY541" s="13"/>
      <c r="AZ541" s="13"/>
      <c r="BA541" s="13"/>
      <c r="BC541" s="13"/>
      <c r="BD541" s="13"/>
      <c r="BE541" s="13"/>
      <c r="BG541" s="13"/>
      <c r="BH541" s="13"/>
      <c r="BI541" s="13"/>
      <c r="BK541" s="13"/>
      <c r="BM541" s="13"/>
      <c r="BN541" s="13"/>
      <c r="BO541" s="13"/>
      <c r="BQ541" s="13"/>
      <c r="BS541" s="13"/>
      <c r="BT541" s="13"/>
      <c r="BU541" s="13"/>
      <c r="BV541" s="13"/>
      <c r="BW541" s="13"/>
      <c r="BX541" s="13"/>
      <c r="BY541" s="13"/>
      <c r="BZ541" s="13"/>
      <c r="CA541" s="13"/>
      <c r="CB541" s="13"/>
      <c r="CC541" s="13"/>
      <c r="CD541" s="13"/>
      <c r="CF541" s="13"/>
      <c r="CG541" s="13"/>
      <c r="CH541" s="13"/>
      <c r="CI541" s="13"/>
    </row>
    <row r="542" spans="1:87" ht="13.5" x14ac:dyDescent="0.25">
      <c r="A542" s="16"/>
      <c r="B542" s="12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O542" s="14"/>
      <c r="P542" s="13"/>
      <c r="R542" s="13"/>
      <c r="S542" s="13"/>
      <c r="U542" s="13"/>
      <c r="V542" s="13"/>
      <c r="X542" s="13"/>
      <c r="Y542" s="13"/>
      <c r="AA542" s="13"/>
      <c r="AB542" s="13"/>
      <c r="AC542" s="13"/>
      <c r="AD542" s="13"/>
      <c r="AE542" s="13"/>
      <c r="AF542" s="13"/>
      <c r="AH542" s="13"/>
      <c r="AJ542" s="13"/>
      <c r="AK542" s="13"/>
      <c r="AL542" s="13"/>
      <c r="AM542" s="13"/>
      <c r="AN542" s="13"/>
      <c r="AO542" s="13"/>
      <c r="AP542" s="13"/>
      <c r="AQ542" s="13"/>
      <c r="AS542" s="13"/>
      <c r="AT542" s="13"/>
      <c r="AU542" s="13"/>
      <c r="AW542" s="13"/>
      <c r="AY542" s="13"/>
      <c r="AZ542" s="13"/>
      <c r="BA542" s="13"/>
      <c r="BC542" s="13"/>
      <c r="BD542" s="13"/>
      <c r="BE542" s="13"/>
      <c r="BG542" s="13"/>
      <c r="BH542" s="13"/>
      <c r="BI542" s="13"/>
      <c r="BK542" s="13"/>
      <c r="BM542" s="13"/>
      <c r="BN542" s="13"/>
      <c r="BO542" s="13"/>
      <c r="BQ542" s="13"/>
      <c r="BS542" s="13"/>
      <c r="BT542" s="13"/>
      <c r="BU542" s="13"/>
      <c r="BV542" s="13"/>
      <c r="BW542" s="13"/>
      <c r="BX542" s="13"/>
      <c r="BY542" s="13"/>
      <c r="BZ542" s="13"/>
      <c r="CA542" s="13"/>
      <c r="CB542" s="13"/>
      <c r="CC542" s="13"/>
      <c r="CD542" s="13"/>
      <c r="CF542" s="13"/>
      <c r="CG542" s="13"/>
      <c r="CH542" s="13"/>
      <c r="CI542" s="13"/>
    </row>
    <row r="543" spans="1:87" ht="13.5" x14ac:dyDescent="0.25">
      <c r="A543" s="16"/>
      <c r="B543" s="12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O543" s="14"/>
      <c r="P543" s="13"/>
      <c r="R543" s="13"/>
      <c r="S543" s="13"/>
      <c r="U543" s="13"/>
      <c r="V543" s="13"/>
      <c r="X543" s="13"/>
      <c r="Y543" s="13"/>
      <c r="AA543" s="13"/>
      <c r="AB543" s="13"/>
      <c r="AC543" s="13"/>
      <c r="AD543" s="13"/>
      <c r="AE543" s="13"/>
      <c r="AF543" s="13"/>
      <c r="AH543" s="13"/>
      <c r="AJ543" s="13"/>
      <c r="AK543" s="13"/>
      <c r="AL543" s="13"/>
      <c r="AM543" s="13"/>
      <c r="AN543" s="13"/>
      <c r="AO543" s="13"/>
      <c r="AP543" s="13"/>
      <c r="AQ543" s="13"/>
      <c r="AS543" s="13"/>
      <c r="AT543" s="13"/>
      <c r="AU543" s="13"/>
      <c r="AW543" s="13"/>
      <c r="AY543" s="13"/>
      <c r="AZ543" s="13"/>
      <c r="BA543" s="13"/>
      <c r="BC543" s="13"/>
      <c r="BD543" s="13"/>
      <c r="BE543" s="13"/>
      <c r="BG543" s="13"/>
      <c r="BH543" s="13"/>
      <c r="BI543" s="13"/>
      <c r="BK543" s="13"/>
      <c r="BM543" s="13"/>
      <c r="BN543" s="13"/>
      <c r="BO543" s="13"/>
      <c r="BQ543" s="13"/>
      <c r="BS543" s="13"/>
      <c r="BT543" s="13"/>
      <c r="BU543" s="13"/>
      <c r="BV543" s="13"/>
      <c r="BW543" s="13"/>
      <c r="BX543" s="13"/>
      <c r="BY543" s="13"/>
      <c r="BZ543" s="13"/>
      <c r="CA543" s="13"/>
      <c r="CB543" s="13"/>
      <c r="CC543" s="13"/>
      <c r="CD543" s="13"/>
      <c r="CF543" s="13"/>
      <c r="CG543" s="13"/>
      <c r="CH543" s="13"/>
      <c r="CI543" s="13"/>
    </row>
    <row r="544" spans="1:87" ht="13.5" x14ac:dyDescent="0.25">
      <c r="A544" s="16"/>
      <c r="B544" s="12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O544" s="14"/>
      <c r="P544" s="13"/>
      <c r="R544" s="13"/>
      <c r="S544" s="13"/>
      <c r="U544" s="13"/>
      <c r="V544" s="13"/>
      <c r="X544" s="13"/>
      <c r="Y544" s="13"/>
      <c r="AA544" s="13"/>
      <c r="AB544" s="13"/>
      <c r="AC544" s="13"/>
      <c r="AD544" s="13"/>
      <c r="AE544" s="13"/>
      <c r="AF544" s="13"/>
      <c r="AH544" s="13"/>
      <c r="AJ544" s="13"/>
      <c r="AK544" s="13"/>
      <c r="AL544" s="13"/>
      <c r="AM544" s="13"/>
      <c r="AN544" s="13"/>
      <c r="AO544" s="13"/>
      <c r="AP544" s="13"/>
      <c r="AQ544" s="13"/>
      <c r="AS544" s="13"/>
      <c r="AT544" s="13"/>
      <c r="AU544" s="13"/>
      <c r="AW544" s="13"/>
      <c r="AY544" s="13"/>
      <c r="AZ544" s="13"/>
      <c r="BA544" s="13"/>
      <c r="BC544" s="13"/>
      <c r="BD544" s="13"/>
      <c r="BE544" s="13"/>
      <c r="BG544" s="13"/>
      <c r="BH544" s="13"/>
      <c r="BI544" s="13"/>
      <c r="BK544" s="13"/>
      <c r="BM544" s="13"/>
      <c r="BN544" s="13"/>
      <c r="BO544" s="13"/>
      <c r="BQ544" s="13"/>
      <c r="BS544" s="13"/>
      <c r="BT544" s="13"/>
      <c r="BU544" s="13"/>
      <c r="BV544" s="13"/>
      <c r="BW544" s="13"/>
      <c r="BX544" s="13"/>
      <c r="BY544" s="13"/>
      <c r="BZ544" s="13"/>
      <c r="CA544" s="13"/>
      <c r="CB544" s="13"/>
      <c r="CC544" s="13"/>
      <c r="CD544" s="13"/>
      <c r="CF544" s="13"/>
      <c r="CG544" s="13"/>
      <c r="CH544" s="13"/>
      <c r="CI544" s="13"/>
    </row>
    <row r="545" spans="1:87" ht="13.5" x14ac:dyDescent="0.25">
      <c r="A545" s="16"/>
      <c r="B545" s="12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O545" s="14"/>
      <c r="P545" s="13"/>
      <c r="R545" s="13"/>
      <c r="S545" s="13"/>
      <c r="U545" s="13"/>
      <c r="V545" s="13"/>
      <c r="X545" s="13"/>
      <c r="Y545" s="13"/>
      <c r="AA545" s="13"/>
      <c r="AB545" s="13"/>
      <c r="AC545" s="13"/>
      <c r="AD545" s="13"/>
      <c r="AE545" s="13"/>
      <c r="AF545" s="13"/>
      <c r="AH545" s="13"/>
      <c r="AJ545" s="13"/>
      <c r="AK545" s="13"/>
      <c r="AL545" s="13"/>
      <c r="AM545" s="13"/>
      <c r="AN545" s="13"/>
      <c r="AO545" s="13"/>
      <c r="AP545" s="13"/>
      <c r="AQ545" s="13"/>
      <c r="AS545" s="13"/>
      <c r="AT545" s="13"/>
      <c r="AU545" s="13"/>
      <c r="AW545" s="13"/>
      <c r="AY545" s="13"/>
      <c r="AZ545" s="13"/>
      <c r="BA545" s="13"/>
      <c r="BC545" s="13"/>
      <c r="BD545" s="13"/>
      <c r="BE545" s="13"/>
      <c r="BG545" s="13"/>
      <c r="BH545" s="13"/>
      <c r="BI545" s="13"/>
      <c r="BK545" s="13"/>
      <c r="BM545" s="13"/>
      <c r="BN545" s="13"/>
      <c r="BO545" s="13"/>
      <c r="BQ545" s="13"/>
      <c r="BS545" s="13"/>
      <c r="BT545" s="13"/>
      <c r="BU545" s="13"/>
      <c r="BV545" s="13"/>
      <c r="BW545" s="13"/>
      <c r="BX545" s="13"/>
      <c r="BY545" s="13"/>
      <c r="BZ545" s="13"/>
      <c r="CA545" s="13"/>
      <c r="CB545" s="13"/>
      <c r="CC545" s="13"/>
      <c r="CD545" s="13"/>
      <c r="CF545" s="13"/>
      <c r="CG545" s="13"/>
      <c r="CH545" s="13"/>
      <c r="CI545" s="13"/>
    </row>
    <row r="546" spans="1:87" ht="13.5" x14ac:dyDescent="0.25">
      <c r="A546" s="16"/>
      <c r="B546" s="12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O546" s="14"/>
      <c r="P546" s="13"/>
      <c r="R546" s="13"/>
      <c r="S546" s="13"/>
      <c r="U546" s="13"/>
      <c r="V546" s="13"/>
      <c r="X546" s="13"/>
      <c r="Y546" s="13"/>
      <c r="AA546" s="13"/>
      <c r="AB546" s="13"/>
      <c r="AC546" s="13"/>
      <c r="AD546" s="13"/>
      <c r="AE546" s="13"/>
      <c r="AF546" s="13"/>
      <c r="AH546" s="13"/>
      <c r="AJ546" s="13"/>
      <c r="AK546" s="13"/>
      <c r="AL546" s="13"/>
      <c r="AM546" s="13"/>
      <c r="AN546" s="13"/>
      <c r="AO546" s="13"/>
      <c r="AP546" s="13"/>
      <c r="AQ546" s="13"/>
      <c r="AS546" s="13"/>
      <c r="AT546" s="13"/>
      <c r="AU546" s="13"/>
      <c r="AW546" s="13"/>
      <c r="AY546" s="13"/>
      <c r="AZ546" s="13"/>
      <c r="BA546" s="13"/>
      <c r="BC546" s="13"/>
      <c r="BD546" s="13"/>
      <c r="BE546" s="13"/>
      <c r="BG546" s="13"/>
      <c r="BH546" s="13"/>
      <c r="BI546" s="13"/>
      <c r="BK546" s="13"/>
      <c r="BM546" s="13"/>
      <c r="BN546" s="13"/>
      <c r="BO546" s="13"/>
      <c r="BQ546" s="13"/>
      <c r="BS546" s="13"/>
      <c r="BT546" s="13"/>
      <c r="BU546" s="13"/>
      <c r="BV546" s="13"/>
      <c r="BW546" s="13"/>
      <c r="BX546" s="13"/>
      <c r="BY546" s="13"/>
      <c r="BZ546" s="13"/>
      <c r="CA546" s="13"/>
      <c r="CB546" s="13"/>
      <c r="CC546" s="13"/>
      <c r="CD546" s="13"/>
      <c r="CF546" s="13"/>
      <c r="CG546" s="13"/>
      <c r="CH546" s="13"/>
      <c r="CI546" s="13"/>
    </row>
    <row r="547" spans="1:87" ht="13.5" x14ac:dyDescent="0.25">
      <c r="A547" s="16"/>
      <c r="B547" s="12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O547" s="14"/>
      <c r="P547" s="13"/>
      <c r="R547" s="13"/>
      <c r="S547" s="13"/>
      <c r="U547" s="13"/>
      <c r="V547" s="13"/>
      <c r="X547" s="13"/>
      <c r="Y547" s="13"/>
      <c r="AA547" s="13"/>
      <c r="AB547" s="13"/>
      <c r="AC547" s="13"/>
      <c r="AD547" s="13"/>
      <c r="AE547" s="13"/>
      <c r="AF547" s="13"/>
      <c r="AH547" s="13"/>
      <c r="AJ547" s="13"/>
      <c r="AK547" s="13"/>
      <c r="AL547" s="13"/>
      <c r="AM547" s="13"/>
      <c r="AN547" s="13"/>
      <c r="AO547" s="13"/>
      <c r="AP547" s="13"/>
      <c r="AQ547" s="13"/>
      <c r="AS547" s="13"/>
      <c r="AT547" s="13"/>
      <c r="AU547" s="13"/>
      <c r="AW547" s="13"/>
      <c r="AY547" s="13"/>
      <c r="AZ547" s="13"/>
      <c r="BA547" s="13"/>
      <c r="BC547" s="13"/>
      <c r="BD547" s="13"/>
      <c r="BE547" s="13"/>
      <c r="BG547" s="13"/>
      <c r="BH547" s="13"/>
      <c r="BI547" s="13"/>
      <c r="BK547" s="13"/>
      <c r="BM547" s="13"/>
      <c r="BN547" s="13"/>
      <c r="BO547" s="13"/>
      <c r="BQ547" s="13"/>
      <c r="BS547" s="13"/>
      <c r="BT547" s="13"/>
      <c r="BU547" s="13"/>
      <c r="BV547" s="13"/>
      <c r="BW547" s="13"/>
      <c r="BX547" s="13"/>
      <c r="BY547" s="13"/>
      <c r="BZ547" s="13"/>
      <c r="CA547" s="13"/>
      <c r="CB547" s="13"/>
      <c r="CC547" s="13"/>
      <c r="CD547" s="13"/>
      <c r="CF547" s="13"/>
      <c r="CG547" s="13"/>
      <c r="CH547" s="13"/>
      <c r="CI547" s="13"/>
    </row>
    <row r="548" spans="1:87" ht="13.5" x14ac:dyDescent="0.25">
      <c r="A548" s="16"/>
      <c r="B548" s="12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O548" s="14"/>
      <c r="P548" s="13"/>
      <c r="R548" s="13"/>
      <c r="S548" s="13"/>
      <c r="U548" s="13"/>
      <c r="V548" s="13"/>
      <c r="X548" s="13"/>
      <c r="Y548" s="13"/>
      <c r="AA548" s="13"/>
      <c r="AB548" s="13"/>
      <c r="AC548" s="13"/>
      <c r="AD548" s="13"/>
      <c r="AE548" s="13"/>
      <c r="AF548" s="13"/>
      <c r="AH548" s="13"/>
      <c r="AJ548" s="13"/>
      <c r="AK548" s="13"/>
      <c r="AL548" s="13"/>
      <c r="AM548" s="13"/>
      <c r="AN548" s="13"/>
      <c r="AO548" s="13"/>
      <c r="AP548" s="13"/>
      <c r="AQ548" s="13"/>
      <c r="AS548" s="13"/>
      <c r="AT548" s="13"/>
      <c r="AU548" s="13"/>
      <c r="AW548" s="13"/>
      <c r="AY548" s="13"/>
      <c r="AZ548" s="13"/>
      <c r="BA548" s="13"/>
      <c r="BC548" s="13"/>
      <c r="BD548" s="13"/>
      <c r="BE548" s="13"/>
      <c r="BG548" s="13"/>
      <c r="BH548" s="13"/>
      <c r="BI548" s="13"/>
      <c r="BK548" s="13"/>
      <c r="BM548" s="13"/>
      <c r="BN548" s="13"/>
      <c r="BO548" s="13"/>
      <c r="BQ548" s="13"/>
      <c r="BS548" s="13"/>
      <c r="BT548" s="13"/>
      <c r="BU548" s="13"/>
      <c r="BV548" s="13"/>
      <c r="BW548" s="13"/>
      <c r="BX548" s="13"/>
      <c r="BY548" s="13"/>
      <c r="BZ548" s="13"/>
      <c r="CA548" s="13"/>
      <c r="CB548" s="13"/>
      <c r="CC548" s="13"/>
      <c r="CD548" s="13"/>
      <c r="CF548" s="13"/>
      <c r="CG548" s="13"/>
      <c r="CH548" s="13"/>
      <c r="CI548" s="13"/>
    </row>
    <row r="549" spans="1:87" ht="13.5" x14ac:dyDescent="0.25">
      <c r="A549" s="16"/>
      <c r="B549" s="12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O549" s="14"/>
      <c r="P549" s="13"/>
      <c r="R549" s="13"/>
      <c r="S549" s="13"/>
      <c r="U549" s="13"/>
      <c r="V549" s="13"/>
      <c r="X549" s="13"/>
      <c r="Y549" s="13"/>
      <c r="AA549" s="13"/>
      <c r="AB549" s="13"/>
      <c r="AC549" s="13"/>
      <c r="AD549" s="13"/>
      <c r="AE549" s="13"/>
      <c r="AF549" s="13"/>
      <c r="AH549" s="13"/>
      <c r="AJ549" s="13"/>
      <c r="AK549" s="13"/>
      <c r="AL549" s="13"/>
      <c r="AM549" s="13"/>
      <c r="AN549" s="13"/>
      <c r="AO549" s="13"/>
      <c r="AP549" s="13"/>
      <c r="AQ549" s="13"/>
      <c r="AS549" s="13"/>
      <c r="AT549" s="13"/>
      <c r="AU549" s="13"/>
      <c r="AW549" s="13"/>
      <c r="AY549" s="13"/>
      <c r="AZ549" s="13"/>
      <c r="BA549" s="13"/>
      <c r="BC549" s="13"/>
      <c r="BD549" s="13"/>
      <c r="BE549" s="13"/>
      <c r="BG549" s="13"/>
      <c r="BH549" s="13"/>
      <c r="BI549" s="13"/>
      <c r="BK549" s="13"/>
      <c r="BM549" s="13"/>
      <c r="BN549" s="13"/>
      <c r="BO549" s="13"/>
      <c r="BQ549" s="13"/>
      <c r="BS549" s="13"/>
      <c r="BT549" s="13"/>
      <c r="BU549" s="13"/>
      <c r="BV549" s="13"/>
      <c r="BW549" s="13"/>
      <c r="BX549" s="13"/>
      <c r="BY549" s="13"/>
      <c r="BZ549" s="13"/>
      <c r="CA549" s="13"/>
      <c r="CB549" s="13"/>
      <c r="CC549" s="13"/>
      <c r="CD549" s="13"/>
      <c r="CF549" s="13"/>
      <c r="CG549" s="13"/>
      <c r="CH549" s="13"/>
      <c r="CI549" s="13"/>
    </row>
    <row r="550" spans="1:87" ht="13.5" x14ac:dyDescent="0.25">
      <c r="A550" s="16"/>
      <c r="B550" s="12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O550" s="14"/>
      <c r="P550" s="13"/>
      <c r="R550" s="13"/>
      <c r="S550" s="13"/>
      <c r="U550" s="13"/>
      <c r="V550" s="13"/>
      <c r="X550" s="13"/>
      <c r="Y550" s="13"/>
      <c r="AA550" s="13"/>
      <c r="AB550" s="13"/>
      <c r="AC550" s="13"/>
      <c r="AD550" s="13"/>
      <c r="AE550" s="13"/>
      <c r="AF550" s="13"/>
      <c r="AH550" s="13"/>
      <c r="AJ550" s="13"/>
      <c r="AK550" s="13"/>
      <c r="AL550" s="13"/>
      <c r="AM550" s="13"/>
      <c r="AN550" s="13"/>
      <c r="AO550" s="13"/>
      <c r="AP550" s="13"/>
      <c r="AQ550" s="13"/>
      <c r="AS550" s="13"/>
      <c r="AT550" s="13"/>
      <c r="AU550" s="13"/>
      <c r="AW550" s="13"/>
      <c r="AY550" s="13"/>
      <c r="AZ550" s="13"/>
      <c r="BA550" s="13"/>
      <c r="BC550" s="13"/>
      <c r="BD550" s="13"/>
      <c r="BE550" s="13"/>
      <c r="BG550" s="13"/>
      <c r="BH550" s="13"/>
      <c r="BI550" s="13"/>
      <c r="BK550" s="13"/>
      <c r="BM550" s="13"/>
      <c r="BN550" s="13"/>
      <c r="BO550" s="13"/>
      <c r="BQ550" s="13"/>
      <c r="BS550" s="13"/>
      <c r="BT550" s="13"/>
      <c r="BU550" s="13"/>
      <c r="BV550" s="13"/>
      <c r="BW550" s="13"/>
      <c r="BX550" s="13"/>
      <c r="BY550" s="13"/>
      <c r="BZ550" s="13"/>
      <c r="CA550" s="13"/>
      <c r="CB550" s="13"/>
      <c r="CC550" s="13"/>
      <c r="CD550" s="13"/>
      <c r="CF550" s="13"/>
      <c r="CG550" s="13"/>
      <c r="CH550" s="13"/>
      <c r="CI550" s="13"/>
    </row>
    <row r="551" spans="1:87" ht="13.5" x14ac:dyDescent="0.25">
      <c r="A551" s="16"/>
      <c r="B551" s="12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O551" s="14"/>
      <c r="P551" s="13"/>
      <c r="R551" s="13"/>
      <c r="S551" s="13"/>
      <c r="U551" s="13"/>
      <c r="V551" s="13"/>
      <c r="X551" s="13"/>
      <c r="Y551" s="13"/>
      <c r="AA551" s="13"/>
      <c r="AB551" s="13"/>
      <c r="AC551" s="13"/>
      <c r="AD551" s="13"/>
      <c r="AE551" s="13"/>
      <c r="AF551" s="13"/>
      <c r="AH551" s="13"/>
      <c r="AJ551" s="13"/>
      <c r="AK551" s="13"/>
      <c r="AL551" s="13"/>
      <c r="AM551" s="13"/>
      <c r="AN551" s="13"/>
      <c r="AO551" s="13"/>
      <c r="AP551" s="13"/>
      <c r="AQ551" s="13"/>
      <c r="AS551" s="13"/>
      <c r="AT551" s="13"/>
      <c r="AU551" s="13"/>
      <c r="AW551" s="13"/>
      <c r="AY551" s="13"/>
      <c r="AZ551" s="13"/>
      <c r="BA551" s="13"/>
      <c r="BC551" s="13"/>
      <c r="BD551" s="13"/>
      <c r="BE551" s="13"/>
      <c r="BG551" s="13"/>
      <c r="BH551" s="13"/>
      <c r="BI551" s="13"/>
      <c r="BK551" s="13"/>
      <c r="BM551" s="13"/>
      <c r="BN551" s="13"/>
      <c r="BO551" s="13"/>
      <c r="BQ551" s="13"/>
      <c r="BS551" s="13"/>
      <c r="BT551" s="13"/>
      <c r="BU551" s="13"/>
      <c r="BV551" s="13"/>
      <c r="BW551" s="13"/>
      <c r="BX551" s="13"/>
      <c r="BY551" s="13"/>
      <c r="BZ551" s="13"/>
      <c r="CA551" s="13"/>
      <c r="CB551" s="13"/>
      <c r="CC551" s="13"/>
      <c r="CD551" s="13"/>
      <c r="CF551" s="13"/>
      <c r="CG551" s="13"/>
      <c r="CH551" s="13"/>
      <c r="CI551" s="13"/>
    </row>
    <row r="552" spans="1:87" ht="13.5" x14ac:dyDescent="0.25">
      <c r="A552" s="16"/>
      <c r="B552" s="12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O552" s="14"/>
      <c r="P552" s="13"/>
      <c r="R552" s="13"/>
      <c r="S552" s="13"/>
      <c r="U552" s="13"/>
      <c r="V552" s="13"/>
      <c r="X552" s="13"/>
      <c r="Y552" s="13"/>
      <c r="AA552" s="13"/>
      <c r="AB552" s="13"/>
      <c r="AC552" s="13"/>
      <c r="AD552" s="13"/>
      <c r="AE552" s="13"/>
      <c r="AF552" s="13"/>
      <c r="AH552" s="13"/>
      <c r="AJ552" s="13"/>
      <c r="AK552" s="13"/>
      <c r="AL552" s="13"/>
      <c r="AM552" s="13"/>
      <c r="AN552" s="13"/>
      <c r="AO552" s="13"/>
      <c r="AP552" s="13"/>
      <c r="AQ552" s="13"/>
      <c r="AS552" s="13"/>
      <c r="AT552" s="13"/>
      <c r="AU552" s="13"/>
      <c r="AW552" s="13"/>
      <c r="AY552" s="13"/>
      <c r="AZ552" s="13"/>
      <c r="BA552" s="13"/>
      <c r="BC552" s="13"/>
      <c r="BD552" s="13"/>
      <c r="BE552" s="13"/>
      <c r="BG552" s="13"/>
      <c r="BH552" s="13"/>
      <c r="BI552" s="13"/>
      <c r="BK552" s="13"/>
      <c r="BM552" s="13"/>
      <c r="BN552" s="13"/>
      <c r="BO552" s="13"/>
      <c r="BQ552" s="13"/>
      <c r="BS552" s="13"/>
      <c r="BT552" s="13"/>
      <c r="BU552" s="13"/>
      <c r="BV552" s="13"/>
      <c r="BW552" s="13"/>
      <c r="BX552" s="13"/>
      <c r="BY552" s="13"/>
      <c r="BZ552" s="13"/>
      <c r="CA552" s="13"/>
      <c r="CB552" s="13"/>
      <c r="CC552" s="13"/>
      <c r="CD552" s="13"/>
      <c r="CF552" s="13"/>
      <c r="CG552" s="13"/>
      <c r="CH552" s="13"/>
      <c r="CI552" s="13"/>
    </row>
    <row r="553" spans="1:87" ht="13.5" x14ac:dyDescent="0.25">
      <c r="A553" s="16"/>
      <c r="B553" s="12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O553" s="14"/>
      <c r="P553" s="13"/>
      <c r="R553" s="13"/>
      <c r="S553" s="13"/>
      <c r="U553" s="13"/>
      <c r="V553" s="13"/>
      <c r="X553" s="13"/>
      <c r="Y553" s="13"/>
      <c r="AA553" s="13"/>
      <c r="AB553" s="13"/>
      <c r="AC553" s="13"/>
      <c r="AD553" s="13"/>
      <c r="AE553" s="13"/>
      <c r="AF553" s="13"/>
      <c r="AH553" s="13"/>
      <c r="AJ553" s="13"/>
      <c r="AK553" s="13"/>
      <c r="AL553" s="13"/>
      <c r="AM553" s="13"/>
      <c r="AN553" s="13"/>
      <c r="AO553" s="13"/>
      <c r="AP553" s="13"/>
      <c r="AQ553" s="13"/>
      <c r="AS553" s="13"/>
      <c r="AT553" s="13"/>
      <c r="AU553" s="13"/>
      <c r="AW553" s="13"/>
      <c r="AY553" s="13"/>
      <c r="AZ553" s="13"/>
      <c r="BA553" s="13"/>
      <c r="BC553" s="13"/>
      <c r="BD553" s="13"/>
      <c r="BE553" s="13"/>
      <c r="BG553" s="13"/>
      <c r="BH553" s="13"/>
      <c r="BI553" s="13"/>
      <c r="BK553" s="13"/>
      <c r="BM553" s="13"/>
      <c r="BN553" s="13"/>
      <c r="BO553" s="13"/>
      <c r="BQ553" s="13"/>
      <c r="BS553" s="13"/>
      <c r="BT553" s="13"/>
      <c r="BU553" s="13"/>
      <c r="BV553" s="13"/>
      <c r="BW553" s="13"/>
      <c r="BX553" s="13"/>
      <c r="BY553" s="13"/>
      <c r="BZ553" s="13"/>
      <c r="CA553" s="13"/>
      <c r="CB553" s="13"/>
      <c r="CC553" s="13"/>
      <c r="CD553" s="13"/>
      <c r="CF553" s="13"/>
      <c r="CG553" s="13"/>
      <c r="CH553" s="13"/>
      <c r="CI553" s="13"/>
    </row>
    <row r="554" spans="1:87" ht="13.5" x14ac:dyDescent="0.25">
      <c r="A554" s="16"/>
      <c r="B554" s="12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O554" s="14"/>
      <c r="P554" s="13"/>
      <c r="R554" s="13"/>
      <c r="S554" s="13"/>
      <c r="U554" s="13"/>
      <c r="V554" s="13"/>
      <c r="X554" s="13"/>
      <c r="Y554" s="13"/>
      <c r="AA554" s="13"/>
      <c r="AB554" s="13"/>
      <c r="AC554" s="13"/>
      <c r="AD554" s="13"/>
      <c r="AE554" s="13"/>
      <c r="AF554" s="13"/>
      <c r="AH554" s="13"/>
      <c r="AJ554" s="13"/>
      <c r="AK554" s="13"/>
      <c r="AL554" s="13"/>
      <c r="AM554" s="13"/>
      <c r="AN554" s="13"/>
      <c r="AO554" s="13"/>
      <c r="AP554" s="13"/>
      <c r="AQ554" s="13"/>
      <c r="AS554" s="13"/>
      <c r="AT554" s="13"/>
      <c r="AU554" s="13"/>
      <c r="AW554" s="13"/>
      <c r="AY554" s="13"/>
      <c r="AZ554" s="13"/>
      <c r="BA554" s="13"/>
      <c r="BC554" s="13"/>
      <c r="BD554" s="13"/>
      <c r="BE554" s="13"/>
      <c r="BG554" s="13"/>
      <c r="BH554" s="13"/>
      <c r="BI554" s="13"/>
      <c r="BK554" s="13"/>
      <c r="BM554" s="13"/>
      <c r="BN554" s="13"/>
      <c r="BO554" s="13"/>
      <c r="BQ554" s="13"/>
      <c r="BS554" s="13"/>
      <c r="BT554" s="13"/>
      <c r="BU554" s="13"/>
      <c r="BV554" s="13"/>
      <c r="BW554" s="13"/>
      <c r="BX554" s="13"/>
      <c r="BY554" s="13"/>
      <c r="BZ554" s="13"/>
      <c r="CA554" s="13"/>
      <c r="CB554" s="13"/>
      <c r="CC554" s="13"/>
      <c r="CD554" s="13"/>
      <c r="CF554" s="13"/>
      <c r="CG554" s="13"/>
      <c r="CH554" s="13"/>
      <c r="CI554" s="13"/>
    </row>
    <row r="555" spans="1:87" ht="13.5" x14ac:dyDescent="0.25">
      <c r="A555" s="16"/>
      <c r="B555" s="12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O555" s="14"/>
      <c r="P555" s="13"/>
      <c r="R555" s="13"/>
      <c r="S555" s="13"/>
      <c r="U555" s="13"/>
      <c r="V555" s="13"/>
      <c r="X555" s="13"/>
      <c r="Y555" s="13"/>
      <c r="AA555" s="13"/>
      <c r="AB555" s="13"/>
      <c r="AC555" s="13"/>
      <c r="AD555" s="13"/>
      <c r="AE555" s="13"/>
      <c r="AF555" s="13"/>
      <c r="AH555" s="13"/>
      <c r="AJ555" s="13"/>
      <c r="AK555" s="13"/>
      <c r="AL555" s="13"/>
      <c r="AM555" s="13"/>
      <c r="AN555" s="13"/>
      <c r="AO555" s="13"/>
      <c r="AP555" s="13"/>
      <c r="AQ555" s="13"/>
      <c r="AS555" s="13"/>
      <c r="AT555" s="13"/>
      <c r="AU555" s="13"/>
      <c r="AW555" s="13"/>
      <c r="AY555" s="13"/>
      <c r="AZ555" s="13"/>
      <c r="BA555" s="13"/>
      <c r="BC555" s="13"/>
      <c r="BD555" s="13"/>
      <c r="BE555" s="13"/>
      <c r="BG555" s="13"/>
      <c r="BH555" s="13"/>
      <c r="BI555" s="13"/>
      <c r="BK555" s="13"/>
      <c r="BM555" s="13"/>
      <c r="BN555" s="13"/>
      <c r="BO555" s="13"/>
      <c r="BQ555" s="13"/>
      <c r="BS555" s="13"/>
      <c r="BT555" s="13"/>
      <c r="BU555" s="13"/>
      <c r="BV555" s="13"/>
      <c r="BW555" s="13"/>
      <c r="BX555" s="13"/>
      <c r="BY555" s="13"/>
      <c r="BZ555" s="13"/>
      <c r="CA555" s="13"/>
      <c r="CB555" s="13"/>
      <c r="CC555" s="13"/>
      <c r="CD555" s="13"/>
      <c r="CF555" s="13"/>
      <c r="CG555" s="13"/>
      <c r="CH555" s="13"/>
      <c r="CI555" s="13"/>
    </row>
    <row r="556" spans="1:87" ht="13.5" x14ac:dyDescent="0.25">
      <c r="AK556" s="13"/>
    </row>
    <row r="557" spans="1:87" ht="13.5" x14ac:dyDescent="0.25">
      <c r="AK557" s="13"/>
    </row>
    <row r="558" spans="1:87" ht="13.5" x14ac:dyDescent="0.25">
      <c r="AK558" s="13"/>
    </row>
    <row r="559" spans="1:87" ht="13.5" x14ac:dyDescent="0.25">
      <c r="AK559" s="13"/>
    </row>
    <row r="560" spans="1:87" ht="13.5" x14ac:dyDescent="0.25">
      <c r="AK560" s="13"/>
    </row>
    <row r="561" ht="13.5" x14ac:dyDescent="0.25"/>
    <row r="562" ht="13.5" x14ac:dyDescent="0.25"/>
    <row r="563" ht="13.5" x14ac:dyDescent="0.25"/>
    <row r="564" ht="13.5" x14ac:dyDescent="0.25"/>
    <row r="565" ht="13.5" x14ac:dyDescent="0.25"/>
    <row r="566" ht="13.5" x14ac:dyDescent="0.25"/>
    <row r="567" ht="13.5" x14ac:dyDescent="0.25"/>
  </sheetData>
  <mergeCells count="129">
    <mergeCell ref="C2:V2"/>
    <mergeCell ref="CI7:CI8"/>
    <mergeCell ref="CC7:CC8"/>
    <mergeCell ref="CD7:CD8"/>
    <mergeCell ref="CE7:CE8"/>
    <mergeCell ref="CF7:CF8"/>
    <mergeCell ref="CH7:CH8"/>
    <mergeCell ref="BX7:BX8"/>
    <mergeCell ref="BY7:BY8"/>
    <mergeCell ref="BZ7:BZ8"/>
    <mergeCell ref="CA7:CA8"/>
    <mergeCell ref="CB7:CB8"/>
    <mergeCell ref="CG4:CG7"/>
    <mergeCell ref="CH4:CI6"/>
    <mergeCell ref="BS7:BS8"/>
    <mergeCell ref="BT7:BT8"/>
    <mergeCell ref="BU7:BU8"/>
    <mergeCell ref="BV7:BV8"/>
    <mergeCell ref="BW7:BW8"/>
    <mergeCell ref="BB7:BB8"/>
    <mergeCell ref="BC7:BC8"/>
    <mergeCell ref="BD7:BD8"/>
    <mergeCell ref="BE7:BE8"/>
    <mergeCell ref="BF7:BF8"/>
    <mergeCell ref="BO7:BO8"/>
    <mergeCell ref="BP7:BP8"/>
    <mergeCell ref="BQ7:BQ8"/>
    <mergeCell ref="AM7:AM8"/>
    <mergeCell ref="AN7:AN8"/>
    <mergeCell ref="AW7:AW8"/>
    <mergeCell ref="AX7:AX8"/>
    <mergeCell ref="AY7:AY8"/>
    <mergeCell ref="AZ7:AZ8"/>
    <mergeCell ref="BA7:BA8"/>
    <mergeCell ref="AR7:AR8"/>
    <mergeCell ref="AS7:AS8"/>
    <mergeCell ref="AT7:AT8"/>
    <mergeCell ref="AU7:AU8"/>
    <mergeCell ref="AV7:AV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H7:H8"/>
    <mergeCell ref="I7:J7"/>
    <mergeCell ref="K7:K8"/>
    <mergeCell ref="L7:M7"/>
    <mergeCell ref="N7:N8"/>
    <mergeCell ref="A34:B34"/>
    <mergeCell ref="Q3:R3"/>
    <mergeCell ref="K4:S4"/>
    <mergeCell ref="T4:AQ4"/>
    <mergeCell ref="B4:B8"/>
    <mergeCell ref="T5:AB5"/>
    <mergeCell ref="A4:A8"/>
    <mergeCell ref="W7:W8"/>
    <mergeCell ref="X7:Y7"/>
    <mergeCell ref="Z7:Z8"/>
    <mergeCell ref="AA7:AB7"/>
    <mergeCell ref="AO7:AO8"/>
    <mergeCell ref="O7:P7"/>
    <mergeCell ref="Q7:Q8"/>
    <mergeCell ref="R7:S7"/>
    <mergeCell ref="T7:T8"/>
    <mergeCell ref="U7:V7"/>
    <mergeCell ref="AP7:AQ7"/>
    <mergeCell ref="AC7:AC8"/>
    <mergeCell ref="BF6:BG6"/>
    <mergeCell ref="AG6:AH6"/>
    <mergeCell ref="AI6:AJ6"/>
    <mergeCell ref="AR6:AS6"/>
    <mergeCell ref="AE5:AL5"/>
    <mergeCell ref="AM5:AN6"/>
    <mergeCell ref="AO5:AY5"/>
    <mergeCell ref="AZ5:BE5"/>
    <mergeCell ref="AE6:AF6"/>
    <mergeCell ref="BW5:BX6"/>
    <mergeCell ref="BY5:BZ6"/>
    <mergeCell ref="AT6:AU6"/>
    <mergeCell ref="CA5:CB6"/>
    <mergeCell ref="BF5:BK5"/>
    <mergeCell ref="BL5:BM6"/>
    <mergeCell ref="BN5:BO6"/>
    <mergeCell ref="BR4:BR7"/>
    <mergeCell ref="BS4:BT6"/>
    <mergeCell ref="BG7:BG8"/>
    <mergeCell ref="BH7:BH8"/>
    <mergeCell ref="BI7:BI8"/>
    <mergeCell ref="BJ7:BJ8"/>
    <mergeCell ref="BK7:BK8"/>
    <mergeCell ref="BL7:BL8"/>
    <mergeCell ref="BM7:BM8"/>
    <mergeCell ref="BN7:BN8"/>
    <mergeCell ref="BH4:BQ4"/>
    <mergeCell ref="AR4:BG4"/>
    <mergeCell ref="AV6:AW6"/>
    <mergeCell ref="AX6:AY6"/>
    <mergeCell ref="AZ6:BA6"/>
    <mergeCell ref="BB6:BC6"/>
    <mergeCell ref="BD6:BE6"/>
    <mergeCell ref="C1:Q1"/>
    <mergeCell ref="H4:J6"/>
    <mergeCell ref="BP5:BQ6"/>
    <mergeCell ref="AK6:AL6"/>
    <mergeCell ref="AO6:AQ6"/>
    <mergeCell ref="CE5:CF6"/>
    <mergeCell ref="K6:M6"/>
    <mergeCell ref="N6:P6"/>
    <mergeCell ref="Q6:S6"/>
    <mergeCell ref="T6:V6"/>
    <mergeCell ref="W6:Y6"/>
    <mergeCell ref="Z6:AB6"/>
    <mergeCell ref="K5:S5"/>
    <mergeCell ref="E4:G6"/>
    <mergeCell ref="C4:C8"/>
    <mergeCell ref="D4:D8"/>
    <mergeCell ref="E7:E8"/>
    <mergeCell ref="F7:G7"/>
    <mergeCell ref="BU4:CF4"/>
    <mergeCell ref="CC5:CD6"/>
    <mergeCell ref="BH6:BI6"/>
    <mergeCell ref="BJ6:BK6"/>
    <mergeCell ref="AC6:AD6"/>
    <mergeCell ref="BU5:BV6"/>
  </mergeCells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Եկամուտ</vt:lpstr>
      <vt:lpstr>Եկամուտ!Print_Titles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2019-03-19T12:31:20Z</dcterms:modified>
</cp:coreProperties>
</file>