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698"/>
  </bookViews>
  <sheets>
    <sheet name="31.05.2019" sheetId="2" r:id="rId1"/>
  </sheets>
  <definedNames>
    <definedName name="_xlnm.Print_Titles" localSheetId="0">'31.05.2019'!$A:$B</definedName>
  </definedNames>
  <calcPr calcId="144525"/>
</workbook>
</file>

<file path=xl/calcChain.xml><?xml version="1.0" encoding="utf-8"?>
<calcChain xmlns="http://schemas.openxmlformats.org/spreadsheetml/2006/main">
  <c r="AP34" i="2" l="1"/>
  <c r="AT34" i="2"/>
  <c r="AU34" i="2"/>
  <c r="AV34" i="2"/>
  <c r="AW34" i="2"/>
  <c r="AX34" i="2"/>
  <c r="EC25" i="2"/>
  <c r="DG25" i="2"/>
  <c r="EE25" i="2"/>
  <c r="DI25" i="2"/>
  <c r="DH25" i="2"/>
  <c r="F25" i="2" s="1"/>
  <c r="BP25" i="2"/>
  <c r="BO25" i="2"/>
  <c r="BN25" i="2"/>
  <c r="AM25" i="2"/>
  <c r="AL25" i="2"/>
  <c r="AH25" i="2"/>
  <c r="AG25" i="2"/>
  <c r="AC25" i="2"/>
  <c r="AB25" i="2"/>
  <c r="Q25" i="2"/>
  <c r="P25" i="2"/>
  <c r="R25" i="2" s="1"/>
  <c r="O25" i="2"/>
  <c r="L25" i="2"/>
  <c r="K25" i="2"/>
  <c r="J25" i="2"/>
  <c r="G25" i="2" l="1"/>
  <c r="H25" i="2" s="1"/>
  <c r="S25" i="2"/>
  <c r="BQ25" i="2"/>
  <c r="M25" i="2"/>
  <c r="E25" i="2"/>
  <c r="N25" i="2"/>
  <c r="BR25" i="2"/>
  <c r="I25" i="2" l="1"/>
  <c r="AH26" i="2" l="1"/>
  <c r="ED34" i="2" l="1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S34" i="2"/>
  <c r="AO34" i="2"/>
  <c r="AN34" i="2"/>
  <c r="AK34" i="2"/>
  <c r="AJ34" i="2"/>
  <c r="AI34" i="2"/>
  <c r="AF34" i="2"/>
  <c r="AE34" i="2"/>
  <c r="AD34" i="2"/>
  <c r="AA34" i="2"/>
  <c r="Z34" i="2"/>
  <c r="Y34" i="2"/>
  <c r="V34" i="2"/>
  <c r="U34" i="2"/>
  <c r="T34" i="2"/>
  <c r="D34" i="2"/>
  <c r="C34" i="2"/>
  <c r="EE33" i="2"/>
  <c r="EC33" i="2"/>
  <c r="DI33" i="2"/>
  <c r="DH33" i="2"/>
  <c r="DG33" i="2"/>
  <c r="BP33" i="2"/>
  <c r="BO33" i="2"/>
  <c r="BN33" i="2"/>
  <c r="AM33" i="2"/>
  <c r="AL33" i="2"/>
  <c r="AH33" i="2"/>
  <c r="AG33" i="2"/>
  <c r="AC33" i="2"/>
  <c r="AB33" i="2"/>
  <c r="X33" i="2"/>
  <c r="W33" i="2"/>
  <c r="Q33" i="2"/>
  <c r="P33" i="2"/>
  <c r="O33" i="2"/>
  <c r="L33" i="2"/>
  <c r="K33" i="2"/>
  <c r="J33" i="2"/>
  <c r="G33" i="2"/>
  <c r="F33" i="2"/>
  <c r="EE32" i="2"/>
  <c r="EC32" i="2"/>
  <c r="E32" i="2" s="1"/>
  <c r="DI32" i="2"/>
  <c r="DH32" i="2"/>
  <c r="DG32" i="2"/>
  <c r="BP32" i="2"/>
  <c r="BO32" i="2"/>
  <c r="BN32" i="2"/>
  <c r="AM32" i="2"/>
  <c r="AL32" i="2"/>
  <c r="AH32" i="2"/>
  <c r="AG32" i="2"/>
  <c r="AC32" i="2"/>
  <c r="AB32" i="2"/>
  <c r="X32" i="2"/>
  <c r="W32" i="2"/>
  <c r="Q32" i="2"/>
  <c r="P32" i="2"/>
  <c r="O32" i="2"/>
  <c r="L32" i="2"/>
  <c r="K32" i="2"/>
  <c r="J32" i="2"/>
  <c r="G32" i="2"/>
  <c r="F32" i="2"/>
  <c r="EE31" i="2"/>
  <c r="EC31" i="2"/>
  <c r="DI31" i="2"/>
  <c r="DH31" i="2"/>
  <c r="DG31" i="2"/>
  <c r="BP31" i="2"/>
  <c r="BO31" i="2"/>
  <c r="BN31" i="2"/>
  <c r="AM31" i="2"/>
  <c r="AL31" i="2"/>
  <c r="AH31" i="2"/>
  <c r="AG31" i="2"/>
  <c r="AC31" i="2"/>
  <c r="AB31" i="2"/>
  <c r="X31" i="2"/>
  <c r="W31" i="2"/>
  <c r="Q31" i="2"/>
  <c r="P31" i="2"/>
  <c r="O31" i="2"/>
  <c r="L31" i="2"/>
  <c r="K31" i="2"/>
  <c r="J31" i="2"/>
  <c r="G31" i="2"/>
  <c r="F31" i="2"/>
  <c r="EE30" i="2"/>
  <c r="EC30" i="2"/>
  <c r="E30" i="2" s="1"/>
  <c r="DI30" i="2"/>
  <c r="DH30" i="2"/>
  <c r="DG30" i="2"/>
  <c r="BP30" i="2"/>
  <c r="BO30" i="2"/>
  <c r="BN30" i="2"/>
  <c r="BR30" i="2" s="1"/>
  <c r="AM30" i="2"/>
  <c r="AL30" i="2"/>
  <c r="AH30" i="2"/>
  <c r="AG30" i="2"/>
  <c r="AC30" i="2"/>
  <c r="AB30" i="2"/>
  <c r="Q30" i="2"/>
  <c r="P30" i="2"/>
  <c r="O30" i="2"/>
  <c r="L30" i="2"/>
  <c r="K30" i="2"/>
  <c r="J30" i="2"/>
  <c r="G30" i="2"/>
  <c r="F30" i="2"/>
  <c r="EE29" i="2"/>
  <c r="EC29" i="2"/>
  <c r="DI29" i="2"/>
  <c r="G29" i="2" s="1"/>
  <c r="DH29" i="2"/>
  <c r="F29" i="2" s="1"/>
  <c r="DG29" i="2"/>
  <c r="BP29" i="2"/>
  <c r="BO29" i="2"/>
  <c r="BN29" i="2"/>
  <c r="AM29" i="2"/>
  <c r="AH29" i="2"/>
  <c r="AG29" i="2"/>
  <c r="AC29" i="2"/>
  <c r="AB29" i="2"/>
  <c r="X29" i="2"/>
  <c r="W29" i="2"/>
  <c r="Q29" i="2"/>
  <c r="P29" i="2"/>
  <c r="O29" i="2"/>
  <c r="L29" i="2"/>
  <c r="K29" i="2"/>
  <c r="J29" i="2"/>
  <c r="EE28" i="2"/>
  <c r="EC28" i="2"/>
  <c r="E28" i="2" s="1"/>
  <c r="DI28" i="2"/>
  <c r="DH28" i="2"/>
  <c r="DG28" i="2"/>
  <c r="BP28" i="2"/>
  <c r="BO28" i="2"/>
  <c r="BN28" i="2"/>
  <c r="AM28" i="2"/>
  <c r="AL28" i="2"/>
  <c r="AH28" i="2"/>
  <c r="AG28" i="2"/>
  <c r="AC28" i="2"/>
  <c r="AB28" i="2"/>
  <c r="Q28" i="2"/>
  <c r="P28" i="2"/>
  <c r="O28" i="2"/>
  <c r="L28" i="2"/>
  <c r="K28" i="2"/>
  <c r="J28" i="2"/>
  <c r="G28" i="2"/>
  <c r="F28" i="2"/>
  <c r="EE27" i="2"/>
  <c r="EC27" i="2"/>
  <c r="DI27" i="2"/>
  <c r="DH27" i="2"/>
  <c r="DG27" i="2"/>
  <c r="BP27" i="2"/>
  <c r="BO27" i="2"/>
  <c r="BN27" i="2"/>
  <c r="AM27" i="2"/>
  <c r="AL27" i="2"/>
  <c r="AH27" i="2"/>
  <c r="AG27" i="2"/>
  <c r="AC27" i="2"/>
  <c r="AB27" i="2"/>
  <c r="X27" i="2"/>
  <c r="W27" i="2"/>
  <c r="Q27" i="2"/>
  <c r="P27" i="2"/>
  <c r="O27" i="2"/>
  <c r="L27" i="2"/>
  <c r="K27" i="2"/>
  <c r="J27" i="2"/>
  <c r="G27" i="2"/>
  <c r="F27" i="2"/>
  <c r="EE26" i="2"/>
  <c r="EC26" i="2"/>
  <c r="E26" i="2" s="1"/>
  <c r="DI26" i="2"/>
  <c r="G26" i="2" s="1"/>
  <c r="DH26" i="2"/>
  <c r="DG26" i="2"/>
  <c r="BP26" i="2"/>
  <c r="BO26" i="2"/>
  <c r="BN26" i="2"/>
  <c r="AG26" i="2"/>
  <c r="AC26" i="2"/>
  <c r="AB26" i="2"/>
  <c r="Q26" i="2"/>
  <c r="P26" i="2"/>
  <c r="R26" i="2" s="1"/>
  <c r="O26" i="2"/>
  <c r="L26" i="2"/>
  <c r="K26" i="2"/>
  <c r="J26" i="2"/>
  <c r="F26" i="2"/>
  <c r="EE24" i="2"/>
  <c r="EC24" i="2"/>
  <c r="DI24" i="2"/>
  <c r="DH24" i="2"/>
  <c r="DG24" i="2"/>
  <c r="BP24" i="2"/>
  <c r="BO24" i="2"/>
  <c r="BN24" i="2"/>
  <c r="AM24" i="2"/>
  <c r="AL24" i="2"/>
  <c r="AH24" i="2"/>
  <c r="AG24" i="2"/>
  <c r="AC24" i="2"/>
  <c r="AB24" i="2"/>
  <c r="X24" i="2"/>
  <c r="W24" i="2"/>
  <c r="Q24" i="2"/>
  <c r="P24" i="2"/>
  <c r="O24" i="2"/>
  <c r="L24" i="2"/>
  <c r="K24" i="2"/>
  <c r="J24" i="2"/>
  <c r="G24" i="2"/>
  <c r="F24" i="2"/>
  <c r="EE23" i="2"/>
  <c r="EC23" i="2"/>
  <c r="E23" i="2" s="1"/>
  <c r="DI23" i="2"/>
  <c r="DH23" i="2"/>
  <c r="DG23" i="2"/>
  <c r="BP23" i="2"/>
  <c r="BO23" i="2"/>
  <c r="BN23" i="2"/>
  <c r="AM23" i="2"/>
  <c r="AL23" i="2"/>
  <c r="AH23" i="2"/>
  <c r="AG23" i="2"/>
  <c r="AC23" i="2"/>
  <c r="AB23" i="2"/>
  <c r="Q23" i="2"/>
  <c r="P23" i="2"/>
  <c r="O23" i="2"/>
  <c r="L23" i="2"/>
  <c r="K23" i="2"/>
  <c r="J23" i="2"/>
  <c r="G23" i="2"/>
  <c r="F23" i="2"/>
  <c r="EE22" i="2"/>
  <c r="EC22" i="2"/>
  <c r="DI22" i="2"/>
  <c r="DH22" i="2"/>
  <c r="DG22" i="2"/>
  <c r="BP22" i="2"/>
  <c r="BO22" i="2"/>
  <c r="BN22" i="2"/>
  <c r="AM22" i="2"/>
  <c r="AL22" i="2"/>
  <c r="AH22" i="2"/>
  <c r="AG22" i="2"/>
  <c r="AC22" i="2"/>
  <c r="AB22" i="2"/>
  <c r="X22" i="2"/>
  <c r="W22" i="2"/>
  <c r="Q22" i="2"/>
  <c r="P22" i="2"/>
  <c r="O22" i="2"/>
  <c r="L22" i="2"/>
  <c r="K22" i="2"/>
  <c r="J22" i="2"/>
  <c r="G22" i="2"/>
  <c r="F22" i="2"/>
  <c r="EE21" i="2"/>
  <c r="EC21" i="2"/>
  <c r="DI21" i="2"/>
  <c r="DH21" i="2"/>
  <c r="DG21" i="2"/>
  <c r="BP21" i="2"/>
  <c r="BO21" i="2"/>
  <c r="BN21" i="2"/>
  <c r="AH21" i="2"/>
  <c r="AG21" i="2"/>
  <c r="AC21" i="2"/>
  <c r="AB21" i="2"/>
  <c r="X21" i="2"/>
  <c r="W21" i="2"/>
  <c r="Q21" i="2"/>
  <c r="P21" i="2"/>
  <c r="O21" i="2"/>
  <c r="L21" i="2"/>
  <c r="K21" i="2"/>
  <c r="J21" i="2"/>
  <c r="G21" i="2"/>
  <c r="F21" i="2"/>
  <c r="EE20" i="2"/>
  <c r="EC20" i="2"/>
  <c r="DI20" i="2"/>
  <c r="DH20" i="2"/>
  <c r="DG20" i="2"/>
  <c r="BP20" i="2"/>
  <c r="BO20" i="2"/>
  <c r="BN20" i="2"/>
  <c r="AM20" i="2"/>
  <c r="AL20" i="2"/>
  <c r="AH20" i="2"/>
  <c r="AG20" i="2"/>
  <c r="AC20" i="2"/>
  <c r="AB20" i="2"/>
  <c r="Q20" i="2"/>
  <c r="P20" i="2"/>
  <c r="O20" i="2"/>
  <c r="L20" i="2"/>
  <c r="K20" i="2"/>
  <c r="J20" i="2"/>
  <c r="G20" i="2"/>
  <c r="F20" i="2"/>
  <c r="EE19" i="2"/>
  <c r="EC19" i="2"/>
  <c r="DI19" i="2"/>
  <c r="G19" i="2" s="1"/>
  <c r="DH19" i="2"/>
  <c r="F19" i="2" s="1"/>
  <c r="DG19" i="2"/>
  <c r="BP19" i="2"/>
  <c r="BO19" i="2"/>
  <c r="BN19" i="2"/>
  <c r="AM19" i="2"/>
  <c r="AL19" i="2"/>
  <c r="AH19" i="2"/>
  <c r="AG19" i="2"/>
  <c r="AC19" i="2"/>
  <c r="AB19" i="2"/>
  <c r="Q19" i="2"/>
  <c r="P19" i="2"/>
  <c r="O19" i="2"/>
  <c r="L19" i="2"/>
  <c r="K19" i="2"/>
  <c r="J19" i="2"/>
  <c r="EE18" i="2"/>
  <c r="EC18" i="2"/>
  <c r="DI18" i="2"/>
  <c r="DH18" i="2"/>
  <c r="F18" i="2" s="1"/>
  <c r="DG18" i="2"/>
  <c r="BP18" i="2"/>
  <c r="BO18" i="2"/>
  <c r="BN18" i="2"/>
  <c r="AH18" i="2"/>
  <c r="AG18" i="2"/>
  <c r="AC18" i="2"/>
  <c r="AB18" i="2"/>
  <c r="X18" i="2"/>
  <c r="W18" i="2"/>
  <c r="Q18" i="2"/>
  <c r="P18" i="2"/>
  <c r="O18" i="2"/>
  <c r="L18" i="2"/>
  <c r="K18" i="2"/>
  <c r="J18" i="2"/>
  <c r="G18" i="2"/>
  <c r="EE17" i="2"/>
  <c r="EC17" i="2"/>
  <c r="DI17" i="2"/>
  <c r="DH17" i="2"/>
  <c r="DG17" i="2"/>
  <c r="BP17" i="2"/>
  <c r="BO17" i="2"/>
  <c r="BN17" i="2"/>
  <c r="AM17" i="2"/>
  <c r="AL17" i="2"/>
  <c r="AH17" i="2"/>
  <c r="AG17" i="2"/>
  <c r="AC17" i="2"/>
  <c r="AB17" i="2"/>
  <c r="X17" i="2"/>
  <c r="W17" i="2"/>
  <c r="Q17" i="2"/>
  <c r="P17" i="2"/>
  <c r="O17" i="2"/>
  <c r="L17" i="2"/>
  <c r="K17" i="2"/>
  <c r="J17" i="2"/>
  <c r="G17" i="2"/>
  <c r="F17" i="2"/>
  <c r="EE16" i="2"/>
  <c r="EC16" i="2"/>
  <c r="E16" i="2" s="1"/>
  <c r="DI16" i="2"/>
  <c r="DH16" i="2"/>
  <c r="DG16" i="2"/>
  <c r="BP16" i="2"/>
  <c r="BO16" i="2"/>
  <c r="BN16" i="2"/>
  <c r="AM16" i="2"/>
  <c r="AL16" i="2"/>
  <c r="AH16" i="2"/>
  <c r="AG16" i="2"/>
  <c r="AC16" i="2"/>
  <c r="AB16" i="2"/>
  <c r="Q16" i="2"/>
  <c r="P16" i="2"/>
  <c r="O16" i="2"/>
  <c r="L16" i="2"/>
  <c r="K16" i="2"/>
  <c r="J16" i="2"/>
  <c r="G16" i="2"/>
  <c r="F16" i="2"/>
  <c r="EE15" i="2"/>
  <c r="EC15" i="2"/>
  <c r="DI15" i="2"/>
  <c r="DH15" i="2"/>
  <c r="F15" i="2" s="1"/>
  <c r="DG15" i="2"/>
  <c r="BP15" i="2"/>
  <c r="BO15" i="2"/>
  <c r="BN15" i="2"/>
  <c r="AR15" i="2"/>
  <c r="AQ15" i="2"/>
  <c r="AM15" i="2"/>
  <c r="AL15" i="2"/>
  <c r="AH15" i="2"/>
  <c r="AG15" i="2"/>
  <c r="AC15" i="2"/>
  <c r="AB15" i="2"/>
  <c r="X15" i="2"/>
  <c r="W15" i="2"/>
  <c r="Q15" i="2"/>
  <c r="P15" i="2"/>
  <c r="O15" i="2"/>
  <c r="L15" i="2"/>
  <c r="K15" i="2"/>
  <c r="J15" i="2"/>
  <c r="G15" i="2"/>
  <c r="EE14" i="2"/>
  <c r="G14" i="2" s="1"/>
  <c r="EC14" i="2"/>
  <c r="DI14" i="2"/>
  <c r="DH14" i="2"/>
  <c r="DG14" i="2"/>
  <c r="BP14" i="2"/>
  <c r="BO14" i="2"/>
  <c r="BN14" i="2"/>
  <c r="AM14" i="2"/>
  <c r="AL14" i="2"/>
  <c r="AH14" i="2"/>
  <c r="AG14" i="2"/>
  <c r="AC14" i="2"/>
  <c r="AB14" i="2"/>
  <c r="X14" i="2"/>
  <c r="W14" i="2"/>
  <c r="Q14" i="2"/>
  <c r="P14" i="2"/>
  <c r="O14" i="2"/>
  <c r="L14" i="2"/>
  <c r="K14" i="2"/>
  <c r="J14" i="2"/>
  <c r="F14" i="2"/>
  <c r="EE13" i="2"/>
  <c r="EC13" i="2"/>
  <c r="DI13" i="2"/>
  <c r="DH13" i="2"/>
  <c r="F13" i="2" s="1"/>
  <c r="DG13" i="2"/>
  <c r="BP13" i="2"/>
  <c r="BO13" i="2"/>
  <c r="BN13" i="2"/>
  <c r="AM13" i="2"/>
  <c r="AL13" i="2"/>
  <c r="AH13" i="2"/>
  <c r="AG13" i="2"/>
  <c r="AC13" i="2"/>
  <c r="AB13" i="2"/>
  <c r="X13" i="2"/>
  <c r="W13" i="2"/>
  <c r="Q13" i="2"/>
  <c r="P13" i="2"/>
  <c r="O13" i="2"/>
  <c r="L13" i="2"/>
  <c r="K13" i="2"/>
  <c r="J13" i="2"/>
  <c r="EE12" i="2"/>
  <c r="EC12" i="2"/>
  <c r="DI12" i="2"/>
  <c r="DH12" i="2"/>
  <c r="F12" i="2" s="1"/>
  <c r="DG12" i="2"/>
  <c r="BP12" i="2"/>
  <c r="BO12" i="2"/>
  <c r="BN12" i="2"/>
  <c r="AR12" i="2"/>
  <c r="AQ12" i="2"/>
  <c r="AM12" i="2"/>
  <c r="AL12" i="2"/>
  <c r="AH12" i="2"/>
  <c r="AG12" i="2"/>
  <c r="AC12" i="2"/>
  <c r="AB12" i="2"/>
  <c r="X12" i="2"/>
  <c r="W12" i="2"/>
  <c r="Q12" i="2"/>
  <c r="P12" i="2"/>
  <c r="O12" i="2"/>
  <c r="L12" i="2"/>
  <c r="K12" i="2"/>
  <c r="J12" i="2"/>
  <c r="EE11" i="2"/>
  <c r="EC11" i="2"/>
  <c r="DI11" i="2"/>
  <c r="DH11" i="2"/>
  <c r="F11" i="2" s="1"/>
  <c r="DG11" i="2"/>
  <c r="BP11" i="2"/>
  <c r="BO11" i="2"/>
  <c r="BN11" i="2"/>
  <c r="AR11" i="2"/>
  <c r="AQ11" i="2"/>
  <c r="AM11" i="2"/>
  <c r="AL11" i="2"/>
  <c r="AH11" i="2"/>
  <c r="AG11" i="2"/>
  <c r="AC11" i="2"/>
  <c r="AB11" i="2"/>
  <c r="X11" i="2"/>
  <c r="W11" i="2"/>
  <c r="Q11" i="2"/>
  <c r="P11" i="2"/>
  <c r="O11" i="2"/>
  <c r="L11" i="2"/>
  <c r="K11" i="2"/>
  <c r="J11" i="2"/>
  <c r="EE10" i="2"/>
  <c r="EE34" i="2" s="1"/>
  <c r="EC10" i="2"/>
  <c r="DI10" i="2"/>
  <c r="DH10" i="2"/>
  <c r="F10" i="2" s="1"/>
  <c r="DG10" i="2"/>
  <c r="BP10" i="2"/>
  <c r="BO10" i="2"/>
  <c r="BN10" i="2"/>
  <c r="AR10" i="2"/>
  <c r="AQ10" i="2"/>
  <c r="AM10" i="2"/>
  <c r="AL10" i="2"/>
  <c r="AH10" i="2"/>
  <c r="AG10" i="2"/>
  <c r="AC10" i="2"/>
  <c r="AB10" i="2"/>
  <c r="X10" i="2"/>
  <c r="W10" i="2"/>
  <c r="Q10" i="2"/>
  <c r="P10" i="2"/>
  <c r="O10" i="2"/>
  <c r="L10" i="2"/>
  <c r="K10" i="2"/>
  <c r="J10" i="2"/>
  <c r="E14" i="2" l="1"/>
  <c r="E12" i="2"/>
  <c r="G11" i="2"/>
  <c r="G13" i="2"/>
  <c r="G12" i="2"/>
  <c r="E18" i="2"/>
  <c r="E21" i="2"/>
  <c r="G10" i="2"/>
  <c r="BQ24" i="2"/>
  <c r="E20" i="2"/>
  <c r="I20" i="2" s="1"/>
  <c r="M24" i="2"/>
  <c r="E24" i="2"/>
  <c r="E13" i="2"/>
  <c r="K34" i="2"/>
  <c r="O34" i="2"/>
  <c r="DG34" i="2"/>
  <c r="E11" i="2"/>
  <c r="I11" i="2" s="1"/>
  <c r="E17" i="2"/>
  <c r="BQ19" i="2"/>
  <c r="E19" i="2"/>
  <c r="I19" i="2" s="1"/>
  <c r="BQ22" i="2"/>
  <c r="E22" i="2"/>
  <c r="I22" i="2" s="1"/>
  <c r="BQ23" i="2"/>
  <c r="E27" i="2"/>
  <c r="I27" i="2" s="1"/>
  <c r="E31" i="2"/>
  <c r="E29" i="2"/>
  <c r="E33" i="2"/>
  <c r="P34" i="2"/>
  <c r="BN34" i="2"/>
  <c r="BP34" i="2"/>
  <c r="EC34" i="2"/>
  <c r="BQ11" i="2"/>
  <c r="BQ13" i="2"/>
  <c r="E15" i="2"/>
  <c r="BQ12" i="2"/>
  <c r="M14" i="2"/>
  <c r="BQ14" i="2"/>
  <c r="BQ16" i="2"/>
  <c r="BQ18" i="2"/>
  <c r="BR19" i="2"/>
  <c r="S20" i="2"/>
  <c r="BR21" i="2"/>
  <c r="S22" i="2"/>
  <c r="BR23" i="2"/>
  <c r="S24" i="2"/>
  <c r="S26" i="2"/>
  <c r="BR26" i="2"/>
  <c r="S27" i="2"/>
  <c r="BR28" i="2"/>
  <c r="S29" i="2"/>
  <c r="S31" i="2"/>
  <c r="BR32" i="2"/>
  <c r="S33" i="2"/>
  <c r="S10" i="2"/>
  <c r="BR11" i="2"/>
  <c r="S12" i="2"/>
  <c r="BR13" i="2"/>
  <c r="S14" i="2"/>
  <c r="BR15" i="2"/>
  <c r="S16" i="2"/>
  <c r="BR17" i="2"/>
  <c r="S18" i="2"/>
  <c r="M20" i="2"/>
  <c r="BQ20" i="2"/>
  <c r="BQ27" i="2"/>
  <c r="BQ31" i="2"/>
  <c r="BR33" i="2"/>
  <c r="E10" i="2"/>
  <c r="J34" i="2"/>
  <c r="BQ26" i="2"/>
  <c r="BQ30" i="2"/>
  <c r="BQ28" i="2"/>
  <c r="BQ32" i="2"/>
  <c r="BQ10" i="2"/>
  <c r="BQ15" i="2"/>
  <c r="BQ17" i="2"/>
  <c r="BQ33" i="2"/>
  <c r="N11" i="2"/>
  <c r="I12" i="2"/>
  <c r="N13" i="2"/>
  <c r="I14" i="2"/>
  <c r="N19" i="2"/>
  <c r="N23" i="2"/>
  <c r="I24" i="2"/>
  <c r="N28" i="2"/>
  <c r="I29" i="2"/>
  <c r="I31" i="2"/>
  <c r="N32" i="2"/>
  <c r="I33" i="2"/>
  <c r="N15" i="2"/>
  <c r="I16" i="2"/>
  <c r="N17" i="2"/>
  <c r="M22" i="2"/>
  <c r="I26" i="2"/>
  <c r="M27" i="2"/>
  <c r="M29" i="2"/>
  <c r="M31" i="2"/>
  <c r="DI34" i="2"/>
  <c r="H27" i="2"/>
  <c r="M28" i="2"/>
  <c r="H29" i="2"/>
  <c r="M30" i="2"/>
  <c r="M32" i="2"/>
  <c r="M15" i="2"/>
  <c r="R29" i="2"/>
  <c r="H16" i="2"/>
  <c r="M17" i="2"/>
  <c r="H18" i="2"/>
  <c r="R18" i="2"/>
  <c r="R27" i="2"/>
  <c r="L34" i="2"/>
  <c r="N34" i="2" s="1"/>
  <c r="M11" i="2"/>
  <c r="M13" i="2"/>
  <c r="H14" i="2"/>
  <c r="R14" i="2"/>
  <c r="M19" i="2"/>
  <c r="R20" i="2"/>
  <c r="M21" i="2"/>
  <c r="H22" i="2"/>
  <c r="R22" i="2"/>
  <c r="M23" i="2"/>
  <c r="H24" i="2"/>
  <c r="R24" i="2"/>
  <c r="H26" i="2"/>
  <c r="H31" i="2"/>
  <c r="H33" i="2"/>
  <c r="X34" i="2"/>
  <c r="AH34" i="2"/>
  <c r="AR34" i="2"/>
  <c r="H15" i="2"/>
  <c r="R15" i="2"/>
  <c r="M33" i="2"/>
  <c r="H32" i="2"/>
  <c r="R32" i="2"/>
  <c r="H30" i="2"/>
  <c r="R30" i="2"/>
  <c r="N30" i="2"/>
  <c r="H28" i="2"/>
  <c r="R28" i="2"/>
  <c r="M26" i="2"/>
  <c r="H23" i="2"/>
  <c r="R23" i="2"/>
  <c r="N21" i="2"/>
  <c r="R21" i="2"/>
  <c r="H21" i="2"/>
  <c r="H20" i="2"/>
  <c r="H19" i="2"/>
  <c r="R19" i="2"/>
  <c r="M18" i="2"/>
  <c r="I18" i="2"/>
  <c r="R17" i="2"/>
  <c r="H17" i="2"/>
  <c r="M16" i="2"/>
  <c r="H13" i="2"/>
  <c r="R13" i="2"/>
  <c r="H12" i="2"/>
  <c r="M12" i="2"/>
  <c r="F34" i="2"/>
  <c r="DH34" i="2"/>
  <c r="AL34" i="2"/>
  <c r="H11" i="2"/>
  <c r="AB34" i="2"/>
  <c r="R11" i="2"/>
  <c r="N10" i="2"/>
  <c r="R10" i="2"/>
  <c r="BR10" i="2"/>
  <c r="S11" i="2"/>
  <c r="N12" i="2"/>
  <c r="R12" i="2"/>
  <c r="BR12" i="2"/>
  <c r="I13" i="2"/>
  <c r="S13" i="2"/>
  <c r="N14" i="2"/>
  <c r="BR14" i="2"/>
  <c r="I15" i="2"/>
  <c r="S15" i="2"/>
  <c r="N16" i="2"/>
  <c r="R16" i="2"/>
  <c r="BR16" i="2"/>
  <c r="I17" i="2"/>
  <c r="S17" i="2"/>
  <c r="N18" i="2"/>
  <c r="BR18" i="2"/>
  <c r="S19" i="2"/>
  <c r="N20" i="2"/>
  <c r="BR20" i="2"/>
  <c r="I21" i="2"/>
  <c r="S21" i="2"/>
  <c r="N22" i="2"/>
  <c r="BR22" i="2"/>
  <c r="I23" i="2"/>
  <c r="S23" i="2"/>
  <c r="N24" i="2"/>
  <c r="BR24" i="2"/>
  <c r="N26" i="2"/>
  <c r="N27" i="2"/>
  <c r="BR27" i="2"/>
  <c r="I28" i="2"/>
  <c r="S28" i="2"/>
  <c r="N29" i="2"/>
  <c r="BR29" i="2"/>
  <c r="I30" i="2"/>
  <c r="S30" i="2"/>
  <c r="N31" i="2"/>
  <c r="R31" i="2"/>
  <c r="BR31" i="2"/>
  <c r="I32" i="2"/>
  <c r="S32" i="2"/>
  <c r="N33" i="2"/>
  <c r="R33" i="2"/>
  <c r="G34" i="2"/>
  <c r="Q34" i="2"/>
  <c r="W34" i="2"/>
  <c r="AC34" i="2"/>
  <c r="AG34" i="2"/>
  <c r="AM34" i="2"/>
  <c r="AQ34" i="2"/>
  <c r="BO34" i="2"/>
  <c r="BQ34" i="2" s="1"/>
  <c r="H10" i="2"/>
  <c r="M10" i="2"/>
  <c r="E34" i="2" l="1"/>
  <c r="I34" i="2" s="1"/>
  <c r="BR34" i="2"/>
  <c r="M34" i="2"/>
  <c r="I10" i="2"/>
  <c r="H34" i="2"/>
  <c r="R34" i="2"/>
  <c r="S34" i="2"/>
</calcChain>
</file>

<file path=xl/sharedStrings.xml><?xml version="1.0" encoding="utf-8"?>
<sst xmlns="http://schemas.openxmlformats.org/spreadsheetml/2006/main" count="244" uniqueCount="84">
  <si>
    <t>հազար դրամ</t>
  </si>
  <si>
    <t>Հ/Հ</t>
  </si>
  <si>
    <t>Ֆոնդային բյուջեի տարեսկզբի մնացորդ</t>
  </si>
  <si>
    <t>Վարչական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</si>
  <si>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</si>
  <si>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</si>
  <si>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</si>
  <si>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</si>
  <si>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</si>
  <si>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</si>
  <si>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</si>
  <si>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</si>
  <si>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</si>
  <si>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</si>
  <si>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</si>
  <si>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</si>
  <si>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</si>
  <si>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</si>
  <si>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</si>
  <si>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</si>
  <si>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</si>
  <si>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</si>
  <si>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</si>
  <si>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</si>
  <si>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</si>
  <si>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</si>
  <si>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</si>
  <si>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</si>
  <si>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</si>
  <si>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</si>
  <si>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</si>
  <si>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</si>
  <si>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</si>
  <si>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</si>
  <si>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</si>
  <si>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</si>
  <si>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</si>
  <si>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</si>
  <si>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</si>
  <si>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</si>
  <si>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</si>
  <si>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</si>
  <si>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</si>
  <si>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</si>
  <si>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</si>
  <si>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</si>
  <si>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</si>
  <si>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</si>
  <si>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</si>
  <si>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</si>
  <si>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</si>
  <si>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</si>
  <si>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</si>
  <si>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</si>
  <si>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</si>
  <si>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</si>
  <si>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</si>
  <si>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</si>
  <si>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</si>
  <si>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</si>
  <si>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</si>
  <si>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</si>
  <si>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</si>
  <si>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</si>
  <si>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</si>
  <si>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</si>
  <si>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</si>
  <si>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</si>
  <si>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</si>
  <si>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</si>
  <si>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ծրագիր           (1-ին կիսամյակ)</t>
  </si>
  <si>
    <t>կատ %-ը         1-ին կիսամյակինկատմամբ</t>
  </si>
  <si>
    <t>Վ Ա Ր Չ Ա Կ Ա Ն</t>
  </si>
  <si>
    <t xml:space="preserve">փաստ                   ( 5 ամիս)                                                                           </t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</si>
  <si>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</si>
  <si>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</si>
  <si>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</si>
  <si>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</si>
  <si>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</si>
  <si>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</t>
    </r>
    <r>
      <rPr>
        <b/>
        <sz val="8"/>
        <rFont val="GHEA Grapalat"/>
        <family val="3"/>
      </rPr>
      <t xml:space="preserve">տող 1220+1240     </t>
    </r>
    <r>
      <rPr>
        <sz val="8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</si>
  <si>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1381+տող 1382</t>
    </r>
    <r>
      <rPr>
        <sz val="8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</si>
  <si>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8"/>
        <rFont val="GHEA Grapalat"/>
        <family val="3"/>
      </rPr>
      <t xml:space="preserve">տող 1391+1393   </t>
    </r>
    <r>
      <rPr>
        <sz val="8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</si>
  <si>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t>որից` Սեփական եկամուտներ</t>
    </r>
    <r>
      <rPr>
        <sz val="10"/>
        <rFont val="GHEA Grapalat"/>
        <family val="3"/>
      </rPr>
      <t xml:space="preserve">                             (Ընդամենը եկամուտներ առանց պաշտոնական դրամաշնորհների)                                                                                                              </t>
    </r>
  </si>
  <si>
    <r>
      <t xml:space="preserve"> ՀՀ ՏԱՎՈւՇԻ ՄԱՐԶԻ ՀԱՄԱՅՆՔՆԵՐԻ ԲՅՈՒՋԵՏԱՅԻՆ ԵԿԱՄՈՒՏՆԵՐԻ ՎԵՐԱԲԵՐՅԱԼ (աճողական) 2019թ. մայիսի 31-ի դրությամբ </t>
    </r>
    <r>
      <rPr>
        <b/>
        <sz val="10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</si>
</sst>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0" fontId="3" fillId="0" borderId="0" xfId="0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Protection="1"/>
    <xf numFmtId="0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4" fontId="3" fillId="0" borderId="0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Protection="1"/>
    <xf numFmtId="0" fontId="3" fillId="7" borderId="12" xfId="0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7" borderId="12" xfId="0" applyFont="1" applyFill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/>
    </xf>
    <xf numFmtId="0" fontId="3" fillId="7" borderId="0" xfId="0" applyFont="1" applyFill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>
      <alignment horizontal="left" vertical="center"/>
    </xf>
    <xf numFmtId="165" fontId="3" fillId="2" borderId="12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>
      <alignment horizontal="left" vertical="center"/>
    </xf>
    <xf numFmtId="164" fontId="3" fillId="2" borderId="0" xfId="0" applyNumberFormat="1" applyFont="1" applyFill="1" applyAlignment="1" applyProtection="1">
      <alignment horizontal="center" vertical="center" wrapText="1"/>
      <protection locked="0"/>
    </xf>
    <xf numFmtId="165" fontId="2" fillId="2" borderId="1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</xf>
    <xf numFmtId="4" fontId="3" fillId="8" borderId="2" xfId="0" applyNumberFormat="1" applyFont="1" applyFill="1" applyBorder="1" applyAlignment="1" applyProtection="1">
      <alignment horizontal="center" vertical="center" wrapText="1"/>
    </xf>
    <xf numFmtId="4" fontId="3" fillId="8" borderId="15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</xf>
    <xf numFmtId="4" fontId="3" fillId="6" borderId="7" xfId="0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4" fontId="3" fillId="4" borderId="3" xfId="0" applyNumberFormat="1" applyFont="1" applyFill="1" applyBorder="1" applyAlignment="1" applyProtection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3" fillId="4" borderId="10" xfId="0" applyNumberFormat="1" applyFont="1" applyFill="1" applyBorder="1" applyAlignment="1" applyProtection="1">
      <alignment horizontal="center" vertical="center" wrapText="1"/>
    </xf>
    <xf numFmtId="4" fontId="3" fillId="4" borderId="0" xfId="0" applyNumberFormat="1" applyFont="1" applyFill="1" applyBorder="1" applyAlignment="1" applyProtection="1">
      <alignment horizontal="center" vertical="center" wrapText="1"/>
    </xf>
    <xf numFmtId="4" fontId="3" fillId="4" borderId="11" xfId="0" applyNumberFormat="1" applyFont="1" applyFill="1" applyBorder="1" applyAlignment="1" applyProtection="1">
      <alignment horizontal="center" vertical="center" wrapText="1"/>
    </xf>
    <xf numFmtId="4" fontId="3" fillId="4" borderId="13" xfId="0" applyNumberFormat="1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9" xfId="0" applyFont="1" applyFill="1" applyBorder="1" applyAlignment="1" applyProtection="1">
      <alignment horizontal="center" vertical="center" textRotation="90" wrapText="1"/>
    </xf>
    <xf numFmtId="0" fontId="3" fillId="0" borderId="15" xfId="0" applyFont="1" applyFill="1" applyBorder="1" applyAlignment="1" applyProtection="1">
      <alignment horizontal="center" vertical="center" textRotation="90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4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13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4" fontId="3" fillId="5" borderId="3" xfId="0" applyNumberFormat="1" applyFont="1" applyFill="1" applyBorder="1" applyAlignment="1" applyProtection="1">
      <alignment horizontal="center" vertical="center" wrapText="1"/>
    </xf>
    <xf numFmtId="4" fontId="3" fillId="5" borderId="4" xfId="0" applyNumberFormat="1" applyFont="1" applyFill="1" applyBorder="1" applyAlignment="1" applyProtection="1">
      <alignment horizontal="center" vertical="center" wrapText="1"/>
    </xf>
    <xf numFmtId="4" fontId="3" fillId="5" borderId="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35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4" sqref="D4:D8"/>
    </sheetView>
  </sheetViews>
  <sheetFormatPr defaultColWidth="10.42578125" defaultRowHeight="13.5" x14ac:dyDescent="0.25"/>
  <cols>
    <col min="1" max="1" width="5" style="1" customWidth="1"/>
    <col min="2" max="2" width="13.5703125" style="1" customWidth="1"/>
    <col min="3" max="3" width="10.42578125" style="1"/>
    <col min="4" max="4" width="9.5703125" style="1" customWidth="1"/>
    <col min="5" max="5" width="12.42578125" style="1" customWidth="1"/>
    <col min="6" max="6" width="11.7109375" style="1" customWidth="1"/>
    <col min="7" max="7" width="12.28515625" style="1" customWidth="1"/>
    <col min="8" max="9" width="7.5703125" style="1" customWidth="1"/>
    <col min="10" max="10" width="11.85546875" style="1" customWidth="1"/>
    <col min="11" max="11" width="11.28515625" style="1" customWidth="1"/>
    <col min="12" max="12" width="10.7109375" style="1" customWidth="1"/>
    <col min="13" max="14" width="7.7109375" style="1" customWidth="1"/>
    <col min="15" max="15" width="12" style="1" customWidth="1"/>
    <col min="16" max="16" width="10.42578125" style="1"/>
    <col min="17" max="17" width="11.140625" style="1" customWidth="1"/>
    <col min="18" max="19" width="8.5703125" style="1" customWidth="1"/>
    <col min="20" max="22" width="10.42578125" style="1"/>
    <col min="23" max="24" width="8.5703125" style="1" customWidth="1"/>
    <col min="25" max="27" width="10.42578125" style="1"/>
    <col min="28" max="29" width="9" style="1" customWidth="1"/>
    <col min="30" max="32" width="10.42578125" style="1"/>
    <col min="33" max="34" width="8.5703125" style="1" customWidth="1"/>
    <col min="35" max="37" width="10.42578125" style="1"/>
    <col min="38" max="39" width="8.140625" style="1" customWidth="1"/>
    <col min="40" max="42" width="10.42578125" style="1"/>
    <col min="43" max="44" width="8.28515625" style="1" customWidth="1"/>
    <col min="45" max="50" width="10.42578125" style="1"/>
    <col min="51" max="51" width="12" style="1" customWidth="1"/>
    <col min="52" max="53" width="11.7109375" style="1" customWidth="1"/>
    <col min="54" max="68" width="10.42578125" style="1"/>
    <col min="69" max="70" width="8.140625" style="1" customWidth="1"/>
    <col min="71" max="110" width="10.42578125" style="1"/>
    <col min="111" max="111" width="12.5703125" style="1" customWidth="1"/>
    <col min="112" max="112" width="12.42578125" style="1" customWidth="1"/>
    <col min="113" max="113" width="12.5703125" style="1" customWidth="1"/>
    <col min="114" max="16384" width="10.42578125" style="1"/>
  </cols>
  <sheetData>
    <row r="1" spans="1:135" ht="14.25" customHeight="1" x14ac:dyDescent="0.25">
      <c r="C1" s="34" t="s">
        <v>36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s="3" customFormat="1" ht="15.75" customHeight="1" x14ac:dyDescent="0.25">
      <c r="C2" s="35" t="s">
        <v>83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12"/>
      <c r="T2" s="13"/>
      <c r="U2" s="13"/>
      <c r="V2" s="13"/>
      <c r="W2" s="6"/>
      <c r="X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</row>
    <row r="3" spans="1:135" ht="12.75" customHeight="1" x14ac:dyDescent="0.25">
      <c r="C3" s="11"/>
      <c r="D3" s="11"/>
      <c r="E3" s="11"/>
      <c r="F3" s="11"/>
      <c r="G3" s="11"/>
      <c r="H3" s="11"/>
      <c r="I3" s="11"/>
      <c r="J3" s="11"/>
      <c r="K3" s="11"/>
      <c r="M3" s="14"/>
      <c r="N3" s="14"/>
      <c r="O3" s="14"/>
      <c r="P3" s="11"/>
      <c r="Q3" s="36" t="s">
        <v>0</v>
      </c>
      <c r="R3" s="36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135" s="15" customFormat="1" ht="18" customHeight="1" x14ac:dyDescent="0.25">
      <c r="A4" s="102" t="s">
        <v>1</v>
      </c>
      <c r="B4" s="102" t="s">
        <v>37</v>
      </c>
      <c r="C4" s="105" t="s">
        <v>2</v>
      </c>
      <c r="D4" s="105" t="s">
        <v>3</v>
      </c>
      <c r="E4" s="108" t="s">
        <v>38</v>
      </c>
      <c r="F4" s="109"/>
      <c r="G4" s="109"/>
      <c r="H4" s="109"/>
      <c r="I4" s="110"/>
      <c r="J4" s="117" t="s">
        <v>82</v>
      </c>
      <c r="K4" s="118"/>
      <c r="L4" s="118"/>
      <c r="M4" s="118"/>
      <c r="N4" s="119"/>
      <c r="O4" s="126" t="s">
        <v>72</v>
      </c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8"/>
      <c r="DF4" s="37" t="s">
        <v>39</v>
      </c>
      <c r="DG4" s="89" t="s">
        <v>40</v>
      </c>
      <c r="DH4" s="90"/>
      <c r="DI4" s="91"/>
      <c r="DJ4" s="40" t="s">
        <v>4</v>
      </c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37" t="s">
        <v>41</v>
      </c>
      <c r="EC4" s="54" t="s">
        <v>42</v>
      </c>
      <c r="ED4" s="55"/>
      <c r="EE4" s="56"/>
    </row>
    <row r="5" spans="1:135" s="15" customFormat="1" ht="15" customHeight="1" x14ac:dyDescent="0.25">
      <c r="A5" s="103"/>
      <c r="B5" s="103"/>
      <c r="C5" s="106"/>
      <c r="D5" s="106"/>
      <c r="E5" s="111"/>
      <c r="F5" s="112"/>
      <c r="G5" s="112"/>
      <c r="H5" s="112"/>
      <c r="I5" s="113"/>
      <c r="J5" s="120"/>
      <c r="K5" s="121"/>
      <c r="L5" s="121"/>
      <c r="M5" s="121"/>
      <c r="N5" s="122"/>
      <c r="O5" s="63" t="s">
        <v>5</v>
      </c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5"/>
      <c r="AV5" s="66" t="s">
        <v>6</v>
      </c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7" t="s">
        <v>7</v>
      </c>
      <c r="BL5" s="68"/>
      <c r="BM5" s="68"/>
      <c r="BN5" s="32" t="s">
        <v>43</v>
      </c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33"/>
      <c r="CE5" s="79" t="s">
        <v>8</v>
      </c>
      <c r="CF5" s="78"/>
      <c r="CG5" s="78"/>
      <c r="CH5" s="78"/>
      <c r="CI5" s="78"/>
      <c r="CJ5" s="78"/>
      <c r="CK5" s="78"/>
      <c r="CL5" s="78"/>
      <c r="CM5" s="130"/>
      <c r="CN5" s="32" t="s">
        <v>9</v>
      </c>
      <c r="CO5" s="71"/>
      <c r="CP5" s="71"/>
      <c r="CQ5" s="71"/>
      <c r="CR5" s="71"/>
      <c r="CS5" s="71"/>
      <c r="CT5" s="71"/>
      <c r="CU5" s="71"/>
      <c r="CV5" s="71"/>
      <c r="CW5" s="66" t="s">
        <v>44</v>
      </c>
      <c r="CX5" s="66"/>
      <c r="CY5" s="66"/>
      <c r="CZ5" s="67" t="s">
        <v>45</v>
      </c>
      <c r="DA5" s="68"/>
      <c r="DB5" s="72"/>
      <c r="DC5" s="67" t="s">
        <v>46</v>
      </c>
      <c r="DD5" s="68"/>
      <c r="DE5" s="72"/>
      <c r="DF5" s="38"/>
      <c r="DG5" s="92"/>
      <c r="DH5" s="93"/>
      <c r="DI5" s="94"/>
      <c r="DJ5" s="74"/>
      <c r="DK5" s="74"/>
      <c r="DL5" s="75"/>
      <c r="DM5" s="75"/>
      <c r="DN5" s="75"/>
      <c r="DO5" s="75"/>
      <c r="DP5" s="67" t="s">
        <v>47</v>
      </c>
      <c r="DQ5" s="68"/>
      <c r="DR5" s="72"/>
      <c r="DS5" s="98"/>
      <c r="DT5" s="99"/>
      <c r="DU5" s="99"/>
      <c r="DV5" s="99"/>
      <c r="DW5" s="99"/>
      <c r="DX5" s="99"/>
      <c r="DY5" s="99"/>
      <c r="DZ5" s="99"/>
      <c r="EA5" s="99"/>
      <c r="EB5" s="38"/>
      <c r="EC5" s="57"/>
      <c r="ED5" s="58"/>
      <c r="EE5" s="59"/>
    </row>
    <row r="6" spans="1:135" s="15" customFormat="1" ht="81.75" customHeight="1" x14ac:dyDescent="0.25">
      <c r="A6" s="103"/>
      <c r="B6" s="103"/>
      <c r="C6" s="106"/>
      <c r="D6" s="106"/>
      <c r="E6" s="114"/>
      <c r="F6" s="115"/>
      <c r="G6" s="115"/>
      <c r="H6" s="115"/>
      <c r="I6" s="116"/>
      <c r="J6" s="123"/>
      <c r="K6" s="124"/>
      <c r="L6" s="124"/>
      <c r="M6" s="124"/>
      <c r="N6" s="125"/>
      <c r="O6" s="83" t="s">
        <v>10</v>
      </c>
      <c r="P6" s="84"/>
      <c r="Q6" s="84"/>
      <c r="R6" s="84"/>
      <c r="S6" s="85"/>
      <c r="T6" s="86" t="s">
        <v>48</v>
      </c>
      <c r="U6" s="87"/>
      <c r="V6" s="87"/>
      <c r="W6" s="87"/>
      <c r="X6" s="88"/>
      <c r="Y6" s="86" t="s">
        <v>49</v>
      </c>
      <c r="Z6" s="87"/>
      <c r="AA6" s="87"/>
      <c r="AB6" s="87"/>
      <c r="AC6" s="88"/>
      <c r="AD6" s="86" t="s">
        <v>50</v>
      </c>
      <c r="AE6" s="87"/>
      <c r="AF6" s="87"/>
      <c r="AG6" s="87"/>
      <c r="AH6" s="88"/>
      <c r="AI6" s="86" t="s">
        <v>51</v>
      </c>
      <c r="AJ6" s="87"/>
      <c r="AK6" s="87"/>
      <c r="AL6" s="87"/>
      <c r="AM6" s="88"/>
      <c r="AN6" s="86" t="s">
        <v>52</v>
      </c>
      <c r="AO6" s="87"/>
      <c r="AP6" s="87"/>
      <c r="AQ6" s="87"/>
      <c r="AR6" s="88"/>
      <c r="AS6" s="129" t="s">
        <v>53</v>
      </c>
      <c r="AT6" s="129"/>
      <c r="AU6" s="129"/>
      <c r="AV6" s="48" t="s">
        <v>54</v>
      </c>
      <c r="AW6" s="49"/>
      <c r="AX6" s="49"/>
      <c r="AY6" s="48" t="s">
        <v>55</v>
      </c>
      <c r="AZ6" s="49"/>
      <c r="BA6" s="50"/>
      <c r="BB6" s="43" t="s">
        <v>56</v>
      </c>
      <c r="BC6" s="44"/>
      <c r="BD6" s="45"/>
      <c r="BE6" s="43" t="s">
        <v>57</v>
      </c>
      <c r="BF6" s="44"/>
      <c r="BG6" s="44"/>
      <c r="BH6" s="41" t="s">
        <v>58</v>
      </c>
      <c r="BI6" s="42"/>
      <c r="BJ6" s="42"/>
      <c r="BK6" s="69"/>
      <c r="BL6" s="70"/>
      <c r="BM6" s="70"/>
      <c r="BN6" s="51" t="s">
        <v>59</v>
      </c>
      <c r="BO6" s="52"/>
      <c r="BP6" s="52"/>
      <c r="BQ6" s="52"/>
      <c r="BR6" s="53"/>
      <c r="BS6" s="46" t="s">
        <v>60</v>
      </c>
      <c r="BT6" s="46"/>
      <c r="BU6" s="46"/>
      <c r="BV6" s="46" t="s">
        <v>61</v>
      </c>
      <c r="BW6" s="46"/>
      <c r="BX6" s="46"/>
      <c r="BY6" s="47" t="s">
        <v>62</v>
      </c>
      <c r="BZ6" s="47"/>
      <c r="CA6" s="47"/>
      <c r="CB6" s="46" t="s">
        <v>63</v>
      </c>
      <c r="CC6" s="46"/>
      <c r="CD6" s="46"/>
      <c r="CE6" s="46" t="s">
        <v>75</v>
      </c>
      <c r="CF6" s="46"/>
      <c r="CG6" s="46"/>
      <c r="CH6" s="131" t="s">
        <v>74</v>
      </c>
      <c r="CI6" s="132"/>
      <c r="CJ6" s="132"/>
      <c r="CK6" s="47" t="s">
        <v>64</v>
      </c>
      <c r="CL6" s="47"/>
      <c r="CM6" s="47"/>
      <c r="CN6" s="76" t="s">
        <v>65</v>
      </c>
      <c r="CO6" s="77"/>
      <c r="CP6" s="78"/>
      <c r="CQ6" s="46" t="s">
        <v>66</v>
      </c>
      <c r="CR6" s="46"/>
      <c r="CS6" s="46"/>
      <c r="CT6" s="79" t="s">
        <v>76</v>
      </c>
      <c r="CU6" s="78"/>
      <c r="CV6" s="78"/>
      <c r="CW6" s="66"/>
      <c r="CX6" s="66"/>
      <c r="CY6" s="66"/>
      <c r="CZ6" s="69"/>
      <c r="DA6" s="70"/>
      <c r="DB6" s="73"/>
      <c r="DC6" s="69"/>
      <c r="DD6" s="70"/>
      <c r="DE6" s="73"/>
      <c r="DF6" s="38"/>
      <c r="DG6" s="95"/>
      <c r="DH6" s="96"/>
      <c r="DI6" s="97"/>
      <c r="DJ6" s="80" t="s">
        <v>79</v>
      </c>
      <c r="DK6" s="81"/>
      <c r="DL6" s="82"/>
      <c r="DM6" s="67" t="s">
        <v>77</v>
      </c>
      <c r="DN6" s="68"/>
      <c r="DO6" s="72"/>
      <c r="DP6" s="69"/>
      <c r="DQ6" s="70"/>
      <c r="DR6" s="73"/>
      <c r="DS6" s="80" t="s">
        <v>80</v>
      </c>
      <c r="DT6" s="81"/>
      <c r="DU6" s="82"/>
      <c r="DV6" s="80" t="s">
        <v>81</v>
      </c>
      <c r="DW6" s="81"/>
      <c r="DX6" s="82"/>
      <c r="DY6" s="41" t="s">
        <v>78</v>
      </c>
      <c r="DZ6" s="42"/>
      <c r="EA6" s="42"/>
      <c r="EB6" s="38"/>
      <c r="EC6" s="60"/>
      <c r="ED6" s="61"/>
      <c r="EE6" s="62"/>
    </row>
    <row r="7" spans="1:135" s="2" customFormat="1" ht="28.5" customHeight="1" x14ac:dyDescent="0.25">
      <c r="A7" s="103"/>
      <c r="B7" s="103"/>
      <c r="C7" s="106"/>
      <c r="D7" s="106"/>
      <c r="E7" s="30" t="s">
        <v>67</v>
      </c>
      <c r="F7" s="43" t="s">
        <v>68</v>
      </c>
      <c r="G7" s="44"/>
      <c r="H7" s="44"/>
      <c r="I7" s="45"/>
      <c r="J7" s="30" t="s">
        <v>67</v>
      </c>
      <c r="K7" s="43" t="s">
        <v>68</v>
      </c>
      <c r="L7" s="44"/>
      <c r="M7" s="44"/>
      <c r="N7" s="45"/>
      <c r="O7" s="30" t="s">
        <v>67</v>
      </c>
      <c r="P7" s="43" t="s">
        <v>68</v>
      </c>
      <c r="Q7" s="44"/>
      <c r="R7" s="44"/>
      <c r="S7" s="45"/>
      <c r="T7" s="30" t="s">
        <v>67</v>
      </c>
      <c r="U7" s="43" t="s">
        <v>68</v>
      </c>
      <c r="V7" s="44"/>
      <c r="W7" s="44"/>
      <c r="X7" s="45"/>
      <c r="Y7" s="30" t="s">
        <v>67</v>
      </c>
      <c r="Z7" s="43" t="s">
        <v>68</v>
      </c>
      <c r="AA7" s="44"/>
      <c r="AB7" s="44"/>
      <c r="AC7" s="45"/>
      <c r="AD7" s="30" t="s">
        <v>67</v>
      </c>
      <c r="AE7" s="43" t="s">
        <v>68</v>
      </c>
      <c r="AF7" s="44"/>
      <c r="AG7" s="44"/>
      <c r="AH7" s="45"/>
      <c r="AI7" s="30" t="s">
        <v>67</v>
      </c>
      <c r="AJ7" s="43" t="s">
        <v>68</v>
      </c>
      <c r="AK7" s="44"/>
      <c r="AL7" s="44"/>
      <c r="AM7" s="45"/>
      <c r="AN7" s="30" t="s">
        <v>67</v>
      </c>
      <c r="AO7" s="43" t="s">
        <v>68</v>
      </c>
      <c r="AP7" s="44"/>
      <c r="AQ7" s="44"/>
      <c r="AR7" s="45"/>
      <c r="AS7" s="30" t="s">
        <v>67</v>
      </c>
      <c r="AT7" s="32" t="s">
        <v>68</v>
      </c>
      <c r="AU7" s="33"/>
      <c r="AV7" s="30" t="s">
        <v>67</v>
      </c>
      <c r="AW7" s="32" t="s">
        <v>68</v>
      </c>
      <c r="AX7" s="33"/>
      <c r="AY7" s="30" t="s">
        <v>67</v>
      </c>
      <c r="AZ7" s="32" t="s">
        <v>68</v>
      </c>
      <c r="BA7" s="33"/>
      <c r="BB7" s="30" t="s">
        <v>67</v>
      </c>
      <c r="BC7" s="32" t="s">
        <v>68</v>
      </c>
      <c r="BD7" s="33"/>
      <c r="BE7" s="30" t="s">
        <v>67</v>
      </c>
      <c r="BF7" s="32" t="s">
        <v>68</v>
      </c>
      <c r="BG7" s="33"/>
      <c r="BH7" s="30" t="s">
        <v>67</v>
      </c>
      <c r="BI7" s="32" t="s">
        <v>68</v>
      </c>
      <c r="BJ7" s="33"/>
      <c r="BK7" s="30" t="s">
        <v>67</v>
      </c>
      <c r="BL7" s="32" t="s">
        <v>68</v>
      </c>
      <c r="BM7" s="33"/>
      <c r="BN7" s="30" t="s">
        <v>67</v>
      </c>
      <c r="BO7" s="32" t="s">
        <v>68</v>
      </c>
      <c r="BP7" s="71"/>
      <c r="BQ7" s="71"/>
      <c r="BR7" s="33"/>
      <c r="BS7" s="30" t="s">
        <v>67</v>
      </c>
      <c r="BT7" s="32" t="s">
        <v>68</v>
      </c>
      <c r="BU7" s="33"/>
      <c r="BV7" s="30" t="s">
        <v>67</v>
      </c>
      <c r="BW7" s="32" t="s">
        <v>68</v>
      </c>
      <c r="BX7" s="33"/>
      <c r="BY7" s="30" t="s">
        <v>67</v>
      </c>
      <c r="BZ7" s="32" t="s">
        <v>68</v>
      </c>
      <c r="CA7" s="33"/>
      <c r="CB7" s="30" t="s">
        <v>67</v>
      </c>
      <c r="CC7" s="32" t="s">
        <v>68</v>
      </c>
      <c r="CD7" s="33"/>
      <c r="CE7" s="30" t="s">
        <v>67</v>
      </c>
      <c r="CF7" s="32" t="s">
        <v>68</v>
      </c>
      <c r="CG7" s="33"/>
      <c r="CH7" s="30" t="s">
        <v>67</v>
      </c>
      <c r="CI7" s="32" t="s">
        <v>68</v>
      </c>
      <c r="CJ7" s="33"/>
      <c r="CK7" s="30" t="s">
        <v>67</v>
      </c>
      <c r="CL7" s="32" t="s">
        <v>68</v>
      </c>
      <c r="CM7" s="33"/>
      <c r="CN7" s="30" t="s">
        <v>67</v>
      </c>
      <c r="CO7" s="32" t="s">
        <v>68</v>
      </c>
      <c r="CP7" s="33"/>
      <c r="CQ7" s="30" t="s">
        <v>67</v>
      </c>
      <c r="CR7" s="32" t="s">
        <v>68</v>
      </c>
      <c r="CS7" s="33"/>
      <c r="CT7" s="30" t="s">
        <v>67</v>
      </c>
      <c r="CU7" s="32" t="s">
        <v>68</v>
      </c>
      <c r="CV7" s="33"/>
      <c r="CW7" s="30" t="s">
        <v>67</v>
      </c>
      <c r="CX7" s="32" t="s">
        <v>68</v>
      </c>
      <c r="CY7" s="33"/>
      <c r="CZ7" s="30" t="s">
        <v>67</v>
      </c>
      <c r="DA7" s="32" t="s">
        <v>68</v>
      </c>
      <c r="DB7" s="33"/>
      <c r="DC7" s="30" t="s">
        <v>67</v>
      </c>
      <c r="DD7" s="32" t="s">
        <v>68</v>
      </c>
      <c r="DE7" s="33"/>
      <c r="DF7" s="38"/>
      <c r="DG7" s="30" t="s">
        <v>67</v>
      </c>
      <c r="DH7" s="32" t="s">
        <v>68</v>
      </c>
      <c r="DI7" s="33"/>
      <c r="DJ7" s="30" t="s">
        <v>67</v>
      </c>
      <c r="DK7" s="32" t="s">
        <v>68</v>
      </c>
      <c r="DL7" s="33"/>
      <c r="DM7" s="30" t="s">
        <v>67</v>
      </c>
      <c r="DN7" s="32" t="s">
        <v>68</v>
      </c>
      <c r="DO7" s="33"/>
      <c r="DP7" s="30" t="s">
        <v>67</v>
      </c>
      <c r="DQ7" s="32" t="s">
        <v>68</v>
      </c>
      <c r="DR7" s="33"/>
      <c r="DS7" s="30" t="s">
        <v>67</v>
      </c>
      <c r="DT7" s="32" t="s">
        <v>68</v>
      </c>
      <c r="DU7" s="33"/>
      <c r="DV7" s="30" t="s">
        <v>67</v>
      </c>
      <c r="DW7" s="32" t="s">
        <v>68</v>
      </c>
      <c r="DX7" s="33"/>
      <c r="DY7" s="30" t="s">
        <v>67</v>
      </c>
      <c r="DZ7" s="32" t="s">
        <v>68</v>
      </c>
      <c r="EA7" s="33"/>
      <c r="EB7" s="38"/>
      <c r="EC7" s="30" t="s">
        <v>67</v>
      </c>
      <c r="ED7" s="32" t="s">
        <v>68</v>
      </c>
      <c r="EE7" s="33"/>
    </row>
    <row r="8" spans="1:135" s="7" customFormat="1" ht="71.25" customHeight="1" x14ac:dyDescent="0.25">
      <c r="A8" s="104"/>
      <c r="B8" s="104"/>
      <c r="C8" s="107"/>
      <c r="D8" s="107"/>
      <c r="E8" s="31"/>
      <c r="F8" s="9" t="s">
        <v>70</v>
      </c>
      <c r="G8" s="8" t="s">
        <v>73</v>
      </c>
      <c r="H8" s="8" t="s">
        <v>71</v>
      </c>
      <c r="I8" s="8" t="s">
        <v>69</v>
      </c>
      <c r="J8" s="31"/>
      <c r="K8" s="9" t="s">
        <v>70</v>
      </c>
      <c r="L8" s="8" t="s">
        <v>73</v>
      </c>
      <c r="M8" s="8" t="s">
        <v>71</v>
      </c>
      <c r="N8" s="8" t="s">
        <v>69</v>
      </c>
      <c r="O8" s="31"/>
      <c r="P8" s="9" t="s">
        <v>70</v>
      </c>
      <c r="Q8" s="8" t="s">
        <v>73</v>
      </c>
      <c r="R8" s="8" t="s">
        <v>71</v>
      </c>
      <c r="S8" s="8" t="s">
        <v>69</v>
      </c>
      <c r="T8" s="31"/>
      <c r="U8" s="9" t="s">
        <v>70</v>
      </c>
      <c r="V8" s="8" t="s">
        <v>73</v>
      </c>
      <c r="W8" s="8" t="s">
        <v>71</v>
      </c>
      <c r="X8" s="8" t="s">
        <v>69</v>
      </c>
      <c r="Y8" s="31"/>
      <c r="Z8" s="9" t="s">
        <v>70</v>
      </c>
      <c r="AA8" s="8" t="s">
        <v>73</v>
      </c>
      <c r="AB8" s="8" t="s">
        <v>71</v>
      </c>
      <c r="AC8" s="8" t="s">
        <v>69</v>
      </c>
      <c r="AD8" s="31"/>
      <c r="AE8" s="9" t="s">
        <v>70</v>
      </c>
      <c r="AF8" s="8" t="s">
        <v>73</v>
      </c>
      <c r="AG8" s="8" t="s">
        <v>71</v>
      </c>
      <c r="AH8" s="8" t="s">
        <v>69</v>
      </c>
      <c r="AI8" s="31"/>
      <c r="AJ8" s="9" t="s">
        <v>70</v>
      </c>
      <c r="AK8" s="8" t="s">
        <v>73</v>
      </c>
      <c r="AL8" s="8" t="s">
        <v>71</v>
      </c>
      <c r="AM8" s="8" t="s">
        <v>69</v>
      </c>
      <c r="AN8" s="31"/>
      <c r="AO8" s="9" t="s">
        <v>70</v>
      </c>
      <c r="AP8" s="8" t="s">
        <v>73</v>
      </c>
      <c r="AQ8" s="8" t="s">
        <v>71</v>
      </c>
      <c r="AR8" s="8" t="s">
        <v>69</v>
      </c>
      <c r="AS8" s="31"/>
      <c r="AT8" s="9" t="s">
        <v>70</v>
      </c>
      <c r="AU8" s="8" t="s">
        <v>73</v>
      </c>
      <c r="AV8" s="31"/>
      <c r="AW8" s="9" t="s">
        <v>70</v>
      </c>
      <c r="AX8" s="8" t="s">
        <v>73</v>
      </c>
      <c r="AY8" s="31"/>
      <c r="AZ8" s="9" t="s">
        <v>70</v>
      </c>
      <c r="BA8" s="8" t="s">
        <v>73</v>
      </c>
      <c r="BB8" s="31"/>
      <c r="BC8" s="9" t="s">
        <v>70</v>
      </c>
      <c r="BD8" s="8" t="s">
        <v>73</v>
      </c>
      <c r="BE8" s="31"/>
      <c r="BF8" s="9" t="s">
        <v>70</v>
      </c>
      <c r="BG8" s="8" t="s">
        <v>73</v>
      </c>
      <c r="BH8" s="31"/>
      <c r="BI8" s="9" t="s">
        <v>70</v>
      </c>
      <c r="BJ8" s="8" t="s">
        <v>73</v>
      </c>
      <c r="BK8" s="31"/>
      <c r="BL8" s="9" t="s">
        <v>70</v>
      </c>
      <c r="BM8" s="8" t="s">
        <v>73</v>
      </c>
      <c r="BN8" s="31"/>
      <c r="BO8" s="9" t="s">
        <v>70</v>
      </c>
      <c r="BP8" s="8" t="s">
        <v>73</v>
      </c>
      <c r="BQ8" s="8" t="s">
        <v>71</v>
      </c>
      <c r="BR8" s="8" t="s">
        <v>69</v>
      </c>
      <c r="BS8" s="31"/>
      <c r="BT8" s="9" t="s">
        <v>70</v>
      </c>
      <c r="BU8" s="8" t="s">
        <v>73</v>
      </c>
      <c r="BV8" s="31"/>
      <c r="BW8" s="9" t="s">
        <v>70</v>
      </c>
      <c r="BX8" s="8" t="s">
        <v>73</v>
      </c>
      <c r="BY8" s="31"/>
      <c r="BZ8" s="9" t="s">
        <v>70</v>
      </c>
      <c r="CA8" s="8" t="s">
        <v>73</v>
      </c>
      <c r="CB8" s="31"/>
      <c r="CC8" s="9" t="s">
        <v>70</v>
      </c>
      <c r="CD8" s="8" t="s">
        <v>73</v>
      </c>
      <c r="CE8" s="31"/>
      <c r="CF8" s="9" t="s">
        <v>70</v>
      </c>
      <c r="CG8" s="8" t="s">
        <v>73</v>
      </c>
      <c r="CH8" s="31"/>
      <c r="CI8" s="9" t="s">
        <v>70</v>
      </c>
      <c r="CJ8" s="8" t="s">
        <v>73</v>
      </c>
      <c r="CK8" s="31"/>
      <c r="CL8" s="9" t="s">
        <v>70</v>
      </c>
      <c r="CM8" s="8" t="s">
        <v>73</v>
      </c>
      <c r="CN8" s="31"/>
      <c r="CO8" s="9" t="s">
        <v>70</v>
      </c>
      <c r="CP8" s="8" t="s">
        <v>73</v>
      </c>
      <c r="CQ8" s="31"/>
      <c r="CR8" s="9" t="s">
        <v>70</v>
      </c>
      <c r="CS8" s="8" t="s">
        <v>73</v>
      </c>
      <c r="CT8" s="31"/>
      <c r="CU8" s="9" t="s">
        <v>70</v>
      </c>
      <c r="CV8" s="8" t="s">
        <v>73</v>
      </c>
      <c r="CW8" s="31"/>
      <c r="CX8" s="9" t="s">
        <v>70</v>
      </c>
      <c r="CY8" s="8" t="s">
        <v>73</v>
      </c>
      <c r="CZ8" s="31"/>
      <c r="DA8" s="9" t="s">
        <v>70</v>
      </c>
      <c r="DB8" s="8" t="s">
        <v>73</v>
      </c>
      <c r="DC8" s="31"/>
      <c r="DD8" s="9" t="s">
        <v>70</v>
      </c>
      <c r="DE8" s="8" t="s">
        <v>73</v>
      </c>
      <c r="DF8" s="39"/>
      <c r="DG8" s="31"/>
      <c r="DH8" s="9" t="s">
        <v>70</v>
      </c>
      <c r="DI8" s="8" t="s">
        <v>73</v>
      </c>
      <c r="DJ8" s="31"/>
      <c r="DK8" s="9" t="s">
        <v>70</v>
      </c>
      <c r="DL8" s="8" t="s">
        <v>73</v>
      </c>
      <c r="DM8" s="31"/>
      <c r="DN8" s="9" t="s">
        <v>70</v>
      </c>
      <c r="DO8" s="8" t="s">
        <v>73</v>
      </c>
      <c r="DP8" s="31"/>
      <c r="DQ8" s="9" t="s">
        <v>70</v>
      </c>
      <c r="DR8" s="8" t="s">
        <v>73</v>
      </c>
      <c r="DS8" s="31"/>
      <c r="DT8" s="9" t="s">
        <v>70</v>
      </c>
      <c r="DU8" s="8" t="s">
        <v>73</v>
      </c>
      <c r="DV8" s="31"/>
      <c r="DW8" s="9" t="s">
        <v>70</v>
      </c>
      <c r="DX8" s="8" t="s">
        <v>73</v>
      </c>
      <c r="DY8" s="31"/>
      <c r="DZ8" s="9" t="s">
        <v>70</v>
      </c>
      <c r="EA8" s="8" t="s">
        <v>73</v>
      </c>
      <c r="EB8" s="39"/>
      <c r="EC8" s="31"/>
      <c r="ED8" s="9" t="s">
        <v>70</v>
      </c>
      <c r="EE8" s="8" t="s">
        <v>73</v>
      </c>
    </row>
    <row r="9" spans="1:135" s="20" customFormat="1" ht="13.5" customHeight="1" x14ac:dyDescent="0.25">
      <c r="A9" s="16"/>
      <c r="B9" s="16">
        <v>1</v>
      </c>
      <c r="C9" s="17">
        <v>2</v>
      </c>
      <c r="D9" s="16">
        <v>3</v>
      </c>
      <c r="E9" s="17">
        <v>4</v>
      </c>
      <c r="F9" s="16">
        <v>5</v>
      </c>
      <c r="G9" s="17">
        <v>6</v>
      </c>
      <c r="H9" s="16">
        <v>7</v>
      </c>
      <c r="I9" s="17">
        <v>8</v>
      </c>
      <c r="J9" s="16">
        <v>9</v>
      </c>
      <c r="K9" s="17">
        <v>10</v>
      </c>
      <c r="L9" s="16">
        <v>11</v>
      </c>
      <c r="M9" s="17">
        <v>12</v>
      </c>
      <c r="N9" s="16">
        <v>13</v>
      </c>
      <c r="O9" s="17">
        <v>14</v>
      </c>
      <c r="P9" s="16">
        <v>15</v>
      </c>
      <c r="Q9" s="17">
        <v>16</v>
      </c>
      <c r="R9" s="16">
        <v>17</v>
      </c>
      <c r="S9" s="17">
        <v>18</v>
      </c>
      <c r="T9" s="16">
        <v>19</v>
      </c>
      <c r="U9" s="17">
        <v>20</v>
      </c>
      <c r="V9" s="16">
        <v>21</v>
      </c>
      <c r="W9" s="17">
        <v>22</v>
      </c>
      <c r="X9" s="16">
        <v>23</v>
      </c>
      <c r="Y9" s="17">
        <v>24</v>
      </c>
      <c r="Z9" s="16">
        <v>25</v>
      </c>
      <c r="AA9" s="17">
        <v>26</v>
      </c>
      <c r="AB9" s="16">
        <v>27</v>
      </c>
      <c r="AC9" s="17">
        <v>28</v>
      </c>
      <c r="AD9" s="16">
        <v>29</v>
      </c>
      <c r="AE9" s="17">
        <v>30</v>
      </c>
      <c r="AF9" s="16">
        <v>31</v>
      </c>
      <c r="AG9" s="17">
        <v>32</v>
      </c>
      <c r="AH9" s="16">
        <v>33</v>
      </c>
      <c r="AI9" s="17">
        <v>34</v>
      </c>
      <c r="AJ9" s="16">
        <v>35</v>
      </c>
      <c r="AK9" s="17">
        <v>36</v>
      </c>
      <c r="AL9" s="16">
        <v>37</v>
      </c>
      <c r="AM9" s="17">
        <v>38</v>
      </c>
      <c r="AN9" s="16">
        <v>39</v>
      </c>
      <c r="AO9" s="17">
        <v>40</v>
      </c>
      <c r="AP9" s="16">
        <v>41</v>
      </c>
      <c r="AQ9" s="17">
        <v>42</v>
      </c>
      <c r="AR9" s="16">
        <v>43</v>
      </c>
      <c r="AS9" s="17">
        <v>44</v>
      </c>
      <c r="AT9" s="16">
        <v>45</v>
      </c>
      <c r="AU9" s="17">
        <v>46</v>
      </c>
      <c r="AV9" s="16">
        <v>47</v>
      </c>
      <c r="AW9" s="17">
        <v>48</v>
      </c>
      <c r="AX9" s="16">
        <v>49</v>
      </c>
      <c r="AY9" s="17">
        <v>50</v>
      </c>
      <c r="AZ9" s="16">
        <v>51</v>
      </c>
      <c r="BA9" s="17">
        <v>52</v>
      </c>
      <c r="BB9" s="16">
        <v>53</v>
      </c>
      <c r="BC9" s="17">
        <v>54</v>
      </c>
      <c r="BD9" s="16">
        <v>55</v>
      </c>
      <c r="BE9" s="17">
        <v>56</v>
      </c>
      <c r="BF9" s="16">
        <v>57</v>
      </c>
      <c r="BG9" s="17">
        <v>58</v>
      </c>
      <c r="BH9" s="16">
        <v>59</v>
      </c>
      <c r="BI9" s="17">
        <v>60</v>
      </c>
      <c r="BJ9" s="16">
        <v>61</v>
      </c>
      <c r="BK9" s="17">
        <v>62</v>
      </c>
      <c r="BL9" s="16">
        <v>63</v>
      </c>
      <c r="BM9" s="17">
        <v>64</v>
      </c>
      <c r="BN9" s="16">
        <v>65</v>
      </c>
      <c r="BO9" s="17">
        <v>66</v>
      </c>
      <c r="BP9" s="16">
        <v>67</v>
      </c>
      <c r="BQ9" s="17">
        <v>68</v>
      </c>
      <c r="BR9" s="16">
        <v>69</v>
      </c>
      <c r="BS9" s="17">
        <v>70</v>
      </c>
      <c r="BT9" s="16">
        <v>71</v>
      </c>
      <c r="BU9" s="17">
        <v>72</v>
      </c>
      <c r="BV9" s="16">
        <v>73</v>
      </c>
      <c r="BW9" s="17">
        <v>74</v>
      </c>
      <c r="BX9" s="16">
        <v>75</v>
      </c>
      <c r="BY9" s="17">
        <v>76</v>
      </c>
      <c r="BZ9" s="16">
        <v>77</v>
      </c>
      <c r="CA9" s="17">
        <v>78</v>
      </c>
      <c r="CB9" s="16">
        <v>79</v>
      </c>
      <c r="CC9" s="17">
        <v>80</v>
      </c>
      <c r="CD9" s="16">
        <v>81</v>
      </c>
      <c r="CE9" s="17">
        <v>82</v>
      </c>
      <c r="CF9" s="16">
        <v>83</v>
      </c>
      <c r="CG9" s="17">
        <v>84</v>
      </c>
      <c r="CH9" s="16">
        <v>85</v>
      </c>
      <c r="CI9" s="17">
        <v>86</v>
      </c>
      <c r="CJ9" s="16">
        <v>87</v>
      </c>
      <c r="CK9" s="17">
        <v>88</v>
      </c>
      <c r="CL9" s="16">
        <v>89</v>
      </c>
      <c r="CM9" s="17">
        <v>90</v>
      </c>
      <c r="CN9" s="16">
        <v>91</v>
      </c>
      <c r="CO9" s="18">
        <v>92</v>
      </c>
      <c r="CP9" s="19">
        <v>93</v>
      </c>
      <c r="CQ9" s="17">
        <v>94</v>
      </c>
      <c r="CR9" s="16">
        <v>95</v>
      </c>
      <c r="CS9" s="17">
        <v>96</v>
      </c>
      <c r="CT9" s="16">
        <v>97</v>
      </c>
      <c r="CU9" s="17">
        <v>98</v>
      </c>
      <c r="CV9" s="16">
        <v>99</v>
      </c>
      <c r="CW9" s="17">
        <v>100</v>
      </c>
      <c r="CX9" s="16">
        <v>101</v>
      </c>
      <c r="CY9" s="17">
        <v>102</v>
      </c>
      <c r="CZ9" s="16">
        <v>103</v>
      </c>
      <c r="DA9" s="17">
        <v>104</v>
      </c>
      <c r="DB9" s="16">
        <v>105</v>
      </c>
      <c r="DC9" s="17">
        <v>106</v>
      </c>
      <c r="DD9" s="16">
        <v>107</v>
      </c>
      <c r="DE9" s="17">
        <v>108</v>
      </c>
      <c r="DF9" s="16">
        <v>109</v>
      </c>
      <c r="DG9" s="17">
        <v>110</v>
      </c>
      <c r="DH9" s="16">
        <v>111</v>
      </c>
      <c r="DI9" s="17">
        <v>112</v>
      </c>
      <c r="DJ9" s="16">
        <v>113</v>
      </c>
      <c r="DK9" s="17">
        <v>114</v>
      </c>
      <c r="DL9" s="16">
        <v>115</v>
      </c>
      <c r="DM9" s="17">
        <v>116</v>
      </c>
      <c r="DN9" s="16">
        <v>117</v>
      </c>
      <c r="DO9" s="17">
        <v>118</v>
      </c>
      <c r="DP9" s="16">
        <v>119</v>
      </c>
      <c r="DQ9" s="17">
        <v>120</v>
      </c>
      <c r="DR9" s="16">
        <v>121</v>
      </c>
      <c r="DS9" s="17">
        <v>122</v>
      </c>
      <c r="DT9" s="16">
        <v>123</v>
      </c>
      <c r="DU9" s="17">
        <v>124</v>
      </c>
      <c r="DV9" s="16">
        <v>125</v>
      </c>
      <c r="DW9" s="17">
        <v>126</v>
      </c>
      <c r="DX9" s="16">
        <v>127</v>
      </c>
      <c r="DY9" s="17">
        <v>128</v>
      </c>
      <c r="DZ9" s="16">
        <v>129</v>
      </c>
      <c r="EA9" s="17">
        <v>130</v>
      </c>
      <c r="EB9" s="16">
        <v>131</v>
      </c>
      <c r="EC9" s="17">
        <v>132</v>
      </c>
      <c r="ED9" s="16">
        <v>133</v>
      </c>
      <c r="EE9" s="17">
        <v>134</v>
      </c>
    </row>
    <row r="10" spans="1:135" s="24" customFormat="1" ht="18.75" customHeight="1" x14ac:dyDescent="0.25">
      <c r="A10" s="21">
        <v>1</v>
      </c>
      <c r="B10" s="22" t="s">
        <v>11</v>
      </c>
      <c r="C10" s="23">
        <v>175917.3</v>
      </c>
      <c r="D10" s="23">
        <v>0</v>
      </c>
      <c r="E10" s="23">
        <f>DG10+EC10-DY10</f>
        <v>819184.6</v>
      </c>
      <c r="F10" s="23">
        <f>DH10+ED10-DZ10</f>
        <v>371713.3</v>
      </c>
      <c r="G10" s="23">
        <f t="shared" ref="G10:G33" si="0">DI10+EE10-EA10</f>
        <v>314137.93239999999</v>
      </c>
      <c r="H10" s="23">
        <f t="shared" ref="H10:H34" si="1">G10/F10*100</f>
        <v>84.510813145507569</v>
      </c>
      <c r="I10" s="23">
        <f t="shared" ref="I10:I34" si="2">G10/E10*100</f>
        <v>38.347636466798811</v>
      </c>
      <c r="J10" s="23">
        <f t="shared" ref="J10:J33" si="3">T10+Y10+AD10+AI10+AN10+AS10+BK10+BS10+BV10+BY10+CB10+CE10+CK10+CN10+CT10+CW10+DC10</f>
        <v>320789.59999999998</v>
      </c>
      <c r="K10" s="23">
        <f t="shared" ref="K10:K33" si="4">U10+Z10+AE10+AJ10+AO10+AT10+BL10+BT10+BW10+BZ10+CC10+CF10+CL10+CO10+CU10+CX10+DD10</f>
        <v>125058.40000000001</v>
      </c>
      <c r="L10" s="23">
        <f t="shared" ref="L10:L33" si="5">V10+AA10+AF10+AK10+AP10+AU10+BM10+BU10+BX10+CA10+CD10+CG10+CM10+CP10+CV10+CY10+DE10</f>
        <v>107259.6924</v>
      </c>
      <c r="M10" s="23">
        <f>L10/K10*100</f>
        <v>85.76768325838168</v>
      </c>
      <c r="N10" s="23">
        <f>L10/J10*100</f>
        <v>33.436150174444563</v>
      </c>
      <c r="O10" s="23">
        <f t="shared" ref="O10:Q33" si="6">T10+AD10</f>
        <v>93786</v>
      </c>
      <c r="P10" s="23">
        <f t="shared" si="6"/>
        <v>32104.799999999999</v>
      </c>
      <c r="Q10" s="23">
        <f t="shared" si="6"/>
        <v>32731.920399999999</v>
      </c>
      <c r="R10" s="23">
        <f>Q10/P10*100</f>
        <v>101.9533540155989</v>
      </c>
      <c r="S10" s="23">
        <f>Q10/O10*100</f>
        <v>34.900646578380567</v>
      </c>
      <c r="T10" s="23">
        <v>29657</v>
      </c>
      <c r="U10" s="23">
        <v>9496.7999999999993</v>
      </c>
      <c r="V10" s="23">
        <v>8015.6054000000004</v>
      </c>
      <c r="W10" s="23">
        <f>V10/U10*100</f>
        <v>84.403224243955862</v>
      </c>
      <c r="X10" s="23">
        <f>V10/T10*100</f>
        <v>27.027701385844829</v>
      </c>
      <c r="Y10" s="23">
        <v>35976</v>
      </c>
      <c r="Z10" s="23">
        <v>10144</v>
      </c>
      <c r="AA10" s="23">
        <v>9590.0182999999997</v>
      </c>
      <c r="AB10" s="23">
        <f>AA10/Z10*100</f>
        <v>94.538823935331223</v>
      </c>
      <c r="AC10" s="23">
        <f>AA10/Y10*100</f>
        <v>26.656710862797418</v>
      </c>
      <c r="AD10" s="23">
        <v>64129</v>
      </c>
      <c r="AE10" s="23">
        <v>22608</v>
      </c>
      <c r="AF10" s="23">
        <v>24716.314999999999</v>
      </c>
      <c r="AG10" s="23">
        <f>AF10/AE10*100</f>
        <v>109.32552636234961</v>
      </c>
      <c r="AH10" s="23">
        <f>AF10/AD10*100</f>
        <v>38.541556861950127</v>
      </c>
      <c r="AI10" s="23">
        <v>20860</v>
      </c>
      <c r="AJ10" s="23">
        <v>10425</v>
      </c>
      <c r="AK10" s="23">
        <v>7791.1009999999997</v>
      </c>
      <c r="AL10" s="23">
        <f>AK10/AJ10*100</f>
        <v>74.734781774580327</v>
      </c>
      <c r="AM10" s="23">
        <f>AK10/AI10*100</f>
        <v>37.349477468839879</v>
      </c>
      <c r="AN10" s="23">
        <v>4200</v>
      </c>
      <c r="AO10" s="23">
        <v>1950</v>
      </c>
      <c r="AP10" s="23">
        <v>1938.5</v>
      </c>
      <c r="AQ10" s="23">
        <f>AP10/AO10*100</f>
        <v>99.410256410256409</v>
      </c>
      <c r="AR10" s="23">
        <f>AP10/AN10*100</f>
        <v>46.154761904761905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481477.9</v>
      </c>
      <c r="AZ10" s="23">
        <v>240738.9</v>
      </c>
      <c r="BA10" s="23">
        <v>200616.1</v>
      </c>
      <c r="BB10" s="23">
        <v>0</v>
      </c>
      <c r="BC10" s="23">
        <v>0</v>
      </c>
      <c r="BD10" s="23">
        <v>0</v>
      </c>
      <c r="BE10" s="23">
        <v>10501.9</v>
      </c>
      <c r="BF10" s="23">
        <v>4379.2</v>
      </c>
      <c r="BG10" s="23">
        <v>3504.1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3">
        <v>0</v>
      </c>
      <c r="BN10" s="23">
        <f t="shared" ref="BN10:BP33" si="7">BS10+BV10+BY10+CB10</f>
        <v>43033</v>
      </c>
      <c r="BO10" s="23">
        <f t="shared" si="7"/>
        <v>24800</v>
      </c>
      <c r="BP10" s="23">
        <f t="shared" si="7"/>
        <v>15174.873</v>
      </c>
      <c r="BQ10" s="23">
        <f>BP10/BO10*100</f>
        <v>61.189004032258069</v>
      </c>
      <c r="BR10" s="23">
        <f>BP10/BN10*100</f>
        <v>35.26333976250784</v>
      </c>
      <c r="BS10" s="23">
        <v>17763</v>
      </c>
      <c r="BT10" s="23">
        <v>9800</v>
      </c>
      <c r="BU10" s="23">
        <v>5736.7569999999996</v>
      </c>
      <c r="BV10" s="23">
        <v>0</v>
      </c>
      <c r="BW10" s="23">
        <v>0</v>
      </c>
      <c r="BX10" s="23">
        <v>0</v>
      </c>
      <c r="BY10" s="23">
        <v>14646</v>
      </c>
      <c r="BZ10" s="23">
        <v>9000</v>
      </c>
      <c r="CA10" s="23">
        <v>5379.6</v>
      </c>
      <c r="CB10" s="23">
        <v>10624</v>
      </c>
      <c r="CC10" s="23">
        <v>6000</v>
      </c>
      <c r="CD10" s="23">
        <v>4058.5160000000001</v>
      </c>
      <c r="CE10" s="23">
        <v>0</v>
      </c>
      <c r="CF10" s="23">
        <v>0</v>
      </c>
      <c r="CG10" s="23">
        <v>0</v>
      </c>
      <c r="CH10" s="23">
        <v>6415.2</v>
      </c>
      <c r="CI10" s="23">
        <v>1536.8</v>
      </c>
      <c r="CJ10" s="23">
        <v>2758.04</v>
      </c>
      <c r="CK10" s="23">
        <v>0</v>
      </c>
      <c r="CL10" s="23">
        <v>0</v>
      </c>
      <c r="CM10" s="23">
        <v>0</v>
      </c>
      <c r="CN10" s="23">
        <v>113250</v>
      </c>
      <c r="CO10" s="23">
        <v>44950</v>
      </c>
      <c r="CP10" s="23">
        <v>38384.454700000002</v>
      </c>
      <c r="CQ10" s="23">
        <v>30000</v>
      </c>
      <c r="CR10" s="23">
        <v>10000</v>
      </c>
      <c r="CS10" s="23">
        <v>9090.3516999999993</v>
      </c>
      <c r="CT10" s="23">
        <v>8400</v>
      </c>
      <c r="CU10" s="23">
        <v>0</v>
      </c>
      <c r="CV10" s="23">
        <v>834.26</v>
      </c>
      <c r="CW10" s="23">
        <v>1100</v>
      </c>
      <c r="CX10" s="23">
        <v>500</v>
      </c>
      <c r="CY10" s="23">
        <v>630</v>
      </c>
      <c r="CZ10" s="23">
        <v>0</v>
      </c>
      <c r="DA10" s="23">
        <v>0</v>
      </c>
      <c r="DB10" s="23">
        <v>0</v>
      </c>
      <c r="DC10" s="23">
        <v>184.6</v>
      </c>
      <c r="DD10" s="23">
        <v>184.6</v>
      </c>
      <c r="DE10" s="23">
        <v>184.565</v>
      </c>
      <c r="DF10" s="23">
        <v>0</v>
      </c>
      <c r="DG10" s="23">
        <f t="shared" ref="DG10:DG33" si="8">T10+Y10+AD10+AI10+AN10+AS10+AV10+AY10+BB10+BE10+BH10+BK10+BS10+BV10+BY10+CB10+CE10+CH10+CK10+CN10+CT10+CW10+CZ10+DC10</f>
        <v>819184.6</v>
      </c>
      <c r="DH10" s="23">
        <f t="shared" ref="DH10:DH33" si="9">U10+Z10+AE10+AJ10+AO10+AT10+AW10+AZ10+BC10+BF10+BI10+BL10+BT10+BW10+BZ10+CC10+CF10+CI10+CL10+CO10+CU10+CX10+DA10+DD10</f>
        <v>371713.3</v>
      </c>
      <c r="DI10" s="23">
        <f t="shared" ref="DI10:DI33" si="10">V10+AA10+AF10+AK10+AP10+AU10+AX10+BA10+BD10+BG10+BJ10+BM10+BU10+BX10+CA10+CD10+CG10+CJ10+CM10+CP10+CV10+CY10+DB10+DE10+DF10</f>
        <v>314137.93239999999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3">
        <v>0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f t="shared" ref="EC10:EC33" si="11">DJ10+DM10+DP10+DS10+DV10+DY10</f>
        <v>0</v>
      </c>
      <c r="ED10" s="23">
        <v>0</v>
      </c>
      <c r="EE10" s="23">
        <f t="shared" ref="EE10:EE33" si="12">DL10+DO10+DR10+DU10+DX10+EA10+EB10</f>
        <v>0</v>
      </c>
    </row>
    <row r="11" spans="1:135" s="24" customFormat="1" ht="18.75" customHeight="1" x14ac:dyDescent="0.25">
      <c r="A11" s="25">
        <v>2</v>
      </c>
      <c r="B11" s="26" t="s">
        <v>12</v>
      </c>
      <c r="C11" s="23">
        <v>129710</v>
      </c>
      <c r="D11" s="23">
        <v>0</v>
      </c>
      <c r="E11" s="23">
        <f t="shared" ref="E11:F33" si="13">DG11+EC11-DY11</f>
        <v>892797.2</v>
      </c>
      <c r="F11" s="23">
        <f t="shared" si="13"/>
        <v>442652.7</v>
      </c>
      <c r="G11" s="23">
        <f t="shared" si="0"/>
        <v>370387.99299999996</v>
      </c>
      <c r="H11" s="23">
        <f t="shared" si="1"/>
        <v>83.67462640575782</v>
      </c>
      <c r="I11" s="23">
        <f t="shared" si="2"/>
        <v>41.486240436237928</v>
      </c>
      <c r="J11" s="23">
        <f t="shared" si="3"/>
        <v>197899.9</v>
      </c>
      <c r="K11" s="23">
        <f t="shared" si="4"/>
        <v>100300</v>
      </c>
      <c r="L11" s="23">
        <f t="shared" si="5"/>
        <v>86006.363000000012</v>
      </c>
      <c r="M11" s="23">
        <f t="shared" ref="M11:M34" si="14">L11/K11*100</f>
        <v>85.749115653040889</v>
      </c>
      <c r="N11" s="23">
        <f t="shared" ref="N11:N34" si="15">L11/J11*100</f>
        <v>43.459528276669175</v>
      </c>
      <c r="O11" s="23">
        <f t="shared" si="6"/>
        <v>67000</v>
      </c>
      <c r="P11" s="23">
        <f t="shared" si="6"/>
        <v>36400</v>
      </c>
      <c r="Q11" s="23">
        <f t="shared" si="6"/>
        <v>30097.407000000003</v>
      </c>
      <c r="R11" s="23">
        <f t="shared" ref="R11:R34" si="16">Q11/P11*100</f>
        <v>82.685184065934067</v>
      </c>
      <c r="S11" s="23">
        <f t="shared" ref="S11:S34" si="17">Q11/O11*100</f>
        <v>44.921502985074632</v>
      </c>
      <c r="T11" s="23">
        <v>4700</v>
      </c>
      <c r="U11" s="23">
        <v>2800</v>
      </c>
      <c r="V11" s="23">
        <v>1348.489</v>
      </c>
      <c r="W11" s="23">
        <f t="shared" ref="W11:W34" si="18">V11/U11*100</f>
        <v>48.160321428571429</v>
      </c>
      <c r="X11" s="23">
        <f t="shared" ref="X11:X34" si="19">V11/T11*100</f>
        <v>28.69125531914894</v>
      </c>
      <c r="Y11" s="23">
        <v>47499.9</v>
      </c>
      <c r="Z11" s="23">
        <v>21500</v>
      </c>
      <c r="AA11" s="23">
        <v>19517.422999999999</v>
      </c>
      <c r="AB11" s="23">
        <f t="shared" ref="AB11:AB34" si="20">AA11/Z11*100</f>
        <v>90.778711627906972</v>
      </c>
      <c r="AC11" s="23">
        <f t="shared" ref="AC11:AC34" si="21">AA11/Y11*100</f>
        <v>41.089398082943326</v>
      </c>
      <c r="AD11" s="23">
        <v>62300</v>
      </c>
      <c r="AE11" s="23">
        <v>33600</v>
      </c>
      <c r="AF11" s="23">
        <v>28748.918000000001</v>
      </c>
      <c r="AG11" s="23">
        <f t="shared" ref="AG11:AG34" si="22">AF11/AE11*100</f>
        <v>85.562255952380966</v>
      </c>
      <c r="AH11" s="23">
        <f t="shared" ref="AH11:AH34" si="23">AF11/AD11*100</f>
        <v>46.145935794542538</v>
      </c>
      <c r="AI11" s="23">
        <v>4700</v>
      </c>
      <c r="AJ11" s="23">
        <v>2800</v>
      </c>
      <c r="AK11" s="23">
        <v>1610.3</v>
      </c>
      <c r="AL11" s="23">
        <f t="shared" ref="AL11:AL34" si="24">AK11/AJ11*100</f>
        <v>57.510714285714279</v>
      </c>
      <c r="AM11" s="23">
        <f t="shared" ref="AM11:AM34" si="25">AK11/AI11*100</f>
        <v>34.261702127659568</v>
      </c>
      <c r="AN11" s="23">
        <v>6200</v>
      </c>
      <c r="AO11" s="23">
        <v>3400</v>
      </c>
      <c r="AP11" s="23">
        <v>2652.5</v>
      </c>
      <c r="AQ11" s="23">
        <f t="shared" ref="AQ11:AQ34" si="26">AP11/AO11*100</f>
        <v>78.014705882352942</v>
      </c>
      <c r="AR11" s="23">
        <f t="shared" ref="AR11:AR34" si="27">AP11/AN11*100</f>
        <v>42.782258064516128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676042.6</v>
      </c>
      <c r="AZ11" s="23">
        <v>338021.3</v>
      </c>
      <c r="BA11" s="23">
        <v>281684.5</v>
      </c>
      <c r="BB11" s="23">
        <v>0</v>
      </c>
      <c r="BC11" s="23">
        <v>0</v>
      </c>
      <c r="BD11" s="23">
        <v>0</v>
      </c>
      <c r="BE11" s="23">
        <v>3500.6</v>
      </c>
      <c r="BF11" s="23">
        <v>1654.4</v>
      </c>
      <c r="BG11" s="23">
        <v>1168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3">
        <v>0</v>
      </c>
      <c r="BN11" s="23">
        <f t="shared" si="7"/>
        <v>15500</v>
      </c>
      <c r="BO11" s="23">
        <f t="shared" si="7"/>
        <v>6600</v>
      </c>
      <c r="BP11" s="23">
        <f t="shared" si="7"/>
        <v>5161.4769999999999</v>
      </c>
      <c r="BQ11" s="23">
        <f t="shared" ref="BQ11:BQ34" si="28">BP11/BO11*100</f>
        <v>78.204196969696966</v>
      </c>
      <c r="BR11" s="23">
        <f t="shared" ref="BR11:BR34" si="29">BP11/BN11*100</f>
        <v>33.299851612903225</v>
      </c>
      <c r="BS11" s="23">
        <v>8000</v>
      </c>
      <c r="BT11" s="23">
        <v>3400</v>
      </c>
      <c r="BU11" s="23">
        <v>2494.8449999999998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7500</v>
      </c>
      <c r="CC11" s="23">
        <v>3200</v>
      </c>
      <c r="CD11" s="23">
        <v>2666.6320000000001</v>
      </c>
      <c r="CE11" s="23">
        <v>0</v>
      </c>
      <c r="CF11" s="23">
        <v>0</v>
      </c>
      <c r="CG11" s="23">
        <v>0</v>
      </c>
      <c r="CH11" s="23">
        <v>5354.1</v>
      </c>
      <c r="CI11" s="23">
        <v>2677</v>
      </c>
      <c r="CJ11" s="23">
        <v>1529.13</v>
      </c>
      <c r="CK11" s="23">
        <v>0</v>
      </c>
      <c r="CL11" s="23">
        <v>0</v>
      </c>
      <c r="CM11" s="23">
        <v>0</v>
      </c>
      <c r="CN11" s="23">
        <v>49000</v>
      </c>
      <c r="CO11" s="23">
        <v>24600</v>
      </c>
      <c r="CP11" s="23">
        <v>21992.256000000001</v>
      </c>
      <c r="CQ11" s="23">
        <v>14000</v>
      </c>
      <c r="CR11" s="23">
        <v>7500</v>
      </c>
      <c r="CS11" s="23">
        <v>6455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0</v>
      </c>
      <c r="CZ11" s="23">
        <v>0</v>
      </c>
      <c r="DA11" s="23">
        <v>0</v>
      </c>
      <c r="DB11" s="23">
        <v>0</v>
      </c>
      <c r="DC11" s="23">
        <v>8000</v>
      </c>
      <c r="DD11" s="23">
        <v>5000</v>
      </c>
      <c r="DE11" s="23">
        <v>4975</v>
      </c>
      <c r="DF11" s="23">
        <v>0</v>
      </c>
      <c r="DG11" s="23">
        <f t="shared" si="8"/>
        <v>882797.2</v>
      </c>
      <c r="DH11" s="23">
        <f t="shared" si="9"/>
        <v>442652.7</v>
      </c>
      <c r="DI11" s="23">
        <f t="shared" si="10"/>
        <v>370387.99299999996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3">
        <v>0</v>
      </c>
      <c r="DP11" s="23">
        <v>0</v>
      </c>
      <c r="DQ11" s="23">
        <v>0</v>
      </c>
      <c r="DR11" s="23">
        <v>0</v>
      </c>
      <c r="DS11" s="23">
        <v>10000</v>
      </c>
      <c r="DT11" s="23">
        <v>0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f t="shared" si="11"/>
        <v>10000</v>
      </c>
      <c r="ED11" s="23">
        <v>0</v>
      </c>
      <c r="EE11" s="23">
        <f t="shared" si="12"/>
        <v>0</v>
      </c>
    </row>
    <row r="12" spans="1:135" s="24" customFormat="1" ht="18.75" customHeight="1" x14ac:dyDescent="0.25">
      <c r="A12" s="21">
        <v>3</v>
      </c>
      <c r="B12" s="22" t="s">
        <v>13</v>
      </c>
      <c r="C12" s="23">
        <v>41326.5</v>
      </c>
      <c r="D12" s="23">
        <v>0</v>
      </c>
      <c r="E12" s="23">
        <f t="shared" si="13"/>
        <v>473151.6</v>
      </c>
      <c r="F12" s="23">
        <f t="shared" si="13"/>
        <v>224464.99999999997</v>
      </c>
      <c r="G12" s="23">
        <f t="shared" si="0"/>
        <v>190663.22480000003</v>
      </c>
      <c r="H12" s="23">
        <f t="shared" si="1"/>
        <v>84.941182277860719</v>
      </c>
      <c r="I12" s="23">
        <f t="shared" si="2"/>
        <v>40.296434546559716</v>
      </c>
      <c r="J12" s="23">
        <f t="shared" si="3"/>
        <v>132624.5</v>
      </c>
      <c r="K12" s="23">
        <f t="shared" si="4"/>
        <v>55860.3</v>
      </c>
      <c r="L12" s="23">
        <f t="shared" si="5"/>
        <v>50198.374800000005</v>
      </c>
      <c r="M12" s="23">
        <f t="shared" si="14"/>
        <v>89.864133919796359</v>
      </c>
      <c r="N12" s="23">
        <f t="shared" si="15"/>
        <v>37.850001168713177</v>
      </c>
      <c r="O12" s="23">
        <f t="shared" si="6"/>
        <v>54600</v>
      </c>
      <c r="P12" s="23">
        <f t="shared" si="6"/>
        <v>21000</v>
      </c>
      <c r="Q12" s="23">
        <f t="shared" si="6"/>
        <v>18481.357</v>
      </c>
      <c r="R12" s="23">
        <f t="shared" si="16"/>
        <v>88.006461904761906</v>
      </c>
      <c r="S12" s="23">
        <f t="shared" si="17"/>
        <v>33.848639194139196</v>
      </c>
      <c r="T12" s="23">
        <v>2500</v>
      </c>
      <c r="U12" s="23">
        <v>1000</v>
      </c>
      <c r="V12" s="23">
        <v>766.93100000000004</v>
      </c>
      <c r="W12" s="23">
        <f t="shared" si="18"/>
        <v>76.693100000000001</v>
      </c>
      <c r="X12" s="23">
        <f t="shared" si="19"/>
        <v>30.677240000000001</v>
      </c>
      <c r="Y12" s="23">
        <v>18000</v>
      </c>
      <c r="Z12" s="23">
        <v>8700</v>
      </c>
      <c r="AA12" s="23">
        <v>8975.9</v>
      </c>
      <c r="AB12" s="23">
        <f t="shared" si="20"/>
        <v>103.17126436781609</v>
      </c>
      <c r="AC12" s="23">
        <f t="shared" si="21"/>
        <v>49.86611111111111</v>
      </c>
      <c r="AD12" s="23">
        <v>52100</v>
      </c>
      <c r="AE12" s="23">
        <v>20000</v>
      </c>
      <c r="AF12" s="23">
        <v>17714.425999999999</v>
      </c>
      <c r="AG12" s="23">
        <f t="shared" si="22"/>
        <v>88.572129999999987</v>
      </c>
      <c r="AH12" s="23">
        <f t="shared" si="23"/>
        <v>34.000817658349327</v>
      </c>
      <c r="AI12" s="23">
        <v>4765</v>
      </c>
      <c r="AJ12" s="23">
        <v>2235</v>
      </c>
      <c r="AK12" s="23">
        <v>2429.3656000000001</v>
      </c>
      <c r="AL12" s="23">
        <f t="shared" si="24"/>
        <v>108.69644742729308</v>
      </c>
      <c r="AM12" s="23">
        <f t="shared" si="25"/>
        <v>50.983538300104939</v>
      </c>
      <c r="AN12" s="23">
        <v>6000</v>
      </c>
      <c r="AO12" s="23">
        <v>2500</v>
      </c>
      <c r="AP12" s="23">
        <v>2952.2</v>
      </c>
      <c r="AQ12" s="23">
        <f t="shared" si="26"/>
        <v>118.08799999999999</v>
      </c>
      <c r="AR12" s="23">
        <f t="shared" si="27"/>
        <v>49.203333333333333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325967.8</v>
      </c>
      <c r="AZ12" s="23">
        <v>162983.9</v>
      </c>
      <c r="BA12" s="23">
        <v>135820</v>
      </c>
      <c r="BB12" s="23">
        <v>0</v>
      </c>
      <c r="BC12" s="23">
        <v>0</v>
      </c>
      <c r="BD12" s="23">
        <v>0</v>
      </c>
      <c r="BE12" s="23">
        <v>9201.2999999999993</v>
      </c>
      <c r="BF12" s="23">
        <v>3211.5</v>
      </c>
      <c r="BG12" s="23">
        <v>2664.6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3">
        <v>0</v>
      </c>
      <c r="BN12" s="23">
        <f t="shared" si="7"/>
        <v>12800</v>
      </c>
      <c r="BO12" s="23">
        <f t="shared" si="7"/>
        <v>5300</v>
      </c>
      <c r="BP12" s="23">
        <f t="shared" si="7"/>
        <v>4245.1927000000005</v>
      </c>
      <c r="BQ12" s="23">
        <f t="shared" si="28"/>
        <v>80.09797547169812</v>
      </c>
      <c r="BR12" s="23">
        <f t="shared" si="29"/>
        <v>33.165567968750004</v>
      </c>
      <c r="BS12" s="23">
        <v>2800</v>
      </c>
      <c r="BT12" s="23">
        <v>500</v>
      </c>
      <c r="BU12" s="23">
        <v>990.71270000000004</v>
      </c>
      <c r="BV12" s="23">
        <v>6500</v>
      </c>
      <c r="BW12" s="23">
        <v>2800</v>
      </c>
      <c r="BX12" s="23">
        <v>1553.8</v>
      </c>
      <c r="BY12" s="23">
        <v>0</v>
      </c>
      <c r="BZ12" s="23">
        <v>0</v>
      </c>
      <c r="CA12" s="23">
        <v>0</v>
      </c>
      <c r="CB12" s="23">
        <v>3500</v>
      </c>
      <c r="CC12" s="23">
        <v>2000</v>
      </c>
      <c r="CD12" s="23">
        <v>1700.68</v>
      </c>
      <c r="CE12" s="23">
        <v>0</v>
      </c>
      <c r="CF12" s="23">
        <v>0</v>
      </c>
      <c r="CG12" s="23">
        <v>0</v>
      </c>
      <c r="CH12" s="23">
        <v>5358</v>
      </c>
      <c r="CI12" s="23">
        <v>2409.3000000000002</v>
      </c>
      <c r="CJ12" s="23">
        <v>1978.81</v>
      </c>
      <c r="CK12" s="23">
        <v>9000</v>
      </c>
      <c r="CL12" s="23">
        <v>2500</v>
      </c>
      <c r="CM12" s="23">
        <v>320.26</v>
      </c>
      <c r="CN12" s="23">
        <v>24699.5</v>
      </c>
      <c r="CO12" s="23">
        <v>13115.3</v>
      </c>
      <c r="CP12" s="23">
        <v>11590.6895</v>
      </c>
      <c r="CQ12" s="23">
        <v>6000</v>
      </c>
      <c r="CR12" s="23">
        <v>2000</v>
      </c>
      <c r="CS12" s="23">
        <v>2473.7244999999998</v>
      </c>
      <c r="CT12" s="23">
        <v>50</v>
      </c>
      <c r="CU12" s="23">
        <v>10</v>
      </c>
      <c r="CV12" s="23">
        <v>229.71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1.44</v>
      </c>
      <c r="DC12" s="23">
        <v>2710</v>
      </c>
      <c r="DD12" s="23">
        <v>500</v>
      </c>
      <c r="DE12" s="23">
        <v>973.7</v>
      </c>
      <c r="DF12" s="23">
        <v>0</v>
      </c>
      <c r="DG12" s="23">
        <f t="shared" si="8"/>
        <v>473151.6</v>
      </c>
      <c r="DH12" s="23">
        <f t="shared" si="9"/>
        <v>224464.99999999997</v>
      </c>
      <c r="DI12" s="23">
        <f t="shared" si="10"/>
        <v>190663.22480000003</v>
      </c>
      <c r="DJ12" s="23">
        <v>0</v>
      </c>
      <c r="DK12" s="23">
        <v>0</v>
      </c>
      <c r="DL12" s="23">
        <v>0</v>
      </c>
      <c r="DM12" s="23">
        <v>0</v>
      </c>
      <c r="DN12" s="23">
        <v>0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f t="shared" si="11"/>
        <v>0</v>
      </c>
      <c r="ED12" s="23">
        <v>0</v>
      </c>
      <c r="EE12" s="23">
        <f t="shared" si="12"/>
        <v>0</v>
      </c>
    </row>
    <row r="13" spans="1:135" s="24" customFormat="1" ht="18.75" customHeight="1" x14ac:dyDescent="0.25">
      <c r="A13" s="21">
        <v>4</v>
      </c>
      <c r="B13" s="22" t="s">
        <v>14</v>
      </c>
      <c r="C13" s="23">
        <v>100013.9</v>
      </c>
      <c r="D13" s="23">
        <v>0</v>
      </c>
      <c r="E13" s="23">
        <f t="shared" si="13"/>
        <v>265622</v>
      </c>
      <c r="F13" s="23">
        <f t="shared" si="13"/>
        <v>135026</v>
      </c>
      <c r="G13" s="23">
        <f t="shared" si="0"/>
        <v>109108.42040000002</v>
      </c>
      <c r="H13" s="23">
        <f t="shared" si="1"/>
        <v>80.805489609408582</v>
      </c>
      <c r="I13" s="23">
        <f t="shared" si="2"/>
        <v>41.076575133083864</v>
      </c>
      <c r="J13" s="23">
        <f t="shared" si="3"/>
        <v>104011.5</v>
      </c>
      <c r="K13" s="23">
        <f t="shared" si="4"/>
        <v>54511.3</v>
      </c>
      <c r="L13" s="23">
        <f t="shared" si="5"/>
        <v>42061.120399999993</v>
      </c>
      <c r="M13" s="23">
        <f t="shared" si="14"/>
        <v>77.160369317921223</v>
      </c>
      <c r="N13" s="23">
        <f t="shared" si="15"/>
        <v>40.438913389384822</v>
      </c>
      <c r="O13" s="23">
        <f t="shared" si="6"/>
        <v>35734</v>
      </c>
      <c r="P13" s="23">
        <f t="shared" si="6"/>
        <v>17873</v>
      </c>
      <c r="Q13" s="23">
        <f t="shared" si="6"/>
        <v>15299.048999999999</v>
      </c>
      <c r="R13" s="23">
        <f t="shared" si="16"/>
        <v>85.598662787444752</v>
      </c>
      <c r="S13" s="23">
        <f t="shared" si="17"/>
        <v>42.813704035372474</v>
      </c>
      <c r="T13" s="23">
        <v>1534</v>
      </c>
      <c r="U13" s="23">
        <v>773</v>
      </c>
      <c r="V13" s="23">
        <v>270.33699999999999</v>
      </c>
      <c r="W13" s="23">
        <f t="shared" si="18"/>
        <v>34.972445019404915</v>
      </c>
      <c r="X13" s="23">
        <f t="shared" si="19"/>
        <v>17.623011734028683</v>
      </c>
      <c r="Y13" s="23">
        <v>32375</v>
      </c>
      <c r="Z13" s="23">
        <v>16187.5</v>
      </c>
      <c r="AA13" s="23">
        <v>11388.2844</v>
      </c>
      <c r="AB13" s="23">
        <f t="shared" si="20"/>
        <v>70.352336061776072</v>
      </c>
      <c r="AC13" s="23">
        <f t="shared" si="21"/>
        <v>35.176168030888036</v>
      </c>
      <c r="AD13" s="23">
        <v>34200</v>
      </c>
      <c r="AE13" s="23">
        <v>17100</v>
      </c>
      <c r="AF13" s="23">
        <v>15028.712</v>
      </c>
      <c r="AG13" s="23">
        <f t="shared" si="22"/>
        <v>87.887204678362579</v>
      </c>
      <c r="AH13" s="23">
        <f t="shared" si="23"/>
        <v>43.94360233918129</v>
      </c>
      <c r="AI13" s="23">
        <v>2614.5</v>
      </c>
      <c r="AJ13" s="23">
        <v>1308</v>
      </c>
      <c r="AK13" s="23">
        <v>755.71199999999999</v>
      </c>
      <c r="AL13" s="23">
        <f t="shared" si="24"/>
        <v>57.776146788990822</v>
      </c>
      <c r="AM13" s="23">
        <f t="shared" si="25"/>
        <v>28.904647160068848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158109.79999999999</v>
      </c>
      <c r="AZ13" s="23">
        <v>79054.899999999994</v>
      </c>
      <c r="BA13" s="23">
        <v>65879.3</v>
      </c>
      <c r="BB13" s="23">
        <v>0</v>
      </c>
      <c r="BC13" s="23">
        <v>0</v>
      </c>
      <c r="BD13" s="23">
        <v>0</v>
      </c>
      <c r="BE13" s="23">
        <v>3500.7</v>
      </c>
      <c r="BF13" s="23">
        <v>1459.8</v>
      </c>
      <c r="BG13" s="23">
        <v>1168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f t="shared" si="7"/>
        <v>13268.5</v>
      </c>
      <c r="BO13" s="23">
        <f t="shared" si="7"/>
        <v>6633</v>
      </c>
      <c r="BP13" s="23">
        <f t="shared" si="7"/>
        <v>3193.8029999999999</v>
      </c>
      <c r="BQ13" s="23">
        <f t="shared" si="28"/>
        <v>48.150203527815464</v>
      </c>
      <c r="BR13" s="23">
        <f t="shared" si="29"/>
        <v>24.070565625353279</v>
      </c>
      <c r="BS13" s="23">
        <v>1161</v>
      </c>
      <c r="BT13" s="23">
        <v>400</v>
      </c>
      <c r="BU13" s="23">
        <v>238.84899999999999</v>
      </c>
      <c r="BV13" s="23">
        <v>10171.5</v>
      </c>
      <c r="BW13" s="23">
        <v>5265</v>
      </c>
      <c r="BX13" s="23">
        <v>2041.82</v>
      </c>
      <c r="BY13" s="23">
        <v>0</v>
      </c>
      <c r="BZ13" s="23">
        <v>0</v>
      </c>
      <c r="CA13" s="23">
        <v>0</v>
      </c>
      <c r="CB13" s="23">
        <v>1936</v>
      </c>
      <c r="CC13" s="23">
        <v>968</v>
      </c>
      <c r="CD13" s="23">
        <v>913.13400000000001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14959.5</v>
      </c>
      <c r="CO13" s="23">
        <v>7479.8</v>
      </c>
      <c r="CP13" s="23">
        <v>5441.2719999999999</v>
      </c>
      <c r="CQ13" s="23">
        <v>3870</v>
      </c>
      <c r="CR13" s="23">
        <v>1935</v>
      </c>
      <c r="CS13" s="23">
        <v>623.51199999999994</v>
      </c>
      <c r="CT13" s="23">
        <v>0</v>
      </c>
      <c r="CU13" s="23">
        <v>0</v>
      </c>
      <c r="CV13" s="23">
        <v>0</v>
      </c>
      <c r="CW13" s="23">
        <v>50</v>
      </c>
      <c r="CX13" s="23">
        <v>20</v>
      </c>
      <c r="CY13" s="23">
        <v>400</v>
      </c>
      <c r="CZ13" s="23">
        <v>0</v>
      </c>
      <c r="DA13" s="23">
        <v>0</v>
      </c>
      <c r="DB13" s="23">
        <v>0</v>
      </c>
      <c r="DC13" s="23">
        <v>5010</v>
      </c>
      <c r="DD13" s="23">
        <v>5010</v>
      </c>
      <c r="DE13" s="23">
        <v>5583</v>
      </c>
      <c r="DF13" s="23">
        <v>0</v>
      </c>
      <c r="DG13" s="23">
        <f t="shared" si="8"/>
        <v>265622</v>
      </c>
      <c r="DH13" s="23">
        <f t="shared" si="9"/>
        <v>135026</v>
      </c>
      <c r="DI13" s="23">
        <f t="shared" si="10"/>
        <v>109108.42040000002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f t="shared" si="11"/>
        <v>0</v>
      </c>
      <c r="ED13" s="23">
        <v>0</v>
      </c>
      <c r="EE13" s="23">
        <f t="shared" si="12"/>
        <v>0</v>
      </c>
    </row>
    <row r="14" spans="1:135" s="24" customFormat="1" ht="18.75" customHeight="1" x14ac:dyDescent="0.25">
      <c r="A14" s="21">
        <v>5</v>
      </c>
      <c r="B14" s="22" t="s">
        <v>15</v>
      </c>
      <c r="C14" s="23">
        <v>533.79999999999995</v>
      </c>
      <c r="D14" s="23">
        <v>0</v>
      </c>
      <c r="E14" s="23">
        <f t="shared" si="13"/>
        <v>154766.1</v>
      </c>
      <c r="F14" s="23">
        <f t="shared" si="13"/>
        <v>80070</v>
      </c>
      <c r="G14" s="23">
        <f t="shared" si="0"/>
        <v>59982.612999999998</v>
      </c>
      <c r="H14" s="23">
        <f t="shared" si="1"/>
        <v>74.912717622080677</v>
      </c>
      <c r="I14" s="23">
        <f t="shared" si="2"/>
        <v>38.756945480954805</v>
      </c>
      <c r="J14" s="23">
        <f t="shared" si="3"/>
        <v>44006</v>
      </c>
      <c r="K14" s="23">
        <f t="shared" si="4"/>
        <v>25077.4</v>
      </c>
      <c r="L14" s="23">
        <f t="shared" si="5"/>
        <v>14220.113000000001</v>
      </c>
      <c r="M14" s="23">
        <f t="shared" si="14"/>
        <v>56.704893649261891</v>
      </c>
      <c r="N14" s="23">
        <f t="shared" si="15"/>
        <v>32.314032177430349</v>
      </c>
      <c r="O14" s="23">
        <f t="shared" si="6"/>
        <v>18623</v>
      </c>
      <c r="P14" s="23">
        <f t="shared" si="6"/>
        <v>12877.4</v>
      </c>
      <c r="Q14" s="23">
        <f t="shared" si="6"/>
        <v>5180.8499999999995</v>
      </c>
      <c r="R14" s="23">
        <f t="shared" si="16"/>
        <v>40.232112072312731</v>
      </c>
      <c r="S14" s="23">
        <f t="shared" si="17"/>
        <v>27.819631638296727</v>
      </c>
      <c r="T14" s="23">
        <v>200</v>
      </c>
      <c r="U14" s="23">
        <v>100</v>
      </c>
      <c r="V14" s="23">
        <v>108.44</v>
      </c>
      <c r="W14" s="23">
        <f t="shared" si="18"/>
        <v>108.44</v>
      </c>
      <c r="X14" s="23">
        <f t="shared" si="19"/>
        <v>54.22</v>
      </c>
      <c r="Y14" s="23">
        <v>7823</v>
      </c>
      <c r="Z14" s="23">
        <v>3000</v>
      </c>
      <c r="AA14" s="23">
        <v>3661.5430000000001</v>
      </c>
      <c r="AB14" s="23">
        <f t="shared" si="20"/>
        <v>122.05143333333335</v>
      </c>
      <c r="AC14" s="23">
        <f t="shared" si="21"/>
        <v>46.804844688738342</v>
      </c>
      <c r="AD14" s="23">
        <v>18423</v>
      </c>
      <c r="AE14" s="23">
        <v>12777.4</v>
      </c>
      <c r="AF14" s="23">
        <v>5072.41</v>
      </c>
      <c r="AG14" s="23">
        <f t="shared" si="22"/>
        <v>39.698295427864821</v>
      </c>
      <c r="AH14" s="23">
        <f t="shared" si="23"/>
        <v>27.533029365467076</v>
      </c>
      <c r="AI14" s="23">
        <v>560</v>
      </c>
      <c r="AJ14" s="23">
        <v>300</v>
      </c>
      <c r="AK14" s="23">
        <v>174.5</v>
      </c>
      <c r="AL14" s="23">
        <f t="shared" si="24"/>
        <v>58.166666666666664</v>
      </c>
      <c r="AM14" s="23">
        <f t="shared" si="25"/>
        <v>31.160714285714285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106092.6</v>
      </c>
      <c r="AZ14" s="23">
        <v>53046.3</v>
      </c>
      <c r="BA14" s="23">
        <v>44205.2</v>
      </c>
      <c r="BB14" s="23">
        <v>0</v>
      </c>
      <c r="BC14" s="23">
        <v>0</v>
      </c>
      <c r="BD14" s="23">
        <v>0</v>
      </c>
      <c r="BE14" s="23">
        <v>4667.5</v>
      </c>
      <c r="BF14" s="23">
        <v>1946.3</v>
      </c>
      <c r="BG14" s="23">
        <v>1557.3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3">
        <v>0</v>
      </c>
      <c r="BN14" s="23">
        <f t="shared" si="7"/>
        <v>3690</v>
      </c>
      <c r="BO14" s="23">
        <f t="shared" si="7"/>
        <v>1900</v>
      </c>
      <c r="BP14" s="23">
        <f t="shared" si="7"/>
        <v>602.20000000000005</v>
      </c>
      <c r="BQ14" s="23">
        <f t="shared" si="28"/>
        <v>31.694736842105264</v>
      </c>
      <c r="BR14" s="23">
        <f t="shared" si="29"/>
        <v>16.319783197831981</v>
      </c>
      <c r="BS14" s="23">
        <v>1850</v>
      </c>
      <c r="BT14" s="23">
        <v>1000</v>
      </c>
      <c r="BU14" s="23">
        <v>501.2</v>
      </c>
      <c r="BV14" s="23">
        <v>1000</v>
      </c>
      <c r="BW14" s="23">
        <v>500</v>
      </c>
      <c r="BX14" s="23">
        <v>101</v>
      </c>
      <c r="BY14" s="23">
        <v>0</v>
      </c>
      <c r="BZ14" s="23">
        <v>0</v>
      </c>
      <c r="CA14" s="23">
        <v>0</v>
      </c>
      <c r="CB14" s="23">
        <v>840</v>
      </c>
      <c r="CC14" s="23">
        <v>400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13280</v>
      </c>
      <c r="CO14" s="23">
        <v>7000</v>
      </c>
      <c r="CP14" s="23">
        <v>4601.0200000000004</v>
      </c>
      <c r="CQ14" s="23">
        <v>2240</v>
      </c>
      <c r="CR14" s="23">
        <v>700</v>
      </c>
      <c r="CS14" s="23">
        <v>224.55</v>
      </c>
      <c r="CT14" s="23">
        <v>0</v>
      </c>
      <c r="CU14" s="23">
        <v>0</v>
      </c>
      <c r="CV14" s="23">
        <v>0</v>
      </c>
      <c r="CW14" s="23">
        <v>30</v>
      </c>
      <c r="CX14" s="23">
        <v>0</v>
      </c>
      <c r="CY14" s="23">
        <v>0</v>
      </c>
      <c r="CZ14" s="23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f t="shared" si="8"/>
        <v>154766.1</v>
      </c>
      <c r="DH14" s="23">
        <f t="shared" si="9"/>
        <v>80070</v>
      </c>
      <c r="DI14" s="23">
        <f t="shared" si="10"/>
        <v>59982.612999999998</v>
      </c>
      <c r="DJ14" s="23">
        <v>0</v>
      </c>
      <c r="DK14" s="23">
        <v>0</v>
      </c>
      <c r="DL14" s="23">
        <v>0</v>
      </c>
      <c r="DM14" s="23">
        <v>0</v>
      </c>
      <c r="DN14" s="23">
        <v>0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f t="shared" si="11"/>
        <v>0</v>
      </c>
      <c r="ED14" s="23">
        <v>0</v>
      </c>
      <c r="EE14" s="23">
        <f t="shared" si="12"/>
        <v>0</v>
      </c>
    </row>
    <row r="15" spans="1:135" s="24" customFormat="1" ht="18.75" customHeight="1" x14ac:dyDescent="0.25">
      <c r="A15" s="21">
        <v>6</v>
      </c>
      <c r="B15" s="22" t="s">
        <v>16</v>
      </c>
      <c r="C15" s="23">
        <v>91476.800000000003</v>
      </c>
      <c r="D15" s="23">
        <v>1300.5999999999999</v>
      </c>
      <c r="E15" s="23">
        <f t="shared" si="13"/>
        <v>601752.5</v>
      </c>
      <c r="F15" s="23">
        <f t="shared" si="13"/>
        <v>306399.40000000002</v>
      </c>
      <c r="G15" s="23">
        <f t="shared" si="0"/>
        <v>244346.61679999999</v>
      </c>
      <c r="H15" s="23">
        <f t="shared" si="1"/>
        <v>79.747746503420032</v>
      </c>
      <c r="I15" s="23">
        <f t="shared" si="2"/>
        <v>40.605833262013867</v>
      </c>
      <c r="J15" s="23">
        <f t="shared" si="3"/>
        <v>186163</v>
      </c>
      <c r="K15" s="23">
        <f t="shared" si="4"/>
        <v>99776</v>
      </c>
      <c r="L15" s="23">
        <f t="shared" si="5"/>
        <v>72695.116799999989</v>
      </c>
      <c r="M15" s="23">
        <f t="shared" si="14"/>
        <v>72.858319435535591</v>
      </c>
      <c r="N15" s="23">
        <f t="shared" si="15"/>
        <v>39.049175614918106</v>
      </c>
      <c r="O15" s="23">
        <f t="shared" si="6"/>
        <v>79080</v>
      </c>
      <c r="P15" s="23">
        <f t="shared" si="6"/>
        <v>43580</v>
      </c>
      <c r="Q15" s="23">
        <f t="shared" si="6"/>
        <v>27067.172999999999</v>
      </c>
      <c r="R15" s="23">
        <f t="shared" si="16"/>
        <v>62.109162459843958</v>
      </c>
      <c r="S15" s="23">
        <f t="shared" si="17"/>
        <v>34.227583459787553</v>
      </c>
      <c r="T15" s="23">
        <v>6130</v>
      </c>
      <c r="U15" s="23">
        <v>2000</v>
      </c>
      <c r="V15" s="23">
        <v>2682.143</v>
      </c>
      <c r="W15" s="23">
        <f t="shared" si="18"/>
        <v>134.10714999999999</v>
      </c>
      <c r="X15" s="23">
        <f t="shared" si="19"/>
        <v>43.754371941272431</v>
      </c>
      <c r="Y15" s="23">
        <v>3200</v>
      </c>
      <c r="Z15" s="23">
        <v>1700</v>
      </c>
      <c r="AA15" s="23">
        <v>846.64</v>
      </c>
      <c r="AB15" s="23">
        <f t="shared" si="20"/>
        <v>49.802352941176473</v>
      </c>
      <c r="AC15" s="23">
        <f t="shared" si="21"/>
        <v>26.4575</v>
      </c>
      <c r="AD15" s="23">
        <v>72950</v>
      </c>
      <c r="AE15" s="23">
        <v>41580</v>
      </c>
      <c r="AF15" s="23">
        <v>24385.03</v>
      </c>
      <c r="AG15" s="23">
        <f t="shared" si="22"/>
        <v>58.646055796055798</v>
      </c>
      <c r="AH15" s="23">
        <f t="shared" si="23"/>
        <v>33.427045921864291</v>
      </c>
      <c r="AI15" s="23">
        <v>10416</v>
      </c>
      <c r="AJ15" s="23">
        <v>5546</v>
      </c>
      <c r="AK15" s="23">
        <v>3575.1655999999998</v>
      </c>
      <c r="AL15" s="23">
        <f t="shared" si="24"/>
        <v>64.463858636855392</v>
      </c>
      <c r="AM15" s="23">
        <f t="shared" si="25"/>
        <v>34.323786482334867</v>
      </c>
      <c r="AN15" s="23">
        <v>7000</v>
      </c>
      <c r="AO15" s="23">
        <v>3500</v>
      </c>
      <c r="AP15" s="23">
        <v>2723.3</v>
      </c>
      <c r="AQ15" s="23">
        <f t="shared" si="26"/>
        <v>77.80857142857144</v>
      </c>
      <c r="AR15" s="23">
        <f t="shared" si="27"/>
        <v>38.90428571428572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394463.3</v>
      </c>
      <c r="AZ15" s="23">
        <v>197231.7</v>
      </c>
      <c r="BA15" s="23">
        <v>164359.79999999999</v>
      </c>
      <c r="BB15" s="23">
        <v>0</v>
      </c>
      <c r="BC15" s="23">
        <v>0</v>
      </c>
      <c r="BD15" s="23">
        <v>0</v>
      </c>
      <c r="BE15" s="23">
        <v>13769.2</v>
      </c>
      <c r="BF15" s="23">
        <v>5741.7</v>
      </c>
      <c r="BG15" s="23">
        <v>4594.1000000000004</v>
      </c>
      <c r="BH15" s="23">
        <v>0</v>
      </c>
      <c r="BI15" s="23">
        <v>0</v>
      </c>
      <c r="BJ15" s="23">
        <v>0</v>
      </c>
      <c r="BK15" s="23">
        <v>0</v>
      </c>
      <c r="BL15" s="23">
        <v>0</v>
      </c>
      <c r="BM15" s="23">
        <v>0</v>
      </c>
      <c r="BN15" s="23">
        <f t="shared" si="7"/>
        <v>3500</v>
      </c>
      <c r="BO15" s="23">
        <f t="shared" si="7"/>
        <v>1900</v>
      </c>
      <c r="BP15" s="23">
        <f t="shared" si="7"/>
        <v>3164.1419999999998</v>
      </c>
      <c r="BQ15" s="23">
        <f t="shared" si="28"/>
        <v>166.53378947368421</v>
      </c>
      <c r="BR15" s="23">
        <f t="shared" si="29"/>
        <v>90.404057142857141</v>
      </c>
      <c r="BS15" s="23">
        <v>3500</v>
      </c>
      <c r="BT15" s="23">
        <v>1900</v>
      </c>
      <c r="BU15" s="23">
        <v>3164.1419999999998</v>
      </c>
      <c r="BV15" s="23">
        <v>0</v>
      </c>
      <c r="BW15" s="23">
        <v>0</v>
      </c>
      <c r="BX15" s="23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7357</v>
      </c>
      <c r="CI15" s="23">
        <v>3650</v>
      </c>
      <c r="CJ15" s="23">
        <v>2697.6</v>
      </c>
      <c r="CK15" s="23">
        <v>0</v>
      </c>
      <c r="CL15" s="23">
        <v>0</v>
      </c>
      <c r="CM15" s="23">
        <v>0</v>
      </c>
      <c r="CN15" s="23">
        <v>82467</v>
      </c>
      <c r="CO15" s="23">
        <v>43300</v>
      </c>
      <c r="CP15" s="23">
        <v>35189.696199999998</v>
      </c>
      <c r="CQ15" s="23">
        <v>30000</v>
      </c>
      <c r="CR15" s="23">
        <v>13000</v>
      </c>
      <c r="CS15" s="23">
        <v>11618.1162</v>
      </c>
      <c r="CT15" s="23">
        <v>0</v>
      </c>
      <c r="CU15" s="23">
        <v>0</v>
      </c>
      <c r="CV15" s="23">
        <v>0</v>
      </c>
      <c r="CW15" s="23">
        <v>500</v>
      </c>
      <c r="CX15" s="23">
        <v>250</v>
      </c>
      <c r="CY15" s="23">
        <v>15</v>
      </c>
      <c r="CZ15" s="23">
        <v>0</v>
      </c>
      <c r="DA15" s="23">
        <v>0</v>
      </c>
      <c r="DB15" s="23">
        <v>0</v>
      </c>
      <c r="DC15" s="23">
        <v>0</v>
      </c>
      <c r="DD15" s="23">
        <v>0</v>
      </c>
      <c r="DE15" s="23">
        <v>114</v>
      </c>
      <c r="DF15" s="23">
        <v>0</v>
      </c>
      <c r="DG15" s="23">
        <f t="shared" si="8"/>
        <v>601752.5</v>
      </c>
      <c r="DH15" s="23">
        <f t="shared" si="9"/>
        <v>306399.40000000002</v>
      </c>
      <c r="DI15" s="23">
        <f t="shared" si="10"/>
        <v>244346.61679999999</v>
      </c>
      <c r="DJ15" s="23">
        <v>0</v>
      </c>
      <c r="DK15" s="23">
        <v>0</v>
      </c>
      <c r="DL15" s="23">
        <v>0</v>
      </c>
      <c r="DM15" s="23">
        <v>0</v>
      </c>
      <c r="DN15" s="23">
        <v>0</v>
      </c>
      <c r="DO15" s="23">
        <v>0</v>
      </c>
      <c r="DP15" s="23">
        <v>0</v>
      </c>
      <c r="DQ15" s="23">
        <v>0</v>
      </c>
      <c r="DR15" s="23">
        <v>0</v>
      </c>
      <c r="DS15" s="23">
        <v>0</v>
      </c>
      <c r="DT15" s="23">
        <v>0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f t="shared" si="11"/>
        <v>0</v>
      </c>
      <c r="ED15" s="23">
        <v>0</v>
      </c>
      <c r="EE15" s="23">
        <f t="shared" si="12"/>
        <v>0</v>
      </c>
    </row>
    <row r="16" spans="1:135" s="24" customFormat="1" ht="18.75" customHeight="1" x14ac:dyDescent="0.25">
      <c r="A16" s="21">
        <v>7</v>
      </c>
      <c r="B16" s="22" t="s">
        <v>17</v>
      </c>
      <c r="C16" s="23">
        <v>8927</v>
      </c>
      <c r="D16" s="23">
        <v>20</v>
      </c>
      <c r="E16" s="23">
        <f t="shared" si="13"/>
        <v>73542</v>
      </c>
      <c r="F16" s="23">
        <f t="shared" si="13"/>
        <v>36558.5</v>
      </c>
      <c r="G16" s="23">
        <f t="shared" si="0"/>
        <v>28486.866999999998</v>
      </c>
      <c r="H16" s="23">
        <f t="shared" si="1"/>
        <v>77.921323358452881</v>
      </c>
      <c r="I16" s="23">
        <f t="shared" si="2"/>
        <v>38.735507601098689</v>
      </c>
      <c r="J16" s="23">
        <f t="shared" si="3"/>
        <v>12706.8</v>
      </c>
      <c r="K16" s="23">
        <f t="shared" si="4"/>
        <v>6353.9</v>
      </c>
      <c r="L16" s="23">
        <f t="shared" si="5"/>
        <v>3352.1669999999999</v>
      </c>
      <c r="M16" s="23">
        <f t="shared" si="14"/>
        <v>52.757629172634132</v>
      </c>
      <c r="N16" s="23">
        <f t="shared" si="15"/>
        <v>26.380890546793843</v>
      </c>
      <c r="O16" s="23">
        <f t="shared" si="6"/>
        <v>5976.8</v>
      </c>
      <c r="P16" s="23">
        <f t="shared" si="6"/>
        <v>2988.4</v>
      </c>
      <c r="Q16" s="23">
        <f t="shared" si="6"/>
        <v>1606.7869999999998</v>
      </c>
      <c r="R16" s="23">
        <f t="shared" si="16"/>
        <v>53.767467541159142</v>
      </c>
      <c r="S16" s="23">
        <f t="shared" si="17"/>
        <v>26.883733770579571</v>
      </c>
      <c r="T16" s="23">
        <v>0</v>
      </c>
      <c r="U16" s="23">
        <v>0</v>
      </c>
      <c r="V16" s="23">
        <v>36.177</v>
      </c>
      <c r="W16" s="23">
        <v>0</v>
      </c>
      <c r="X16" s="23">
        <v>0</v>
      </c>
      <c r="Y16" s="23">
        <v>16</v>
      </c>
      <c r="Z16" s="23">
        <v>8</v>
      </c>
      <c r="AA16" s="23">
        <v>13.272</v>
      </c>
      <c r="AB16" s="23">
        <f t="shared" si="20"/>
        <v>165.9</v>
      </c>
      <c r="AC16" s="23">
        <f t="shared" si="21"/>
        <v>82.95</v>
      </c>
      <c r="AD16" s="23">
        <v>5976.8</v>
      </c>
      <c r="AE16" s="23">
        <v>2988.4</v>
      </c>
      <c r="AF16" s="23">
        <v>1570.61</v>
      </c>
      <c r="AG16" s="23">
        <f t="shared" si="22"/>
        <v>52.55688662829607</v>
      </c>
      <c r="AH16" s="23">
        <f t="shared" si="23"/>
        <v>26.278443314148035</v>
      </c>
      <c r="AI16" s="23">
        <v>561</v>
      </c>
      <c r="AJ16" s="23">
        <v>281</v>
      </c>
      <c r="AK16" s="23">
        <v>201.6</v>
      </c>
      <c r="AL16" s="23">
        <f t="shared" si="24"/>
        <v>71.743772241992872</v>
      </c>
      <c r="AM16" s="23">
        <f t="shared" si="25"/>
        <v>35.935828877005349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58268.1</v>
      </c>
      <c r="AZ16" s="23">
        <v>29134.1</v>
      </c>
      <c r="BA16" s="23">
        <v>24278.2</v>
      </c>
      <c r="BB16" s="23">
        <v>0</v>
      </c>
      <c r="BC16" s="23">
        <v>0</v>
      </c>
      <c r="BD16" s="23">
        <v>0</v>
      </c>
      <c r="BE16" s="23">
        <v>2567.1</v>
      </c>
      <c r="BF16" s="23">
        <v>1070.5</v>
      </c>
      <c r="BG16" s="23">
        <v>856.5</v>
      </c>
      <c r="BH16" s="23">
        <v>0</v>
      </c>
      <c r="BI16" s="23">
        <v>0</v>
      </c>
      <c r="BJ16" s="23">
        <v>0</v>
      </c>
      <c r="BK16" s="23">
        <v>0</v>
      </c>
      <c r="BL16" s="23">
        <v>0</v>
      </c>
      <c r="BM16" s="23">
        <v>0</v>
      </c>
      <c r="BN16" s="23">
        <f t="shared" si="7"/>
        <v>123</v>
      </c>
      <c r="BO16" s="23">
        <f t="shared" si="7"/>
        <v>61.5</v>
      </c>
      <c r="BP16" s="23">
        <f t="shared" si="7"/>
        <v>51.25</v>
      </c>
      <c r="BQ16" s="23">
        <f t="shared" si="28"/>
        <v>83.333333333333343</v>
      </c>
      <c r="BR16" s="23">
        <f t="shared" si="29"/>
        <v>41.666666666666671</v>
      </c>
      <c r="BS16" s="23">
        <v>0</v>
      </c>
      <c r="BT16" s="23">
        <v>0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123</v>
      </c>
      <c r="CC16" s="23">
        <v>61.5</v>
      </c>
      <c r="CD16" s="23">
        <v>51.25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0</v>
      </c>
      <c r="CL16" s="23">
        <v>0</v>
      </c>
      <c r="CM16" s="23">
        <v>78.707999999999998</v>
      </c>
      <c r="CN16" s="23">
        <v>6030</v>
      </c>
      <c r="CO16" s="23">
        <v>3015</v>
      </c>
      <c r="CP16" s="23">
        <v>1400.55</v>
      </c>
      <c r="CQ16" s="23">
        <v>1585</v>
      </c>
      <c r="CR16" s="23">
        <v>700</v>
      </c>
      <c r="CS16" s="23">
        <v>531.04999999999995</v>
      </c>
      <c r="CT16" s="23">
        <v>0</v>
      </c>
      <c r="CU16" s="23">
        <v>0</v>
      </c>
      <c r="CV16" s="23">
        <v>0</v>
      </c>
      <c r="CW16" s="23">
        <v>0</v>
      </c>
      <c r="CX16" s="23">
        <v>0</v>
      </c>
      <c r="CY16" s="23">
        <v>0</v>
      </c>
      <c r="CZ16" s="23">
        <v>0</v>
      </c>
      <c r="DA16" s="23">
        <v>0</v>
      </c>
      <c r="DB16" s="23">
        <v>0</v>
      </c>
      <c r="DC16" s="23">
        <v>0</v>
      </c>
      <c r="DD16" s="23">
        <v>0</v>
      </c>
      <c r="DE16" s="23">
        <v>0</v>
      </c>
      <c r="DF16" s="23">
        <v>0</v>
      </c>
      <c r="DG16" s="23">
        <f t="shared" si="8"/>
        <v>73542</v>
      </c>
      <c r="DH16" s="23">
        <f t="shared" si="9"/>
        <v>36558.5</v>
      </c>
      <c r="DI16" s="23">
        <f t="shared" si="10"/>
        <v>28486.866999999998</v>
      </c>
      <c r="DJ16" s="23">
        <v>0</v>
      </c>
      <c r="DK16" s="23">
        <v>0</v>
      </c>
      <c r="DL16" s="23">
        <v>0</v>
      </c>
      <c r="DM16" s="23">
        <v>0</v>
      </c>
      <c r="DN16" s="23">
        <v>0</v>
      </c>
      <c r="DO16" s="23">
        <v>0</v>
      </c>
      <c r="DP16" s="23">
        <v>0</v>
      </c>
      <c r="DQ16" s="23">
        <v>0</v>
      </c>
      <c r="DR16" s="23">
        <v>0</v>
      </c>
      <c r="DS16" s="23">
        <v>0</v>
      </c>
      <c r="DT16" s="23">
        <v>0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f t="shared" si="11"/>
        <v>0</v>
      </c>
      <c r="ED16" s="23">
        <v>0</v>
      </c>
      <c r="EE16" s="23">
        <f t="shared" si="12"/>
        <v>0</v>
      </c>
    </row>
    <row r="17" spans="1:136" s="24" customFormat="1" ht="18.75" customHeight="1" x14ac:dyDescent="0.25">
      <c r="A17" s="21">
        <v>8</v>
      </c>
      <c r="B17" s="22" t="s">
        <v>18</v>
      </c>
      <c r="C17" s="23">
        <v>42.3</v>
      </c>
      <c r="D17" s="23">
        <v>0</v>
      </c>
      <c r="E17" s="23">
        <f t="shared" si="13"/>
        <v>22070.716</v>
      </c>
      <c r="F17" s="23">
        <f t="shared" si="13"/>
        <v>16056.2</v>
      </c>
      <c r="G17" s="23">
        <f t="shared" si="0"/>
        <v>15584.825000000001</v>
      </c>
      <c r="H17" s="23">
        <f t="shared" si="1"/>
        <v>97.064218183630004</v>
      </c>
      <c r="I17" s="23">
        <f t="shared" si="2"/>
        <v>70.613137335462966</v>
      </c>
      <c r="J17" s="23">
        <f t="shared" si="3"/>
        <v>3586.3159999999998</v>
      </c>
      <c r="K17" s="23">
        <f t="shared" si="4"/>
        <v>1662.3</v>
      </c>
      <c r="L17" s="23">
        <f t="shared" si="5"/>
        <v>1872.7049999999999</v>
      </c>
      <c r="M17" s="23">
        <f t="shared" si="14"/>
        <v>112.65746255188593</v>
      </c>
      <c r="N17" s="23">
        <f t="shared" si="15"/>
        <v>52.218070019485175</v>
      </c>
      <c r="O17" s="23">
        <f t="shared" si="6"/>
        <v>1195.616</v>
      </c>
      <c r="P17" s="23">
        <f t="shared" si="6"/>
        <v>200.3</v>
      </c>
      <c r="Q17" s="23">
        <f t="shared" si="6"/>
        <v>374.60500000000002</v>
      </c>
      <c r="R17" s="23">
        <f t="shared" si="16"/>
        <v>187.02196704942585</v>
      </c>
      <c r="S17" s="23">
        <f t="shared" si="17"/>
        <v>31.331547921740761</v>
      </c>
      <c r="T17" s="23">
        <v>0.316</v>
      </c>
      <c r="U17" s="23">
        <v>0.3</v>
      </c>
      <c r="V17" s="23">
        <v>0.158</v>
      </c>
      <c r="W17" s="23">
        <f t="shared" si="18"/>
        <v>52.666666666666671</v>
      </c>
      <c r="X17" s="23">
        <f t="shared" si="19"/>
        <v>50</v>
      </c>
      <c r="Y17" s="23">
        <v>2024.7</v>
      </c>
      <c r="Z17" s="23">
        <v>1300</v>
      </c>
      <c r="AA17" s="23">
        <v>1342.6</v>
      </c>
      <c r="AB17" s="23">
        <f t="shared" si="20"/>
        <v>103.27692307692307</v>
      </c>
      <c r="AC17" s="23">
        <f t="shared" si="21"/>
        <v>66.31105842840914</v>
      </c>
      <c r="AD17" s="23">
        <v>1195.3</v>
      </c>
      <c r="AE17" s="23">
        <v>200</v>
      </c>
      <c r="AF17" s="23">
        <v>374.447</v>
      </c>
      <c r="AG17" s="23">
        <f t="shared" si="22"/>
        <v>187.2235</v>
      </c>
      <c r="AH17" s="23">
        <f t="shared" si="23"/>
        <v>31.326612565883043</v>
      </c>
      <c r="AI17" s="23">
        <v>4</v>
      </c>
      <c r="AJ17" s="23">
        <v>2</v>
      </c>
      <c r="AK17" s="23">
        <v>1</v>
      </c>
      <c r="AL17" s="23">
        <f t="shared" si="24"/>
        <v>50</v>
      </c>
      <c r="AM17" s="23">
        <f t="shared" si="25"/>
        <v>25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8181</v>
      </c>
      <c r="AZ17" s="23">
        <v>4090.5</v>
      </c>
      <c r="BA17" s="23">
        <v>3408.7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f t="shared" si="7"/>
        <v>362</v>
      </c>
      <c r="BO17" s="23">
        <f t="shared" si="7"/>
        <v>160</v>
      </c>
      <c r="BP17" s="23">
        <f t="shared" si="7"/>
        <v>152.5</v>
      </c>
      <c r="BQ17" s="23">
        <f t="shared" si="28"/>
        <v>95.3125</v>
      </c>
      <c r="BR17" s="23">
        <f t="shared" si="29"/>
        <v>42.127071823204417</v>
      </c>
      <c r="BS17" s="23">
        <v>362</v>
      </c>
      <c r="BT17" s="23">
        <v>160</v>
      </c>
      <c r="BU17" s="23">
        <v>152.5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3">
        <v>2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10303.4</v>
      </c>
      <c r="DA17" s="23">
        <v>10303.4</v>
      </c>
      <c r="DB17" s="23">
        <v>10303.42</v>
      </c>
      <c r="DC17" s="23">
        <v>0</v>
      </c>
      <c r="DD17" s="23">
        <v>0</v>
      </c>
      <c r="DE17" s="23">
        <v>0</v>
      </c>
      <c r="DF17" s="23">
        <v>0</v>
      </c>
      <c r="DG17" s="23">
        <f t="shared" si="8"/>
        <v>22070.716</v>
      </c>
      <c r="DH17" s="23">
        <f t="shared" si="9"/>
        <v>16056.2</v>
      </c>
      <c r="DI17" s="23">
        <f t="shared" si="10"/>
        <v>15584.825000000001</v>
      </c>
      <c r="DJ17" s="23">
        <v>0</v>
      </c>
      <c r="DK17" s="23">
        <v>0</v>
      </c>
      <c r="DL17" s="23">
        <v>0</v>
      </c>
      <c r="DM17" s="23">
        <v>0</v>
      </c>
      <c r="DN17" s="23">
        <v>0</v>
      </c>
      <c r="DO17" s="23">
        <v>0</v>
      </c>
      <c r="DP17" s="23">
        <v>0</v>
      </c>
      <c r="DQ17" s="23">
        <v>0</v>
      </c>
      <c r="DR17" s="23">
        <v>0</v>
      </c>
      <c r="DS17" s="23">
        <v>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f t="shared" si="11"/>
        <v>0</v>
      </c>
      <c r="ED17" s="23">
        <v>0</v>
      </c>
      <c r="EE17" s="23">
        <f t="shared" si="12"/>
        <v>0</v>
      </c>
    </row>
    <row r="18" spans="1:136" s="24" customFormat="1" ht="18.75" customHeight="1" x14ac:dyDescent="0.25">
      <c r="A18" s="21">
        <v>9</v>
      </c>
      <c r="B18" s="22" t="s">
        <v>19</v>
      </c>
      <c r="C18" s="23">
        <v>252.1</v>
      </c>
      <c r="D18" s="23">
        <v>0</v>
      </c>
      <c r="E18" s="23">
        <f t="shared" si="13"/>
        <v>4776</v>
      </c>
      <c r="F18" s="23">
        <f t="shared" si="13"/>
        <v>2387.9</v>
      </c>
      <c r="G18" s="23">
        <f t="shared" si="0"/>
        <v>2008.9949999999999</v>
      </c>
      <c r="H18" s="23">
        <f t="shared" si="1"/>
        <v>84.132291972025612</v>
      </c>
      <c r="I18" s="23">
        <f t="shared" si="2"/>
        <v>42.06438442211055</v>
      </c>
      <c r="J18" s="23">
        <f t="shared" si="3"/>
        <v>958.7</v>
      </c>
      <c r="K18" s="23">
        <f t="shared" si="4"/>
        <v>479.2</v>
      </c>
      <c r="L18" s="23">
        <f t="shared" si="5"/>
        <v>418.495</v>
      </c>
      <c r="M18" s="23">
        <f t="shared" si="14"/>
        <v>87.332011686143574</v>
      </c>
      <c r="N18" s="23">
        <f t="shared" si="15"/>
        <v>43.652341712735989</v>
      </c>
      <c r="O18" s="23">
        <f t="shared" si="6"/>
        <v>768.7</v>
      </c>
      <c r="P18" s="23">
        <f t="shared" si="6"/>
        <v>384.2</v>
      </c>
      <c r="Q18" s="23">
        <f t="shared" si="6"/>
        <v>411.995</v>
      </c>
      <c r="R18" s="23">
        <f t="shared" si="16"/>
        <v>107.23451327433628</v>
      </c>
      <c r="S18" s="23">
        <f t="shared" si="17"/>
        <v>53.596331468713409</v>
      </c>
      <c r="T18" s="23">
        <v>29.6</v>
      </c>
      <c r="U18" s="23">
        <v>14.8</v>
      </c>
      <c r="V18" s="23">
        <v>19.085000000000001</v>
      </c>
      <c r="W18" s="23">
        <f t="shared" si="18"/>
        <v>128.95270270270268</v>
      </c>
      <c r="X18" s="23">
        <f t="shared" si="19"/>
        <v>64.47635135135134</v>
      </c>
      <c r="Y18" s="23">
        <v>100</v>
      </c>
      <c r="Z18" s="23">
        <v>50</v>
      </c>
      <c r="AA18" s="23">
        <v>6.5</v>
      </c>
      <c r="AB18" s="23">
        <f t="shared" si="20"/>
        <v>13</v>
      </c>
      <c r="AC18" s="23">
        <f t="shared" si="21"/>
        <v>6.5</v>
      </c>
      <c r="AD18" s="23">
        <v>739.1</v>
      </c>
      <c r="AE18" s="23">
        <v>369.4</v>
      </c>
      <c r="AF18" s="23">
        <v>392.91</v>
      </c>
      <c r="AG18" s="23">
        <f t="shared" si="22"/>
        <v>106.36437466161344</v>
      </c>
      <c r="AH18" s="23">
        <f t="shared" si="23"/>
        <v>53.160600730618327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3817.3</v>
      </c>
      <c r="AZ18" s="23">
        <v>1908.7</v>
      </c>
      <c r="BA18" s="23">
        <v>1590.5</v>
      </c>
      <c r="BB18" s="23">
        <v>0</v>
      </c>
      <c r="BC18" s="23">
        <v>0</v>
      </c>
      <c r="BD18" s="23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3">
        <v>0</v>
      </c>
      <c r="BL18" s="23">
        <v>0</v>
      </c>
      <c r="BM18" s="23">
        <v>0</v>
      </c>
      <c r="BN18" s="23">
        <f t="shared" si="7"/>
        <v>90</v>
      </c>
      <c r="BO18" s="23">
        <f t="shared" si="7"/>
        <v>45</v>
      </c>
      <c r="BP18" s="23">
        <f t="shared" si="7"/>
        <v>0</v>
      </c>
      <c r="BQ18" s="23">
        <f t="shared" si="28"/>
        <v>0</v>
      </c>
      <c r="BR18" s="23">
        <f t="shared" si="29"/>
        <v>0</v>
      </c>
      <c r="BS18" s="23">
        <v>90</v>
      </c>
      <c r="BT18" s="23">
        <v>45</v>
      </c>
      <c r="BU18" s="23">
        <v>0</v>
      </c>
      <c r="BV18" s="23">
        <v>0</v>
      </c>
      <c r="BW18" s="23">
        <v>0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23">
        <v>0</v>
      </c>
      <c r="CR18" s="23">
        <v>0</v>
      </c>
      <c r="CS18" s="23">
        <v>0</v>
      </c>
      <c r="CT18" s="23">
        <v>0</v>
      </c>
      <c r="CU18" s="23">
        <v>0</v>
      </c>
      <c r="CV18" s="23">
        <v>0</v>
      </c>
      <c r="CW18" s="23">
        <v>0</v>
      </c>
      <c r="CX18" s="23">
        <v>0</v>
      </c>
      <c r="CY18" s="23">
        <v>0</v>
      </c>
      <c r="CZ18" s="23">
        <v>0</v>
      </c>
      <c r="DA18" s="23">
        <v>0</v>
      </c>
      <c r="DB18" s="23">
        <v>0</v>
      </c>
      <c r="DC18" s="23">
        <v>0</v>
      </c>
      <c r="DD18" s="23">
        <v>0</v>
      </c>
      <c r="DE18" s="23">
        <v>0</v>
      </c>
      <c r="DF18" s="23">
        <v>0</v>
      </c>
      <c r="DG18" s="23">
        <f t="shared" si="8"/>
        <v>4776</v>
      </c>
      <c r="DH18" s="23">
        <f t="shared" si="9"/>
        <v>2387.9</v>
      </c>
      <c r="DI18" s="23">
        <f t="shared" si="10"/>
        <v>2008.9949999999999</v>
      </c>
      <c r="DJ18" s="23">
        <v>0</v>
      </c>
      <c r="DK18" s="23">
        <v>0</v>
      </c>
      <c r="DL18" s="23">
        <v>0</v>
      </c>
      <c r="DM18" s="23">
        <v>0</v>
      </c>
      <c r="DN18" s="23">
        <v>0</v>
      </c>
      <c r="DO18" s="23">
        <v>0</v>
      </c>
      <c r="DP18" s="23">
        <v>0</v>
      </c>
      <c r="DQ18" s="23">
        <v>0</v>
      </c>
      <c r="DR18" s="23">
        <v>0</v>
      </c>
      <c r="DS18" s="23">
        <v>0</v>
      </c>
      <c r="DT18" s="23">
        <v>0</v>
      </c>
      <c r="DU18" s="23">
        <v>0</v>
      </c>
      <c r="DV18" s="23">
        <v>0</v>
      </c>
      <c r="DW18" s="23">
        <v>0</v>
      </c>
      <c r="DX18" s="23">
        <v>0</v>
      </c>
      <c r="DY18" s="23">
        <v>0</v>
      </c>
      <c r="DZ18" s="23">
        <v>0</v>
      </c>
      <c r="EA18" s="23">
        <v>0</v>
      </c>
      <c r="EB18" s="23">
        <v>0</v>
      </c>
      <c r="EC18" s="23">
        <f t="shared" si="11"/>
        <v>0</v>
      </c>
      <c r="ED18" s="23">
        <v>0</v>
      </c>
      <c r="EE18" s="23">
        <f t="shared" si="12"/>
        <v>0</v>
      </c>
    </row>
    <row r="19" spans="1:136" s="24" customFormat="1" ht="18.75" customHeight="1" x14ac:dyDescent="0.25">
      <c r="A19" s="21">
        <v>10</v>
      </c>
      <c r="B19" s="22" t="s">
        <v>20</v>
      </c>
      <c r="C19" s="23">
        <v>22640.799999999999</v>
      </c>
      <c r="D19" s="23">
        <v>0</v>
      </c>
      <c r="E19" s="23">
        <f t="shared" si="13"/>
        <v>94801.7</v>
      </c>
      <c r="F19" s="23">
        <f t="shared" si="13"/>
        <v>47400.800000000003</v>
      </c>
      <c r="G19" s="23">
        <f t="shared" si="0"/>
        <v>38681.053999999996</v>
      </c>
      <c r="H19" s="23">
        <f t="shared" si="1"/>
        <v>81.604221869673083</v>
      </c>
      <c r="I19" s="23">
        <f t="shared" si="2"/>
        <v>40.802067895406935</v>
      </c>
      <c r="J19" s="23">
        <f t="shared" si="3"/>
        <v>11902.7</v>
      </c>
      <c r="K19" s="23">
        <f t="shared" si="4"/>
        <v>5951.3</v>
      </c>
      <c r="L19" s="23">
        <f t="shared" si="5"/>
        <v>4139.8540000000003</v>
      </c>
      <c r="M19" s="23">
        <f t="shared" si="14"/>
        <v>69.562179691832043</v>
      </c>
      <c r="N19" s="23">
        <f t="shared" si="15"/>
        <v>34.780797634150233</v>
      </c>
      <c r="O19" s="23">
        <f t="shared" si="6"/>
        <v>5993.6</v>
      </c>
      <c r="P19" s="23">
        <f t="shared" si="6"/>
        <v>2996.8</v>
      </c>
      <c r="Q19" s="23">
        <f t="shared" si="6"/>
        <v>1498.1020000000001</v>
      </c>
      <c r="R19" s="23">
        <f t="shared" si="16"/>
        <v>49.990056059797119</v>
      </c>
      <c r="S19" s="23">
        <f t="shared" si="17"/>
        <v>24.99502802989856</v>
      </c>
      <c r="T19" s="23">
        <v>0</v>
      </c>
      <c r="U19" s="23">
        <v>0</v>
      </c>
      <c r="V19" s="23">
        <v>0.28599999999999998</v>
      </c>
      <c r="W19" s="23">
        <v>0</v>
      </c>
      <c r="X19" s="23">
        <v>0</v>
      </c>
      <c r="Y19" s="23">
        <v>4359.1000000000004</v>
      </c>
      <c r="Z19" s="23">
        <v>2179.5</v>
      </c>
      <c r="AA19" s="23">
        <v>2187.6219999999998</v>
      </c>
      <c r="AB19" s="23">
        <f t="shared" si="20"/>
        <v>100.37265427850424</v>
      </c>
      <c r="AC19" s="23">
        <f t="shared" si="21"/>
        <v>50.185175839049336</v>
      </c>
      <c r="AD19" s="23">
        <v>5993.6</v>
      </c>
      <c r="AE19" s="23">
        <v>2996.8</v>
      </c>
      <c r="AF19" s="23">
        <v>1497.816</v>
      </c>
      <c r="AG19" s="23">
        <f t="shared" si="22"/>
        <v>49.980512546716497</v>
      </c>
      <c r="AH19" s="23">
        <f t="shared" si="23"/>
        <v>24.990256273358249</v>
      </c>
      <c r="AI19" s="23">
        <v>100</v>
      </c>
      <c r="AJ19" s="23">
        <v>50</v>
      </c>
      <c r="AK19" s="23">
        <v>30</v>
      </c>
      <c r="AL19" s="23">
        <f t="shared" si="24"/>
        <v>60</v>
      </c>
      <c r="AM19" s="23">
        <f t="shared" si="25"/>
        <v>30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82899</v>
      </c>
      <c r="AZ19" s="23">
        <v>41449.5</v>
      </c>
      <c r="BA19" s="23">
        <v>34541.199999999997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f t="shared" si="7"/>
        <v>1080</v>
      </c>
      <c r="BO19" s="23">
        <f t="shared" si="7"/>
        <v>540</v>
      </c>
      <c r="BP19" s="23">
        <f t="shared" si="7"/>
        <v>395</v>
      </c>
      <c r="BQ19" s="23">
        <f t="shared" si="28"/>
        <v>73.148148148148152</v>
      </c>
      <c r="BR19" s="23">
        <f t="shared" si="29"/>
        <v>36.574074074074076</v>
      </c>
      <c r="BS19" s="23">
        <v>500</v>
      </c>
      <c r="BT19" s="23">
        <v>250</v>
      </c>
      <c r="BU19" s="23">
        <v>195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580</v>
      </c>
      <c r="CC19" s="23">
        <v>290</v>
      </c>
      <c r="CD19" s="23">
        <v>200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370</v>
      </c>
      <c r="CO19" s="23">
        <v>185</v>
      </c>
      <c r="CP19" s="23">
        <v>29.13</v>
      </c>
      <c r="CQ19" s="23">
        <v>370</v>
      </c>
      <c r="CR19" s="23">
        <v>185</v>
      </c>
      <c r="CS19" s="23">
        <v>29.13</v>
      </c>
      <c r="CT19" s="23">
        <v>0</v>
      </c>
      <c r="CU19" s="23">
        <v>0</v>
      </c>
      <c r="CV19" s="23">
        <v>0</v>
      </c>
      <c r="CW19" s="23">
        <v>0</v>
      </c>
      <c r="CX19" s="23">
        <v>0</v>
      </c>
      <c r="CY19" s="23">
        <v>0</v>
      </c>
      <c r="CZ19" s="23">
        <v>0</v>
      </c>
      <c r="DA19" s="23">
        <v>0</v>
      </c>
      <c r="DB19" s="23">
        <v>0</v>
      </c>
      <c r="DC19" s="23">
        <v>0</v>
      </c>
      <c r="DD19" s="23">
        <v>0</v>
      </c>
      <c r="DE19" s="23">
        <v>0</v>
      </c>
      <c r="DF19" s="23">
        <v>0</v>
      </c>
      <c r="DG19" s="23">
        <f t="shared" si="8"/>
        <v>94801.7</v>
      </c>
      <c r="DH19" s="23">
        <f t="shared" si="9"/>
        <v>47400.800000000003</v>
      </c>
      <c r="DI19" s="23">
        <f t="shared" si="10"/>
        <v>38681.053999999996</v>
      </c>
      <c r="DJ19" s="23">
        <v>0</v>
      </c>
      <c r="DK19" s="23">
        <v>0</v>
      </c>
      <c r="DL19" s="23">
        <v>0</v>
      </c>
      <c r="DM19" s="23">
        <v>0</v>
      </c>
      <c r="DN19" s="23">
        <v>0</v>
      </c>
      <c r="DO19" s="23">
        <v>0</v>
      </c>
      <c r="DP19" s="23">
        <v>0</v>
      </c>
      <c r="DQ19" s="23">
        <v>0</v>
      </c>
      <c r="DR19" s="23">
        <v>0</v>
      </c>
      <c r="DS19" s="23">
        <v>0</v>
      </c>
      <c r="DT19" s="23">
        <v>0</v>
      </c>
      <c r="DU19" s="23">
        <v>0</v>
      </c>
      <c r="DV19" s="23">
        <v>0</v>
      </c>
      <c r="DW19" s="23">
        <v>0</v>
      </c>
      <c r="DX19" s="23">
        <v>0</v>
      </c>
      <c r="DY19" s="23">
        <v>0</v>
      </c>
      <c r="DZ19" s="23">
        <v>0</v>
      </c>
      <c r="EA19" s="23">
        <v>0</v>
      </c>
      <c r="EB19" s="23">
        <v>0</v>
      </c>
      <c r="EC19" s="23">
        <f t="shared" si="11"/>
        <v>0</v>
      </c>
      <c r="ED19" s="23">
        <v>0</v>
      </c>
      <c r="EE19" s="23">
        <f t="shared" si="12"/>
        <v>0</v>
      </c>
    </row>
    <row r="20" spans="1:136" s="24" customFormat="1" ht="18.75" customHeight="1" x14ac:dyDescent="0.25">
      <c r="A20" s="21">
        <v>11</v>
      </c>
      <c r="B20" s="22" t="s">
        <v>21</v>
      </c>
      <c r="C20" s="23">
        <v>675.9</v>
      </c>
      <c r="D20" s="23">
        <v>0</v>
      </c>
      <c r="E20" s="23">
        <f t="shared" si="13"/>
        <v>116046</v>
      </c>
      <c r="F20" s="23">
        <f t="shared" si="13"/>
        <v>56058.2</v>
      </c>
      <c r="G20" s="23">
        <f t="shared" si="0"/>
        <v>44481.371000000006</v>
      </c>
      <c r="H20" s="23">
        <f t="shared" si="1"/>
        <v>79.348553824418218</v>
      </c>
      <c r="I20" s="23">
        <f t="shared" si="2"/>
        <v>38.330809334229535</v>
      </c>
      <c r="J20" s="23">
        <f t="shared" si="3"/>
        <v>31830</v>
      </c>
      <c r="K20" s="23">
        <f t="shared" si="4"/>
        <v>14050</v>
      </c>
      <c r="L20" s="23">
        <f t="shared" si="5"/>
        <v>9584.8709999999992</v>
      </c>
      <c r="M20" s="23">
        <f t="shared" si="14"/>
        <v>68.219722419928814</v>
      </c>
      <c r="N20" s="23">
        <f t="shared" si="15"/>
        <v>30.112695570216776</v>
      </c>
      <c r="O20" s="23">
        <f t="shared" si="6"/>
        <v>12000</v>
      </c>
      <c r="P20" s="23">
        <f t="shared" si="6"/>
        <v>5500</v>
      </c>
      <c r="Q20" s="23">
        <f t="shared" si="6"/>
        <v>3530.4190000000003</v>
      </c>
      <c r="R20" s="23">
        <f t="shared" si="16"/>
        <v>64.189436363636361</v>
      </c>
      <c r="S20" s="23">
        <f t="shared" si="17"/>
        <v>29.420158333333333</v>
      </c>
      <c r="T20" s="23">
        <v>0</v>
      </c>
      <c r="U20" s="23">
        <v>0</v>
      </c>
      <c r="V20" s="23">
        <v>0.33100000000000002</v>
      </c>
      <c r="W20" s="23">
        <v>0</v>
      </c>
      <c r="X20" s="23">
        <v>0</v>
      </c>
      <c r="Y20" s="23">
        <v>11300</v>
      </c>
      <c r="Z20" s="23">
        <v>5000</v>
      </c>
      <c r="AA20" s="23">
        <v>1501.9870000000001</v>
      </c>
      <c r="AB20" s="23">
        <f t="shared" si="20"/>
        <v>30.039740000000002</v>
      </c>
      <c r="AC20" s="23">
        <f t="shared" si="21"/>
        <v>13.291920353982301</v>
      </c>
      <c r="AD20" s="23">
        <v>12000</v>
      </c>
      <c r="AE20" s="23">
        <v>5500</v>
      </c>
      <c r="AF20" s="23">
        <v>3530.0880000000002</v>
      </c>
      <c r="AG20" s="23">
        <f t="shared" si="22"/>
        <v>64.183418181818183</v>
      </c>
      <c r="AH20" s="23">
        <f t="shared" si="23"/>
        <v>29.417400000000001</v>
      </c>
      <c r="AI20" s="23">
        <v>1620</v>
      </c>
      <c r="AJ20" s="23">
        <v>550</v>
      </c>
      <c r="AK20" s="23">
        <v>371.91699999999997</v>
      </c>
      <c r="AL20" s="23">
        <f t="shared" si="24"/>
        <v>67.621272727272725</v>
      </c>
      <c r="AM20" s="23">
        <f t="shared" si="25"/>
        <v>22.957839506172839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81882.3</v>
      </c>
      <c r="AZ20" s="23">
        <v>40991.1</v>
      </c>
      <c r="BA20" s="23">
        <v>34117.800000000003</v>
      </c>
      <c r="BB20" s="23">
        <v>0</v>
      </c>
      <c r="BC20" s="23">
        <v>0</v>
      </c>
      <c r="BD20" s="23">
        <v>0</v>
      </c>
      <c r="BE20" s="23">
        <v>2333.6999999999998</v>
      </c>
      <c r="BF20" s="23">
        <v>1017.1</v>
      </c>
      <c r="BG20" s="23">
        <v>778.7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f t="shared" si="7"/>
        <v>1150</v>
      </c>
      <c r="BO20" s="23">
        <f t="shared" si="7"/>
        <v>500</v>
      </c>
      <c r="BP20" s="23">
        <f t="shared" si="7"/>
        <v>71.007999999999996</v>
      </c>
      <c r="BQ20" s="23">
        <f t="shared" si="28"/>
        <v>14.201600000000001</v>
      </c>
      <c r="BR20" s="23">
        <f t="shared" si="29"/>
        <v>6.1746086956521733</v>
      </c>
      <c r="BS20" s="23">
        <v>1150</v>
      </c>
      <c r="BT20" s="23">
        <v>500</v>
      </c>
      <c r="BU20" s="23">
        <v>71.007999999999996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5760</v>
      </c>
      <c r="CO20" s="23">
        <v>2500</v>
      </c>
      <c r="CP20" s="23">
        <v>3709.54</v>
      </c>
      <c r="CQ20" s="23">
        <v>342</v>
      </c>
      <c r="CR20" s="23">
        <v>150</v>
      </c>
      <c r="CS20" s="23">
        <v>0</v>
      </c>
      <c r="CT20" s="23">
        <v>0</v>
      </c>
      <c r="CU20" s="23">
        <v>0</v>
      </c>
      <c r="CV20" s="23">
        <v>0</v>
      </c>
      <c r="CW20" s="23">
        <v>0</v>
      </c>
      <c r="CX20" s="23">
        <v>0</v>
      </c>
      <c r="CY20" s="23">
        <v>400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3">
        <v>0</v>
      </c>
      <c r="DG20" s="23">
        <f t="shared" si="8"/>
        <v>116046</v>
      </c>
      <c r="DH20" s="23">
        <f t="shared" si="9"/>
        <v>56058.2</v>
      </c>
      <c r="DI20" s="23">
        <f t="shared" si="10"/>
        <v>44481.371000000006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3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3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f t="shared" si="11"/>
        <v>0</v>
      </c>
      <c r="ED20" s="23">
        <v>0</v>
      </c>
      <c r="EE20" s="23">
        <f t="shared" si="12"/>
        <v>0</v>
      </c>
    </row>
    <row r="21" spans="1:136" s="24" customFormat="1" ht="18.75" customHeight="1" x14ac:dyDescent="0.25">
      <c r="A21" s="21">
        <v>12</v>
      </c>
      <c r="B21" s="22" t="s">
        <v>22</v>
      </c>
      <c r="C21" s="23">
        <v>133.19999999999999</v>
      </c>
      <c r="D21" s="23">
        <v>0</v>
      </c>
      <c r="E21" s="23">
        <f t="shared" si="13"/>
        <v>13333.6</v>
      </c>
      <c r="F21" s="23">
        <f t="shared" si="13"/>
        <v>7229.2000000000007</v>
      </c>
      <c r="G21" s="23">
        <f t="shared" si="0"/>
        <v>5579.0119999999997</v>
      </c>
      <c r="H21" s="23">
        <f t="shared" si="1"/>
        <v>77.173297183644095</v>
      </c>
      <c r="I21" s="23">
        <f t="shared" si="2"/>
        <v>41.841753164936698</v>
      </c>
      <c r="J21" s="23">
        <f t="shared" si="3"/>
        <v>2579.9</v>
      </c>
      <c r="K21" s="23">
        <f t="shared" si="4"/>
        <v>1853.4</v>
      </c>
      <c r="L21" s="23">
        <f t="shared" si="5"/>
        <v>1098.3119999999999</v>
      </c>
      <c r="M21" s="23">
        <f t="shared" si="14"/>
        <v>59.259307219164768</v>
      </c>
      <c r="N21" s="23">
        <f t="shared" si="15"/>
        <v>42.571882631109723</v>
      </c>
      <c r="O21" s="23">
        <f t="shared" si="6"/>
        <v>2035.8</v>
      </c>
      <c r="P21" s="23">
        <f t="shared" si="6"/>
        <v>1613.3</v>
      </c>
      <c r="Q21" s="23">
        <f t="shared" si="6"/>
        <v>792.67</v>
      </c>
      <c r="R21" s="23">
        <f t="shared" si="16"/>
        <v>49.133453170520056</v>
      </c>
      <c r="S21" s="23">
        <f t="shared" si="17"/>
        <v>38.936536005501523</v>
      </c>
      <c r="T21" s="23">
        <v>17.8</v>
      </c>
      <c r="U21" s="23">
        <v>17.8</v>
      </c>
      <c r="V21" s="23">
        <v>17.881</v>
      </c>
      <c r="W21" s="23">
        <f t="shared" si="18"/>
        <v>100.45505617977528</v>
      </c>
      <c r="X21" s="23">
        <f t="shared" si="19"/>
        <v>100.45505617977528</v>
      </c>
      <c r="Y21" s="23">
        <v>480.2</v>
      </c>
      <c r="Z21" s="23">
        <v>240.1</v>
      </c>
      <c r="AA21" s="23">
        <v>240.1</v>
      </c>
      <c r="AB21" s="23">
        <f t="shared" si="20"/>
        <v>100</v>
      </c>
      <c r="AC21" s="23">
        <f t="shared" si="21"/>
        <v>50</v>
      </c>
      <c r="AD21" s="23">
        <v>2018</v>
      </c>
      <c r="AE21" s="23">
        <v>1595.5</v>
      </c>
      <c r="AF21" s="23">
        <v>774.78899999999999</v>
      </c>
      <c r="AG21" s="23">
        <f t="shared" si="22"/>
        <v>48.560890003133814</v>
      </c>
      <c r="AH21" s="23">
        <f t="shared" si="23"/>
        <v>38.393904856293361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10753.7</v>
      </c>
      <c r="AZ21" s="23">
        <v>5375.8</v>
      </c>
      <c r="BA21" s="23">
        <v>4480.7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f t="shared" si="7"/>
        <v>63.9</v>
      </c>
      <c r="BO21" s="23">
        <f t="shared" si="7"/>
        <v>0</v>
      </c>
      <c r="BP21" s="23">
        <f t="shared" si="7"/>
        <v>37.542000000000002</v>
      </c>
      <c r="BQ21" s="23">
        <v>0</v>
      </c>
      <c r="BR21" s="23">
        <f t="shared" si="29"/>
        <v>58.751173708920192</v>
      </c>
      <c r="BS21" s="23">
        <v>0</v>
      </c>
      <c r="BT21" s="23">
        <v>0</v>
      </c>
      <c r="BU21" s="23">
        <v>0</v>
      </c>
      <c r="BV21" s="23">
        <v>63.9</v>
      </c>
      <c r="BW21" s="23">
        <v>0</v>
      </c>
      <c r="BX21" s="23">
        <v>37.542000000000002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28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3">
        <v>0</v>
      </c>
      <c r="DG21" s="23">
        <f t="shared" si="8"/>
        <v>13333.6</v>
      </c>
      <c r="DH21" s="23">
        <f t="shared" si="9"/>
        <v>7229.2000000000007</v>
      </c>
      <c r="DI21" s="23">
        <f t="shared" si="10"/>
        <v>5579.0119999999997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3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3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f t="shared" si="11"/>
        <v>0</v>
      </c>
      <c r="ED21" s="23">
        <v>0</v>
      </c>
      <c r="EE21" s="23">
        <f t="shared" si="12"/>
        <v>0</v>
      </c>
    </row>
    <row r="22" spans="1:136" s="27" customFormat="1" ht="18.75" customHeight="1" x14ac:dyDescent="0.25">
      <c r="A22" s="21">
        <v>13</v>
      </c>
      <c r="B22" s="22" t="s">
        <v>23</v>
      </c>
      <c r="C22" s="23">
        <v>1132.5</v>
      </c>
      <c r="D22" s="23">
        <v>0</v>
      </c>
      <c r="E22" s="23">
        <f t="shared" si="13"/>
        <v>88207.400000000009</v>
      </c>
      <c r="F22" s="23">
        <f t="shared" si="13"/>
        <v>41376.1</v>
      </c>
      <c r="G22" s="23">
        <f t="shared" si="0"/>
        <v>35347.118999999999</v>
      </c>
      <c r="H22" s="23">
        <f t="shared" si="1"/>
        <v>85.428832103557369</v>
      </c>
      <c r="I22" s="23">
        <f t="shared" si="2"/>
        <v>40.07273652777431</v>
      </c>
      <c r="J22" s="23">
        <f t="shared" si="3"/>
        <v>18031.3</v>
      </c>
      <c r="K22" s="23">
        <f t="shared" si="4"/>
        <v>6288</v>
      </c>
      <c r="L22" s="23">
        <f t="shared" si="5"/>
        <v>6106.8189999999995</v>
      </c>
      <c r="M22" s="23">
        <f t="shared" si="14"/>
        <v>97.118622773536885</v>
      </c>
      <c r="N22" s="23">
        <f t="shared" si="15"/>
        <v>33.867879742447855</v>
      </c>
      <c r="O22" s="23">
        <f t="shared" si="6"/>
        <v>7987.3</v>
      </c>
      <c r="P22" s="23">
        <f t="shared" si="6"/>
        <v>2628</v>
      </c>
      <c r="Q22" s="23">
        <f t="shared" si="6"/>
        <v>2919.2099999999996</v>
      </c>
      <c r="R22" s="23">
        <f t="shared" si="16"/>
        <v>111.0810502283105</v>
      </c>
      <c r="S22" s="23">
        <f t="shared" si="17"/>
        <v>36.548145180473995</v>
      </c>
      <c r="T22" s="23">
        <v>58.3</v>
      </c>
      <c r="U22" s="23">
        <v>28</v>
      </c>
      <c r="V22" s="23">
        <v>2.2400000000000002</v>
      </c>
      <c r="W22" s="23">
        <f t="shared" si="18"/>
        <v>8</v>
      </c>
      <c r="X22" s="23">
        <f t="shared" si="19"/>
        <v>3.8421955403087482</v>
      </c>
      <c r="Y22" s="23">
        <v>5524</v>
      </c>
      <c r="Z22" s="23">
        <v>1500</v>
      </c>
      <c r="AA22" s="23">
        <v>1267.9369999999999</v>
      </c>
      <c r="AB22" s="23">
        <f t="shared" si="20"/>
        <v>84.529133333333334</v>
      </c>
      <c r="AC22" s="23">
        <f t="shared" si="21"/>
        <v>22.953240405503255</v>
      </c>
      <c r="AD22" s="23">
        <v>7929</v>
      </c>
      <c r="AE22" s="23">
        <v>2600</v>
      </c>
      <c r="AF22" s="23">
        <v>2916.97</v>
      </c>
      <c r="AG22" s="23">
        <f t="shared" si="22"/>
        <v>112.19115384615384</v>
      </c>
      <c r="AH22" s="23">
        <f t="shared" si="23"/>
        <v>36.788624038340267</v>
      </c>
      <c r="AI22" s="23">
        <v>570</v>
      </c>
      <c r="AJ22" s="23">
        <v>310</v>
      </c>
      <c r="AK22" s="23">
        <v>104.6</v>
      </c>
      <c r="AL22" s="23">
        <f t="shared" si="24"/>
        <v>33.741935483870968</v>
      </c>
      <c r="AM22" s="23">
        <f t="shared" si="25"/>
        <v>18.350877192982455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70176.100000000006</v>
      </c>
      <c r="AZ22" s="23">
        <v>35088.1</v>
      </c>
      <c r="BA22" s="23">
        <v>29240.3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f t="shared" si="7"/>
        <v>750</v>
      </c>
      <c r="BO22" s="23">
        <f t="shared" si="7"/>
        <v>250</v>
      </c>
      <c r="BP22" s="23">
        <f t="shared" si="7"/>
        <v>267.048</v>
      </c>
      <c r="BQ22" s="23">
        <f t="shared" si="28"/>
        <v>106.81920000000001</v>
      </c>
      <c r="BR22" s="23">
        <f t="shared" si="29"/>
        <v>35.606400000000001</v>
      </c>
      <c r="BS22" s="23">
        <v>0</v>
      </c>
      <c r="BT22" s="23">
        <v>0</v>
      </c>
      <c r="BU22" s="23">
        <v>0</v>
      </c>
      <c r="BV22" s="23">
        <v>750</v>
      </c>
      <c r="BW22" s="23">
        <v>250</v>
      </c>
      <c r="BX22" s="23">
        <v>267.048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3">
        <v>3200</v>
      </c>
      <c r="CO22" s="23">
        <v>1600</v>
      </c>
      <c r="CP22" s="23">
        <v>1548.0239999999999</v>
      </c>
      <c r="CQ22" s="23">
        <v>600</v>
      </c>
      <c r="CR22" s="23">
        <v>300</v>
      </c>
      <c r="CS22" s="23">
        <v>129.47399999999999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3">
        <v>0</v>
      </c>
      <c r="DG22" s="23">
        <f t="shared" si="8"/>
        <v>88207.400000000009</v>
      </c>
      <c r="DH22" s="23">
        <f t="shared" si="9"/>
        <v>41376.1</v>
      </c>
      <c r="DI22" s="23">
        <f t="shared" si="10"/>
        <v>35347.118999999999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3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3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f t="shared" si="11"/>
        <v>0</v>
      </c>
      <c r="ED22" s="23">
        <v>0</v>
      </c>
      <c r="EE22" s="23">
        <f t="shared" si="12"/>
        <v>0</v>
      </c>
      <c r="EF22" s="24"/>
    </row>
    <row r="23" spans="1:136" s="27" customFormat="1" ht="18.75" customHeight="1" x14ac:dyDescent="0.25">
      <c r="A23" s="21">
        <v>14</v>
      </c>
      <c r="B23" s="22" t="s">
        <v>24</v>
      </c>
      <c r="C23" s="23">
        <v>442.8</v>
      </c>
      <c r="D23" s="23">
        <v>0</v>
      </c>
      <c r="E23" s="23">
        <f t="shared" si="13"/>
        <v>52278.9</v>
      </c>
      <c r="F23" s="23">
        <f t="shared" si="13"/>
        <v>26193.9</v>
      </c>
      <c r="G23" s="23">
        <f t="shared" si="0"/>
        <v>20720.828000000001</v>
      </c>
      <c r="H23" s="23">
        <f t="shared" si="1"/>
        <v>79.105547474793752</v>
      </c>
      <c r="I23" s="23">
        <f t="shared" si="2"/>
        <v>39.635164473621295</v>
      </c>
      <c r="J23" s="23">
        <f t="shared" si="3"/>
        <v>10302.4</v>
      </c>
      <c r="K23" s="23">
        <f t="shared" si="4"/>
        <v>5205.7</v>
      </c>
      <c r="L23" s="23">
        <f t="shared" si="5"/>
        <v>3230.2280000000001</v>
      </c>
      <c r="M23" s="23">
        <f t="shared" si="14"/>
        <v>62.051750965288058</v>
      </c>
      <c r="N23" s="23">
        <f t="shared" si="15"/>
        <v>31.354131076254077</v>
      </c>
      <c r="O23" s="23">
        <f t="shared" si="6"/>
        <v>4538.3</v>
      </c>
      <c r="P23" s="23">
        <f t="shared" si="6"/>
        <v>2214.6</v>
      </c>
      <c r="Q23" s="23">
        <f t="shared" si="6"/>
        <v>966.90499999999997</v>
      </c>
      <c r="R23" s="23">
        <f t="shared" si="16"/>
        <v>43.660480447936422</v>
      </c>
      <c r="S23" s="23">
        <f t="shared" si="17"/>
        <v>21.305444770068085</v>
      </c>
      <c r="T23" s="23">
        <v>0</v>
      </c>
      <c r="U23" s="23">
        <v>0</v>
      </c>
      <c r="V23" s="23">
        <v>7.8570000000000002</v>
      </c>
      <c r="W23" s="23">
        <v>0</v>
      </c>
      <c r="X23" s="23">
        <v>0</v>
      </c>
      <c r="Y23" s="23">
        <v>2901.3</v>
      </c>
      <c r="Z23" s="23">
        <v>1447.3</v>
      </c>
      <c r="AA23" s="23">
        <v>1138.6089999999999</v>
      </c>
      <c r="AB23" s="23">
        <f t="shared" si="20"/>
        <v>78.67124991363228</v>
      </c>
      <c r="AC23" s="23">
        <f t="shared" si="21"/>
        <v>39.24478681970151</v>
      </c>
      <c r="AD23" s="23">
        <v>4538.3</v>
      </c>
      <c r="AE23" s="23">
        <v>2214.6</v>
      </c>
      <c r="AF23" s="23">
        <v>959.048</v>
      </c>
      <c r="AG23" s="23">
        <f t="shared" si="22"/>
        <v>43.305698546012827</v>
      </c>
      <c r="AH23" s="23">
        <f t="shared" si="23"/>
        <v>21.132318268955334</v>
      </c>
      <c r="AI23" s="23">
        <v>770.8</v>
      </c>
      <c r="AJ23" s="23">
        <v>478.8</v>
      </c>
      <c r="AK23" s="23">
        <v>160</v>
      </c>
      <c r="AL23" s="23">
        <f t="shared" si="24"/>
        <v>33.416875522138682</v>
      </c>
      <c r="AM23" s="23">
        <f t="shared" si="25"/>
        <v>20.75765438505449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35976.5</v>
      </c>
      <c r="AZ23" s="23">
        <v>17988.2</v>
      </c>
      <c r="BA23" s="23">
        <v>14990.6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f t="shared" si="7"/>
        <v>482</v>
      </c>
      <c r="BO23" s="23">
        <f t="shared" si="7"/>
        <v>220</v>
      </c>
      <c r="BP23" s="23">
        <f t="shared" si="7"/>
        <v>412.91399999999999</v>
      </c>
      <c r="BQ23" s="23">
        <f t="shared" si="28"/>
        <v>187.68818181818182</v>
      </c>
      <c r="BR23" s="23">
        <f t="shared" si="29"/>
        <v>85.666804979253115</v>
      </c>
      <c r="BS23" s="23">
        <v>0</v>
      </c>
      <c r="BT23" s="23">
        <v>0</v>
      </c>
      <c r="BU23" s="23">
        <v>0</v>
      </c>
      <c r="BV23" s="23">
        <v>200</v>
      </c>
      <c r="BW23" s="23">
        <v>70</v>
      </c>
      <c r="BX23" s="23">
        <v>325.41399999999999</v>
      </c>
      <c r="BY23" s="23">
        <v>0</v>
      </c>
      <c r="BZ23" s="23">
        <v>0</v>
      </c>
      <c r="CA23" s="23">
        <v>0</v>
      </c>
      <c r="CB23" s="23">
        <v>282</v>
      </c>
      <c r="CC23" s="23">
        <v>150</v>
      </c>
      <c r="CD23" s="23">
        <v>87.5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3">
        <v>1610</v>
      </c>
      <c r="CO23" s="23">
        <v>845</v>
      </c>
      <c r="CP23" s="23">
        <v>551.79999999999995</v>
      </c>
      <c r="CQ23" s="23">
        <v>290</v>
      </c>
      <c r="CR23" s="23">
        <v>125</v>
      </c>
      <c r="CS23" s="23">
        <v>15.8</v>
      </c>
      <c r="CT23" s="23">
        <v>0</v>
      </c>
      <c r="CU23" s="23">
        <v>0</v>
      </c>
      <c r="CV23" s="23">
        <v>0</v>
      </c>
      <c r="CW23" s="23">
        <v>0</v>
      </c>
      <c r="CX23" s="23">
        <v>0</v>
      </c>
      <c r="CY23" s="23">
        <v>0</v>
      </c>
      <c r="CZ23" s="23">
        <v>6000</v>
      </c>
      <c r="DA23" s="23">
        <v>3000</v>
      </c>
      <c r="DB23" s="23">
        <v>2500</v>
      </c>
      <c r="DC23" s="23">
        <v>0</v>
      </c>
      <c r="DD23" s="23">
        <v>0</v>
      </c>
      <c r="DE23" s="23">
        <v>0</v>
      </c>
      <c r="DF23" s="23">
        <v>0</v>
      </c>
      <c r="DG23" s="23">
        <f t="shared" si="8"/>
        <v>52278.9</v>
      </c>
      <c r="DH23" s="23">
        <f t="shared" si="9"/>
        <v>26193.9</v>
      </c>
      <c r="DI23" s="23">
        <f t="shared" si="10"/>
        <v>20720.828000000001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3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3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f t="shared" si="11"/>
        <v>0</v>
      </c>
      <c r="ED23" s="23">
        <v>0</v>
      </c>
      <c r="EE23" s="23">
        <f t="shared" si="12"/>
        <v>0</v>
      </c>
      <c r="EF23" s="24"/>
    </row>
    <row r="24" spans="1:136" s="27" customFormat="1" ht="18.75" customHeight="1" x14ac:dyDescent="0.25">
      <c r="A24" s="21">
        <v>15</v>
      </c>
      <c r="B24" s="22" t="s">
        <v>25</v>
      </c>
      <c r="C24" s="23">
        <v>1091.0999999999999</v>
      </c>
      <c r="D24" s="23">
        <v>0</v>
      </c>
      <c r="E24" s="23">
        <f t="shared" si="13"/>
        <v>10106.299999999999</v>
      </c>
      <c r="F24" s="23">
        <f t="shared" si="13"/>
        <v>6144.3</v>
      </c>
      <c r="G24" s="23">
        <f t="shared" si="0"/>
        <v>4885.5130000000008</v>
      </c>
      <c r="H24" s="23">
        <f t="shared" si="1"/>
        <v>79.512930683723141</v>
      </c>
      <c r="I24" s="23">
        <f t="shared" si="2"/>
        <v>48.341262380891138</v>
      </c>
      <c r="J24" s="23">
        <f t="shared" si="3"/>
        <v>4591.7</v>
      </c>
      <c r="K24" s="23">
        <f t="shared" si="4"/>
        <v>2637</v>
      </c>
      <c r="L24" s="23">
        <f t="shared" si="5"/>
        <v>1712.8130000000001</v>
      </c>
      <c r="M24" s="23">
        <f t="shared" si="14"/>
        <v>64.953090633295417</v>
      </c>
      <c r="N24" s="23">
        <f t="shared" si="15"/>
        <v>37.302371670623089</v>
      </c>
      <c r="O24" s="23">
        <f t="shared" si="6"/>
        <v>2175.6999999999998</v>
      </c>
      <c r="P24" s="23">
        <f t="shared" si="6"/>
        <v>1410</v>
      </c>
      <c r="Q24" s="23">
        <f t="shared" si="6"/>
        <v>939.02500000000009</v>
      </c>
      <c r="R24" s="23">
        <f t="shared" si="16"/>
        <v>66.597517730496463</v>
      </c>
      <c r="S24" s="23">
        <f t="shared" si="17"/>
        <v>43.159672749000329</v>
      </c>
      <c r="T24" s="23">
        <v>375.7</v>
      </c>
      <c r="U24" s="23">
        <v>210</v>
      </c>
      <c r="V24" s="23">
        <v>22.382999999999999</v>
      </c>
      <c r="W24" s="23">
        <f t="shared" si="18"/>
        <v>10.658571428571427</v>
      </c>
      <c r="X24" s="23">
        <f t="shared" si="19"/>
        <v>5.9576789992014909</v>
      </c>
      <c r="Y24" s="23">
        <v>1500</v>
      </c>
      <c r="Z24" s="23">
        <v>750</v>
      </c>
      <c r="AA24" s="23">
        <v>441.18799999999999</v>
      </c>
      <c r="AB24" s="23">
        <f t="shared" si="20"/>
        <v>58.825066666666672</v>
      </c>
      <c r="AC24" s="23">
        <f t="shared" si="21"/>
        <v>29.412533333333336</v>
      </c>
      <c r="AD24" s="23">
        <v>1800</v>
      </c>
      <c r="AE24" s="23">
        <v>1200</v>
      </c>
      <c r="AF24" s="23">
        <v>916.64200000000005</v>
      </c>
      <c r="AG24" s="23">
        <f t="shared" si="22"/>
        <v>76.386833333333342</v>
      </c>
      <c r="AH24" s="23">
        <f t="shared" si="23"/>
        <v>50.924555555555564</v>
      </c>
      <c r="AI24" s="23">
        <v>36</v>
      </c>
      <c r="AJ24" s="23">
        <v>30</v>
      </c>
      <c r="AK24" s="23">
        <v>31.5</v>
      </c>
      <c r="AL24" s="23">
        <f t="shared" si="24"/>
        <v>105</v>
      </c>
      <c r="AM24" s="23">
        <f t="shared" si="25"/>
        <v>87.5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4014.6</v>
      </c>
      <c r="AZ24" s="23">
        <v>2007.3</v>
      </c>
      <c r="BA24" s="23">
        <v>1672.7</v>
      </c>
      <c r="BB24" s="23">
        <v>0</v>
      </c>
      <c r="BC24" s="23">
        <v>0</v>
      </c>
      <c r="BD24" s="23">
        <v>0</v>
      </c>
      <c r="BE24" s="23">
        <v>1500</v>
      </c>
      <c r="BF24" s="23">
        <v>1500</v>
      </c>
      <c r="BG24" s="23">
        <v>1500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f t="shared" si="7"/>
        <v>580</v>
      </c>
      <c r="BO24" s="23">
        <f t="shared" si="7"/>
        <v>300</v>
      </c>
      <c r="BP24" s="23">
        <f t="shared" si="7"/>
        <v>269.10000000000002</v>
      </c>
      <c r="BQ24" s="23">
        <f t="shared" si="28"/>
        <v>89.700000000000017</v>
      </c>
      <c r="BR24" s="23">
        <f t="shared" si="29"/>
        <v>46.396551724137936</v>
      </c>
      <c r="BS24" s="23">
        <v>580</v>
      </c>
      <c r="BT24" s="23">
        <v>300</v>
      </c>
      <c r="BU24" s="23">
        <v>269.10000000000002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60</v>
      </c>
      <c r="CO24" s="23">
        <v>27</v>
      </c>
      <c r="CP24" s="23">
        <v>2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240</v>
      </c>
      <c r="DD24" s="23">
        <v>120</v>
      </c>
      <c r="DE24" s="23">
        <v>30</v>
      </c>
      <c r="DF24" s="23">
        <v>0</v>
      </c>
      <c r="DG24" s="23">
        <f t="shared" si="8"/>
        <v>10106.299999999999</v>
      </c>
      <c r="DH24" s="23">
        <f t="shared" si="9"/>
        <v>6144.3</v>
      </c>
      <c r="DI24" s="23">
        <f t="shared" si="10"/>
        <v>4885.5130000000008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3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3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f t="shared" si="11"/>
        <v>0</v>
      </c>
      <c r="ED24" s="23">
        <v>0</v>
      </c>
      <c r="EE24" s="23">
        <f t="shared" si="12"/>
        <v>0</v>
      </c>
      <c r="EF24" s="24"/>
    </row>
    <row r="25" spans="1:136" s="27" customFormat="1" ht="18.75" customHeight="1" x14ac:dyDescent="0.25">
      <c r="A25" s="21">
        <v>16</v>
      </c>
      <c r="B25" s="22" t="s">
        <v>26</v>
      </c>
      <c r="C25" s="23">
        <v>3311.1</v>
      </c>
      <c r="D25" s="23">
        <v>0</v>
      </c>
      <c r="E25" s="23">
        <f t="shared" si="13"/>
        <v>12969.8</v>
      </c>
      <c r="F25" s="23">
        <f t="shared" si="13"/>
        <v>6509.9</v>
      </c>
      <c r="G25" s="23">
        <f t="shared" si="0"/>
        <v>5898.4970000000003</v>
      </c>
      <c r="H25" s="23">
        <f t="shared" si="1"/>
        <v>90.608104579179411</v>
      </c>
      <c r="I25" s="23">
        <f t="shared" si="2"/>
        <v>45.478704374778331</v>
      </c>
      <c r="J25" s="23">
        <f t="shared" si="3"/>
        <v>5410</v>
      </c>
      <c r="K25" s="23">
        <f t="shared" si="4"/>
        <v>2720</v>
      </c>
      <c r="L25" s="23">
        <f t="shared" si="5"/>
        <v>2748.4970000000003</v>
      </c>
      <c r="M25" s="23">
        <f t="shared" si="14"/>
        <v>101.04768382352943</v>
      </c>
      <c r="N25" s="23">
        <f t="shared" si="15"/>
        <v>50.80401109057302</v>
      </c>
      <c r="O25" s="23">
        <f t="shared" si="6"/>
        <v>910</v>
      </c>
      <c r="P25" s="23">
        <f t="shared" si="6"/>
        <v>520</v>
      </c>
      <c r="Q25" s="23">
        <f t="shared" si="6"/>
        <v>548.93700000000001</v>
      </c>
      <c r="R25" s="23">
        <f t="shared" si="16"/>
        <v>105.5648076923077</v>
      </c>
      <c r="S25" s="23">
        <f t="shared" si="17"/>
        <v>60.322747252747256</v>
      </c>
      <c r="T25" s="23">
        <v>0</v>
      </c>
      <c r="U25" s="23">
        <v>0</v>
      </c>
      <c r="V25" s="23">
        <v>2.3380000000000001</v>
      </c>
      <c r="W25" s="23">
        <v>0</v>
      </c>
      <c r="X25" s="23">
        <v>0</v>
      </c>
      <c r="Y25" s="23">
        <v>3000</v>
      </c>
      <c r="Z25" s="23">
        <v>1250</v>
      </c>
      <c r="AA25" s="23">
        <v>375.5</v>
      </c>
      <c r="AB25" s="23">
        <f t="shared" si="20"/>
        <v>30.04</v>
      </c>
      <c r="AC25" s="23">
        <f t="shared" si="21"/>
        <v>12.516666666666667</v>
      </c>
      <c r="AD25" s="23">
        <v>910</v>
      </c>
      <c r="AE25" s="23">
        <v>520</v>
      </c>
      <c r="AF25" s="23">
        <v>546.59900000000005</v>
      </c>
      <c r="AG25" s="23">
        <f t="shared" si="22"/>
        <v>105.11519230769231</v>
      </c>
      <c r="AH25" s="23">
        <f t="shared" si="23"/>
        <v>60.065824175824176</v>
      </c>
      <c r="AI25" s="23">
        <v>100</v>
      </c>
      <c r="AJ25" s="23">
        <v>50</v>
      </c>
      <c r="AK25" s="23">
        <v>62.95</v>
      </c>
      <c r="AL25" s="23">
        <f t="shared" si="24"/>
        <v>125.9</v>
      </c>
      <c r="AM25" s="23">
        <f t="shared" si="25"/>
        <v>62.95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7559.8</v>
      </c>
      <c r="AZ25" s="23">
        <v>3789.9</v>
      </c>
      <c r="BA25" s="23">
        <v>3150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f t="shared" si="7"/>
        <v>1100</v>
      </c>
      <c r="BO25" s="23">
        <f t="shared" si="7"/>
        <v>750</v>
      </c>
      <c r="BP25" s="23">
        <f t="shared" si="7"/>
        <v>1738.71</v>
      </c>
      <c r="BQ25" s="23">
        <f t="shared" si="28"/>
        <v>231.828</v>
      </c>
      <c r="BR25" s="23">
        <f t="shared" si="29"/>
        <v>158.06454545454548</v>
      </c>
      <c r="BS25" s="23">
        <v>1100</v>
      </c>
      <c r="BT25" s="23">
        <v>750</v>
      </c>
      <c r="BU25" s="23">
        <v>1738.71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300</v>
      </c>
      <c r="CO25" s="23">
        <v>150</v>
      </c>
      <c r="CP25" s="23">
        <v>22.4</v>
      </c>
      <c r="CQ25" s="23">
        <v>300</v>
      </c>
      <c r="CR25" s="23">
        <v>150</v>
      </c>
      <c r="CS25" s="23">
        <v>22.4</v>
      </c>
      <c r="CT25" s="23">
        <v>0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>
        <v>0</v>
      </c>
      <c r="DA25" s="23">
        <v>0</v>
      </c>
      <c r="DB25" s="23">
        <v>0</v>
      </c>
      <c r="DC25" s="23">
        <v>0</v>
      </c>
      <c r="DD25" s="23">
        <v>0</v>
      </c>
      <c r="DE25" s="23">
        <v>0</v>
      </c>
      <c r="DF25" s="23">
        <v>0</v>
      </c>
      <c r="DG25" s="23">
        <f t="shared" si="8"/>
        <v>12969.8</v>
      </c>
      <c r="DH25" s="23">
        <f t="shared" si="9"/>
        <v>6509.9</v>
      </c>
      <c r="DI25" s="23">
        <f t="shared" si="10"/>
        <v>5898.4970000000003</v>
      </c>
      <c r="DJ25" s="23">
        <v>0</v>
      </c>
      <c r="DK25" s="23">
        <v>0</v>
      </c>
      <c r="DL25" s="23">
        <v>0</v>
      </c>
      <c r="DM25" s="23">
        <v>0</v>
      </c>
      <c r="DN25" s="23">
        <v>0</v>
      </c>
      <c r="DO25" s="23">
        <v>0</v>
      </c>
      <c r="DP25" s="23">
        <v>0</v>
      </c>
      <c r="DQ25" s="23">
        <v>0</v>
      </c>
      <c r="DR25" s="23">
        <v>0</v>
      </c>
      <c r="DS25" s="23">
        <v>0</v>
      </c>
      <c r="DT25" s="23">
        <v>0</v>
      </c>
      <c r="DU25" s="23">
        <v>0</v>
      </c>
      <c r="DV25" s="23">
        <v>0</v>
      </c>
      <c r="DW25" s="23">
        <v>0</v>
      </c>
      <c r="DX25" s="23">
        <v>0</v>
      </c>
      <c r="DY25" s="23">
        <v>0</v>
      </c>
      <c r="DZ25" s="23">
        <v>0</v>
      </c>
      <c r="EA25" s="23">
        <v>0</v>
      </c>
      <c r="EB25" s="23">
        <v>0</v>
      </c>
      <c r="EC25" s="23">
        <f t="shared" si="11"/>
        <v>0</v>
      </c>
      <c r="ED25" s="23">
        <v>0</v>
      </c>
      <c r="EE25" s="23">
        <f t="shared" si="12"/>
        <v>0</v>
      </c>
    </row>
    <row r="26" spans="1:136" s="27" customFormat="1" ht="18.75" customHeight="1" x14ac:dyDescent="0.25">
      <c r="A26" s="21">
        <v>17</v>
      </c>
      <c r="B26" s="22" t="s">
        <v>27</v>
      </c>
      <c r="C26" s="23">
        <v>789.7</v>
      </c>
      <c r="D26" s="23">
        <v>0</v>
      </c>
      <c r="E26" s="23">
        <f t="shared" si="13"/>
        <v>7551.9</v>
      </c>
      <c r="F26" s="23">
        <f t="shared" si="13"/>
        <v>3637.9</v>
      </c>
      <c r="G26" s="23">
        <f t="shared" si="0"/>
        <v>2995.96</v>
      </c>
      <c r="H26" s="23">
        <f t="shared" si="1"/>
        <v>82.354105390472526</v>
      </c>
      <c r="I26" s="23">
        <f t="shared" si="2"/>
        <v>39.671605821051656</v>
      </c>
      <c r="J26" s="23">
        <f t="shared" si="3"/>
        <v>1276.0999999999999</v>
      </c>
      <c r="K26" s="23">
        <f t="shared" si="4"/>
        <v>500</v>
      </c>
      <c r="L26" s="23">
        <f t="shared" si="5"/>
        <v>380.96000000000004</v>
      </c>
      <c r="M26" s="23">
        <f t="shared" si="14"/>
        <v>76.192000000000007</v>
      </c>
      <c r="N26" s="23">
        <f t="shared" si="15"/>
        <v>29.853459760206885</v>
      </c>
      <c r="O26" s="23">
        <f t="shared" si="6"/>
        <v>474.4</v>
      </c>
      <c r="P26" s="23">
        <f t="shared" si="6"/>
        <v>200</v>
      </c>
      <c r="Q26" s="23">
        <f t="shared" si="6"/>
        <v>204.5</v>
      </c>
      <c r="R26" s="23">
        <f t="shared" si="16"/>
        <v>102.25</v>
      </c>
      <c r="S26" s="23">
        <f t="shared" si="17"/>
        <v>43.107082630691401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596.70000000000005</v>
      </c>
      <c r="Z26" s="23">
        <v>200</v>
      </c>
      <c r="AA26" s="23">
        <v>176.46</v>
      </c>
      <c r="AB26" s="23">
        <f t="shared" si="20"/>
        <v>88.23</v>
      </c>
      <c r="AC26" s="23">
        <f t="shared" si="21"/>
        <v>29.572649572649574</v>
      </c>
      <c r="AD26" s="23">
        <v>474.4</v>
      </c>
      <c r="AE26" s="23">
        <v>200</v>
      </c>
      <c r="AF26" s="23">
        <v>204.5</v>
      </c>
      <c r="AG26" s="23">
        <f t="shared" si="22"/>
        <v>102.25</v>
      </c>
      <c r="AH26" s="23">
        <f t="shared" si="23"/>
        <v>43.107082630691401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6275.8</v>
      </c>
      <c r="AZ26" s="23">
        <v>3137.9</v>
      </c>
      <c r="BA26" s="23">
        <v>2615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f t="shared" si="7"/>
        <v>205</v>
      </c>
      <c r="BO26" s="23">
        <f t="shared" si="7"/>
        <v>100</v>
      </c>
      <c r="BP26" s="23">
        <f t="shared" si="7"/>
        <v>0</v>
      </c>
      <c r="BQ26" s="23">
        <f t="shared" si="28"/>
        <v>0</v>
      </c>
      <c r="BR26" s="23">
        <f t="shared" si="29"/>
        <v>0</v>
      </c>
      <c r="BS26" s="23">
        <v>205</v>
      </c>
      <c r="BT26" s="23">
        <v>100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3">
        <v>0</v>
      </c>
      <c r="DG26" s="23">
        <f t="shared" si="8"/>
        <v>7551.9</v>
      </c>
      <c r="DH26" s="23">
        <f t="shared" si="9"/>
        <v>3637.9</v>
      </c>
      <c r="DI26" s="23">
        <f t="shared" si="10"/>
        <v>2995.96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0</v>
      </c>
      <c r="DX26" s="23">
        <v>0</v>
      </c>
      <c r="DY26" s="23">
        <v>0</v>
      </c>
      <c r="DZ26" s="23">
        <v>0</v>
      </c>
      <c r="EA26" s="23">
        <v>0</v>
      </c>
      <c r="EB26" s="23">
        <v>0</v>
      </c>
      <c r="EC26" s="23">
        <f t="shared" si="11"/>
        <v>0</v>
      </c>
      <c r="ED26" s="23">
        <v>0</v>
      </c>
      <c r="EE26" s="23">
        <f t="shared" si="12"/>
        <v>0</v>
      </c>
      <c r="EF26" s="24"/>
    </row>
    <row r="27" spans="1:136" s="27" customFormat="1" ht="18.75" customHeight="1" x14ac:dyDescent="0.25">
      <c r="A27" s="21">
        <v>18</v>
      </c>
      <c r="B27" s="22" t="s">
        <v>28</v>
      </c>
      <c r="C27" s="23">
        <v>8213.2000000000007</v>
      </c>
      <c r="D27" s="23">
        <v>0</v>
      </c>
      <c r="E27" s="23">
        <f t="shared" si="13"/>
        <v>18127.900000000001</v>
      </c>
      <c r="F27" s="23">
        <f t="shared" si="13"/>
        <v>9068.7000000000007</v>
      </c>
      <c r="G27" s="23">
        <f t="shared" si="0"/>
        <v>6856.8710000000001</v>
      </c>
      <c r="H27" s="23">
        <f t="shared" si="1"/>
        <v>75.610296955462189</v>
      </c>
      <c r="I27" s="23">
        <f t="shared" si="2"/>
        <v>37.824960420125883</v>
      </c>
      <c r="J27" s="23">
        <f t="shared" si="3"/>
        <v>5138.5</v>
      </c>
      <c r="K27" s="23">
        <f t="shared" si="4"/>
        <v>2574</v>
      </c>
      <c r="L27" s="23">
        <f t="shared" si="5"/>
        <v>1444.671</v>
      </c>
      <c r="M27" s="23">
        <f t="shared" si="14"/>
        <v>56.125524475524479</v>
      </c>
      <c r="N27" s="23">
        <f t="shared" si="15"/>
        <v>28.114644351464435</v>
      </c>
      <c r="O27" s="23">
        <f t="shared" si="6"/>
        <v>1404.6</v>
      </c>
      <c r="P27" s="23">
        <f t="shared" si="6"/>
        <v>702</v>
      </c>
      <c r="Q27" s="23">
        <f t="shared" si="6"/>
        <v>422.43299999999999</v>
      </c>
      <c r="R27" s="23">
        <f t="shared" si="16"/>
        <v>60.175641025641028</v>
      </c>
      <c r="S27" s="23">
        <f t="shared" si="17"/>
        <v>30.074967962409225</v>
      </c>
      <c r="T27" s="23">
        <v>44.6</v>
      </c>
      <c r="U27" s="23">
        <v>22</v>
      </c>
      <c r="V27" s="23">
        <v>20.733000000000001</v>
      </c>
      <c r="W27" s="23">
        <f t="shared" si="18"/>
        <v>94.240909090909099</v>
      </c>
      <c r="X27" s="23">
        <f t="shared" si="19"/>
        <v>46.486547085201799</v>
      </c>
      <c r="Y27" s="23">
        <v>1895.9</v>
      </c>
      <c r="Z27" s="23">
        <v>948</v>
      </c>
      <c r="AA27" s="23">
        <v>470.55</v>
      </c>
      <c r="AB27" s="23">
        <f t="shared" si="20"/>
        <v>49.63607594936709</v>
      </c>
      <c r="AC27" s="23">
        <f t="shared" si="21"/>
        <v>24.819347011973207</v>
      </c>
      <c r="AD27" s="23">
        <v>1360</v>
      </c>
      <c r="AE27" s="23">
        <v>680</v>
      </c>
      <c r="AF27" s="23">
        <v>401.7</v>
      </c>
      <c r="AG27" s="23">
        <f t="shared" si="22"/>
        <v>59.073529411764703</v>
      </c>
      <c r="AH27" s="23">
        <f t="shared" si="23"/>
        <v>29.536764705882351</v>
      </c>
      <c r="AI27" s="23">
        <v>120</v>
      </c>
      <c r="AJ27" s="23">
        <v>60</v>
      </c>
      <c r="AK27" s="23">
        <v>4</v>
      </c>
      <c r="AL27" s="23">
        <f t="shared" si="24"/>
        <v>6.666666666666667</v>
      </c>
      <c r="AM27" s="23">
        <f t="shared" si="25"/>
        <v>3.3333333333333335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12989.4</v>
      </c>
      <c r="AZ27" s="23">
        <v>6494.7</v>
      </c>
      <c r="BA27" s="23">
        <v>5412.2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f t="shared" si="7"/>
        <v>1590</v>
      </c>
      <c r="BO27" s="23">
        <f t="shared" si="7"/>
        <v>800</v>
      </c>
      <c r="BP27" s="23">
        <f t="shared" si="7"/>
        <v>486.488</v>
      </c>
      <c r="BQ27" s="23">
        <f t="shared" si="28"/>
        <v>60.811000000000007</v>
      </c>
      <c r="BR27" s="23">
        <f t="shared" si="29"/>
        <v>30.596729559748425</v>
      </c>
      <c r="BS27" s="23">
        <v>1590</v>
      </c>
      <c r="BT27" s="23">
        <v>800</v>
      </c>
      <c r="BU27" s="23">
        <v>486.488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128</v>
      </c>
      <c r="CO27" s="23">
        <v>64</v>
      </c>
      <c r="CP27" s="23">
        <v>61.2</v>
      </c>
      <c r="CQ27" s="23">
        <v>108</v>
      </c>
      <c r="CR27" s="23">
        <v>50</v>
      </c>
      <c r="CS27" s="23">
        <v>19.2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3">
        <v>0</v>
      </c>
      <c r="DG27" s="23">
        <f t="shared" si="8"/>
        <v>18127.900000000001</v>
      </c>
      <c r="DH27" s="23">
        <f t="shared" si="9"/>
        <v>9068.7000000000007</v>
      </c>
      <c r="DI27" s="23">
        <f t="shared" si="10"/>
        <v>6856.8710000000001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3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3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f t="shared" si="11"/>
        <v>0</v>
      </c>
      <c r="ED27" s="23">
        <v>0</v>
      </c>
      <c r="EE27" s="23">
        <f t="shared" si="12"/>
        <v>0</v>
      </c>
      <c r="EF27" s="24"/>
    </row>
    <row r="28" spans="1:136" s="27" customFormat="1" ht="18.75" customHeight="1" x14ac:dyDescent="0.25">
      <c r="A28" s="21">
        <v>19</v>
      </c>
      <c r="B28" s="22" t="s">
        <v>29</v>
      </c>
      <c r="C28" s="23">
        <v>0.4</v>
      </c>
      <c r="D28" s="23">
        <v>0</v>
      </c>
      <c r="E28" s="23">
        <f t="shared" si="13"/>
        <v>54085.1</v>
      </c>
      <c r="F28" s="23">
        <f t="shared" si="13"/>
        <v>32349.599999999999</v>
      </c>
      <c r="G28" s="23">
        <f t="shared" si="0"/>
        <v>24204.175999999999</v>
      </c>
      <c r="H28" s="23">
        <f t="shared" si="1"/>
        <v>74.820634567351689</v>
      </c>
      <c r="I28" s="23">
        <f t="shared" si="2"/>
        <v>44.752022276005775</v>
      </c>
      <c r="J28" s="23">
        <f t="shared" si="3"/>
        <v>11984.5</v>
      </c>
      <c r="K28" s="23">
        <f t="shared" si="4"/>
        <v>7292.8</v>
      </c>
      <c r="L28" s="23">
        <f t="shared" si="5"/>
        <v>1680.876</v>
      </c>
      <c r="M28" s="23">
        <f t="shared" si="14"/>
        <v>23.048431329530494</v>
      </c>
      <c r="N28" s="23">
        <f t="shared" si="15"/>
        <v>14.025416162543285</v>
      </c>
      <c r="O28" s="23">
        <f t="shared" si="6"/>
        <v>4332.7</v>
      </c>
      <c r="P28" s="23">
        <f t="shared" si="6"/>
        <v>2400</v>
      </c>
      <c r="Q28" s="23">
        <f t="shared" si="6"/>
        <v>655.52599999999995</v>
      </c>
      <c r="R28" s="23">
        <f t="shared" si="16"/>
        <v>27.31358333333333</v>
      </c>
      <c r="S28" s="23">
        <f t="shared" si="17"/>
        <v>15.129734345789</v>
      </c>
      <c r="T28" s="23">
        <v>0</v>
      </c>
      <c r="U28" s="23">
        <v>0</v>
      </c>
      <c r="V28" s="23">
        <v>0.126</v>
      </c>
      <c r="W28" s="23">
        <v>0</v>
      </c>
      <c r="X28" s="23">
        <v>0</v>
      </c>
      <c r="Y28" s="23">
        <v>2578.3000000000002</v>
      </c>
      <c r="Z28" s="23">
        <v>1500</v>
      </c>
      <c r="AA28" s="23">
        <v>450.26</v>
      </c>
      <c r="AB28" s="23">
        <f t="shared" si="20"/>
        <v>30.017333333333333</v>
      </c>
      <c r="AC28" s="23">
        <f t="shared" si="21"/>
        <v>17.463444905557925</v>
      </c>
      <c r="AD28" s="23">
        <v>4332.7</v>
      </c>
      <c r="AE28" s="23">
        <v>2400</v>
      </c>
      <c r="AF28" s="23">
        <v>655.4</v>
      </c>
      <c r="AG28" s="23">
        <f t="shared" si="22"/>
        <v>27.308333333333334</v>
      </c>
      <c r="AH28" s="23">
        <f t="shared" si="23"/>
        <v>15.126826228448772</v>
      </c>
      <c r="AI28" s="23">
        <v>40</v>
      </c>
      <c r="AJ28" s="23">
        <v>20</v>
      </c>
      <c r="AK28" s="23">
        <v>5</v>
      </c>
      <c r="AL28" s="23">
        <f t="shared" si="24"/>
        <v>25</v>
      </c>
      <c r="AM28" s="23">
        <f t="shared" si="25"/>
        <v>12.5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34087.599999999999</v>
      </c>
      <c r="AZ28" s="23">
        <v>17043.8</v>
      </c>
      <c r="BA28" s="23">
        <v>14203.3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f t="shared" si="7"/>
        <v>1673.5</v>
      </c>
      <c r="BO28" s="23">
        <f t="shared" si="7"/>
        <v>1140</v>
      </c>
      <c r="BP28" s="23">
        <f t="shared" si="7"/>
        <v>391.3</v>
      </c>
      <c r="BQ28" s="23">
        <f t="shared" si="28"/>
        <v>34.324561403508774</v>
      </c>
      <c r="BR28" s="23">
        <f t="shared" si="29"/>
        <v>23.382133253659994</v>
      </c>
      <c r="BS28" s="23">
        <v>1403.5</v>
      </c>
      <c r="BT28" s="23">
        <v>1000</v>
      </c>
      <c r="BU28" s="23">
        <v>165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270</v>
      </c>
      <c r="CC28" s="23">
        <v>140</v>
      </c>
      <c r="CD28" s="23">
        <v>226.3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3360</v>
      </c>
      <c r="CO28" s="23">
        <v>2232.8000000000002</v>
      </c>
      <c r="CP28" s="23">
        <v>178.79</v>
      </c>
      <c r="CQ28" s="23">
        <v>960</v>
      </c>
      <c r="CR28" s="23">
        <v>420</v>
      </c>
      <c r="CS28" s="23">
        <v>138.79</v>
      </c>
      <c r="CT28" s="23">
        <v>0</v>
      </c>
      <c r="CU28" s="23">
        <v>0</v>
      </c>
      <c r="CV28" s="23">
        <v>0</v>
      </c>
      <c r="CW28" s="23">
        <v>0</v>
      </c>
      <c r="CX28" s="23">
        <v>0</v>
      </c>
      <c r="CY28" s="23">
        <v>0</v>
      </c>
      <c r="CZ28" s="23">
        <v>8013</v>
      </c>
      <c r="DA28" s="23">
        <v>8013</v>
      </c>
      <c r="DB28" s="23">
        <v>8320</v>
      </c>
      <c r="DC28" s="23">
        <v>0</v>
      </c>
      <c r="DD28" s="23">
        <v>0</v>
      </c>
      <c r="DE28" s="23">
        <v>0</v>
      </c>
      <c r="DF28" s="23">
        <v>0</v>
      </c>
      <c r="DG28" s="23">
        <f t="shared" si="8"/>
        <v>54085.1</v>
      </c>
      <c r="DH28" s="23">
        <f t="shared" si="9"/>
        <v>32349.599999999999</v>
      </c>
      <c r="DI28" s="23">
        <f t="shared" si="10"/>
        <v>24204.175999999999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3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3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f t="shared" si="11"/>
        <v>0</v>
      </c>
      <c r="ED28" s="23">
        <v>0</v>
      </c>
      <c r="EE28" s="23">
        <f t="shared" si="12"/>
        <v>0</v>
      </c>
      <c r="EF28" s="24"/>
    </row>
    <row r="29" spans="1:136" s="27" customFormat="1" ht="18.75" customHeight="1" x14ac:dyDescent="0.25">
      <c r="A29" s="21">
        <v>20</v>
      </c>
      <c r="B29" s="22" t="s">
        <v>30</v>
      </c>
      <c r="C29" s="23">
        <v>7.4</v>
      </c>
      <c r="D29" s="23">
        <v>0</v>
      </c>
      <c r="E29" s="23">
        <f t="shared" si="13"/>
        <v>12650.699999999999</v>
      </c>
      <c r="F29" s="23">
        <f t="shared" si="13"/>
        <v>6175.6</v>
      </c>
      <c r="G29" s="23">
        <f t="shared" si="0"/>
        <v>5431.2790000000005</v>
      </c>
      <c r="H29" s="23">
        <f t="shared" si="1"/>
        <v>87.947389727313947</v>
      </c>
      <c r="I29" s="23">
        <f t="shared" si="2"/>
        <v>42.9326361387117</v>
      </c>
      <c r="J29" s="23">
        <f t="shared" si="3"/>
        <v>2887.7000000000003</v>
      </c>
      <c r="K29" s="23">
        <f t="shared" si="4"/>
        <v>1294.0999999999999</v>
      </c>
      <c r="L29" s="23">
        <f t="shared" si="5"/>
        <v>1363.279</v>
      </c>
      <c r="M29" s="23">
        <f t="shared" si="14"/>
        <v>105.34572289622133</v>
      </c>
      <c r="N29" s="23">
        <f t="shared" si="15"/>
        <v>47.209855594417697</v>
      </c>
      <c r="O29" s="23">
        <f t="shared" si="6"/>
        <v>985.7</v>
      </c>
      <c r="P29" s="23">
        <f t="shared" si="6"/>
        <v>501</v>
      </c>
      <c r="Q29" s="23">
        <f t="shared" si="6"/>
        <v>570.17899999999997</v>
      </c>
      <c r="R29" s="23">
        <f t="shared" si="16"/>
        <v>113.80818363273453</v>
      </c>
      <c r="S29" s="23">
        <f t="shared" si="17"/>
        <v>57.845084711372621</v>
      </c>
      <c r="T29" s="23">
        <v>1</v>
      </c>
      <c r="U29" s="23">
        <v>1</v>
      </c>
      <c r="V29" s="23">
        <v>0.129</v>
      </c>
      <c r="W29" s="23">
        <f t="shared" si="18"/>
        <v>12.9</v>
      </c>
      <c r="X29" s="23">
        <f t="shared" si="19"/>
        <v>12.9</v>
      </c>
      <c r="Y29" s="23">
        <v>1586.2</v>
      </c>
      <c r="Z29" s="23">
        <v>793.1</v>
      </c>
      <c r="AA29" s="23">
        <v>793.1</v>
      </c>
      <c r="AB29" s="23">
        <f t="shared" si="20"/>
        <v>100</v>
      </c>
      <c r="AC29" s="23">
        <f t="shared" si="21"/>
        <v>50</v>
      </c>
      <c r="AD29" s="23">
        <v>984.7</v>
      </c>
      <c r="AE29" s="23">
        <v>500</v>
      </c>
      <c r="AF29" s="23">
        <v>570.04999999999995</v>
      </c>
      <c r="AG29" s="23">
        <f t="shared" si="22"/>
        <v>114.00999999999999</v>
      </c>
      <c r="AH29" s="23">
        <f t="shared" si="23"/>
        <v>57.890728140550415</v>
      </c>
      <c r="AI29" s="23">
        <v>24</v>
      </c>
      <c r="AJ29" s="23">
        <v>0</v>
      </c>
      <c r="AK29" s="23">
        <v>0</v>
      </c>
      <c r="AL29" s="23">
        <v>0</v>
      </c>
      <c r="AM29" s="23">
        <f t="shared" si="25"/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9763</v>
      </c>
      <c r="AZ29" s="23">
        <v>4881.5</v>
      </c>
      <c r="BA29" s="23">
        <v>4068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f t="shared" si="7"/>
        <v>291.8</v>
      </c>
      <c r="BO29" s="23">
        <f t="shared" si="7"/>
        <v>0</v>
      </c>
      <c r="BP29" s="23">
        <f t="shared" si="7"/>
        <v>0</v>
      </c>
      <c r="BQ29" s="23">
        <v>0</v>
      </c>
      <c r="BR29" s="23">
        <f t="shared" si="29"/>
        <v>0</v>
      </c>
      <c r="BS29" s="23">
        <v>291.8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3">
        <v>0</v>
      </c>
      <c r="DG29" s="23">
        <f t="shared" si="8"/>
        <v>12650.699999999999</v>
      </c>
      <c r="DH29" s="23">
        <f t="shared" si="9"/>
        <v>6175.6</v>
      </c>
      <c r="DI29" s="23">
        <f t="shared" si="10"/>
        <v>5431.2790000000005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3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3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f t="shared" si="11"/>
        <v>0</v>
      </c>
      <c r="ED29" s="23">
        <v>0</v>
      </c>
      <c r="EE29" s="23">
        <f t="shared" si="12"/>
        <v>0</v>
      </c>
      <c r="EF29" s="24"/>
    </row>
    <row r="30" spans="1:136" s="27" customFormat="1" ht="18.75" customHeight="1" x14ac:dyDescent="0.25">
      <c r="A30" s="21">
        <v>21</v>
      </c>
      <c r="B30" s="22" t="s">
        <v>31</v>
      </c>
      <c r="C30" s="23">
        <v>1944.8</v>
      </c>
      <c r="D30" s="23">
        <v>0</v>
      </c>
      <c r="E30" s="23">
        <f t="shared" si="13"/>
        <v>8890.6</v>
      </c>
      <c r="F30" s="23">
        <f t="shared" si="13"/>
        <v>4475.3</v>
      </c>
      <c r="G30" s="23">
        <f t="shared" si="0"/>
        <v>3723.9079999999999</v>
      </c>
      <c r="H30" s="23">
        <f t="shared" si="1"/>
        <v>83.210242888744872</v>
      </c>
      <c r="I30" s="23">
        <f t="shared" si="2"/>
        <v>41.885901963871952</v>
      </c>
      <c r="J30" s="23">
        <f t="shared" si="3"/>
        <v>1250.5999999999999</v>
      </c>
      <c r="K30" s="23">
        <f t="shared" si="4"/>
        <v>655.29999999999995</v>
      </c>
      <c r="L30" s="23">
        <f t="shared" si="5"/>
        <v>540.30799999999999</v>
      </c>
      <c r="M30" s="23">
        <f t="shared" si="14"/>
        <v>82.452006714481911</v>
      </c>
      <c r="N30" s="23">
        <f t="shared" si="15"/>
        <v>43.203902126979052</v>
      </c>
      <c r="O30" s="23">
        <f t="shared" si="6"/>
        <v>835</v>
      </c>
      <c r="P30" s="23">
        <f t="shared" si="6"/>
        <v>450</v>
      </c>
      <c r="Q30" s="23">
        <f t="shared" si="6"/>
        <v>312.14999999999998</v>
      </c>
      <c r="R30" s="23">
        <f t="shared" si="16"/>
        <v>69.36666666666666</v>
      </c>
      <c r="S30" s="23">
        <f t="shared" si="17"/>
        <v>37.383233532934128</v>
      </c>
      <c r="T30" s="23">
        <v>0</v>
      </c>
      <c r="U30" s="23">
        <v>0</v>
      </c>
      <c r="V30" s="23">
        <v>0.45</v>
      </c>
      <c r="W30" s="23">
        <v>0</v>
      </c>
      <c r="X30" s="23">
        <v>0</v>
      </c>
      <c r="Y30" s="23">
        <v>316.60000000000002</v>
      </c>
      <c r="Z30" s="23">
        <v>158.30000000000001</v>
      </c>
      <c r="AA30" s="23">
        <v>202.65799999999999</v>
      </c>
      <c r="AB30" s="23">
        <f t="shared" si="20"/>
        <v>128.02147820593808</v>
      </c>
      <c r="AC30" s="23">
        <f t="shared" si="21"/>
        <v>64.01073910296904</v>
      </c>
      <c r="AD30" s="23">
        <v>835</v>
      </c>
      <c r="AE30" s="23">
        <v>450</v>
      </c>
      <c r="AF30" s="23">
        <v>311.7</v>
      </c>
      <c r="AG30" s="23">
        <f t="shared" si="22"/>
        <v>69.266666666666666</v>
      </c>
      <c r="AH30" s="23">
        <f t="shared" si="23"/>
        <v>37.32934131736527</v>
      </c>
      <c r="AI30" s="23">
        <v>44</v>
      </c>
      <c r="AJ30" s="23">
        <v>22</v>
      </c>
      <c r="AK30" s="23">
        <v>25.5</v>
      </c>
      <c r="AL30" s="23">
        <f t="shared" si="24"/>
        <v>115.90909090909092</v>
      </c>
      <c r="AM30" s="23">
        <f t="shared" si="25"/>
        <v>57.95454545454546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7640</v>
      </c>
      <c r="AZ30" s="23">
        <v>3820</v>
      </c>
      <c r="BA30" s="23">
        <v>3183.6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f t="shared" si="7"/>
        <v>55</v>
      </c>
      <c r="BO30" s="23">
        <f t="shared" si="7"/>
        <v>25</v>
      </c>
      <c r="BP30" s="23">
        <f t="shared" si="7"/>
        <v>0</v>
      </c>
      <c r="BQ30" s="23">
        <f t="shared" si="28"/>
        <v>0</v>
      </c>
      <c r="BR30" s="23">
        <f t="shared" si="29"/>
        <v>0</v>
      </c>
      <c r="BS30" s="23">
        <v>55</v>
      </c>
      <c r="BT30" s="23">
        <v>25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3">
        <v>0</v>
      </c>
      <c r="DG30" s="23">
        <f t="shared" si="8"/>
        <v>8890.6</v>
      </c>
      <c r="DH30" s="23">
        <f t="shared" si="9"/>
        <v>4475.3</v>
      </c>
      <c r="DI30" s="23">
        <f t="shared" si="10"/>
        <v>3723.9079999999999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3">
        <v>0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3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f t="shared" si="11"/>
        <v>0</v>
      </c>
      <c r="ED30" s="23">
        <v>0</v>
      </c>
      <c r="EE30" s="23">
        <f t="shared" si="12"/>
        <v>0</v>
      </c>
      <c r="EF30" s="24"/>
    </row>
    <row r="31" spans="1:136" s="27" customFormat="1" ht="18.75" customHeight="1" x14ac:dyDescent="0.25">
      <c r="A31" s="21">
        <v>22</v>
      </c>
      <c r="B31" s="22" t="s">
        <v>32</v>
      </c>
      <c r="C31" s="23">
        <v>158.4</v>
      </c>
      <c r="D31" s="23">
        <v>0</v>
      </c>
      <c r="E31" s="23">
        <f t="shared" si="13"/>
        <v>36472.9</v>
      </c>
      <c r="F31" s="23">
        <f t="shared" si="13"/>
        <v>18993.3</v>
      </c>
      <c r="G31" s="23">
        <f t="shared" si="0"/>
        <v>21229.884999999998</v>
      </c>
      <c r="H31" s="23">
        <f t="shared" si="1"/>
        <v>111.77565246692254</v>
      </c>
      <c r="I31" s="23">
        <f t="shared" si="2"/>
        <v>58.207285409166801</v>
      </c>
      <c r="J31" s="23">
        <f t="shared" si="3"/>
        <v>9415</v>
      </c>
      <c r="K31" s="23">
        <f t="shared" si="4"/>
        <v>4714.3999999999996</v>
      </c>
      <c r="L31" s="23">
        <f t="shared" si="5"/>
        <v>3296.9849999999997</v>
      </c>
      <c r="M31" s="23">
        <f t="shared" si="14"/>
        <v>69.934350076361781</v>
      </c>
      <c r="N31" s="23">
        <f t="shared" si="15"/>
        <v>35.018428040361123</v>
      </c>
      <c r="O31" s="23">
        <f t="shared" si="6"/>
        <v>2310</v>
      </c>
      <c r="P31" s="23">
        <f t="shared" si="6"/>
        <v>1160</v>
      </c>
      <c r="Q31" s="23">
        <f t="shared" si="6"/>
        <v>1089.0740000000001</v>
      </c>
      <c r="R31" s="23">
        <f t="shared" si="16"/>
        <v>93.885689655172428</v>
      </c>
      <c r="S31" s="23">
        <f t="shared" si="17"/>
        <v>47.146060606060608</v>
      </c>
      <c r="T31" s="23">
        <v>10</v>
      </c>
      <c r="U31" s="23">
        <v>10</v>
      </c>
      <c r="V31" s="23">
        <v>11.856</v>
      </c>
      <c r="W31" s="23">
        <f t="shared" si="18"/>
        <v>118.56</v>
      </c>
      <c r="X31" s="23">
        <f t="shared" si="19"/>
        <v>118.56</v>
      </c>
      <c r="Y31" s="23">
        <v>2355</v>
      </c>
      <c r="Z31" s="23">
        <v>1177.4000000000001</v>
      </c>
      <c r="AA31" s="23">
        <v>1129.8230000000001</v>
      </c>
      <c r="AB31" s="23">
        <f t="shared" si="20"/>
        <v>95.959147273653812</v>
      </c>
      <c r="AC31" s="23">
        <f t="shared" si="21"/>
        <v>47.975498938428878</v>
      </c>
      <c r="AD31" s="23">
        <v>2300</v>
      </c>
      <c r="AE31" s="23">
        <v>1150</v>
      </c>
      <c r="AF31" s="23">
        <v>1077.2180000000001</v>
      </c>
      <c r="AG31" s="23">
        <f t="shared" si="22"/>
        <v>93.671130434782611</v>
      </c>
      <c r="AH31" s="23">
        <f t="shared" si="23"/>
        <v>46.835565217391306</v>
      </c>
      <c r="AI31" s="23">
        <v>350</v>
      </c>
      <c r="AJ31" s="23">
        <v>200</v>
      </c>
      <c r="AK31" s="23">
        <v>195.25</v>
      </c>
      <c r="AL31" s="23">
        <f t="shared" si="24"/>
        <v>97.625</v>
      </c>
      <c r="AM31" s="23">
        <f t="shared" si="25"/>
        <v>55.785714285714285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25557.9</v>
      </c>
      <c r="AZ31" s="23">
        <v>12778.9</v>
      </c>
      <c r="BA31" s="23">
        <v>10648.9</v>
      </c>
      <c r="BB31" s="23">
        <v>0</v>
      </c>
      <c r="BC31" s="23">
        <v>0</v>
      </c>
      <c r="BD31" s="23">
        <v>0</v>
      </c>
      <c r="BE31" s="23">
        <v>1500</v>
      </c>
      <c r="BF31" s="23">
        <v>1500</v>
      </c>
      <c r="BG31" s="23">
        <v>1500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f t="shared" si="7"/>
        <v>1900</v>
      </c>
      <c r="BO31" s="23">
        <f t="shared" si="7"/>
        <v>950</v>
      </c>
      <c r="BP31" s="23">
        <f t="shared" si="7"/>
        <v>190</v>
      </c>
      <c r="BQ31" s="23">
        <f t="shared" si="28"/>
        <v>20</v>
      </c>
      <c r="BR31" s="23">
        <f t="shared" si="29"/>
        <v>10</v>
      </c>
      <c r="BS31" s="23">
        <v>1900</v>
      </c>
      <c r="BT31" s="23">
        <v>950</v>
      </c>
      <c r="BU31" s="23">
        <v>190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2500</v>
      </c>
      <c r="CO31" s="23">
        <v>1227</v>
      </c>
      <c r="CP31" s="23">
        <v>692.83799999999997</v>
      </c>
      <c r="CQ31" s="23">
        <v>1200</v>
      </c>
      <c r="CR31" s="23">
        <v>350</v>
      </c>
      <c r="CS31" s="23">
        <v>360.58800000000002</v>
      </c>
      <c r="CT31" s="23">
        <v>0</v>
      </c>
      <c r="CU31" s="23">
        <v>0</v>
      </c>
      <c r="CV31" s="23">
        <v>0</v>
      </c>
      <c r="CW31" s="23">
        <v>0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3">
        <v>0</v>
      </c>
      <c r="DG31" s="23">
        <f t="shared" si="8"/>
        <v>36472.9</v>
      </c>
      <c r="DH31" s="23">
        <f t="shared" si="9"/>
        <v>18993.3</v>
      </c>
      <c r="DI31" s="23">
        <f t="shared" si="10"/>
        <v>15445.884999999998</v>
      </c>
      <c r="DJ31" s="23">
        <v>0</v>
      </c>
      <c r="DK31" s="23">
        <v>0</v>
      </c>
      <c r="DL31" s="23">
        <v>5784</v>
      </c>
      <c r="DM31" s="23">
        <v>0</v>
      </c>
      <c r="DN31" s="23">
        <v>0</v>
      </c>
      <c r="DO31" s="23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3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f t="shared" si="11"/>
        <v>0</v>
      </c>
      <c r="ED31" s="23">
        <v>0</v>
      </c>
      <c r="EE31" s="23">
        <f t="shared" si="12"/>
        <v>5784</v>
      </c>
      <c r="EF31" s="24"/>
    </row>
    <row r="32" spans="1:136" s="27" customFormat="1" ht="18.75" customHeight="1" x14ac:dyDescent="0.25">
      <c r="A32" s="21">
        <v>23</v>
      </c>
      <c r="B32" s="22" t="s">
        <v>33</v>
      </c>
      <c r="C32" s="23">
        <v>25933.5</v>
      </c>
      <c r="D32" s="23">
        <v>0</v>
      </c>
      <c r="E32" s="23">
        <f t="shared" si="13"/>
        <v>52807</v>
      </c>
      <c r="F32" s="23">
        <f t="shared" si="13"/>
        <v>27896.5</v>
      </c>
      <c r="G32" s="23">
        <f t="shared" si="0"/>
        <v>22336.781999999996</v>
      </c>
      <c r="H32" s="23">
        <f t="shared" si="1"/>
        <v>80.070195185775987</v>
      </c>
      <c r="I32" s="23">
        <f t="shared" si="2"/>
        <v>42.298903554452998</v>
      </c>
      <c r="J32" s="23">
        <f t="shared" si="3"/>
        <v>14113.9</v>
      </c>
      <c r="K32" s="23">
        <f t="shared" si="4"/>
        <v>8550</v>
      </c>
      <c r="L32" s="23">
        <f t="shared" si="5"/>
        <v>6214.4820000000009</v>
      </c>
      <c r="M32" s="23">
        <f t="shared" si="14"/>
        <v>72.684000000000012</v>
      </c>
      <c r="N32" s="23">
        <f t="shared" si="15"/>
        <v>44.030934043744118</v>
      </c>
      <c r="O32" s="23">
        <f t="shared" si="6"/>
        <v>6080</v>
      </c>
      <c r="P32" s="23">
        <f t="shared" si="6"/>
        <v>3850</v>
      </c>
      <c r="Q32" s="23">
        <f t="shared" si="6"/>
        <v>2673.828</v>
      </c>
      <c r="R32" s="23">
        <f t="shared" si="16"/>
        <v>69.450077922077924</v>
      </c>
      <c r="S32" s="23">
        <f t="shared" si="17"/>
        <v>43.977434210526319</v>
      </c>
      <c r="T32" s="23">
        <v>80</v>
      </c>
      <c r="U32" s="23">
        <v>50</v>
      </c>
      <c r="V32" s="23">
        <v>11.675000000000001</v>
      </c>
      <c r="W32" s="23">
        <f t="shared" si="18"/>
        <v>23.35</v>
      </c>
      <c r="X32" s="23">
        <f t="shared" si="19"/>
        <v>14.59375</v>
      </c>
      <c r="Y32" s="23">
        <v>4537.3999999999996</v>
      </c>
      <c r="Z32" s="23">
        <v>2800</v>
      </c>
      <c r="AA32" s="23">
        <v>2274.3359999999998</v>
      </c>
      <c r="AB32" s="23">
        <f t="shared" si="20"/>
        <v>81.226285714285709</v>
      </c>
      <c r="AC32" s="23">
        <f t="shared" si="21"/>
        <v>50.124212103848024</v>
      </c>
      <c r="AD32" s="23">
        <v>6000</v>
      </c>
      <c r="AE32" s="23">
        <v>3800</v>
      </c>
      <c r="AF32" s="23">
        <v>2662.1529999999998</v>
      </c>
      <c r="AG32" s="23">
        <f t="shared" si="22"/>
        <v>70.056657894736844</v>
      </c>
      <c r="AH32" s="23">
        <f t="shared" si="23"/>
        <v>44.369216666666659</v>
      </c>
      <c r="AI32" s="23">
        <v>332</v>
      </c>
      <c r="AJ32" s="23">
        <v>200</v>
      </c>
      <c r="AK32" s="23">
        <v>167</v>
      </c>
      <c r="AL32" s="23">
        <f t="shared" si="24"/>
        <v>83.5</v>
      </c>
      <c r="AM32" s="23">
        <f t="shared" si="25"/>
        <v>50.30120481927711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38693.1</v>
      </c>
      <c r="AZ32" s="23">
        <v>19346.5</v>
      </c>
      <c r="BA32" s="23">
        <v>16122.3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f t="shared" si="7"/>
        <v>1040</v>
      </c>
      <c r="BO32" s="23">
        <f t="shared" si="7"/>
        <v>500</v>
      </c>
      <c r="BP32" s="23">
        <f t="shared" si="7"/>
        <v>228.6</v>
      </c>
      <c r="BQ32" s="23">
        <f t="shared" si="28"/>
        <v>45.72</v>
      </c>
      <c r="BR32" s="23">
        <f t="shared" si="29"/>
        <v>21.98076923076923</v>
      </c>
      <c r="BS32" s="23">
        <v>1040</v>
      </c>
      <c r="BT32" s="23">
        <v>500</v>
      </c>
      <c r="BU32" s="23">
        <v>228.6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2124.5</v>
      </c>
      <c r="CO32" s="23">
        <v>1200</v>
      </c>
      <c r="CP32" s="23">
        <v>831.11800000000005</v>
      </c>
      <c r="CQ32" s="23">
        <v>300</v>
      </c>
      <c r="CR32" s="23">
        <v>100</v>
      </c>
      <c r="CS32" s="23">
        <v>44.118000000000002</v>
      </c>
      <c r="CT32" s="23">
        <v>0</v>
      </c>
      <c r="CU32" s="23">
        <v>0</v>
      </c>
      <c r="CV32" s="23">
        <v>0</v>
      </c>
      <c r="CW32" s="23">
        <v>0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39.6</v>
      </c>
      <c r="DF32" s="23">
        <v>0</v>
      </c>
      <c r="DG32" s="23">
        <f t="shared" si="8"/>
        <v>52807</v>
      </c>
      <c r="DH32" s="23">
        <f t="shared" si="9"/>
        <v>27896.5</v>
      </c>
      <c r="DI32" s="23">
        <f t="shared" si="10"/>
        <v>22336.781999999996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3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3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f t="shared" si="11"/>
        <v>0</v>
      </c>
      <c r="ED32" s="23">
        <v>0</v>
      </c>
      <c r="EE32" s="23">
        <f t="shared" si="12"/>
        <v>0</v>
      </c>
      <c r="EF32" s="24"/>
    </row>
    <row r="33" spans="1:136" s="27" customFormat="1" ht="18.75" customHeight="1" x14ac:dyDescent="0.25">
      <c r="A33" s="21">
        <v>24</v>
      </c>
      <c r="B33" s="22" t="s">
        <v>34</v>
      </c>
      <c r="C33" s="23">
        <v>812.4</v>
      </c>
      <c r="D33" s="23">
        <v>0</v>
      </c>
      <c r="E33" s="23">
        <f t="shared" si="13"/>
        <v>22420.7</v>
      </c>
      <c r="F33" s="23">
        <f t="shared" si="13"/>
        <v>11181.2</v>
      </c>
      <c r="G33" s="23">
        <f t="shared" si="0"/>
        <v>9074.8780000000006</v>
      </c>
      <c r="H33" s="23">
        <f t="shared" si="1"/>
        <v>81.161932529603263</v>
      </c>
      <c r="I33" s="23">
        <f t="shared" si="2"/>
        <v>40.475444566851174</v>
      </c>
      <c r="J33" s="23">
        <f t="shared" si="3"/>
        <v>2484.3000000000002</v>
      </c>
      <c r="K33" s="23">
        <f t="shared" si="4"/>
        <v>1188</v>
      </c>
      <c r="L33" s="23">
        <f t="shared" si="5"/>
        <v>618.178</v>
      </c>
      <c r="M33" s="23">
        <f t="shared" si="14"/>
        <v>52.035185185185185</v>
      </c>
      <c r="N33" s="23">
        <f t="shared" si="15"/>
        <v>24.883387674596463</v>
      </c>
      <c r="O33" s="23">
        <f t="shared" si="6"/>
        <v>642.70000000000005</v>
      </c>
      <c r="P33" s="23">
        <f t="shared" si="6"/>
        <v>260</v>
      </c>
      <c r="Q33" s="23">
        <f t="shared" si="6"/>
        <v>11.234</v>
      </c>
      <c r="R33" s="23">
        <f t="shared" si="16"/>
        <v>4.3207692307692307</v>
      </c>
      <c r="S33" s="23">
        <f t="shared" si="17"/>
        <v>1.7479383849385404</v>
      </c>
      <c r="T33" s="23">
        <v>100.7</v>
      </c>
      <c r="U33" s="23">
        <v>60</v>
      </c>
      <c r="V33" s="23">
        <v>3.4000000000000002E-2</v>
      </c>
      <c r="W33" s="23">
        <f t="shared" si="18"/>
        <v>5.6666666666666671E-2</v>
      </c>
      <c r="X33" s="23">
        <f t="shared" si="19"/>
        <v>3.3763654419066536E-2</v>
      </c>
      <c r="Y33" s="23">
        <v>1474.6</v>
      </c>
      <c r="Z33" s="23">
        <v>775</v>
      </c>
      <c r="AA33" s="23">
        <v>516.94399999999996</v>
      </c>
      <c r="AB33" s="23">
        <f t="shared" si="20"/>
        <v>66.702451612903218</v>
      </c>
      <c r="AC33" s="23">
        <f t="shared" si="21"/>
        <v>35.056557710565578</v>
      </c>
      <c r="AD33" s="23">
        <v>542</v>
      </c>
      <c r="AE33" s="23">
        <v>200</v>
      </c>
      <c r="AF33" s="23">
        <v>11.2</v>
      </c>
      <c r="AG33" s="23">
        <f t="shared" si="22"/>
        <v>5.6</v>
      </c>
      <c r="AH33" s="23">
        <f t="shared" si="23"/>
        <v>2.0664206642066416</v>
      </c>
      <c r="AI33" s="23">
        <v>6</v>
      </c>
      <c r="AJ33" s="23">
        <v>3</v>
      </c>
      <c r="AK33" s="23">
        <v>0</v>
      </c>
      <c r="AL33" s="23">
        <f t="shared" si="24"/>
        <v>0</v>
      </c>
      <c r="AM33" s="23">
        <f t="shared" si="25"/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18436.400000000001</v>
      </c>
      <c r="AZ33" s="23">
        <v>9218.2000000000007</v>
      </c>
      <c r="BA33" s="23">
        <v>7681.7</v>
      </c>
      <c r="BB33" s="23">
        <v>0</v>
      </c>
      <c r="BC33" s="23">
        <v>0</v>
      </c>
      <c r="BD33" s="23">
        <v>0</v>
      </c>
      <c r="BE33" s="23">
        <v>1500</v>
      </c>
      <c r="BF33" s="23">
        <v>775</v>
      </c>
      <c r="BG33" s="23">
        <v>775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f t="shared" si="7"/>
        <v>361</v>
      </c>
      <c r="BO33" s="23">
        <f t="shared" si="7"/>
        <v>150</v>
      </c>
      <c r="BP33" s="23">
        <f t="shared" si="7"/>
        <v>90</v>
      </c>
      <c r="BQ33" s="23">
        <f t="shared" si="28"/>
        <v>60</v>
      </c>
      <c r="BR33" s="23">
        <f t="shared" si="29"/>
        <v>24.930747922437675</v>
      </c>
      <c r="BS33" s="23">
        <v>361</v>
      </c>
      <c r="BT33" s="23">
        <v>150</v>
      </c>
      <c r="BU33" s="23">
        <v>90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3">
        <v>0</v>
      </c>
      <c r="DG33" s="23">
        <f t="shared" si="8"/>
        <v>22420.7</v>
      </c>
      <c r="DH33" s="23">
        <f t="shared" si="9"/>
        <v>11181.2</v>
      </c>
      <c r="DI33" s="23">
        <f t="shared" si="10"/>
        <v>9074.8780000000006</v>
      </c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3">
        <v>0</v>
      </c>
      <c r="DP33" s="23">
        <v>0</v>
      </c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3">
        <v>0</v>
      </c>
      <c r="DY33" s="23">
        <v>0</v>
      </c>
      <c r="DZ33" s="23">
        <v>0</v>
      </c>
      <c r="EA33" s="23">
        <v>0</v>
      </c>
      <c r="EB33" s="23">
        <v>0</v>
      </c>
      <c r="EC33" s="23">
        <f t="shared" si="11"/>
        <v>0</v>
      </c>
      <c r="ED33" s="23">
        <v>0</v>
      </c>
      <c r="EE33" s="23">
        <f t="shared" si="12"/>
        <v>0</v>
      </c>
      <c r="EF33" s="24"/>
    </row>
    <row r="34" spans="1:136" s="29" customFormat="1" ht="21" customHeight="1" x14ac:dyDescent="0.25">
      <c r="A34" s="100" t="s">
        <v>35</v>
      </c>
      <c r="B34" s="101"/>
      <c r="C34" s="28">
        <f>SUM(C10:C33)</f>
        <v>615486.9</v>
      </c>
      <c r="D34" s="28">
        <f>SUM(D10:D33)</f>
        <v>1320.6</v>
      </c>
      <c r="E34" s="28">
        <f t="shared" ref="E34" si="30">DG34+EC34-DY34</f>
        <v>3908413.216</v>
      </c>
      <c r="F34" s="28">
        <f>SUM(F10:F33)</f>
        <v>1920019.4999999998</v>
      </c>
      <c r="G34" s="28">
        <f>SUM(G10:G33)</f>
        <v>1586154.6204000004</v>
      </c>
      <c r="H34" s="28">
        <f t="shared" si="1"/>
        <v>82.611380790663873</v>
      </c>
      <c r="I34" s="28">
        <f t="shared" si="2"/>
        <v>40.58308404819396</v>
      </c>
      <c r="J34" s="28">
        <f>SUM(J10:J33)</f>
        <v>1135944.916</v>
      </c>
      <c r="K34" s="28">
        <f>SUM(K10:K33)</f>
        <v>534552.80000000005</v>
      </c>
      <c r="L34" s="28">
        <f>SUM(L10:L33)</f>
        <v>422245.28040000005</v>
      </c>
      <c r="M34" s="28">
        <f t="shared" si="14"/>
        <v>78.990378574389666</v>
      </c>
      <c r="N34" s="28">
        <f t="shared" si="15"/>
        <v>37.171281322940494</v>
      </c>
      <c r="O34" s="28">
        <f>SUM(O10:O33)</f>
        <v>409469.91599999997</v>
      </c>
      <c r="P34" s="28">
        <f>SUM(P10:P33)</f>
        <v>193813.8</v>
      </c>
      <c r="Q34" s="28">
        <f>SUM(Q10:Q33)</f>
        <v>148385.33540000001</v>
      </c>
      <c r="R34" s="28">
        <f t="shared" si="16"/>
        <v>76.560768841021655</v>
      </c>
      <c r="S34" s="28">
        <f t="shared" si="17"/>
        <v>36.238397401581032</v>
      </c>
      <c r="T34" s="28">
        <f>SUM(T10:T33)</f>
        <v>45439.015999999996</v>
      </c>
      <c r="U34" s="28">
        <f>SUM(U10:U33)</f>
        <v>16583.699999999997</v>
      </c>
      <c r="V34" s="28">
        <f>SUM(V10:V33)</f>
        <v>13345.684399999998</v>
      </c>
      <c r="W34" s="28">
        <f t="shared" si="18"/>
        <v>80.474709503910475</v>
      </c>
      <c r="X34" s="28">
        <f t="shared" si="19"/>
        <v>29.370540066272561</v>
      </c>
      <c r="Y34" s="28">
        <f>SUM(Y10:Y33)</f>
        <v>191419.90000000002</v>
      </c>
      <c r="Z34" s="28">
        <f>SUM(Z10:Z33)</f>
        <v>83308.200000000012</v>
      </c>
      <c r="AA34" s="28">
        <f>SUM(AA10:AA33)</f>
        <v>68509.254700000005</v>
      </c>
      <c r="AB34" s="28">
        <f t="shared" si="20"/>
        <v>82.235907989849736</v>
      </c>
      <c r="AC34" s="28">
        <f t="shared" si="21"/>
        <v>35.790037869625884</v>
      </c>
      <c r="AD34" s="28">
        <f>SUM(AD10:AD33)</f>
        <v>364030.89999999997</v>
      </c>
      <c r="AE34" s="28">
        <f>SUM(AE10:AE33)</f>
        <v>177230.09999999998</v>
      </c>
      <c r="AF34" s="28">
        <f>SUM(AF10:AF33)</f>
        <v>135039.65100000001</v>
      </c>
      <c r="AG34" s="28">
        <f t="shared" si="22"/>
        <v>76.19453523978153</v>
      </c>
      <c r="AH34" s="28">
        <f t="shared" si="23"/>
        <v>37.095656165451899</v>
      </c>
      <c r="AI34" s="28">
        <f>SUM(AI10:AI33)</f>
        <v>48593.3</v>
      </c>
      <c r="AJ34" s="28">
        <f>SUM(AJ10:AJ33)</f>
        <v>24870.799999999999</v>
      </c>
      <c r="AK34" s="28">
        <f>SUM(AK10:AK33)</f>
        <v>17696.461199999998</v>
      </c>
      <c r="AL34" s="28">
        <f t="shared" si="24"/>
        <v>71.153566431317046</v>
      </c>
      <c r="AM34" s="28">
        <f t="shared" si="25"/>
        <v>36.417492123399718</v>
      </c>
      <c r="AN34" s="28">
        <f>SUM(AN10:AN33)</f>
        <v>23400</v>
      </c>
      <c r="AO34" s="28">
        <f>SUM(AO10:AO33)</f>
        <v>11350</v>
      </c>
      <c r="AP34" s="28">
        <f>SUM(AP10:AP33)</f>
        <v>10266.5</v>
      </c>
      <c r="AQ34" s="28">
        <f t="shared" si="26"/>
        <v>90.45374449339208</v>
      </c>
      <c r="AR34" s="28">
        <f t="shared" si="27"/>
        <v>43.873931623931625</v>
      </c>
      <c r="AS34" s="28">
        <f>SUM(AS10:AS33)</f>
        <v>0</v>
      </c>
      <c r="AT34" s="28">
        <f t="shared" ref="AT34:AX34" si="31">SUM(AT10:AT33)</f>
        <v>0</v>
      </c>
      <c r="AU34" s="28">
        <f t="shared" si="31"/>
        <v>0</v>
      </c>
      <c r="AV34" s="28">
        <f t="shared" si="31"/>
        <v>0</v>
      </c>
      <c r="AW34" s="28">
        <f t="shared" si="31"/>
        <v>0</v>
      </c>
      <c r="AX34" s="28">
        <f t="shared" si="31"/>
        <v>0</v>
      </c>
      <c r="AY34" s="28">
        <f>SUM(AY10:AY33)</f>
        <v>2659125.5999999996</v>
      </c>
      <c r="AZ34" s="28">
        <f t="shared" ref="AZ34:BD34" si="32">SUM(AZ10:AZ33)</f>
        <v>1329621.7</v>
      </c>
      <c r="BA34" s="28">
        <f t="shared" si="32"/>
        <v>1107970.5999999999</v>
      </c>
      <c r="BB34" s="28">
        <f t="shared" si="32"/>
        <v>0</v>
      </c>
      <c r="BC34" s="28">
        <f t="shared" si="32"/>
        <v>0</v>
      </c>
      <c r="BD34" s="28">
        <f t="shared" si="32"/>
        <v>0</v>
      </c>
      <c r="BE34" s="28">
        <f>SUM(BE10:BE33)</f>
        <v>54541.999999999993</v>
      </c>
      <c r="BF34" s="28">
        <f t="shared" ref="BF34:BM34" si="33">SUM(BF10:BF33)</f>
        <v>24255.499999999996</v>
      </c>
      <c r="BG34" s="28">
        <f t="shared" si="33"/>
        <v>20066.300000000003</v>
      </c>
      <c r="BH34" s="28">
        <f t="shared" si="33"/>
        <v>0</v>
      </c>
      <c r="BI34" s="28">
        <f t="shared" si="33"/>
        <v>0</v>
      </c>
      <c r="BJ34" s="28">
        <f t="shared" si="33"/>
        <v>0</v>
      </c>
      <c r="BK34" s="28">
        <f t="shared" si="33"/>
        <v>0</v>
      </c>
      <c r="BL34" s="28">
        <f t="shared" si="33"/>
        <v>0</v>
      </c>
      <c r="BM34" s="28">
        <f t="shared" si="33"/>
        <v>0</v>
      </c>
      <c r="BN34" s="28">
        <f>SUM(BN10:BN33)</f>
        <v>104688.7</v>
      </c>
      <c r="BO34" s="28">
        <f>SUM(BO10:BO33)</f>
        <v>53624.5</v>
      </c>
      <c r="BP34" s="28">
        <f>SUM(BP10:BP33)</f>
        <v>36323.147699999994</v>
      </c>
      <c r="BQ34" s="28">
        <f t="shared" si="28"/>
        <v>67.736105138509444</v>
      </c>
      <c r="BR34" s="28">
        <f t="shared" si="29"/>
        <v>34.696340388217635</v>
      </c>
      <c r="BS34" s="28">
        <f>SUM(BS10:BS33)</f>
        <v>45702.3</v>
      </c>
      <c r="BT34" s="28">
        <f t="shared" ref="BT34:BU34" si="34">SUM(BT10:BT33)</f>
        <v>22530</v>
      </c>
      <c r="BU34" s="28">
        <f t="shared" si="34"/>
        <v>16712.911699999997</v>
      </c>
      <c r="BV34" s="28">
        <f>SUM(BV10:BV33)</f>
        <v>18685.400000000001</v>
      </c>
      <c r="BW34" s="28">
        <f t="shared" ref="BW34:EE34" si="35">SUM(BW10:BW33)</f>
        <v>8885</v>
      </c>
      <c r="BX34" s="28">
        <f t="shared" si="35"/>
        <v>4326.6239999999998</v>
      </c>
      <c r="BY34" s="28">
        <f t="shared" si="35"/>
        <v>14646</v>
      </c>
      <c r="BZ34" s="28">
        <f t="shared" si="35"/>
        <v>9000</v>
      </c>
      <c r="CA34" s="28">
        <f t="shared" si="35"/>
        <v>5379.6</v>
      </c>
      <c r="CB34" s="28">
        <f t="shared" si="35"/>
        <v>25655</v>
      </c>
      <c r="CC34" s="28">
        <f t="shared" si="35"/>
        <v>13209.5</v>
      </c>
      <c r="CD34" s="28">
        <f t="shared" si="35"/>
        <v>9904.0119999999988</v>
      </c>
      <c r="CE34" s="28">
        <f t="shared" si="35"/>
        <v>0</v>
      </c>
      <c r="CF34" s="28">
        <f t="shared" si="35"/>
        <v>0</v>
      </c>
      <c r="CG34" s="28">
        <f t="shared" si="35"/>
        <v>0</v>
      </c>
      <c r="CH34" s="28">
        <f t="shared" si="35"/>
        <v>24484.3</v>
      </c>
      <c r="CI34" s="28">
        <f t="shared" si="35"/>
        <v>10273.1</v>
      </c>
      <c r="CJ34" s="28">
        <f t="shared" si="35"/>
        <v>8963.58</v>
      </c>
      <c r="CK34" s="28">
        <f t="shared" si="35"/>
        <v>9000</v>
      </c>
      <c r="CL34" s="28">
        <f t="shared" si="35"/>
        <v>2500</v>
      </c>
      <c r="CM34" s="28">
        <f t="shared" si="35"/>
        <v>398.96799999999996</v>
      </c>
      <c r="CN34" s="28">
        <f t="shared" si="35"/>
        <v>323098.5</v>
      </c>
      <c r="CO34" s="28">
        <f t="shared" si="35"/>
        <v>153490.9</v>
      </c>
      <c r="CP34" s="28">
        <f t="shared" si="35"/>
        <v>126256.7784</v>
      </c>
      <c r="CQ34" s="28">
        <f t="shared" si="35"/>
        <v>92165</v>
      </c>
      <c r="CR34" s="28">
        <f t="shared" si="35"/>
        <v>37665</v>
      </c>
      <c r="CS34" s="28">
        <f t="shared" si="35"/>
        <v>31775.804399999997</v>
      </c>
      <c r="CT34" s="28">
        <f t="shared" si="35"/>
        <v>8450</v>
      </c>
      <c r="CU34" s="28">
        <f t="shared" si="35"/>
        <v>10</v>
      </c>
      <c r="CV34" s="28">
        <f t="shared" si="35"/>
        <v>1063.97</v>
      </c>
      <c r="CW34" s="28">
        <f t="shared" si="35"/>
        <v>1680</v>
      </c>
      <c r="CX34" s="28">
        <f t="shared" si="35"/>
        <v>770</v>
      </c>
      <c r="CY34" s="28">
        <f t="shared" si="35"/>
        <v>1445</v>
      </c>
      <c r="CZ34" s="28">
        <f t="shared" si="35"/>
        <v>24316.400000000001</v>
      </c>
      <c r="DA34" s="28">
        <f t="shared" si="35"/>
        <v>21316.400000000001</v>
      </c>
      <c r="DB34" s="28">
        <f t="shared" si="35"/>
        <v>21124.86</v>
      </c>
      <c r="DC34" s="28">
        <f t="shared" si="35"/>
        <v>16144.6</v>
      </c>
      <c r="DD34" s="28">
        <f t="shared" si="35"/>
        <v>10814.6</v>
      </c>
      <c r="DE34" s="28">
        <f t="shared" si="35"/>
        <v>11899.865</v>
      </c>
      <c r="DF34" s="28">
        <f t="shared" si="35"/>
        <v>0</v>
      </c>
      <c r="DG34" s="28">
        <f t="shared" si="35"/>
        <v>3898413.216</v>
      </c>
      <c r="DH34" s="28">
        <f t="shared" si="35"/>
        <v>1920019.4999999998</v>
      </c>
      <c r="DI34" s="28">
        <f t="shared" si="35"/>
        <v>1580370.6204000004</v>
      </c>
      <c r="DJ34" s="28">
        <f t="shared" si="35"/>
        <v>0</v>
      </c>
      <c r="DK34" s="28">
        <f t="shared" si="35"/>
        <v>0</v>
      </c>
      <c r="DL34" s="28">
        <f t="shared" si="35"/>
        <v>5784</v>
      </c>
      <c r="DM34" s="28">
        <f t="shared" si="35"/>
        <v>0</v>
      </c>
      <c r="DN34" s="28">
        <f t="shared" si="35"/>
        <v>0</v>
      </c>
      <c r="DO34" s="28">
        <f t="shared" si="35"/>
        <v>0</v>
      </c>
      <c r="DP34" s="28">
        <f t="shared" si="35"/>
        <v>0</v>
      </c>
      <c r="DQ34" s="28">
        <f t="shared" si="35"/>
        <v>0</v>
      </c>
      <c r="DR34" s="28">
        <f t="shared" si="35"/>
        <v>0</v>
      </c>
      <c r="DS34" s="28">
        <f t="shared" si="35"/>
        <v>10000</v>
      </c>
      <c r="DT34" s="28">
        <f t="shared" si="35"/>
        <v>0</v>
      </c>
      <c r="DU34" s="28">
        <f t="shared" si="35"/>
        <v>0</v>
      </c>
      <c r="DV34" s="28">
        <f t="shared" si="35"/>
        <v>0</v>
      </c>
      <c r="DW34" s="28">
        <f t="shared" si="35"/>
        <v>0</v>
      </c>
      <c r="DX34" s="28">
        <f t="shared" si="35"/>
        <v>0</v>
      </c>
      <c r="DY34" s="28">
        <f t="shared" si="35"/>
        <v>0</v>
      </c>
      <c r="DZ34" s="28">
        <f t="shared" si="35"/>
        <v>0</v>
      </c>
      <c r="EA34" s="28">
        <f t="shared" si="35"/>
        <v>0</v>
      </c>
      <c r="EB34" s="28">
        <f t="shared" si="35"/>
        <v>0</v>
      </c>
      <c r="EC34" s="28">
        <f t="shared" si="35"/>
        <v>10000</v>
      </c>
      <c r="ED34" s="28">
        <f t="shared" si="35"/>
        <v>0</v>
      </c>
      <c r="EE34" s="28">
        <f t="shared" si="35"/>
        <v>5784</v>
      </c>
    </row>
    <row r="35" spans="1:136" ht="3" customHeight="1" x14ac:dyDescent="0.25"/>
  </sheetData>
  <protectedRanges>
    <protectedRange sqref="AP16:AP33" name="Range4_4_1_1_2_1_1_2_1_1_1_1_1_1_1"/>
    <protectedRange sqref="W10:W24 W26:W34" name="Range4_5_1_2_1_1_1_1_1_1_1_1_1_1"/>
    <protectedRange sqref="AB10:AB24 AB26:AB34" name="Range4_1_1_1_2_1_1_1_1_1_1_1_1_1_1"/>
    <protectedRange sqref="AG10:AG24 AG26:AG34" name="Range4_2_1_1_2_1_1_1_1_1_1_1_1_1_1"/>
    <protectedRange sqref="AL10:AL24 AL26:AL34" name="Range4_3_1_1_2_1_1_1_1_1_1_1_1_1_1"/>
    <protectedRange sqref="AQ10:AQ34" name="Range4_4_1_1_2_1_1_1_1_1_1_1_1_1_1"/>
    <protectedRange sqref="BX10" name="Range5_2_1_1_2_1_1_1_1_1_1_1_1_1_1"/>
    <protectedRange sqref="V10:V24 V26:V33" name="Range4"/>
    <protectedRange sqref="AA10:AA24 AA26:AA33" name="Range4_1"/>
    <protectedRange sqref="AF10:AF24 AF26:AF33" name="Range4_2"/>
    <protectedRange sqref="AK10:AK24 AK26:AK33" name="Range4_3"/>
    <protectedRange sqref="AP10:AP15" name="Range4_4"/>
    <protectedRange sqref="AZ10:AZ24 AZ26:AZ33" name="Range4_5"/>
    <protectedRange sqref="BA10:BA24 BA26:BA33" name="Range4_5_1"/>
    <protectedRange sqref="BG17:BG19" name="Range4_6"/>
    <protectedRange sqref="BU10:BU24 BU26:BU33" name="Range5"/>
    <protectedRange sqref="BX12:BX33" name="Range5_1"/>
    <protectedRange sqref="CD10:CD24 CD26:CD33" name="Range5_4"/>
    <protectedRange sqref="CM12:CM16" name="Range5_6"/>
    <protectedRange sqref="CP10:CP24 CP26:CP33" name="Range5_7"/>
    <protectedRange sqref="CS10:CS24 CS26:CS33" name="Range5_8"/>
    <protectedRange sqref="CY10:CY33" name="Range5_9"/>
    <protectedRange sqref="DE32:DE33 DE10:DE24" name="Range5_10"/>
    <protectedRange sqref="W25" name="Range4_5_1_2_1_1_1_1_1_1_1_1_1"/>
    <protectedRange sqref="AB25" name="Range4_1_1_1_2_1_1_1_1_1_1_1_1_1"/>
    <protectedRange sqref="AG25" name="Range4_2_1_1_2_1_1_1_1_1_1_1_1_1"/>
    <protectedRange sqref="AL25" name="Range4_3_1_1_2_1_1_1_1_1_1_1_1_1"/>
    <protectedRange sqref="V25" name="Range4_7"/>
    <protectedRange sqref="AA25" name="Range4_1_1"/>
    <protectedRange sqref="AF25" name="Range4_2_1"/>
    <protectedRange sqref="AK25" name="Range4_3_1"/>
    <protectedRange sqref="AZ25" name="Range4_5_2"/>
    <protectedRange sqref="BA25" name="Range4_5_1_1"/>
    <protectedRange sqref="BU25" name="Range5_2"/>
    <protectedRange sqref="CD25" name="Range5_4_1"/>
    <protectedRange sqref="CP25" name="Range5_7_1"/>
    <protectedRange sqref="CS25" name="Range5_8_1"/>
    <protectedRange sqref="DE25:DE31" name="Range5_10_1"/>
  </protectedRanges>
  <mergeCells count="130">
    <mergeCell ref="BO7:BR7"/>
    <mergeCell ref="BS7:BS8"/>
    <mergeCell ref="CE6:CG6"/>
    <mergeCell ref="CH6:CJ6"/>
    <mergeCell ref="AW7:AX7"/>
    <mergeCell ref="AY7:AY8"/>
    <mergeCell ref="AZ7:BA7"/>
    <mergeCell ref="BB7:BB8"/>
    <mergeCell ref="BC7:BD7"/>
    <mergeCell ref="A34:B34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BL7:BM7"/>
    <mergeCell ref="AV7:AV8"/>
    <mergeCell ref="T7:T8"/>
    <mergeCell ref="U7:X7"/>
    <mergeCell ref="Y7:Y8"/>
    <mergeCell ref="Z7:AC7"/>
    <mergeCell ref="BN7:BN8"/>
    <mergeCell ref="BY7:BY8"/>
    <mergeCell ref="BZ7:CA7"/>
    <mergeCell ref="CB7:CB8"/>
    <mergeCell ref="CC7:CD7"/>
    <mergeCell ref="CE7:CE8"/>
    <mergeCell ref="CF7:CG7"/>
    <mergeCell ref="BT7:BU7"/>
    <mergeCell ref="CK6:CM6"/>
    <mergeCell ref="DP5:DR6"/>
    <mergeCell ref="CO7:CP7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G4:DI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AY6:BA6"/>
    <mergeCell ref="BB6:BD6"/>
    <mergeCell ref="BE6:BG6"/>
    <mergeCell ref="BH6:BJ6"/>
    <mergeCell ref="BN6:BR6"/>
    <mergeCell ref="BS6:BU6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CT7:CT8"/>
    <mergeCell ref="CU7:CV7"/>
    <mergeCell ref="CW7:CW8"/>
    <mergeCell ref="CX7:CY7"/>
    <mergeCell ref="CH7:CH8"/>
    <mergeCell ref="CI7:CJ7"/>
    <mergeCell ref="CK7:CK8"/>
    <mergeCell ref="EB4:EB8"/>
    <mergeCell ref="DF4:DF8"/>
    <mergeCell ref="DJ4:EA4"/>
    <mergeCell ref="DY6:EA6"/>
    <mergeCell ref="CL7:CM7"/>
    <mergeCell ref="CN7:CN8"/>
    <mergeCell ref="DS5:EA5"/>
    <mergeCell ref="DZ7:EA7"/>
    <mergeCell ref="EC7:EC8"/>
    <mergeCell ref="ED7:EE7"/>
    <mergeCell ref="DQ7:DR7"/>
    <mergeCell ref="DS7:DS8"/>
    <mergeCell ref="DT7:DU7"/>
    <mergeCell ref="DV7:DV8"/>
    <mergeCell ref="DW7:DX7"/>
    <mergeCell ref="DY7:DY8"/>
    <mergeCell ref="C1:Q1"/>
    <mergeCell ref="C2:Q2"/>
    <mergeCell ref="Q3:R3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G7:DG8"/>
    <mergeCell ref="CQ7:CQ8"/>
    <mergeCell ref="CR7:CS7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31.05.2019</vt:lpstr>
      <vt:lpstr>'31.05.2019'!Print_Titles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2019-06-13T11:36:24Z</dcterms:modified>
</cp:coreProperties>
</file>