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736"/>
  </bookViews>
  <sheets>
    <sheet name="Ekamut" sheetId="9" r:id="rId1"/>
  </sheets>
  <definedNames>
    <definedName name="_xlnm._FilterDatabase" localSheetId="0" hidden="1">Ekamut!$S$1:$S$110</definedName>
    <definedName name="_xlnm.Print_Titles" localSheetId="0">Ekamut!$A:$B,Ekamut!$4:$9</definedName>
  </definedNames>
  <calcPr calcId="144525"/>
</workbook>
</file>

<file path=xl/calcChain.xml><?xml version="1.0" encoding="utf-8"?>
<calcChain xmlns="http://schemas.openxmlformats.org/spreadsheetml/2006/main">
  <c r="CI107" i="9" l="1"/>
  <c r="CH107" i="9"/>
  <c r="CG107" i="9"/>
  <c r="CF107" i="9"/>
  <c r="CE107" i="9"/>
  <c r="CD107" i="9"/>
  <c r="CC107" i="9"/>
  <c r="CB107" i="9"/>
  <c r="CA107" i="9"/>
  <c r="BZ107" i="9"/>
  <c r="BY107" i="9"/>
  <c r="BX107" i="9"/>
  <c r="BW107" i="9"/>
  <c r="BT107" i="9"/>
  <c r="BS107" i="9"/>
  <c r="BR107" i="9"/>
  <c r="BQ107" i="9"/>
  <c r="BP107" i="9"/>
  <c r="BO107" i="9"/>
  <c r="BN107" i="9"/>
  <c r="BM107" i="9"/>
  <c r="BL107" i="9"/>
  <c r="BK107" i="9"/>
  <c r="BJ107" i="9"/>
  <c r="BI107" i="9"/>
  <c r="BH107" i="9"/>
  <c r="BG107" i="9"/>
  <c r="BF107" i="9"/>
  <c r="BE107" i="9"/>
  <c r="BD107" i="9"/>
  <c r="BC107" i="9"/>
  <c r="BB107" i="9"/>
  <c r="BA107" i="9"/>
  <c r="AZ107" i="9"/>
  <c r="AY107" i="9"/>
  <c r="AX107" i="9"/>
  <c r="AW107" i="9"/>
  <c r="AV107" i="9"/>
  <c r="AU107" i="9"/>
  <c r="AT107" i="9"/>
  <c r="AP107" i="9"/>
  <c r="AO107" i="9"/>
  <c r="AN107" i="9"/>
  <c r="AM107" i="9"/>
  <c r="AL107" i="9"/>
  <c r="AK107" i="9"/>
  <c r="AJ107" i="9"/>
  <c r="AI107" i="9"/>
  <c r="AH107" i="9"/>
  <c r="AG107" i="9"/>
  <c r="AF107" i="9"/>
  <c r="AE107" i="9"/>
  <c r="AD107" i="9"/>
  <c r="AC107" i="9"/>
  <c r="AA107" i="9"/>
  <c r="Z107" i="9"/>
  <c r="X107" i="9"/>
  <c r="W107" i="9"/>
  <c r="U107" i="9"/>
  <c r="T107" i="9"/>
  <c r="R107" i="9"/>
  <c r="Q107" i="9"/>
  <c r="O107" i="9"/>
  <c r="N107" i="9"/>
  <c r="D107" i="9"/>
  <c r="C107" i="9"/>
  <c r="CK106" i="9"/>
  <c r="CJ106" i="9"/>
  <c r="BV106" i="9"/>
  <c r="BU106" i="9"/>
  <c r="E106" i="9" s="1"/>
  <c r="AR106" i="9"/>
  <c r="AQ106" i="9"/>
  <c r="Y106" i="9"/>
  <c r="V106" i="9"/>
  <c r="S106" i="9"/>
  <c r="P106" i="9"/>
  <c r="L106" i="9"/>
  <c r="K106" i="9"/>
  <c r="I106" i="9"/>
  <c r="H106" i="9"/>
  <c r="CK105" i="9"/>
  <c r="CJ105" i="9"/>
  <c r="BV105" i="9"/>
  <c r="BU105" i="9"/>
  <c r="E105" i="9" s="1"/>
  <c r="AR105" i="9"/>
  <c r="AQ105" i="9"/>
  <c r="Y105" i="9"/>
  <c r="V105" i="9"/>
  <c r="S105" i="9"/>
  <c r="P105" i="9"/>
  <c r="L105" i="9"/>
  <c r="K105" i="9"/>
  <c r="I105" i="9"/>
  <c r="H105" i="9"/>
  <c r="F105" i="9"/>
  <c r="CK104" i="9"/>
  <c r="CJ104" i="9"/>
  <c r="BV104" i="9"/>
  <c r="F104" i="9" s="1"/>
  <c r="BU104" i="9"/>
  <c r="AR104" i="9"/>
  <c r="AQ104" i="9"/>
  <c r="V104" i="9"/>
  <c r="S104" i="9"/>
  <c r="P104" i="9"/>
  <c r="L104" i="9"/>
  <c r="K104" i="9"/>
  <c r="I104" i="9"/>
  <c r="H104" i="9"/>
  <c r="CK103" i="9"/>
  <c r="CJ103" i="9"/>
  <c r="BV103" i="9"/>
  <c r="BU103" i="9"/>
  <c r="E103" i="9" s="1"/>
  <c r="AR103" i="9"/>
  <c r="AQ103" i="9"/>
  <c r="V103" i="9"/>
  <c r="S103" i="9"/>
  <c r="L103" i="9"/>
  <c r="K103" i="9"/>
  <c r="I103" i="9"/>
  <c r="H103" i="9"/>
  <c r="CK102" i="9"/>
  <c r="CJ102" i="9"/>
  <c r="BV102" i="9"/>
  <c r="BU102" i="9"/>
  <c r="E102" i="9" s="1"/>
  <c r="AR102" i="9"/>
  <c r="AQ102" i="9"/>
  <c r="Y102" i="9"/>
  <c r="V102" i="9"/>
  <c r="S102" i="9"/>
  <c r="P102" i="9"/>
  <c r="L102" i="9"/>
  <c r="K102" i="9"/>
  <c r="I102" i="9"/>
  <c r="H102" i="9"/>
  <c r="F102" i="9"/>
  <c r="CK101" i="9"/>
  <c r="CJ101" i="9"/>
  <c r="BV101" i="9"/>
  <c r="BU101" i="9"/>
  <c r="E101" i="9" s="1"/>
  <c r="AR101" i="9"/>
  <c r="AQ101" i="9"/>
  <c r="V101" i="9"/>
  <c r="S101" i="9"/>
  <c r="L101" i="9"/>
  <c r="K101" i="9"/>
  <c r="I101" i="9"/>
  <c r="H101" i="9"/>
  <c r="CK100" i="9"/>
  <c r="CJ100" i="9"/>
  <c r="BV100" i="9"/>
  <c r="BU100" i="9"/>
  <c r="E100" i="9" s="1"/>
  <c r="AR100" i="9"/>
  <c r="AQ100" i="9"/>
  <c r="Y100" i="9"/>
  <c r="V100" i="9"/>
  <c r="S100" i="9"/>
  <c r="P100" i="9"/>
  <c r="L100" i="9"/>
  <c r="K100" i="9"/>
  <c r="I100" i="9"/>
  <c r="H100" i="9"/>
  <c r="F100" i="9"/>
  <c r="CK99" i="9"/>
  <c r="CJ99" i="9"/>
  <c r="BV99" i="9"/>
  <c r="BU99" i="9"/>
  <c r="E99" i="9" s="1"/>
  <c r="AR99" i="9"/>
  <c r="AQ99" i="9"/>
  <c r="Y99" i="9"/>
  <c r="V99" i="9"/>
  <c r="S99" i="9"/>
  <c r="P99" i="9"/>
  <c r="L99" i="9"/>
  <c r="K99" i="9"/>
  <c r="I99" i="9"/>
  <c r="H99" i="9"/>
  <c r="CK98" i="9"/>
  <c r="CJ98" i="9"/>
  <c r="BV98" i="9"/>
  <c r="BU98" i="9"/>
  <c r="E98" i="9" s="1"/>
  <c r="AR98" i="9"/>
  <c r="AQ98" i="9"/>
  <c r="Y98" i="9"/>
  <c r="V98" i="9"/>
  <c r="S98" i="9"/>
  <c r="P98" i="9"/>
  <c r="L98" i="9"/>
  <c r="K98" i="9"/>
  <c r="I98" i="9"/>
  <c r="H98" i="9"/>
  <c r="F98" i="9"/>
  <c r="CK97" i="9"/>
  <c r="CJ97" i="9"/>
  <c r="BV97" i="9"/>
  <c r="BU97" i="9"/>
  <c r="E97" i="9" s="1"/>
  <c r="AR97" i="9"/>
  <c r="AQ97" i="9"/>
  <c r="Y97" i="9"/>
  <c r="V97" i="9"/>
  <c r="S97" i="9"/>
  <c r="P97" i="9"/>
  <c r="L97" i="9"/>
  <c r="K97" i="9"/>
  <c r="I97" i="9"/>
  <c r="H97" i="9"/>
  <c r="CK96" i="9"/>
  <c r="CJ96" i="9"/>
  <c r="BV96" i="9"/>
  <c r="BU96" i="9"/>
  <c r="E96" i="9" s="1"/>
  <c r="AR96" i="9"/>
  <c r="AQ96" i="9"/>
  <c r="Y96" i="9"/>
  <c r="V96" i="9"/>
  <c r="S96" i="9"/>
  <c r="P96" i="9"/>
  <c r="L96" i="9"/>
  <c r="K96" i="9"/>
  <c r="I96" i="9"/>
  <c r="H96" i="9"/>
  <c r="F96" i="9"/>
  <c r="CK95" i="9"/>
  <c r="CJ95" i="9"/>
  <c r="BV95" i="9"/>
  <c r="BU95" i="9"/>
  <c r="E95" i="9" s="1"/>
  <c r="AR95" i="9"/>
  <c r="AQ95" i="9"/>
  <c r="Y95" i="9"/>
  <c r="V95" i="9"/>
  <c r="S95" i="9"/>
  <c r="P95" i="9"/>
  <c r="L95" i="9"/>
  <c r="K95" i="9"/>
  <c r="I95" i="9"/>
  <c r="H95" i="9"/>
  <c r="CK94" i="9"/>
  <c r="CJ94" i="9"/>
  <c r="BV94" i="9"/>
  <c r="BU94" i="9"/>
  <c r="E94" i="9" s="1"/>
  <c r="AR94" i="9"/>
  <c r="AQ94" i="9"/>
  <c r="Y94" i="9"/>
  <c r="V94" i="9"/>
  <c r="S94" i="9"/>
  <c r="P94" i="9"/>
  <c r="L94" i="9"/>
  <c r="K94" i="9"/>
  <c r="I94" i="9"/>
  <c r="H94" i="9"/>
  <c r="F94" i="9"/>
  <c r="CK93" i="9"/>
  <c r="CJ93" i="9"/>
  <c r="BV93" i="9"/>
  <c r="F93" i="9" s="1"/>
  <c r="BU93" i="9"/>
  <c r="AR93" i="9"/>
  <c r="AQ93" i="9"/>
  <c r="AB93" i="9"/>
  <c r="Y93" i="9"/>
  <c r="V93" i="9"/>
  <c r="S93" i="9"/>
  <c r="P93" i="9"/>
  <c r="L93" i="9"/>
  <c r="K93" i="9"/>
  <c r="I93" i="9"/>
  <c r="H93" i="9"/>
  <c r="CK92" i="9"/>
  <c r="CJ92" i="9"/>
  <c r="BV92" i="9"/>
  <c r="BU92" i="9"/>
  <c r="E92" i="9" s="1"/>
  <c r="AR92" i="9"/>
  <c r="AQ92" i="9"/>
  <c r="Y92" i="9"/>
  <c r="V92" i="9"/>
  <c r="S92" i="9"/>
  <c r="P92" i="9"/>
  <c r="L92" i="9"/>
  <c r="K92" i="9"/>
  <c r="I92" i="9"/>
  <c r="H92" i="9"/>
  <c r="CK91" i="9"/>
  <c r="CJ91" i="9"/>
  <c r="BV91" i="9"/>
  <c r="BU91" i="9"/>
  <c r="E91" i="9" s="1"/>
  <c r="AR91" i="9"/>
  <c r="AQ91" i="9"/>
  <c r="Y91" i="9"/>
  <c r="V91" i="9"/>
  <c r="S91" i="9"/>
  <c r="P91" i="9"/>
  <c r="L91" i="9"/>
  <c r="K91" i="9"/>
  <c r="I91" i="9"/>
  <c r="H91" i="9"/>
  <c r="F91" i="9"/>
  <c r="CK90" i="9"/>
  <c r="CJ90" i="9"/>
  <c r="BV90" i="9"/>
  <c r="BU90" i="9"/>
  <c r="AR90" i="9"/>
  <c r="AQ90" i="9"/>
  <c r="Y90" i="9"/>
  <c r="V90" i="9"/>
  <c r="S90" i="9"/>
  <c r="P90" i="9"/>
  <c r="L90" i="9"/>
  <c r="M90" i="9" s="1"/>
  <c r="K90" i="9"/>
  <c r="I90" i="9"/>
  <c r="H90" i="9"/>
  <c r="CK89" i="9"/>
  <c r="CJ89" i="9"/>
  <c r="BV89" i="9"/>
  <c r="BU89" i="9"/>
  <c r="AR89" i="9"/>
  <c r="AQ89" i="9"/>
  <c r="Y89" i="9"/>
  <c r="V89" i="9"/>
  <c r="S89" i="9"/>
  <c r="P89" i="9"/>
  <c r="L89" i="9"/>
  <c r="K89" i="9"/>
  <c r="I89" i="9"/>
  <c r="H89" i="9"/>
  <c r="CK88" i="9"/>
  <c r="CJ88" i="9"/>
  <c r="BV88" i="9"/>
  <c r="BU88" i="9"/>
  <c r="AR88" i="9"/>
  <c r="AQ88" i="9"/>
  <c r="Y88" i="9"/>
  <c r="V88" i="9"/>
  <c r="S88" i="9"/>
  <c r="L88" i="9"/>
  <c r="K88" i="9"/>
  <c r="I88" i="9"/>
  <c r="H88" i="9"/>
  <c r="CK87" i="9"/>
  <c r="CJ87" i="9"/>
  <c r="BV87" i="9"/>
  <c r="BU87" i="9"/>
  <c r="AR87" i="9"/>
  <c r="AQ87" i="9"/>
  <c r="Y87" i="9"/>
  <c r="V87" i="9"/>
  <c r="S87" i="9"/>
  <c r="P87" i="9"/>
  <c r="L87" i="9"/>
  <c r="K87" i="9"/>
  <c r="I87" i="9"/>
  <c r="H87" i="9"/>
  <c r="CK86" i="9"/>
  <c r="CJ86" i="9"/>
  <c r="BV86" i="9"/>
  <c r="BU86" i="9"/>
  <c r="AR86" i="9"/>
  <c r="AQ86" i="9"/>
  <c r="Y86" i="9"/>
  <c r="V86" i="9"/>
  <c r="S86" i="9"/>
  <c r="P86" i="9"/>
  <c r="L86" i="9"/>
  <c r="K86" i="9"/>
  <c r="I86" i="9"/>
  <c r="H86" i="9"/>
  <c r="CK85" i="9"/>
  <c r="CJ85" i="9"/>
  <c r="BV85" i="9"/>
  <c r="BU85" i="9"/>
  <c r="AR85" i="9"/>
  <c r="AQ85" i="9"/>
  <c r="Y85" i="9"/>
  <c r="V85" i="9"/>
  <c r="S85" i="9"/>
  <c r="P85" i="9"/>
  <c r="L85" i="9"/>
  <c r="K85" i="9"/>
  <c r="I85" i="9"/>
  <c r="H85" i="9"/>
  <c r="CK84" i="9"/>
  <c r="CJ84" i="9"/>
  <c r="BV84" i="9"/>
  <c r="BU84" i="9"/>
  <c r="AR84" i="9"/>
  <c r="AQ84" i="9"/>
  <c r="Y84" i="9"/>
  <c r="V84" i="9"/>
  <c r="S84" i="9"/>
  <c r="P84" i="9"/>
  <c r="L84" i="9"/>
  <c r="K84" i="9"/>
  <c r="I84" i="9"/>
  <c r="H84" i="9"/>
  <c r="CK83" i="9"/>
  <c r="CJ83" i="9"/>
  <c r="BV83" i="9"/>
  <c r="BU83" i="9"/>
  <c r="AR83" i="9"/>
  <c r="AQ83" i="9"/>
  <c r="Y83" i="9"/>
  <c r="V83" i="9"/>
  <c r="S83" i="9"/>
  <c r="P83" i="9"/>
  <c r="L83" i="9"/>
  <c r="K83" i="9"/>
  <c r="I83" i="9"/>
  <c r="H83" i="9"/>
  <c r="CK82" i="9"/>
  <c r="CJ82" i="9"/>
  <c r="BV82" i="9"/>
  <c r="BU82" i="9"/>
  <c r="AR82" i="9"/>
  <c r="AQ82" i="9"/>
  <c r="Y82" i="9"/>
  <c r="V82" i="9"/>
  <c r="S82" i="9"/>
  <c r="P82" i="9"/>
  <c r="L82" i="9"/>
  <c r="K82" i="9"/>
  <c r="I82" i="9"/>
  <c r="H82" i="9"/>
  <c r="CK81" i="9"/>
  <c r="CJ81" i="9"/>
  <c r="BV81" i="9"/>
  <c r="BU81" i="9"/>
  <c r="AR81" i="9"/>
  <c r="AQ81" i="9"/>
  <c r="Y81" i="9"/>
  <c r="V81" i="9"/>
  <c r="S81" i="9"/>
  <c r="P81" i="9"/>
  <c r="L81" i="9"/>
  <c r="K81" i="9"/>
  <c r="I81" i="9"/>
  <c r="H81" i="9"/>
  <c r="CK80" i="9"/>
  <c r="CJ80" i="9"/>
  <c r="BV80" i="9"/>
  <c r="BU80" i="9"/>
  <c r="AR80" i="9"/>
  <c r="AQ80" i="9"/>
  <c r="Y80" i="9"/>
  <c r="V80" i="9"/>
  <c r="S80" i="9"/>
  <c r="P80" i="9"/>
  <c r="L80" i="9"/>
  <c r="K80" i="9"/>
  <c r="I80" i="9"/>
  <c r="H80" i="9"/>
  <c r="CK79" i="9"/>
  <c r="CJ79" i="9"/>
  <c r="BV79" i="9"/>
  <c r="BU79" i="9"/>
  <c r="AR79" i="9"/>
  <c r="AQ79" i="9"/>
  <c r="Y79" i="9"/>
  <c r="V79" i="9"/>
  <c r="S79" i="9"/>
  <c r="P79" i="9"/>
  <c r="L79" i="9"/>
  <c r="K79" i="9"/>
  <c r="I79" i="9"/>
  <c r="H79" i="9"/>
  <c r="CK78" i="9"/>
  <c r="CJ78" i="9"/>
  <c r="BV78" i="9"/>
  <c r="BU78" i="9"/>
  <c r="AR78" i="9"/>
  <c r="AQ78" i="9"/>
  <c r="Y78" i="9"/>
  <c r="V78" i="9"/>
  <c r="S78" i="9"/>
  <c r="P78" i="9"/>
  <c r="L78" i="9"/>
  <c r="K78" i="9"/>
  <c r="I78" i="9"/>
  <c r="H78" i="9"/>
  <c r="CK77" i="9"/>
  <c r="CJ77" i="9"/>
  <c r="BV77" i="9"/>
  <c r="BU77" i="9"/>
  <c r="AR77" i="9"/>
  <c r="AQ77" i="9"/>
  <c r="Y77" i="9"/>
  <c r="V77" i="9"/>
  <c r="S77" i="9"/>
  <c r="P77" i="9"/>
  <c r="L77" i="9"/>
  <c r="K77" i="9"/>
  <c r="I77" i="9"/>
  <c r="H77" i="9"/>
  <c r="CK76" i="9"/>
  <c r="CJ76" i="9"/>
  <c r="BV76" i="9"/>
  <c r="BU76" i="9"/>
  <c r="AR76" i="9"/>
  <c r="AQ76" i="9"/>
  <c r="Y76" i="9"/>
  <c r="V76" i="9"/>
  <c r="S76" i="9"/>
  <c r="P76" i="9"/>
  <c r="L76" i="9"/>
  <c r="K76" i="9"/>
  <c r="I76" i="9"/>
  <c r="H76" i="9"/>
  <c r="CK75" i="9"/>
  <c r="CJ75" i="9"/>
  <c r="BV75" i="9"/>
  <c r="BU75" i="9"/>
  <c r="AR75" i="9"/>
  <c r="AQ75" i="9"/>
  <c r="Y75" i="9"/>
  <c r="V75" i="9"/>
  <c r="S75" i="9"/>
  <c r="P75" i="9"/>
  <c r="L75" i="9"/>
  <c r="K75" i="9"/>
  <c r="I75" i="9"/>
  <c r="H75" i="9"/>
  <c r="CK74" i="9"/>
  <c r="CJ74" i="9"/>
  <c r="BV74" i="9"/>
  <c r="BU74" i="9"/>
  <c r="AR74" i="9"/>
  <c r="AQ74" i="9"/>
  <c r="Y74" i="9"/>
  <c r="V74" i="9"/>
  <c r="S74" i="9"/>
  <c r="P74" i="9"/>
  <c r="L74" i="9"/>
  <c r="K74" i="9"/>
  <c r="I74" i="9"/>
  <c r="H74" i="9"/>
  <c r="CK73" i="9"/>
  <c r="CJ73" i="9"/>
  <c r="BV73" i="9"/>
  <c r="BU73" i="9"/>
  <c r="AR73" i="9"/>
  <c r="AQ73" i="9"/>
  <c r="Y73" i="9"/>
  <c r="V73" i="9"/>
  <c r="S73" i="9"/>
  <c r="P73" i="9"/>
  <c r="L73" i="9"/>
  <c r="K73" i="9"/>
  <c r="I73" i="9"/>
  <c r="H73" i="9"/>
  <c r="CK72" i="9"/>
  <c r="CJ72" i="9"/>
  <c r="BV72" i="9"/>
  <c r="BU72" i="9"/>
  <c r="AR72" i="9"/>
  <c r="AQ72" i="9"/>
  <c r="Y72" i="9"/>
  <c r="V72" i="9"/>
  <c r="S72" i="9"/>
  <c r="P72" i="9"/>
  <c r="L72" i="9"/>
  <c r="K72" i="9"/>
  <c r="I72" i="9"/>
  <c r="H72" i="9"/>
  <c r="CK71" i="9"/>
  <c r="CJ71" i="9"/>
  <c r="BV71" i="9"/>
  <c r="BU71" i="9"/>
  <c r="AR71" i="9"/>
  <c r="AQ71" i="9"/>
  <c r="Y71" i="9"/>
  <c r="V71" i="9"/>
  <c r="S71" i="9"/>
  <c r="P71" i="9"/>
  <c r="L71" i="9"/>
  <c r="K71" i="9"/>
  <c r="I71" i="9"/>
  <c r="H71" i="9"/>
  <c r="CK70" i="9"/>
  <c r="CJ70" i="9"/>
  <c r="BV70" i="9"/>
  <c r="BU70" i="9"/>
  <c r="AR70" i="9"/>
  <c r="AQ70" i="9"/>
  <c r="Y70" i="9"/>
  <c r="V70" i="9"/>
  <c r="S70" i="9"/>
  <c r="P70" i="9"/>
  <c r="L70" i="9"/>
  <c r="K70" i="9"/>
  <c r="I70" i="9"/>
  <c r="H70" i="9"/>
  <c r="CK69" i="9"/>
  <c r="CJ69" i="9"/>
  <c r="BV69" i="9"/>
  <c r="BU69" i="9"/>
  <c r="AR69" i="9"/>
  <c r="AQ69" i="9"/>
  <c r="Y69" i="9"/>
  <c r="V69" i="9"/>
  <c r="S69" i="9"/>
  <c r="P69" i="9"/>
  <c r="L69" i="9"/>
  <c r="K69" i="9"/>
  <c r="I69" i="9"/>
  <c r="H69" i="9"/>
  <c r="CK68" i="9"/>
  <c r="CJ68" i="9"/>
  <c r="BV68" i="9"/>
  <c r="BU68" i="9"/>
  <c r="AR68" i="9"/>
  <c r="AQ68" i="9"/>
  <c r="Y68" i="9"/>
  <c r="V68" i="9"/>
  <c r="S68" i="9"/>
  <c r="P68" i="9"/>
  <c r="L68" i="9"/>
  <c r="K68" i="9"/>
  <c r="I68" i="9"/>
  <c r="H68" i="9"/>
  <c r="CK67" i="9"/>
  <c r="CJ67" i="9"/>
  <c r="BV67" i="9"/>
  <c r="BU67" i="9"/>
  <c r="AR67" i="9"/>
  <c r="AQ67" i="9"/>
  <c r="Y67" i="9"/>
  <c r="V67" i="9"/>
  <c r="S67" i="9"/>
  <c r="P67" i="9"/>
  <c r="L67" i="9"/>
  <c r="K67" i="9"/>
  <c r="I67" i="9"/>
  <c r="H67" i="9"/>
  <c r="CK66" i="9"/>
  <c r="CJ66" i="9"/>
  <c r="BV66" i="9"/>
  <c r="BU66" i="9"/>
  <c r="AR66" i="9"/>
  <c r="AQ66" i="9"/>
  <c r="Y66" i="9"/>
  <c r="V66" i="9"/>
  <c r="S66" i="9"/>
  <c r="P66" i="9"/>
  <c r="L66" i="9"/>
  <c r="K66" i="9"/>
  <c r="I66" i="9"/>
  <c r="H66" i="9"/>
  <c r="CK65" i="9"/>
  <c r="CJ65" i="9"/>
  <c r="BV65" i="9"/>
  <c r="BU65" i="9"/>
  <c r="AR65" i="9"/>
  <c r="AQ65" i="9"/>
  <c r="Y65" i="9"/>
  <c r="V65" i="9"/>
  <c r="S65" i="9"/>
  <c r="P65" i="9"/>
  <c r="L65" i="9"/>
  <c r="K65" i="9"/>
  <c r="I65" i="9"/>
  <c r="H65" i="9"/>
  <c r="CK64" i="9"/>
  <c r="CJ64" i="9"/>
  <c r="BV64" i="9"/>
  <c r="BU64" i="9"/>
  <c r="AR64" i="9"/>
  <c r="AQ64" i="9"/>
  <c r="Y64" i="9"/>
  <c r="V64" i="9"/>
  <c r="S64" i="9"/>
  <c r="P64" i="9"/>
  <c r="L64" i="9"/>
  <c r="K64" i="9"/>
  <c r="I64" i="9"/>
  <c r="H64" i="9"/>
  <c r="CK63" i="9"/>
  <c r="CJ63" i="9"/>
  <c r="BV63" i="9"/>
  <c r="BU63" i="9"/>
  <c r="AR63" i="9"/>
  <c r="AQ63" i="9"/>
  <c r="Y63" i="9"/>
  <c r="V63" i="9"/>
  <c r="S63" i="9"/>
  <c r="P63" i="9"/>
  <c r="L63" i="9"/>
  <c r="K63" i="9"/>
  <c r="I63" i="9"/>
  <c r="H63" i="9"/>
  <c r="CK62" i="9"/>
  <c r="CJ62" i="9"/>
  <c r="BV62" i="9"/>
  <c r="BU62" i="9"/>
  <c r="AR62" i="9"/>
  <c r="AQ62" i="9"/>
  <c r="Y62" i="9"/>
  <c r="V62" i="9"/>
  <c r="S62" i="9"/>
  <c r="P62" i="9"/>
  <c r="L62" i="9"/>
  <c r="K62" i="9"/>
  <c r="I62" i="9"/>
  <c r="H62" i="9"/>
  <c r="CK61" i="9"/>
  <c r="CJ61" i="9"/>
  <c r="BV61" i="9"/>
  <c r="BU61" i="9"/>
  <c r="AR61" i="9"/>
  <c r="AQ61" i="9"/>
  <c r="Y61" i="9"/>
  <c r="V61" i="9"/>
  <c r="S61" i="9"/>
  <c r="P61" i="9"/>
  <c r="L61" i="9"/>
  <c r="K61" i="9"/>
  <c r="I61" i="9"/>
  <c r="H61" i="9"/>
  <c r="CK60" i="9"/>
  <c r="CJ60" i="9"/>
  <c r="BV60" i="9"/>
  <c r="BU60" i="9"/>
  <c r="AR60" i="9"/>
  <c r="AQ60" i="9"/>
  <c r="Y60" i="9"/>
  <c r="V60" i="9"/>
  <c r="S60" i="9"/>
  <c r="P60" i="9"/>
  <c r="L60" i="9"/>
  <c r="K60" i="9"/>
  <c r="I60" i="9"/>
  <c r="H60" i="9"/>
  <c r="CK59" i="9"/>
  <c r="CJ59" i="9"/>
  <c r="BV59" i="9"/>
  <c r="BU59" i="9"/>
  <c r="AR59" i="9"/>
  <c r="AQ59" i="9"/>
  <c r="Y59" i="9"/>
  <c r="V59" i="9"/>
  <c r="S59" i="9"/>
  <c r="P59" i="9"/>
  <c r="L59" i="9"/>
  <c r="K59" i="9"/>
  <c r="I59" i="9"/>
  <c r="H59" i="9"/>
  <c r="CK58" i="9"/>
  <c r="CJ58" i="9"/>
  <c r="BV58" i="9"/>
  <c r="BU58" i="9"/>
  <c r="AR58" i="9"/>
  <c r="AQ58" i="9"/>
  <c r="Y58" i="9"/>
  <c r="V58" i="9"/>
  <c r="S58" i="9"/>
  <c r="P58" i="9"/>
  <c r="L58" i="9"/>
  <c r="K58" i="9"/>
  <c r="I58" i="9"/>
  <c r="H58" i="9"/>
  <c r="CK57" i="9"/>
  <c r="CJ57" i="9"/>
  <c r="BV57" i="9"/>
  <c r="BU57" i="9"/>
  <c r="AR57" i="9"/>
  <c r="AQ57" i="9"/>
  <c r="Y57" i="9"/>
  <c r="V57" i="9"/>
  <c r="S57" i="9"/>
  <c r="P57" i="9"/>
  <c r="L57" i="9"/>
  <c r="K57" i="9"/>
  <c r="I57" i="9"/>
  <c r="H57" i="9"/>
  <c r="CK56" i="9"/>
  <c r="CJ56" i="9"/>
  <c r="BV56" i="9"/>
  <c r="BU56" i="9"/>
  <c r="AR56" i="9"/>
  <c r="AQ56" i="9"/>
  <c r="Y56" i="9"/>
  <c r="V56" i="9"/>
  <c r="S56" i="9"/>
  <c r="P56" i="9"/>
  <c r="L56" i="9"/>
  <c r="K56" i="9"/>
  <c r="I56" i="9"/>
  <c r="H56" i="9"/>
  <c r="CK55" i="9"/>
  <c r="CJ55" i="9"/>
  <c r="BV55" i="9"/>
  <c r="BU55" i="9"/>
  <c r="AR55" i="9"/>
  <c r="AQ55" i="9"/>
  <c r="Y55" i="9"/>
  <c r="V55" i="9"/>
  <c r="S55" i="9"/>
  <c r="P55" i="9"/>
  <c r="L55" i="9"/>
  <c r="K55" i="9"/>
  <c r="I55" i="9"/>
  <c r="H55" i="9"/>
  <c r="CK54" i="9"/>
  <c r="CJ54" i="9"/>
  <c r="BV54" i="9"/>
  <c r="BU54" i="9"/>
  <c r="AR54" i="9"/>
  <c r="AQ54" i="9"/>
  <c r="Y54" i="9"/>
  <c r="V54" i="9"/>
  <c r="S54" i="9"/>
  <c r="P54" i="9"/>
  <c r="L54" i="9"/>
  <c r="K54" i="9"/>
  <c r="I54" i="9"/>
  <c r="H54" i="9"/>
  <c r="CK53" i="9"/>
  <c r="CJ53" i="9"/>
  <c r="BV53" i="9"/>
  <c r="BU53" i="9"/>
  <c r="AR53" i="9"/>
  <c r="AQ53" i="9"/>
  <c r="AB53" i="9"/>
  <c r="Y53" i="9"/>
  <c r="V53" i="9"/>
  <c r="S53" i="9"/>
  <c r="P53" i="9"/>
  <c r="L53" i="9"/>
  <c r="K53" i="9"/>
  <c r="I53" i="9"/>
  <c r="H53" i="9"/>
  <c r="CK52" i="9"/>
  <c r="CJ52" i="9"/>
  <c r="BV52" i="9"/>
  <c r="BU52" i="9"/>
  <c r="AR52" i="9"/>
  <c r="AQ52" i="9"/>
  <c r="V52" i="9"/>
  <c r="S52" i="9"/>
  <c r="L52" i="9"/>
  <c r="K52" i="9"/>
  <c r="I52" i="9"/>
  <c r="H52" i="9"/>
  <c r="CK51" i="9"/>
  <c r="CJ51" i="9"/>
  <c r="BV51" i="9"/>
  <c r="BU51" i="9"/>
  <c r="AR51" i="9"/>
  <c r="AQ51" i="9"/>
  <c r="Y51" i="9"/>
  <c r="V51" i="9"/>
  <c r="S51" i="9"/>
  <c r="P51" i="9"/>
  <c r="L51" i="9"/>
  <c r="K51" i="9"/>
  <c r="I51" i="9"/>
  <c r="H51" i="9"/>
  <c r="CK50" i="9"/>
  <c r="CJ50" i="9"/>
  <c r="BV50" i="9"/>
  <c r="BU50" i="9"/>
  <c r="AR50" i="9"/>
  <c r="AQ50" i="9"/>
  <c r="Y50" i="9"/>
  <c r="V50" i="9"/>
  <c r="S50" i="9"/>
  <c r="P50" i="9"/>
  <c r="L50" i="9"/>
  <c r="K50" i="9"/>
  <c r="I50" i="9"/>
  <c r="H50" i="9"/>
  <c r="CK49" i="9"/>
  <c r="CJ49" i="9"/>
  <c r="BV49" i="9"/>
  <c r="BU49" i="9"/>
  <c r="AR49" i="9"/>
  <c r="AQ49" i="9"/>
  <c r="Y49" i="9"/>
  <c r="V49" i="9"/>
  <c r="S49" i="9"/>
  <c r="P49" i="9"/>
  <c r="L49" i="9"/>
  <c r="K49" i="9"/>
  <c r="I49" i="9"/>
  <c r="H49" i="9"/>
  <c r="CK48" i="9"/>
  <c r="CJ48" i="9"/>
  <c r="BV48" i="9"/>
  <c r="BU48" i="9"/>
  <c r="AR48" i="9"/>
  <c r="AQ48" i="9"/>
  <c r="Y48" i="9"/>
  <c r="V48" i="9"/>
  <c r="S48" i="9"/>
  <c r="P48" i="9"/>
  <c r="L48" i="9"/>
  <c r="K48" i="9"/>
  <c r="I48" i="9"/>
  <c r="H48" i="9"/>
  <c r="CK47" i="9"/>
  <c r="CJ47" i="9"/>
  <c r="BV47" i="9"/>
  <c r="BU47" i="9"/>
  <c r="AR47" i="9"/>
  <c r="AQ47" i="9"/>
  <c r="Y47" i="9"/>
  <c r="V47" i="9"/>
  <c r="S47" i="9"/>
  <c r="P47" i="9"/>
  <c r="L47" i="9"/>
  <c r="K47" i="9"/>
  <c r="I47" i="9"/>
  <c r="H47" i="9"/>
  <c r="CK46" i="9"/>
  <c r="CJ46" i="9"/>
  <c r="BV46" i="9"/>
  <c r="BU46" i="9"/>
  <c r="AR46" i="9"/>
  <c r="AQ46" i="9"/>
  <c r="Y46" i="9"/>
  <c r="V46" i="9"/>
  <c r="S46" i="9"/>
  <c r="P46" i="9"/>
  <c r="L46" i="9"/>
  <c r="K46" i="9"/>
  <c r="I46" i="9"/>
  <c r="H46" i="9"/>
  <c r="CK45" i="9"/>
  <c r="CJ45" i="9"/>
  <c r="BV45" i="9"/>
  <c r="BU45" i="9"/>
  <c r="AR45" i="9"/>
  <c r="AQ45" i="9"/>
  <c r="Y45" i="9"/>
  <c r="V45" i="9"/>
  <c r="S45" i="9"/>
  <c r="P45" i="9"/>
  <c r="L45" i="9"/>
  <c r="K45" i="9"/>
  <c r="I45" i="9"/>
  <c r="H45" i="9"/>
  <c r="CK44" i="9"/>
  <c r="CJ44" i="9"/>
  <c r="BV44" i="9"/>
  <c r="BU44" i="9"/>
  <c r="AR44" i="9"/>
  <c r="AQ44" i="9"/>
  <c r="Y44" i="9"/>
  <c r="V44" i="9"/>
  <c r="S44" i="9"/>
  <c r="P44" i="9"/>
  <c r="L44" i="9"/>
  <c r="K44" i="9"/>
  <c r="I44" i="9"/>
  <c r="H44" i="9"/>
  <c r="CK43" i="9"/>
  <c r="CJ43" i="9"/>
  <c r="BV43" i="9"/>
  <c r="BU43" i="9"/>
  <c r="AR43" i="9"/>
  <c r="AQ43" i="9"/>
  <c r="Y43" i="9"/>
  <c r="V43" i="9"/>
  <c r="S43" i="9"/>
  <c r="P43" i="9"/>
  <c r="L43" i="9"/>
  <c r="K43" i="9"/>
  <c r="I43" i="9"/>
  <c r="H43" i="9"/>
  <c r="CK42" i="9"/>
  <c r="CJ42" i="9"/>
  <c r="BV42" i="9"/>
  <c r="BU42" i="9"/>
  <c r="AR42" i="9"/>
  <c r="AQ42" i="9"/>
  <c r="Y42" i="9"/>
  <c r="V42" i="9"/>
  <c r="S42" i="9"/>
  <c r="P42" i="9"/>
  <c r="L42" i="9"/>
  <c r="K42" i="9"/>
  <c r="I42" i="9"/>
  <c r="H42" i="9"/>
  <c r="CK41" i="9"/>
  <c r="CJ41" i="9"/>
  <c r="BV41" i="9"/>
  <c r="BU41" i="9"/>
  <c r="AR41" i="9"/>
  <c r="AQ41" i="9"/>
  <c r="Y41" i="9"/>
  <c r="V41" i="9"/>
  <c r="S41" i="9"/>
  <c r="P41" i="9"/>
  <c r="L41" i="9"/>
  <c r="K41" i="9"/>
  <c r="I41" i="9"/>
  <c r="H41" i="9"/>
  <c r="CK40" i="9"/>
  <c r="CJ40" i="9"/>
  <c r="BV40" i="9"/>
  <c r="BU40" i="9"/>
  <c r="AR40" i="9"/>
  <c r="AQ40" i="9"/>
  <c r="Y40" i="9"/>
  <c r="V40" i="9"/>
  <c r="S40" i="9"/>
  <c r="P40" i="9"/>
  <c r="L40" i="9"/>
  <c r="K40" i="9"/>
  <c r="I40" i="9"/>
  <c r="H40" i="9"/>
  <c r="CK39" i="9"/>
  <c r="CJ39" i="9"/>
  <c r="BV39" i="9"/>
  <c r="BU39" i="9"/>
  <c r="AR39" i="9"/>
  <c r="AQ39" i="9"/>
  <c r="Y39" i="9"/>
  <c r="V39" i="9"/>
  <c r="S39" i="9"/>
  <c r="P39" i="9"/>
  <c r="L39" i="9"/>
  <c r="K39" i="9"/>
  <c r="I39" i="9"/>
  <c r="H39" i="9"/>
  <c r="CK38" i="9"/>
  <c r="CJ38" i="9"/>
  <c r="BV38" i="9"/>
  <c r="BU38" i="9"/>
  <c r="AR38" i="9"/>
  <c r="AQ38" i="9"/>
  <c r="Y38" i="9"/>
  <c r="V38" i="9"/>
  <c r="S38" i="9"/>
  <c r="P38" i="9"/>
  <c r="L38" i="9"/>
  <c r="K38" i="9"/>
  <c r="I38" i="9"/>
  <c r="H38" i="9"/>
  <c r="CK37" i="9"/>
  <c r="CJ37" i="9"/>
  <c r="BV37" i="9"/>
  <c r="BU37" i="9"/>
  <c r="AR37" i="9"/>
  <c r="AQ37" i="9"/>
  <c r="Y37" i="9"/>
  <c r="V37" i="9"/>
  <c r="S37" i="9"/>
  <c r="P37" i="9"/>
  <c r="L37" i="9"/>
  <c r="K37" i="9"/>
  <c r="I37" i="9"/>
  <c r="H37" i="9"/>
  <c r="CK36" i="9"/>
  <c r="CJ36" i="9"/>
  <c r="BV36" i="9"/>
  <c r="BU36" i="9"/>
  <c r="AR36" i="9"/>
  <c r="AQ36" i="9"/>
  <c r="Y36" i="9"/>
  <c r="V36" i="9"/>
  <c r="S36" i="9"/>
  <c r="P36" i="9"/>
  <c r="L36" i="9"/>
  <c r="K36" i="9"/>
  <c r="I36" i="9"/>
  <c r="H36" i="9"/>
  <c r="CK35" i="9"/>
  <c r="CJ35" i="9"/>
  <c r="BV35" i="9"/>
  <c r="BU35" i="9"/>
  <c r="AR35" i="9"/>
  <c r="AQ35" i="9"/>
  <c r="Y35" i="9"/>
  <c r="V35" i="9"/>
  <c r="S35" i="9"/>
  <c r="P35" i="9"/>
  <c r="L35" i="9"/>
  <c r="K35" i="9"/>
  <c r="I35" i="9"/>
  <c r="H35" i="9"/>
  <c r="CK34" i="9"/>
  <c r="CJ34" i="9"/>
  <c r="BV34" i="9"/>
  <c r="BU34" i="9"/>
  <c r="AR34" i="9"/>
  <c r="AQ34" i="9"/>
  <c r="Y34" i="9"/>
  <c r="V34" i="9"/>
  <c r="S34" i="9"/>
  <c r="P34" i="9"/>
  <c r="L34" i="9"/>
  <c r="K34" i="9"/>
  <c r="I34" i="9"/>
  <c r="H34" i="9"/>
  <c r="CK33" i="9"/>
  <c r="CJ33" i="9"/>
  <c r="BV33" i="9"/>
  <c r="BU33" i="9"/>
  <c r="AR33" i="9"/>
  <c r="AQ33" i="9"/>
  <c r="Y33" i="9"/>
  <c r="V33" i="9"/>
  <c r="S33" i="9"/>
  <c r="P33" i="9"/>
  <c r="L33" i="9"/>
  <c r="K33" i="9"/>
  <c r="I33" i="9"/>
  <c r="H33" i="9"/>
  <c r="CK32" i="9"/>
  <c r="CJ32" i="9"/>
  <c r="BV32" i="9"/>
  <c r="BU32" i="9"/>
  <c r="AR32" i="9"/>
  <c r="AQ32" i="9"/>
  <c r="Y32" i="9"/>
  <c r="V32" i="9"/>
  <c r="S32" i="9"/>
  <c r="P32" i="9"/>
  <c r="L32" i="9"/>
  <c r="K32" i="9"/>
  <c r="I32" i="9"/>
  <c r="H32" i="9"/>
  <c r="CK31" i="9"/>
  <c r="CJ31" i="9"/>
  <c r="BV31" i="9"/>
  <c r="BU31" i="9"/>
  <c r="AR31" i="9"/>
  <c r="AQ31" i="9"/>
  <c r="Y31" i="9"/>
  <c r="V31" i="9"/>
  <c r="S31" i="9"/>
  <c r="P31" i="9"/>
  <c r="L31" i="9"/>
  <c r="K31" i="9"/>
  <c r="I31" i="9"/>
  <c r="H31" i="9"/>
  <c r="CK30" i="9"/>
  <c r="CJ30" i="9"/>
  <c r="BV30" i="9"/>
  <c r="BU30" i="9"/>
  <c r="AR30" i="9"/>
  <c r="AQ30" i="9"/>
  <c r="Y30" i="9"/>
  <c r="V30" i="9"/>
  <c r="S30" i="9"/>
  <c r="P30" i="9"/>
  <c r="L30" i="9"/>
  <c r="K30" i="9"/>
  <c r="I30" i="9"/>
  <c r="H30" i="9"/>
  <c r="CK29" i="9"/>
  <c r="CJ29" i="9"/>
  <c r="BV29" i="9"/>
  <c r="BU29" i="9"/>
  <c r="AR29" i="9"/>
  <c r="AQ29" i="9"/>
  <c r="Y29" i="9"/>
  <c r="V29" i="9"/>
  <c r="S29" i="9"/>
  <c r="P29" i="9"/>
  <c r="L29" i="9"/>
  <c r="K29" i="9"/>
  <c r="I29" i="9"/>
  <c r="H29" i="9"/>
  <c r="CK28" i="9"/>
  <c r="CJ28" i="9"/>
  <c r="BV28" i="9"/>
  <c r="BU28" i="9"/>
  <c r="AR28" i="9"/>
  <c r="AQ28" i="9"/>
  <c r="Y28" i="9"/>
  <c r="V28" i="9"/>
  <c r="S28" i="9"/>
  <c r="P28" i="9"/>
  <c r="L28" i="9"/>
  <c r="K28" i="9"/>
  <c r="I28" i="9"/>
  <c r="H28" i="9"/>
  <c r="CK27" i="9"/>
  <c r="CJ27" i="9"/>
  <c r="BV27" i="9"/>
  <c r="BU27" i="9"/>
  <c r="AR27" i="9"/>
  <c r="AQ27" i="9"/>
  <c r="Y27" i="9"/>
  <c r="V27" i="9"/>
  <c r="S27" i="9"/>
  <c r="P27" i="9"/>
  <c r="L27" i="9"/>
  <c r="K27" i="9"/>
  <c r="I27" i="9"/>
  <c r="H27" i="9"/>
  <c r="CK26" i="9"/>
  <c r="CJ26" i="9"/>
  <c r="BV26" i="9"/>
  <c r="BU26" i="9"/>
  <c r="AR26" i="9"/>
  <c r="AQ26" i="9"/>
  <c r="Y26" i="9"/>
  <c r="V26" i="9"/>
  <c r="S26" i="9"/>
  <c r="P26" i="9"/>
  <c r="L26" i="9"/>
  <c r="K26" i="9"/>
  <c r="I26" i="9"/>
  <c r="H26" i="9"/>
  <c r="CK25" i="9"/>
  <c r="CJ25" i="9"/>
  <c r="BV25" i="9"/>
  <c r="BU25" i="9"/>
  <c r="AR25" i="9"/>
  <c r="AQ25" i="9"/>
  <c r="Y25" i="9"/>
  <c r="V25" i="9"/>
  <c r="S25" i="9"/>
  <c r="P25" i="9"/>
  <c r="L25" i="9"/>
  <c r="K25" i="9"/>
  <c r="I25" i="9"/>
  <c r="H25" i="9"/>
  <c r="CK24" i="9"/>
  <c r="CJ24" i="9"/>
  <c r="BV24" i="9"/>
  <c r="BU24" i="9"/>
  <c r="AR24" i="9"/>
  <c r="AQ24" i="9"/>
  <c r="Y24" i="9"/>
  <c r="V24" i="9"/>
  <c r="S24" i="9"/>
  <c r="P24" i="9"/>
  <c r="L24" i="9"/>
  <c r="K24" i="9"/>
  <c r="I24" i="9"/>
  <c r="H24" i="9"/>
  <c r="CK23" i="9"/>
  <c r="CJ23" i="9"/>
  <c r="BV23" i="9"/>
  <c r="BU23" i="9"/>
  <c r="AR23" i="9"/>
  <c r="AQ23" i="9"/>
  <c r="Y23" i="9"/>
  <c r="V23" i="9"/>
  <c r="S23" i="9"/>
  <c r="P23" i="9"/>
  <c r="L23" i="9"/>
  <c r="K23" i="9"/>
  <c r="I23" i="9"/>
  <c r="H23" i="9"/>
  <c r="CK22" i="9"/>
  <c r="CJ22" i="9"/>
  <c r="BV22" i="9"/>
  <c r="BU22" i="9"/>
  <c r="AR22" i="9"/>
  <c r="AQ22" i="9"/>
  <c r="Y22" i="9"/>
  <c r="V22" i="9"/>
  <c r="S22" i="9"/>
  <c r="P22" i="9"/>
  <c r="L22" i="9"/>
  <c r="K22" i="9"/>
  <c r="I22" i="9"/>
  <c r="H22" i="9"/>
  <c r="CK21" i="9"/>
  <c r="CJ21" i="9"/>
  <c r="BV21" i="9"/>
  <c r="BU21" i="9"/>
  <c r="AR21" i="9"/>
  <c r="AQ21" i="9"/>
  <c r="Y21" i="9"/>
  <c r="V21" i="9"/>
  <c r="S21" i="9"/>
  <c r="P21" i="9"/>
  <c r="L21" i="9"/>
  <c r="K21" i="9"/>
  <c r="I21" i="9"/>
  <c r="H21" i="9"/>
  <c r="CK20" i="9"/>
  <c r="CJ20" i="9"/>
  <c r="BV20" i="9"/>
  <c r="BU20" i="9"/>
  <c r="AR20" i="9"/>
  <c r="AQ20" i="9"/>
  <c r="Y20" i="9"/>
  <c r="V20" i="9"/>
  <c r="S20" i="9"/>
  <c r="P20" i="9"/>
  <c r="L20" i="9"/>
  <c r="K20" i="9"/>
  <c r="I20" i="9"/>
  <c r="H20" i="9"/>
  <c r="CK19" i="9"/>
  <c r="CJ19" i="9"/>
  <c r="BV19" i="9"/>
  <c r="BU19" i="9"/>
  <c r="AR19" i="9"/>
  <c r="AQ19" i="9"/>
  <c r="Y19" i="9"/>
  <c r="V19" i="9"/>
  <c r="S19" i="9"/>
  <c r="P19" i="9"/>
  <c r="L19" i="9"/>
  <c r="K19" i="9"/>
  <c r="I19" i="9"/>
  <c r="H19" i="9"/>
  <c r="CK18" i="9"/>
  <c r="CJ18" i="9"/>
  <c r="BV18" i="9"/>
  <c r="BU18" i="9"/>
  <c r="AR18" i="9"/>
  <c r="AQ18" i="9"/>
  <c r="Y18" i="9"/>
  <c r="V18" i="9"/>
  <c r="S18" i="9"/>
  <c r="P18" i="9"/>
  <c r="L18" i="9"/>
  <c r="K18" i="9"/>
  <c r="I18" i="9"/>
  <c r="H18" i="9"/>
  <c r="CK17" i="9"/>
  <c r="CJ17" i="9"/>
  <c r="BV17" i="9"/>
  <c r="BU17" i="9"/>
  <c r="AR17" i="9"/>
  <c r="AQ17" i="9"/>
  <c r="Y17" i="9"/>
  <c r="V17" i="9"/>
  <c r="S17" i="9"/>
  <c r="P17" i="9"/>
  <c r="L17" i="9"/>
  <c r="K17" i="9"/>
  <c r="I17" i="9"/>
  <c r="H17" i="9"/>
  <c r="CK16" i="9"/>
  <c r="CJ16" i="9"/>
  <c r="BV16" i="9"/>
  <c r="BU16" i="9"/>
  <c r="AR16" i="9"/>
  <c r="AQ16" i="9"/>
  <c r="Y16" i="9"/>
  <c r="V16" i="9"/>
  <c r="S16" i="9"/>
  <c r="P16" i="9"/>
  <c r="L16" i="9"/>
  <c r="K16" i="9"/>
  <c r="I16" i="9"/>
  <c r="H16" i="9"/>
  <c r="CK15" i="9"/>
  <c r="CJ15" i="9"/>
  <c r="BV15" i="9"/>
  <c r="BU15" i="9"/>
  <c r="AR15" i="9"/>
  <c r="AQ15" i="9"/>
  <c r="Y15" i="9"/>
  <c r="V15" i="9"/>
  <c r="S15" i="9"/>
  <c r="P15" i="9"/>
  <c r="L15" i="9"/>
  <c r="K15" i="9"/>
  <c r="I15" i="9"/>
  <c r="H15" i="9"/>
  <c r="CK14" i="9"/>
  <c r="CJ14" i="9"/>
  <c r="BV14" i="9"/>
  <c r="BU14" i="9"/>
  <c r="AR14" i="9"/>
  <c r="AQ14" i="9"/>
  <c r="Y14" i="9"/>
  <c r="V14" i="9"/>
  <c r="S14" i="9"/>
  <c r="P14" i="9"/>
  <c r="L14" i="9"/>
  <c r="K14" i="9"/>
  <c r="I14" i="9"/>
  <c r="H14" i="9"/>
  <c r="CK13" i="9"/>
  <c r="CJ13" i="9"/>
  <c r="BV13" i="9"/>
  <c r="BU13" i="9"/>
  <c r="AR13" i="9"/>
  <c r="AQ13" i="9"/>
  <c r="Y13" i="9"/>
  <c r="V13" i="9"/>
  <c r="S13" i="9"/>
  <c r="P13" i="9"/>
  <c r="L13" i="9"/>
  <c r="K13" i="9"/>
  <c r="I13" i="9"/>
  <c r="H13" i="9"/>
  <c r="CK12" i="9"/>
  <c r="CJ12" i="9"/>
  <c r="BV12" i="9"/>
  <c r="BU12" i="9"/>
  <c r="AR12" i="9"/>
  <c r="AQ12" i="9"/>
  <c r="Y12" i="9"/>
  <c r="V12" i="9"/>
  <c r="S12" i="9"/>
  <c r="P12" i="9"/>
  <c r="L12" i="9"/>
  <c r="K12" i="9"/>
  <c r="I12" i="9"/>
  <c r="H12" i="9"/>
  <c r="CK11" i="9"/>
  <c r="CJ11" i="9"/>
  <c r="BV11" i="9"/>
  <c r="BU11" i="9"/>
  <c r="AR11" i="9"/>
  <c r="AQ11" i="9"/>
  <c r="Y11" i="9"/>
  <c r="V11" i="9"/>
  <c r="S11" i="9"/>
  <c r="P11" i="9"/>
  <c r="L11" i="9"/>
  <c r="K11" i="9"/>
  <c r="I11" i="9"/>
  <c r="H11" i="9"/>
  <c r="CK10" i="9"/>
  <c r="CJ10" i="9"/>
  <c r="BV10" i="9"/>
  <c r="BU10" i="9"/>
  <c r="AR10" i="9"/>
  <c r="AQ10" i="9"/>
  <c r="AB10" i="9"/>
  <c r="Y10" i="9"/>
  <c r="V10" i="9"/>
  <c r="S10" i="9"/>
  <c r="P10" i="9"/>
  <c r="L10" i="9"/>
  <c r="K10" i="9"/>
  <c r="I10" i="9"/>
  <c r="H10" i="9"/>
  <c r="J89" i="9" l="1"/>
  <c r="J57" i="9"/>
  <c r="J87" i="9"/>
  <c r="J88" i="9"/>
  <c r="F92" i="9"/>
  <c r="F95" i="9"/>
  <c r="F97" i="9"/>
  <c r="F99" i="9"/>
  <c r="E93" i="9"/>
  <c r="F101" i="9"/>
  <c r="F103" i="9"/>
  <c r="E104" i="9"/>
  <c r="F106" i="9"/>
  <c r="AS43" i="9"/>
  <c r="J58" i="9"/>
  <c r="J82" i="9"/>
  <c r="E90" i="9"/>
  <c r="F90" i="9"/>
  <c r="J83" i="9"/>
  <c r="J85" i="9"/>
  <c r="J84" i="9"/>
  <c r="J86" i="9"/>
  <c r="J10" i="9"/>
  <c r="J14" i="9"/>
  <c r="J18" i="9"/>
  <c r="J20" i="9"/>
  <c r="J22" i="9"/>
  <c r="J24" i="9"/>
  <c r="J28" i="9"/>
  <c r="J30" i="9"/>
  <c r="J32" i="9"/>
  <c r="J42" i="9"/>
  <c r="J12" i="9"/>
  <c r="BU107" i="9"/>
  <c r="BV107" i="9"/>
  <c r="AS11" i="9"/>
  <c r="AS13" i="9"/>
  <c r="AS17" i="9"/>
  <c r="AS19" i="9"/>
  <c r="AS21" i="9"/>
  <c r="AS23" i="9"/>
  <c r="AS27" i="9"/>
  <c r="AS29" i="9"/>
  <c r="AS31" i="9"/>
  <c r="AS41" i="9"/>
  <c r="AQ107" i="9"/>
  <c r="E11" i="9"/>
  <c r="F11" i="9"/>
  <c r="E13" i="9"/>
  <c r="F13" i="9"/>
  <c r="J16" i="9"/>
  <c r="AS15" i="9"/>
  <c r="E15" i="9"/>
  <c r="F15" i="9"/>
  <c r="E17" i="9"/>
  <c r="F17" i="9"/>
  <c r="E19" i="9"/>
  <c r="F19" i="9"/>
  <c r="E21" i="9"/>
  <c r="F21" i="9"/>
  <c r="E23" i="9"/>
  <c r="F23" i="9"/>
  <c r="J26" i="9"/>
  <c r="E27" i="9"/>
  <c r="F27" i="9"/>
  <c r="E29" i="9"/>
  <c r="F29" i="9"/>
  <c r="E31" i="9"/>
  <c r="F31" i="9"/>
  <c r="E41" i="9"/>
  <c r="F41" i="9"/>
  <c r="E43" i="9"/>
  <c r="J59" i="9"/>
  <c r="J61" i="9"/>
  <c r="J63" i="9"/>
  <c r="J65" i="9"/>
  <c r="J67" i="9"/>
  <c r="J69" i="9"/>
  <c r="J71" i="9"/>
  <c r="AS25" i="9"/>
  <c r="J60" i="9"/>
  <c r="AS62" i="9"/>
  <c r="AS64" i="9"/>
  <c r="AS66" i="9"/>
  <c r="AS68" i="9"/>
  <c r="AS70" i="9"/>
  <c r="E25" i="9"/>
  <c r="F25" i="9"/>
  <c r="J34" i="9"/>
  <c r="J36" i="9"/>
  <c r="J38" i="9"/>
  <c r="J40" i="9"/>
  <c r="AS47" i="9"/>
  <c r="AS49" i="9"/>
  <c r="AS51" i="9"/>
  <c r="AS53" i="9"/>
  <c r="AS55" i="9"/>
  <c r="J74" i="9"/>
  <c r="AS76" i="9"/>
  <c r="AS78" i="9"/>
  <c r="AS80" i="9"/>
  <c r="AS33" i="9"/>
  <c r="AS35" i="9"/>
  <c r="AS37" i="9"/>
  <c r="AS39" i="9"/>
  <c r="J46" i="9"/>
  <c r="J48" i="9"/>
  <c r="AS50" i="9"/>
  <c r="AS52" i="9"/>
  <c r="AS54" i="9"/>
  <c r="AS56" i="9"/>
  <c r="E62" i="9"/>
  <c r="F62" i="9"/>
  <c r="E64" i="9"/>
  <c r="F64" i="9"/>
  <c r="E66" i="9"/>
  <c r="F66" i="9"/>
  <c r="E68" i="9"/>
  <c r="F68" i="9"/>
  <c r="E70" i="9"/>
  <c r="F70" i="9"/>
  <c r="AS73" i="9"/>
  <c r="AS75" i="9"/>
  <c r="AS77" i="9"/>
  <c r="AS79" i="9"/>
  <c r="AS10" i="9"/>
  <c r="M11" i="9"/>
  <c r="E33" i="9"/>
  <c r="F33" i="9"/>
  <c r="E35" i="9"/>
  <c r="F35" i="9"/>
  <c r="E37" i="9"/>
  <c r="F37" i="9"/>
  <c r="E39" i="9"/>
  <c r="F39" i="9"/>
  <c r="AS45" i="9"/>
  <c r="J44" i="9"/>
  <c r="F43" i="9"/>
  <c r="E45" i="9"/>
  <c r="F45" i="9"/>
  <c r="E47" i="9"/>
  <c r="F47" i="9"/>
  <c r="E49" i="9"/>
  <c r="F49" i="9"/>
  <c r="E50" i="9"/>
  <c r="F50" i="9"/>
  <c r="E51" i="9"/>
  <c r="F51" i="9"/>
  <c r="E52" i="9"/>
  <c r="F52" i="9"/>
  <c r="E53" i="9"/>
  <c r="F53" i="9"/>
  <c r="E54" i="9"/>
  <c r="F54" i="9"/>
  <c r="E55" i="9"/>
  <c r="F55" i="9"/>
  <c r="E56" i="9"/>
  <c r="F56" i="9"/>
  <c r="E73" i="9"/>
  <c r="F73" i="9"/>
  <c r="E75" i="9"/>
  <c r="F75" i="9"/>
  <c r="E76" i="9"/>
  <c r="F76" i="9"/>
  <c r="E77" i="9"/>
  <c r="F77" i="9"/>
  <c r="E78" i="9"/>
  <c r="F78" i="9"/>
  <c r="E79" i="9"/>
  <c r="F79" i="9"/>
  <c r="E80" i="9"/>
  <c r="F80" i="9"/>
  <c r="G90" i="9"/>
  <c r="AS81" i="9"/>
  <c r="M13" i="9"/>
  <c r="M15" i="9"/>
  <c r="M17" i="9"/>
  <c r="M19" i="9"/>
  <c r="M21" i="9"/>
  <c r="AS22" i="9"/>
  <c r="M23" i="9"/>
  <c r="AS24" i="9"/>
  <c r="M25" i="9"/>
  <c r="AS26" i="9"/>
  <c r="M27" i="9"/>
  <c r="AS28" i="9"/>
  <c r="M29" i="9"/>
  <c r="AS30" i="9"/>
  <c r="M31" i="9"/>
  <c r="AS32" i="9"/>
  <c r="M33" i="9"/>
  <c r="AS34" i="9"/>
  <c r="M35" i="9"/>
  <c r="H107" i="9"/>
  <c r="K107" i="9"/>
  <c r="L107" i="9"/>
  <c r="J11" i="9"/>
  <c r="M12" i="9"/>
  <c r="AS12" i="9"/>
  <c r="E12" i="9"/>
  <c r="F12" i="9"/>
  <c r="J13" i="9"/>
  <c r="M14" i="9"/>
  <c r="AS14" i="9"/>
  <c r="E14" i="9"/>
  <c r="F14" i="9"/>
  <c r="J15" i="9"/>
  <c r="M16" i="9"/>
  <c r="AS16" i="9"/>
  <c r="E16" i="9"/>
  <c r="F16" i="9"/>
  <c r="J17" i="9"/>
  <c r="M18" i="9"/>
  <c r="AS18" i="9"/>
  <c r="E18" i="9"/>
  <c r="F18" i="9"/>
  <c r="J19" i="9"/>
  <c r="M20" i="9"/>
  <c r="AS20" i="9"/>
  <c r="E20" i="9"/>
  <c r="F20" i="9"/>
  <c r="J21" i="9"/>
  <c r="J23" i="9"/>
  <c r="J25" i="9"/>
  <c r="J27" i="9"/>
  <c r="J29" i="9"/>
  <c r="J31" i="9"/>
  <c r="J33" i="9"/>
  <c r="J35" i="9"/>
  <c r="M37" i="9"/>
  <c r="M39" i="9"/>
  <c r="M41" i="9"/>
  <c r="M43" i="9"/>
  <c r="M45" i="9"/>
  <c r="M47" i="9"/>
  <c r="M49" i="9"/>
  <c r="M50" i="9"/>
  <c r="M51" i="9"/>
  <c r="M52" i="9"/>
  <c r="M53" i="9"/>
  <c r="M54" i="9"/>
  <c r="M55" i="9"/>
  <c r="M56" i="9"/>
  <c r="AS58" i="9"/>
  <c r="AS60" i="9"/>
  <c r="J62" i="9"/>
  <c r="J64" i="9"/>
  <c r="J66" i="9"/>
  <c r="J68" i="9"/>
  <c r="J70" i="9"/>
  <c r="J72" i="9"/>
  <c r="M22" i="9"/>
  <c r="E22" i="9"/>
  <c r="F22" i="9"/>
  <c r="M24" i="9"/>
  <c r="E24" i="9"/>
  <c r="F24" i="9"/>
  <c r="M26" i="9"/>
  <c r="E26" i="9"/>
  <c r="F26" i="9"/>
  <c r="M28" i="9"/>
  <c r="E28" i="9"/>
  <c r="F28" i="9"/>
  <c r="M30" i="9"/>
  <c r="E30" i="9"/>
  <c r="F30" i="9"/>
  <c r="M32" i="9"/>
  <c r="E32" i="9"/>
  <c r="F32" i="9"/>
  <c r="M34" i="9"/>
  <c r="E34" i="9"/>
  <c r="F34" i="9"/>
  <c r="M36" i="9"/>
  <c r="AS36" i="9"/>
  <c r="E36" i="9"/>
  <c r="F36" i="9"/>
  <c r="J37" i="9"/>
  <c r="M38" i="9"/>
  <c r="AS38" i="9"/>
  <c r="E38" i="9"/>
  <c r="F38" i="9"/>
  <c r="J39" i="9"/>
  <c r="M40" i="9"/>
  <c r="AS40" i="9"/>
  <c r="E40" i="9"/>
  <c r="F40" i="9"/>
  <c r="J41" i="9"/>
  <c r="M42" i="9"/>
  <c r="AS42" i="9"/>
  <c r="E42" i="9"/>
  <c r="F42" i="9"/>
  <c r="J43" i="9"/>
  <c r="M44" i="9"/>
  <c r="AS44" i="9"/>
  <c r="E44" i="9"/>
  <c r="F44" i="9"/>
  <c r="J45" i="9"/>
  <c r="M46" i="9"/>
  <c r="AS46" i="9"/>
  <c r="E46" i="9"/>
  <c r="F46" i="9"/>
  <c r="J47" i="9"/>
  <c r="M48" i="9"/>
  <c r="AS48" i="9"/>
  <c r="E48" i="9"/>
  <c r="F48" i="9"/>
  <c r="J49" i="9"/>
  <c r="J50" i="9"/>
  <c r="J51" i="9"/>
  <c r="J52" i="9"/>
  <c r="J53" i="9"/>
  <c r="J54" i="9"/>
  <c r="J55" i="9"/>
  <c r="J56" i="9"/>
  <c r="AS57" i="9"/>
  <c r="AS59" i="9"/>
  <c r="AS61" i="9"/>
  <c r="M62" i="9"/>
  <c r="AS63" i="9"/>
  <c r="M64" i="9"/>
  <c r="AS65" i="9"/>
  <c r="M66" i="9"/>
  <c r="AS67" i="9"/>
  <c r="M68" i="9"/>
  <c r="AS69" i="9"/>
  <c r="M70" i="9"/>
  <c r="AS71" i="9"/>
  <c r="J73" i="9"/>
  <c r="J75" i="9"/>
  <c r="J76" i="9"/>
  <c r="J77" i="9"/>
  <c r="J78" i="9"/>
  <c r="J79" i="9"/>
  <c r="J80" i="9"/>
  <c r="J81" i="9"/>
  <c r="M57" i="9"/>
  <c r="E57" i="9"/>
  <c r="F57" i="9"/>
  <c r="M58" i="9"/>
  <c r="E58" i="9"/>
  <c r="F58" i="9"/>
  <c r="M59" i="9"/>
  <c r="E59" i="9"/>
  <c r="F59" i="9"/>
  <c r="M60" i="9"/>
  <c r="E60" i="9"/>
  <c r="F60" i="9"/>
  <c r="M61" i="9"/>
  <c r="E61" i="9"/>
  <c r="F61" i="9"/>
  <c r="M63" i="9"/>
  <c r="E63" i="9"/>
  <c r="F63" i="9"/>
  <c r="M65" i="9"/>
  <c r="E65" i="9"/>
  <c r="F65" i="9"/>
  <c r="M67" i="9"/>
  <c r="E67" i="9"/>
  <c r="F67" i="9"/>
  <c r="M69" i="9"/>
  <c r="E69" i="9"/>
  <c r="F69" i="9"/>
  <c r="M71" i="9"/>
  <c r="E71" i="9"/>
  <c r="F71" i="9"/>
  <c r="AS72" i="9"/>
  <c r="M73" i="9"/>
  <c r="AS74" i="9"/>
  <c r="M75" i="9"/>
  <c r="M76" i="9"/>
  <c r="M77" i="9"/>
  <c r="M78" i="9"/>
  <c r="M79" i="9"/>
  <c r="M80" i="9"/>
  <c r="M81" i="9"/>
  <c r="E81" i="9"/>
  <c r="F81" i="9"/>
  <c r="M82" i="9"/>
  <c r="AS82" i="9"/>
  <c r="E82" i="9"/>
  <c r="F82" i="9"/>
  <c r="M83" i="9"/>
  <c r="AS83" i="9"/>
  <c r="E83" i="9"/>
  <c r="F83" i="9"/>
  <c r="M84" i="9"/>
  <c r="AS84" i="9"/>
  <c r="E84" i="9"/>
  <c r="F84" i="9"/>
  <c r="M85" i="9"/>
  <c r="AS85" i="9"/>
  <c r="E85" i="9"/>
  <c r="F85" i="9"/>
  <c r="M86" i="9"/>
  <c r="AS86" i="9"/>
  <c r="E86" i="9"/>
  <c r="F86" i="9"/>
  <c r="M87" i="9"/>
  <c r="AS87" i="9"/>
  <c r="E87" i="9"/>
  <c r="F87" i="9"/>
  <c r="M88" i="9"/>
  <c r="AS88" i="9"/>
  <c r="E88" i="9"/>
  <c r="F88" i="9"/>
  <c r="M89" i="9"/>
  <c r="E89" i="9"/>
  <c r="F89" i="9"/>
  <c r="AS90" i="9"/>
  <c r="J91" i="9"/>
  <c r="AS91" i="9"/>
  <c r="J92" i="9"/>
  <c r="AS92" i="9"/>
  <c r="J93" i="9"/>
  <c r="AS93" i="9"/>
  <c r="J94" i="9"/>
  <c r="AS94" i="9"/>
  <c r="J95" i="9"/>
  <c r="AS95" i="9"/>
  <c r="J96" i="9"/>
  <c r="AS96" i="9"/>
  <c r="J97" i="9"/>
  <c r="AS97" i="9"/>
  <c r="J98" i="9"/>
  <c r="AS98" i="9"/>
  <c r="J99" i="9"/>
  <c r="AS99" i="9"/>
  <c r="J100" i="9"/>
  <c r="AS100" i="9"/>
  <c r="J101" i="9"/>
  <c r="AS101" i="9"/>
  <c r="J102" i="9"/>
  <c r="AS102" i="9"/>
  <c r="J103" i="9"/>
  <c r="AS103" i="9"/>
  <c r="J104" i="9"/>
  <c r="AS104" i="9"/>
  <c r="AS105" i="9"/>
  <c r="AS106" i="9"/>
  <c r="S107" i="9"/>
  <c r="Y107" i="9"/>
  <c r="M72" i="9"/>
  <c r="E72" i="9"/>
  <c r="F72" i="9"/>
  <c r="M74" i="9"/>
  <c r="E74" i="9"/>
  <c r="F74" i="9"/>
  <c r="J90" i="9"/>
  <c r="G91" i="9"/>
  <c r="M91" i="9"/>
  <c r="G92" i="9"/>
  <c r="M92" i="9"/>
  <c r="G93" i="9"/>
  <c r="M93" i="9"/>
  <c r="G94" i="9"/>
  <c r="M94" i="9"/>
  <c r="G95" i="9"/>
  <c r="M95" i="9"/>
  <c r="G96" i="9"/>
  <c r="M96" i="9"/>
  <c r="G97" i="9"/>
  <c r="M97" i="9"/>
  <c r="G98" i="9"/>
  <c r="M98" i="9"/>
  <c r="G99" i="9"/>
  <c r="M99" i="9"/>
  <c r="G100" i="9"/>
  <c r="M100" i="9"/>
  <c r="G101" i="9"/>
  <c r="M101" i="9"/>
  <c r="G102" i="9"/>
  <c r="M102" i="9"/>
  <c r="G103" i="9"/>
  <c r="M103" i="9"/>
  <c r="G104" i="9"/>
  <c r="M104" i="9"/>
  <c r="G105" i="9"/>
  <c r="M105" i="9"/>
  <c r="G106" i="9"/>
  <c r="M106" i="9"/>
  <c r="AB107" i="9"/>
  <c r="CJ107" i="9"/>
  <c r="E10" i="9"/>
  <c r="CK107" i="9"/>
  <c r="F10" i="9"/>
  <c r="G11" i="9"/>
  <c r="G13" i="9"/>
  <c r="G15" i="9"/>
  <c r="G17" i="9"/>
  <c r="G21" i="9"/>
  <c r="G23" i="9"/>
  <c r="G47" i="9"/>
  <c r="G53" i="9"/>
  <c r="I107" i="9"/>
  <c r="AR107" i="9"/>
  <c r="G56" i="9"/>
  <c r="G62" i="9"/>
  <c r="G89" i="9"/>
  <c r="M107" i="9"/>
  <c r="M10" i="9"/>
  <c r="G76" i="9"/>
  <c r="J105" i="9"/>
  <c r="J106" i="9"/>
  <c r="P107" i="9"/>
  <c r="V107" i="9"/>
  <c r="G74" i="9" l="1"/>
  <c r="G19" i="9"/>
  <c r="G39" i="9"/>
  <c r="G35" i="9"/>
  <c r="G70" i="9"/>
  <c r="G66" i="9"/>
  <c r="G43" i="9"/>
  <c r="G31" i="9"/>
  <c r="G29" i="9"/>
  <c r="G84" i="9"/>
  <c r="G81" i="9"/>
  <c r="G41" i="9"/>
  <c r="G27" i="9"/>
  <c r="G68" i="9"/>
  <c r="G88" i="9"/>
  <c r="G86" i="9"/>
  <c r="G82" i="9"/>
  <c r="G80" i="9"/>
  <c r="G49" i="9"/>
  <c r="G45" i="9"/>
  <c r="G37" i="9"/>
  <c r="G33" i="9"/>
  <c r="G64" i="9"/>
  <c r="G25" i="9"/>
  <c r="G85" i="9"/>
  <c r="G77" i="9"/>
  <c r="G72" i="9"/>
  <c r="G60" i="9"/>
  <c r="G52" i="9"/>
  <c r="G57" i="9"/>
  <c r="G71" i="9"/>
  <c r="G69" i="9"/>
  <c r="G67" i="9"/>
  <c r="G65" i="9"/>
  <c r="G63" i="9"/>
  <c r="G61" i="9"/>
  <c r="G59" i="9"/>
  <c r="G58" i="9"/>
  <c r="G34" i="9"/>
  <c r="G32" i="9"/>
  <c r="G30" i="9"/>
  <c r="G28" i="9"/>
  <c r="G26" i="9"/>
  <c r="G24" i="9"/>
  <c r="G22" i="9"/>
  <c r="G79" i="9"/>
  <c r="G75" i="9"/>
  <c r="G73" i="9"/>
  <c r="G55" i="9"/>
  <c r="G54" i="9"/>
  <c r="G50" i="9"/>
  <c r="G78" i="9"/>
  <c r="G87" i="9"/>
  <c r="G83" i="9"/>
  <c r="G51" i="9"/>
  <c r="G48" i="9"/>
  <c r="G46" i="9"/>
  <c r="G44" i="9"/>
  <c r="G42" i="9"/>
  <c r="G40" i="9"/>
  <c r="G38" i="9"/>
  <c r="G36" i="9"/>
  <c r="G20" i="9"/>
  <c r="G18" i="9"/>
  <c r="G16" i="9"/>
  <c r="G14" i="9"/>
  <c r="G12" i="9"/>
  <c r="E107" i="9"/>
  <c r="AS107" i="9"/>
  <c r="J107" i="9"/>
  <c r="F107" i="9"/>
  <c r="G10" i="9"/>
  <c r="G107" i="9" l="1"/>
</calcChain>
</file>

<file path=xl/sharedStrings.xml><?xml version="1.0" encoding="utf-8"?>
<sst xmlns="http://schemas.openxmlformats.org/spreadsheetml/2006/main" count="242" uniqueCount="154">
  <si>
    <t>ք.Վաղարշապատ</t>
  </si>
  <si>
    <t>Ակնալիճ</t>
  </si>
  <si>
    <t>Ակնաշեն</t>
  </si>
  <si>
    <t>Աղավնատուն</t>
  </si>
  <si>
    <t>Ամբերդ</t>
  </si>
  <si>
    <t>Այգեկ</t>
  </si>
  <si>
    <t>Ապագա</t>
  </si>
  <si>
    <t>Առատաշեն</t>
  </si>
  <si>
    <t>Արագած</t>
  </si>
  <si>
    <t>Արաքս (էջմ.)</t>
  </si>
  <si>
    <t>Արշալույս</t>
  </si>
  <si>
    <t>Արտիմետ</t>
  </si>
  <si>
    <t>Արևաշատ</t>
  </si>
  <si>
    <t>Բաղրամյան(էջմ.)</t>
  </si>
  <si>
    <t>Գայ</t>
  </si>
  <si>
    <t>Գրիբոյեդով</t>
  </si>
  <si>
    <t>Դաշտ</t>
  </si>
  <si>
    <t>Դողս</t>
  </si>
  <si>
    <t>Լեռնամերձ</t>
  </si>
  <si>
    <t>Լուսագյուղ</t>
  </si>
  <si>
    <t>Խորոնք</t>
  </si>
  <si>
    <t>Ծաղկալանջ</t>
  </si>
  <si>
    <t>Ծաղկունք</t>
  </si>
  <si>
    <t>Ծիածան</t>
  </si>
  <si>
    <t>Հայթաղ</t>
  </si>
  <si>
    <t>Հայկաշեն</t>
  </si>
  <si>
    <t>Հովտամեջ</t>
  </si>
  <si>
    <t>Մեծամոր</t>
  </si>
  <si>
    <t>Մերձավան</t>
  </si>
  <si>
    <t>Մրգաստան</t>
  </si>
  <si>
    <t>Մուսալեռ</t>
  </si>
  <si>
    <t>Նորակերտ</t>
  </si>
  <si>
    <t>Շահումյան</t>
  </si>
  <si>
    <t>Շահումյանի թ/ֆ</t>
  </si>
  <si>
    <t>Ոսկեհատ</t>
  </si>
  <si>
    <t>Պտղունք</t>
  </si>
  <si>
    <t>Ջրառատ</t>
  </si>
  <si>
    <t>Ջրարբի</t>
  </si>
  <si>
    <t>Գեղակերտ</t>
  </si>
  <si>
    <t>Տարոնիկ</t>
  </si>
  <si>
    <t>Փարաքար-Թաիրով</t>
  </si>
  <si>
    <t>Ֆերիկ</t>
  </si>
  <si>
    <t>հազար դրամ</t>
  </si>
  <si>
    <t>Ընդամենը</t>
  </si>
  <si>
    <t>ք.Արմավիր</t>
  </si>
  <si>
    <t>ք.Մեծամոր</t>
  </si>
  <si>
    <t>Ամասիա</t>
  </si>
  <si>
    <t>Այգեշատ (Արմ.)</t>
  </si>
  <si>
    <t>Արազափ</t>
  </si>
  <si>
    <t>Արաքս (Արմ.)</t>
  </si>
  <si>
    <t>Արգավանդ</t>
  </si>
  <si>
    <t>Արմավիր</t>
  </si>
  <si>
    <t>Արտաշար</t>
  </si>
  <si>
    <t>Արևիկ</t>
  </si>
  <si>
    <t>Բամբակաշատ</t>
  </si>
  <si>
    <t>Բերքաշատ</t>
  </si>
  <si>
    <t>Գետաշեն</t>
  </si>
  <si>
    <t>Եղեգնուտ</t>
  </si>
  <si>
    <t>Երասխահուն</t>
  </si>
  <si>
    <t>Վարդանաշեն</t>
  </si>
  <si>
    <t>Զարթոնք</t>
  </si>
  <si>
    <t>Լենուղի</t>
  </si>
  <si>
    <t>Լուկաշին</t>
  </si>
  <si>
    <t>Խանջյան</t>
  </si>
  <si>
    <t>Հայկավան</t>
  </si>
  <si>
    <t>Հացիկ</t>
  </si>
  <si>
    <t>Սարդարապատ</t>
  </si>
  <si>
    <t xml:space="preserve">Այգեվան </t>
  </si>
  <si>
    <t>Մայիսյան</t>
  </si>
  <si>
    <t>Մարգարա</t>
  </si>
  <si>
    <t>Մրգաշատ</t>
  </si>
  <si>
    <t>Նալբանդյան</t>
  </si>
  <si>
    <t>Նոր Արմավիր</t>
  </si>
  <si>
    <t>Նոր Արտագերս</t>
  </si>
  <si>
    <t>Նոր Կեսարիա</t>
  </si>
  <si>
    <t>Նորապատ</t>
  </si>
  <si>
    <t>Նորավան</t>
  </si>
  <si>
    <t>Շենավան</t>
  </si>
  <si>
    <t>Ջանֆիդա</t>
  </si>
  <si>
    <t>Ջրաշեն</t>
  </si>
  <si>
    <t>Ալաշկերտ (Սովետական)</t>
  </si>
  <si>
    <t>Տանձուտ</t>
  </si>
  <si>
    <t>Փշատավան</t>
  </si>
  <si>
    <t>Մյասնիկյան</t>
  </si>
  <si>
    <t>Բաղրամյան (Բաղր.)</t>
  </si>
  <si>
    <t>Դալարիկ</t>
  </si>
  <si>
    <t>Շենիկ</t>
  </si>
  <si>
    <t>Երվանդաշատ</t>
  </si>
  <si>
    <t>Լեռնագոգ</t>
  </si>
  <si>
    <t>Քարակերտ</t>
  </si>
  <si>
    <t>Արգինա</t>
  </si>
  <si>
    <t>Վանանդ</t>
  </si>
  <si>
    <t>Կողբավան</t>
  </si>
  <si>
    <t>Բագարան</t>
  </si>
  <si>
    <t>Տալվորիկ</t>
  </si>
  <si>
    <t>Արտամետ</t>
  </si>
  <si>
    <t>Հուշակերտ</t>
  </si>
  <si>
    <t>Արևադաշտ</t>
  </si>
  <si>
    <t>ՀԱՇՎԵՏՎՈՒԹՅՈՒՆ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</si>
  <si>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</si>
  <si>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</si>
  <si>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</si>
  <si>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</si>
  <si>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</si>
  <si>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</si>
  <si>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</si>
  <si>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</si>
  <si>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</si>
  <si>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</si>
  <si>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</si>
  <si>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</si>
  <si>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</si>
  <si>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</si>
  <si>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</si>
  <si>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</si>
  <si>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</si>
  <si>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</si>
  <si>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</si>
  <si>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</si>
  <si>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</si>
  <si>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</si>
  <si>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</si>
  <si>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</si>
  <si>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</si>
  <si>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</si>
  <si>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</si>
  <si>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</si>
  <si>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</si>
  <si>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</si>
  <si>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</si>
  <si>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</si>
  <si>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</si>
  <si>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</si>
  <si>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</si>
  <si>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</si>
  <si>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</si>
  <si>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</si>
  <si>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</si>
  <si>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</si>
  <si>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Հաշվետու ժամանակաշրջան</t>
  </si>
  <si>
    <t>կատ. %-ը տարեկան ծրագրի նկատմամբ</t>
  </si>
  <si>
    <t>Այգեշատ (էջմ.)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</si>
  <si>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</si>
  <si>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</si>
  <si>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</si>
  <si>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</si>
  <si>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</si>
  <si>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</si>
  <si>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</si>
  <si>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</si>
  <si>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</si>
  <si>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 ՀՀ ԱՐՄԱՎԻՐԻ  ՄԱՐԶԻ  ՀԱՄԱՅՆՔՆԵՐԻ   ԲՅՈՒՋԵՏԱՅԻՆ   ԵԿԱՄՈՒՏՆԵՐԻ   ՎԵՐԱԲԵՐՅԱԼ  (աճողական)  2019թ. հոկտեմբերի «31» -ի դրությամբ </t>
    </r>
    <r>
      <rPr>
        <b/>
        <sz val="11"/>
        <rFont val="GHEA Grapalat"/>
        <family val="3"/>
      </rPr>
      <t xml:space="preserve">                                           </t>
    </r>
  </si>
  <si>
    <t xml:space="preserve">փաստ                   10 ամիս                                                                           </t>
  </si>
  <si>
    <t>տող 1000                                                   ԸՆԴԱՄԵՆԸ  ԵԿԱՄՈՒՏՆԵՐ                               (տող 1100 + տող 1200+տող 1300)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</si>
</sst>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2"/>
      <name val="GHEA Grapalat"/>
      <family val="3"/>
    </font>
    <font>
      <sz val="11"/>
      <color indexed="8"/>
      <name val="Calibri"/>
      <family val="2"/>
      <charset val="204"/>
    </font>
    <font>
      <sz val="8"/>
      <name val="Calibri"/>
      <family val="2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b/>
      <sz val="10"/>
      <color indexed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35">
    <xf numFmtId="0" fontId="0" fillId="0" borderId="0" xfId="0"/>
    <xf numFmtId="0" fontId="1" fillId="2" borderId="0" xfId="0" applyFont="1" applyFill="1" applyProtection="1">
      <protection locked="0"/>
    </xf>
    <xf numFmtId="0" fontId="6" fillId="2" borderId="0" xfId="0" applyFont="1" applyFill="1" applyProtection="1"/>
    <xf numFmtId="0" fontId="7" fillId="2" borderId="0" xfId="0" applyFont="1" applyFill="1" applyAlignment="1" applyProtection="1">
      <alignment horizontal="center" vertical="center"/>
    </xf>
    <xf numFmtId="0" fontId="1" fillId="7" borderId="0" xfId="0" applyFont="1" applyFill="1" applyProtection="1">
      <protection locked="0"/>
    </xf>
    <xf numFmtId="0" fontId="7" fillId="8" borderId="3" xfId="0" applyFont="1" applyFill="1" applyBorder="1" applyAlignment="1" applyProtection="1">
      <alignment horizontal="center" vertical="center"/>
    </xf>
    <xf numFmtId="0" fontId="7" fillId="8" borderId="4" xfId="0" applyFont="1" applyFill="1" applyBorder="1" applyAlignment="1" applyProtection="1">
      <alignment horizontal="center" vertical="center" wrapText="1"/>
    </xf>
    <xf numFmtId="0" fontId="7" fillId="8" borderId="4" xfId="0" applyFont="1" applyFill="1" applyBorder="1" applyAlignment="1" applyProtection="1">
      <alignment horizontal="center" vertical="center"/>
    </xf>
    <xf numFmtId="0" fontId="6" fillId="2" borderId="0" xfId="0" applyFont="1" applyFill="1" applyProtection="1">
      <protection locked="0"/>
    </xf>
    <xf numFmtId="0" fontId="6" fillId="7" borderId="0" xfId="0" applyFont="1" applyFill="1" applyProtection="1">
      <protection locked="0"/>
    </xf>
    <xf numFmtId="14" fontId="6" fillId="2" borderId="0" xfId="0" applyNumberFormat="1" applyFont="1" applyFill="1" applyProtection="1">
      <protection locked="0"/>
    </xf>
    <xf numFmtId="0" fontId="6" fillId="2" borderId="0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Protection="1"/>
    <xf numFmtId="1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6" fillId="7" borderId="1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7" fillId="2" borderId="0" xfId="0" applyNumberFormat="1" applyFont="1" applyFill="1" applyAlignment="1" applyProtection="1">
      <alignment horizontal="center" vertical="center" wrapText="1"/>
      <protection locked="0"/>
    </xf>
    <xf numFmtId="165" fontId="6" fillId="2" borderId="0" xfId="0" applyNumberFormat="1" applyFont="1" applyFill="1" applyAlignment="1" applyProtection="1">
      <alignment horizontal="center" vertical="center" wrapText="1"/>
      <protection locked="0"/>
    </xf>
    <xf numFmtId="1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3" xfId="0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0" xfId="0" applyNumberFormat="1" applyFont="1" applyFill="1" applyBorder="1" applyAlignment="1" applyProtection="1">
      <alignment horizontal="center" vertical="center" wrapText="1"/>
    </xf>
    <xf numFmtId="165" fontId="7" fillId="2" borderId="0" xfId="0" applyNumberFormat="1" applyFont="1" applyFill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center"/>
      <protection locked="0"/>
    </xf>
    <xf numFmtId="164" fontId="6" fillId="2" borderId="0" xfId="0" applyNumberFormat="1" applyFont="1" applyFill="1" applyProtection="1">
      <protection locked="0"/>
    </xf>
    <xf numFmtId="164" fontId="6" fillId="7" borderId="0" xfId="0" applyNumberFormat="1" applyFont="1" applyFill="1" applyProtection="1">
      <protection locked="0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 applyProtection="1">
      <protection locked="0"/>
    </xf>
    <xf numFmtId="0" fontId="9" fillId="7" borderId="0" xfId="0" applyFont="1" applyFill="1" applyProtection="1">
      <protection locked="0"/>
    </xf>
    <xf numFmtId="0" fontId="10" fillId="2" borderId="0" xfId="0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protection locked="0"/>
    </xf>
    <xf numFmtId="14" fontId="9" fillId="2" borderId="0" xfId="0" applyNumberFormat="1" applyFont="1" applyFill="1" applyProtection="1">
      <protection locked="0"/>
    </xf>
    <xf numFmtId="0" fontId="9" fillId="2" borderId="0" xfId="0" applyFont="1" applyFill="1" applyBorder="1" applyAlignment="1" applyProtection="1">
      <alignment horizontal="center"/>
      <protection locked="0"/>
    </xf>
    <xf numFmtId="0" fontId="9" fillId="2" borderId="2" xfId="0" applyFont="1" applyFill="1" applyBorder="1" applyAlignment="1" applyProtection="1">
      <alignment horizontal="center"/>
      <protection locked="0"/>
    </xf>
    <xf numFmtId="4" fontId="7" fillId="0" borderId="14" xfId="0" applyNumberFormat="1" applyFont="1" applyBorder="1" applyAlignment="1" applyProtection="1">
      <alignment horizontal="center" vertical="center" wrapText="1"/>
    </xf>
    <xf numFmtId="4" fontId="7" fillId="0" borderId="0" xfId="0" applyNumberFormat="1" applyFont="1" applyBorder="1" applyAlignment="1" applyProtection="1">
      <alignment horizontal="center" vertical="center" wrapText="1"/>
    </xf>
    <xf numFmtId="4" fontId="7" fillId="0" borderId="15" xfId="0" applyNumberFormat="1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7" borderId="4" xfId="0" applyFont="1" applyFill="1" applyBorder="1" applyAlignment="1" applyProtection="1">
      <alignment horizontal="center" vertical="center" wrapText="1"/>
    </xf>
    <xf numFmtId="0" fontId="6" fillId="7" borderId="7" xfId="0" applyFont="1" applyFill="1" applyBorder="1" applyAlignment="1" applyProtection="1">
      <alignment horizontal="center" vertical="center" wrapText="1"/>
    </xf>
    <xf numFmtId="0" fontId="6" fillId="7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textRotation="90" wrapText="1"/>
    </xf>
    <xf numFmtId="0" fontId="6" fillId="2" borderId="7" xfId="0" applyFont="1" applyFill="1" applyBorder="1" applyAlignment="1" applyProtection="1">
      <alignment horizontal="center" vertical="center" textRotation="90" wrapText="1"/>
    </xf>
    <xf numFmtId="0" fontId="6" fillId="2" borderId="12" xfId="0" applyFont="1" applyFill="1" applyBorder="1" applyAlignment="1" applyProtection="1">
      <alignment horizontal="center" vertical="center" textRotation="90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4" fontId="6" fillId="0" borderId="10" xfId="0" applyNumberFormat="1" applyFont="1" applyBorder="1" applyAlignment="1" applyProtection="1">
      <alignment horizontal="center" vertical="center" wrapText="1"/>
    </xf>
    <xf numFmtId="4" fontId="6" fillId="0" borderId="9" xfId="0" applyNumberFormat="1" applyFont="1" applyBorder="1" applyAlignment="1" applyProtection="1">
      <alignment horizontal="center" vertical="center" wrapText="1"/>
    </xf>
    <xf numFmtId="4" fontId="6" fillId="0" borderId="6" xfId="0" applyNumberFormat="1" applyFont="1" applyBorder="1" applyAlignment="1" applyProtection="1">
      <alignment horizontal="center" vertical="center" wrapText="1"/>
    </xf>
    <xf numFmtId="4" fontId="6" fillId="0" borderId="8" xfId="0" applyNumberFormat="1" applyFont="1" applyBorder="1" applyAlignment="1" applyProtection="1">
      <alignment horizontal="center" vertical="center" wrapText="1"/>
    </xf>
    <xf numFmtId="4" fontId="6" fillId="0" borderId="2" xfId="0" applyNumberFormat="1" applyFont="1" applyBorder="1" applyAlignment="1" applyProtection="1">
      <alignment horizontal="center" vertical="center" wrapText="1"/>
    </xf>
    <xf numFmtId="0" fontId="6" fillId="6" borderId="1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6" fillId="6" borderId="5" xfId="0" applyFont="1" applyFill="1" applyBorder="1" applyAlignment="1" applyProtection="1">
      <alignment horizontal="center" vertical="center" wrapText="1"/>
    </xf>
    <xf numFmtId="4" fontId="6" fillId="0" borderId="3" xfId="0" applyNumberFormat="1" applyFont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4" fontId="6" fillId="3" borderId="4" xfId="0" applyNumberFormat="1" applyFont="1" applyFill="1" applyBorder="1" applyAlignment="1" applyProtection="1">
      <alignment horizontal="center" vertical="center" wrapText="1"/>
    </xf>
    <xf numFmtId="4" fontId="6" fillId="3" borderId="12" xfId="0" applyNumberFormat="1" applyFont="1" applyFill="1" applyBorder="1" applyAlignment="1" applyProtection="1">
      <alignment horizontal="center" vertical="center" wrapText="1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4" fontId="6" fillId="0" borderId="5" xfId="0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4" fontId="7" fillId="4" borderId="10" xfId="0" applyNumberFormat="1" applyFont="1" applyFill="1" applyBorder="1" applyAlignment="1" applyProtection="1">
      <alignment horizontal="center" vertical="center" wrapText="1"/>
    </xf>
    <xf numFmtId="4" fontId="7" fillId="4" borderId="9" xfId="0" applyNumberFormat="1" applyFont="1" applyFill="1" applyBorder="1" applyAlignment="1" applyProtection="1">
      <alignment horizontal="center" vertical="center" wrapText="1"/>
    </xf>
    <xf numFmtId="4" fontId="7" fillId="4" borderId="6" xfId="0" applyNumberFormat="1" applyFont="1" applyFill="1" applyBorder="1" applyAlignment="1" applyProtection="1">
      <alignment horizontal="center" vertical="center" wrapText="1"/>
    </xf>
    <xf numFmtId="4" fontId="7" fillId="4" borderId="14" xfId="0" applyNumberFormat="1" applyFont="1" applyFill="1" applyBorder="1" applyAlignment="1" applyProtection="1">
      <alignment horizontal="center" vertical="center" wrapText="1"/>
    </xf>
    <xf numFmtId="4" fontId="7" fillId="4" borderId="0" xfId="0" applyNumberFormat="1" applyFont="1" applyFill="1" applyBorder="1" applyAlignment="1" applyProtection="1">
      <alignment horizontal="center" vertical="center" wrapText="1"/>
    </xf>
    <xf numFmtId="4" fontId="7" fillId="4" borderId="15" xfId="0" applyNumberFormat="1" applyFont="1" applyFill="1" applyBorder="1" applyAlignment="1" applyProtection="1">
      <alignment horizontal="center" vertical="center" wrapText="1"/>
    </xf>
    <xf numFmtId="4" fontId="7" fillId="4" borderId="8" xfId="0" applyNumberFormat="1" applyFont="1" applyFill="1" applyBorder="1" applyAlignment="1" applyProtection="1">
      <alignment horizontal="center" vertical="center" wrapText="1"/>
    </xf>
    <xf numFmtId="4" fontId="7" fillId="4" borderId="2" xfId="0" applyNumberFormat="1" applyFont="1" applyFill="1" applyBorder="1" applyAlignment="1" applyProtection="1">
      <alignment horizontal="center" vertical="center" wrapText="1"/>
    </xf>
    <xf numFmtId="4" fontId="7" fillId="4" borderId="11" xfId="0" applyNumberFormat="1" applyFont="1" applyFill="1" applyBorder="1" applyAlignment="1" applyProtection="1">
      <alignment horizontal="center" vertical="center" wrapText="1"/>
    </xf>
    <xf numFmtId="0" fontId="7" fillId="4" borderId="10" xfId="0" applyNumberFormat="1" applyFont="1" applyFill="1" applyBorder="1" applyAlignment="1" applyProtection="1">
      <alignment horizontal="center" vertical="center" wrapText="1"/>
    </xf>
    <xf numFmtId="0" fontId="7" fillId="4" borderId="9" xfId="0" applyNumberFormat="1" applyFont="1" applyFill="1" applyBorder="1" applyAlignment="1" applyProtection="1">
      <alignment horizontal="center" vertical="center" wrapText="1"/>
    </xf>
    <xf numFmtId="0" fontId="7" fillId="4" borderId="6" xfId="0" applyNumberFormat="1" applyFont="1" applyFill="1" applyBorder="1" applyAlignment="1" applyProtection="1">
      <alignment horizontal="center" vertical="center" wrapText="1"/>
    </xf>
    <xf numFmtId="0" fontId="7" fillId="4" borderId="14" xfId="0" applyNumberFormat="1" applyFont="1" applyFill="1" applyBorder="1" applyAlignment="1" applyProtection="1">
      <alignment horizontal="center" vertical="center" wrapText="1"/>
    </xf>
    <xf numFmtId="0" fontId="7" fillId="4" borderId="0" xfId="0" applyNumberFormat="1" applyFont="1" applyFill="1" applyBorder="1" applyAlignment="1" applyProtection="1">
      <alignment horizontal="center" vertical="center" wrapText="1"/>
    </xf>
    <xf numFmtId="0" fontId="7" fillId="4" borderId="15" xfId="0" applyNumberFormat="1" applyFont="1" applyFill="1" applyBorder="1" applyAlignment="1" applyProtection="1">
      <alignment horizontal="center" vertical="center" wrapText="1"/>
    </xf>
    <xf numFmtId="0" fontId="7" fillId="4" borderId="8" xfId="0" applyNumberFormat="1" applyFont="1" applyFill="1" applyBorder="1" applyAlignment="1" applyProtection="1">
      <alignment horizontal="center" vertical="center" wrapText="1"/>
    </xf>
    <xf numFmtId="0" fontId="7" fillId="4" borderId="2" xfId="0" applyNumberFormat="1" applyFont="1" applyFill="1" applyBorder="1" applyAlignment="1" applyProtection="1">
      <alignment horizontal="center" vertical="center" wrapText="1"/>
    </xf>
    <xf numFmtId="0" fontId="7" fillId="4" borderId="11" xfId="0" applyNumberFormat="1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7" fillId="4" borderId="1" xfId="0" applyNumberFormat="1" applyFont="1" applyFill="1" applyBorder="1" applyAlignment="1" applyProtection="1">
      <alignment horizontal="center" vertical="center" wrapText="1"/>
    </xf>
    <xf numFmtId="0" fontId="7" fillId="4" borderId="13" xfId="0" applyNumberFormat="1" applyFont="1" applyFill="1" applyBorder="1" applyAlignment="1" applyProtection="1">
      <alignment horizontal="center" vertical="center" wrapText="1"/>
    </xf>
    <xf numFmtId="0" fontId="7" fillId="4" borderId="5" xfId="0" applyNumberFormat="1" applyFont="1" applyFill="1" applyBorder="1" applyAlignment="1" applyProtection="1">
      <alignment horizontal="center" vertical="center" wrapText="1"/>
    </xf>
    <xf numFmtId="0" fontId="7" fillId="2" borderId="3" xfId="0" applyNumberFormat="1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13" xfId="0" applyNumberFormat="1" applyFont="1" applyFill="1" applyBorder="1" applyAlignment="1" applyProtection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center" vertical="center" wrapText="1"/>
    </xf>
    <xf numFmtId="4" fontId="6" fillId="0" borderId="5" xfId="0" applyNumberFormat="1" applyFont="1" applyBorder="1" applyAlignment="1" applyProtection="1">
      <alignment horizontal="center" vertical="center" wrapText="1"/>
    </xf>
    <xf numFmtId="4" fontId="6" fillId="0" borderId="13" xfId="0" applyNumberFormat="1" applyFont="1" applyBorder="1" applyAlignment="1" applyProtection="1">
      <alignment horizontal="center" vertical="center" wrapText="1"/>
    </xf>
    <xf numFmtId="4" fontId="6" fillId="5" borderId="10" xfId="0" applyNumberFormat="1" applyFont="1" applyFill="1" applyBorder="1" applyAlignment="1" applyProtection="1">
      <alignment horizontal="center" vertical="center" wrapText="1"/>
    </xf>
    <xf numFmtId="4" fontId="6" fillId="5" borderId="9" xfId="0" applyNumberFormat="1" applyFont="1" applyFill="1" applyBorder="1" applyAlignment="1" applyProtection="1">
      <alignment horizontal="center" vertical="center" wrapText="1"/>
    </xf>
    <xf numFmtId="4" fontId="6" fillId="5" borderId="6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4" fontId="6" fillId="4" borderId="10" xfId="0" applyNumberFormat="1" applyFont="1" applyFill="1" applyBorder="1" applyAlignment="1" applyProtection="1">
      <alignment horizontal="center" vertical="center" wrapText="1"/>
    </xf>
    <xf numFmtId="4" fontId="6" fillId="4" borderId="6" xfId="0" applyNumberFormat="1" applyFont="1" applyFill="1" applyBorder="1" applyAlignment="1" applyProtection="1">
      <alignment horizontal="center" vertical="center" wrapText="1"/>
    </xf>
    <xf numFmtId="4" fontId="6" fillId="4" borderId="14" xfId="0" applyNumberFormat="1" applyFont="1" applyFill="1" applyBorder="1" applyAlignment="1" applyProtection="1">
      <alignment horizontal="center" vertical="center" wrapText="1"/>
    </xf>
    <xf numFmtId="4" fontId="6" fillId="4" borderId="15" xfId="0" applyNumberFormat="1" applyFont="1" applyFill="1" applyBorder="1" applyAlignment="1" applyProtection="1">
      <alignment horizontal="center" vertical="center" wrapText="1"/>
    </xf>
    <xf numFmtId="4" fontId="6" fillId="4" borderId="8" xfId="0" applyNumberFormat="1" applyFont="1" applyFill="1" applyBorder="1" applyAlignment="1" applyProtection="1">
      <alignment horizontal="center" vertical="center" wrapText="1"/>
    </xf>
    <xf numFmtId="4" fontId="6" fillId="4" borderId="11" xfId="0" applyNumberFormat="1" applyFont="1" applyFill="1" applyBorder="1" applyAlignment="1" applyProtection="1">
      <alignment horizontal="center" vertical="center" wrapText="1"/>
    </xf>
    <xf numFmtId="4" fontId="7" fillId="0" borderId="5" xfId="0" applyNumberFormat="1" applyFont="1" applyBorder="1" applyAlignment="1" applyProtection="1">
      <alignment horizontal="center" vertical="center" wrapText="1"/>
    </xf>
    <xf numFmtId="4" fontId="7" fillId="0" borderId="3" xfId="0" applyNumberFormat="1" applyFont="1" applyBorder="1" applyAlignment="1" applyProtection="1">
      <alignment horizontal="center" vertical="center" wrapText="1"/>
    </xf>
    <xf numFmtId="4" fontId="6" fillId="5" borderId="13" xfId="0" applyNumberFormat="1" applyFont="1" applyFill="1" applyBorder="1" applyAlignment="1" applyProtection="1">
      <alignment horizontal="center" vertical="center" wrapText="1"/>
    </xf>
    <xf numFmtId="164" fontId="6" fillId="2" borderId="0" xfId="0" applyNumberFormat="1" applyFont="1" applyFill="1" applyBorder="1" applyAlignment="1" applyProtection="1">
      <alignment horizontal="left" wrapText="1"/>
      <protection locked="0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4" fontId="6" fillId="2" borderId="4" xfId="0" applyNumberFormat="1" applyFont="1" applyFill="1" applyBorder="1" applyAlignment="1" applyProtection="1">
      <alignment horizontal="center" vertical="center" wrapText="1"/>
    </xf>
    <xf numFmtId="4" fontId="6" fillId="2" borderId="7" xfId="0" applyNumberFormat="1" applyFont="1" applyFill="1" applyBorder="1" applyAlignment="1" applyProtection="1">
      <alignment horizontal="center" vertical="center" wrapText="1"/>
    </xf>
    <xf numFmtId="4" fontId="6" fillId="2" borderId="12" xfId="0" applyNumberFormat="1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6" xfId="0" applyFont="1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center" vertical="center" wrapText="1"/>
    </xf>
    <xf numFmtId="0" fontId="6" fillId="4" borderId="15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1" xfId="0" applyFont="1" applyFill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center" vertical="center" wrapText="1"/>
    </xf>
    <xf numFmtId="4" fontId="7" fillId="0" borderId="13" xfId="0" applyNumberFormat="1" applyFont="1" applyBorder="1" applyAlignment="1" applyProtection="1">
      <alignment horizontal="center" vertical="center" wrapText="1"/>
    </xf>
    <xf numFmtId="4" fontId="6" fillId="2" borderId="8" xfId="0" applyNumberFormat="1" applyFont="1" applyFill="1" applyBorder="1" applyAlignment="1" applyProtection="1">
      <alignment horizontal="center" vertical="center" wrapText="1"/>
    </xf>
    <xf numFmtId="4" fontId="6" fillId="2" borderId="2" xfId="0" applyNumberFormat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110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1" sqref="C11"/>
    </sheetView>
  </sheetViews>
  <sheetFormatPr defaultColWidth="8.5703125" defaultRowHeight="17.25" x14ac:dyDescent="0.3"/>
  <cols>
    <col min="1" max="1" width="5.5703125" style="1" customWidth="1"/>
    <col min="2" max="2" width="20.140625" style="4" customWidth="1"/>
    <col min="3" max="3" width="15" style="1" customWidth="1"/>
    <col min="4" max="4" width="13.140625" style="1" customWidth="1"/>
    <col min="5" max="6" width="16" style="1" customWidth="1"/>
    <col min="7" max="7" width="11.7109375" style="1" customWidth="1"/>
    <col min="8" max="8" width="16" style="1" customWidth="1"/>
    <col min="9" max="9" width="16.28515625" style="1" customWidth="1"/>
    <col min="10" max="10" width="11.140625" style="1" customWidth="1"/>
    <col min="11" max="11" width="16.28515625" style="1" customWidth="1"/>
    <col min="12" max="12" width="15.28515625" style="1" customWidth="1"/>
    <col min="13" max="13" width="12" style="1" customWidth="1"/>
    <col min="14" max="14" width="16" style="1" customWidth="1"/>
    <col min="15" max="15" width="14.7109375" style="1" customWidth="1"/>
    <col min="16" max="16" width="14" style="1" customWidth="1"/>
    <col min="17" max="17" width="14.28515625" style="1" customWidth="1"/>
    <col min="18" max="18" width="12.85546875" style="1" customWidth="1"/>
    <col min="19" max="19" width="13.42578125" style="1" customWidth="1"/>
    <col min="20" max="20" width="13.7109375" style="1" customWidth="1"/>
    <col min="21" max="22" width="12.85546875" style="1" customWidth="1"/>
    <col min="23" max="23" width="13.7109375" style="1" customWidth="1"/>
    <col min="24" max="24" width="12.28515625" style="1" customWidth="1"/>
    <col min="25" max="25" width="12.7109375" style="1" customWidth="1"/>
    <col min="26" max="26" width="13" style="1" customWidth="1"/>
    <col min="27" max="27" width="12.85546875" style="1" customWidth="1"/>
    <col min="28" max="29" width="9.7109375" style="1" customWidth="1"/>
    <col min="30" max="30" width="8.5703125" style="1" customWidth="1"/>
    <col min="31" max="31" width="9" style="1" customWidth="1"/>
    <col min="32" max="32" width="8.42578125" style="1" customWidth="1"/>
    <col min="33" max="33" width="16.42578125" style="1" customWidth="1"/>
    <col min="34" max="34" width="16.140625" style="1" customWidth="1"/>
    <col min="35" max="35" width="8.28515625" style="1" customWidth="1"/>
    <col min="36" max="36" width="8" style="1" customWidth="1"/>
    <col min="37" max="37" width="11.7109375" style="1" customWidth="1"/>
    <col min="38" max="38" width="11" style="1" customWidth="1"/>
    <col min="39" max="39" width="8.42578125" style="1" customWidth="1"/>
    <col min="40" max="40" width="8.5703125" style="1" customWidth="1"/>
    <col min="41" max="41" width="8.140625" style="1" customWidth="1"/>
    <col min="42" max="42" width="7.7109375" style="1" customWidth="1"/>
    <col min="43" max="43" width="12.7109375" style="1" customWidth="1"/>
    <col min="44" max="44" width="12" style="1" customWidth="1"/>
    <col min="45" max="45" width="10.140625" style="1" customWidth="1"/>
    <col min="46" max="46" width="12.7109375" style="1" customWidth="1"/>
    <col min="47" max="47" width="12.42578125" style="1" customWidth="1"/>
    <col min="48" max="48" width="10" style="1" customWidth="1"/>
    <col min="49" max="50" width="9.7109375" style="1" customWidth="1"/>
    <col min="51" max="51" width="7.85546875" style="1" customWidth="1"/>
    <col min="52" max="52" width="12" style="1" customWidth="1"/>
    <col min="53" max="53" width="11.28515625" style="1" customWidth="1"/>
    <col min="54" max="54" width="7.5703125" style="1" customWidth="1"/>
    <col min="55" max="55" width="7.140625" style="1" customWidth="1"/>
    <col min="56" max="56" width="10.42578125" style="1" customWidth="1"/>
    <col min="57" max="57" width="11.42578125" style="1" customWidth="1"/>
    <col min="58" max="58" width="12.140625" style="1" customWidth="1"/>
    <col min="59" max="59" width="10.85546875" style="1" customWidth="1"/>
    <col min="60" max="60" width="13.28515625" style="1" customWidth="1"/>
    <col min="61" max="61" width="12.5703125" style="1" customWidth="1"/>
    <col min="62" max="63" width="11.5703125" style="1" customWidth="1"/>
    <col min="64" max="64" width="10.85546875" style="1" customWidth="1"/>
    <col min="65" max="65" width="10.5703125" style="1" customWidth="1"/>
    <col min="66" max="66" width="10.42578125" style="1" customWidth="1"/>
    <col min="67" max="67" width="10.28515625" style="1" customWidth="1"/>
    <col min="68" max="68" width="7" style="1" customWidth="1"/>
    <col min="69" max="69" width="7.28515625" style="1" customWidth="1"/>
    <col min="70" max="70" width="10.28515625" style="1" customWidth="1"/>
    <col min="71" max="71" width="10.5703125" style="1" customWidth="1"/>
    <col min="72" max="72" width="10" style="1" customWidth="1"/>
    <col min="73" max="73" width="14.7109375" style="1" customWidth="1"/>
    <col min="74" max="74" width="15.28515625" style="1" customWidth="1"/>
    <col min="75" max="75" width="10.42578125" style="1" customWidth="1"/>
    <col min="76" max="76" width="11.140625" style="1" customWidth="1"/>
    <col min="77" max="77" width="10.7109375" style="1" customWidth="1"/>
    <col min="78" max="78" width="9.140625" style="1" customWidth="1"/>
    <col min="79" max="79" width="7.42578125" style="1" customWidth="1"/>
    <col min="80" max="80" width="7.85546875" style="1" customWidth="1"/>
    <col min="81" max="81" width="10.140625" style="1" customWidth="1"/>
    <col min="82" max="82" width="10.28515625" style="1" customWidth="1"/>
    <col min="83" max="83" width="7.28515625" style="1" customWidth="1"/>
    <col min="84" max="84" width="7.140625" style="1" customWidth="1"/>
    <col min="85" max="85" width="14" style="1" customWidth="1"/>
    <col min="86" max="86" width="12.28515625" style="1" customWidth="1"/>
    <col min="87" max="87" width="8.140625" style="1" customWidth="1"/>
    <col min="88" max="88" width="12.7109375" style="1" customWidth="1"/>
    <col min="89" max="89" width="12.28515625" style="1" customWidth="1"/>
    <col min="90" max="90" width="15.42578125" style="1" customWidth="1"/>
    <col min="91" max="91" width="14.85546875" style="1" customWidth="1"/>
    <col min="92" max="92" width="13.7109375" style="1" customWidth="1"/>
    <col min="93" max="93" width="8.5703125" style="1"/>
    <col min="94" max="94" width="13.7109375" style="1" customWidth="1"/>
    <col min="95" max="210" width="8.5703125" style="1"/>
    <col min="211" max="211" width="5.140625" style="1" customWidth="1"/>
    <col min="212" max="212" width="24" style="1" customWidth="1"/>
    <col min="213" max="213" width="15" style="1" customWidth="1"/>
    <col min="214" max="214" width="12.28515625" style="1" customWidth="1"/>
    <col min="215" max="215" width="16" style="1" customWidth="1"/>
    <col min="216" max="216" width="17.140625" style="1" customWidth="1"/>
    <col min="217" max="217" width="15.140625" style="1" customWidth="1"/>
    <col min="218" max="218" width="13.85546875" style="1" customWidth="1"/>
    <col min="219" max="219" width="11.7109375" style="1" customWidth="1"/>
    <col min="220" max="220" width="15" style="1" customWidth="1"/>
    <col min="221" max="222" width="15.42578125" style="1" customWidth="1"/>
    <col min="223" max="223" width="15.140625" style="1" customWidth="1"/>
    <col min="224" max="224" width="11.140625" style="1" customWidth="1"/>
    <col min="225" max="226" width="15.140625" style="1" customWidth="1"/>
    <col min="227" max="228" width="15.28515625" style="1" customWidth="1"/>
    <col min="229" max="229" width="10.42578125" style="1" customWidth="1"/>
    <col min="230" max="231" width="14.7109375" style="1" customWidth="1"/>
    <col min="232" max="233" width="13.85546875" style="1" customWidth="1"/>
    <col min="234" max="234" width="14" style="1" customWidth="1"/>
    <col min="235" max="236" width="14.28515625" style="1" customWidth="1"/>
    <col min="237" max="237" width="12.85546875" style="1" customWidth="1"/>
    <col min="238" max="238" width="12" style="1" customWidth="1"/>
    <col min="239" max="239" width="13.42578125" style="1" customWidth="1"/>
    <col min="240" max="241" width="13.7109375" style="1" customWidth="1"/>
    <col min="242" max="244" width="12.85546875" style="1" customWidth="1"/>
    <col min="245" max="246" width="13.7109375" style="1" customWidth="1"/>
    <col min="247" max="247" width="11.42578125" style="1" customWidth="1"/>
    <col min="248" max="248" width="13.42578125" style="1" customWidth="1"/>
    <col min="249" max="249" width="12.7109375" style="1" customWidth="1"/>
    <col min="250" max="251" width="12.28515625" style="1" customWidth="1"/>
    <col min="252" max="252" width="11.7109375" style="1" customWidth="1"/>
    <col min="253" max="253" width="12.7109375" style="1" customWidth="1"/>
    <col min="254" max="254" width="11.28515625" style="1" customWidth="1"/>
    <col min="255" max="256" width="9.7109375" style="1" customWidth="1"/>
    <col min="257" max="257" width="8.5703125" style="1" customWidth="1"/>
    <col min="258" max="259" width="10.5703125" style="1" customWidth="1"/>
    <col min="260" max="260" width="9.28515625" style="1" customWidth="1"/>
    <col min="261" max="261" width="16.5703125" style="1" customWidth="1"/>
    <col min="262" max="262" width="15.5703125" style="1" customWidth="1"/>
    <col min="263" max="263" width="15.140625" style="1" customWidth="1"/>
    <col min="264" max="266" width="9.7109375" style="1" customWidth="1"/>
    <col min="267" max="268" width="11.7109375" style="1" customWidth="1"/>
    <col min="269" max="269" width="11" style="1" customWidth="1"/>
    <col min="270" max="271" width="9.42578125" style="1" customWidth="1"/>
    <col min="272" max="272" width="8.5703125" style="1" customWidth="1"/>
    <col min="273" max="274" width="9.5703125" style="1" customWidth="1"/>
    <col min="275" max="275" width="7.7109375" style="1" customWidth="1"/>
    <col min="276" max="282" width="12.7109375" style="1" customWidth="1"/>
    <col min="283" max="283" width="11.85546875" style="1" customWidth="1"/>
    <col min="284" max="285" width="9.85546875" style="1" customWidth="1"/>
    <col min="286" max="286" width="11.28515625" style="1" customWidth="1"/>
    <col min="287" max="288" width="9.7109375" style="1" customWidth="1"/>
    <col min="289" max="289" width="10.42578125" style="1" customWidth="1"/>
    <col min="290" max="291" width="13.42578125" style="1" customWidth="1"/>
    <col min="292" max="292" width="12.7109375" style="1" customWidth="1"/>
    <col min="293" max="294" width="9.5703125" style="1" customWidth="1"/>
    <col min="295" max="295" width="9.28515625" style="1" customWidth="1"/>
    <col min="296" max="297" width="11.7109375" style="1" customWidth="1"/>
    <col min="298" max="298" width="11.42578125" style="1" customWidth="1"/>
    <col min="299" max="299" width="12.7109375" style="1" customWidth="1"/>
    <col min="300" max="300" width="12.28515625" style="1" customWidth="1"/>
    <col min="301" max="301" width="11.7109375" style="1" customWidth="1"/>
    <col min="302" max="303" width="13.85546875" style="1" customWidth="1"/>
    <col min="304" max="304" width="14.5703125" style="1" customWidth="1"/>
    <col min="305" max="306" width="12.85546875" style="1" customWidth="1"/>
    <col min="307" max="307" width="12.7109375" style="1" customWidth="1"/>
    <col min="308" max="309" width="11.7109375" style="1" customWidth="1"/>
    <col min="310" max="310" width="11.42578125" style="1" customWidth="1"/>
    <col min="311" max="311" width="10.42578125" style="1" customWidth="1"/>
    <col min="312" max="312" width="9.42578125" style="1" customWidth="1"/>
    <col min="313" max="313" width="10.28515625" style="1" customWidth="1"/>
    <col min="314" max="315" width="9.42578125" style="1" customWidth="1"/>
    <col min="316" max="316" width="7.85546875" style="1" customWidth="1"/>
    <col min="317" max="318" width="11.7109375" style="1" customWidth="1"/>
    <col min="319" max="319" width="12.28515625" style="1" customWidth="1"/>
    <col min="320" max="320" width="11.7109375" style="1" customWidth="1"/>
    <col min="321" max="322" width="15.42578125" style="1" customWidth="1"/>
    <col min="323" max="323" width="17" style="1" customWidth="1"/>
    <col min="324" max="325" width="9.85546875" style="1" customWidth="1"/>
    <col min="326" max="326" width="10.5703125" style="1" customWidth="1"/>
    <col min="327" max="328" width="10.7109375" style="1" customWidth="1"/>
    <col min="329" max="329" width="9.140625" style="1" customWidth="1"/>
    <col min="330" max="331" width="9.42578125" style="1" customWidth="1"/>
    <col min="332" max="332" width="8.7109375" style="1" customWidth="1"/>
    <col min="333" max="334" width="10.140625" style="1" customWidth="1"/>
    <col min="335" max="335" width="9.85546875" style="1" customWidth="1"/>
    <col min="336" max="337" width="9.5703125" style="1" customWidth="1"/>
    <col min="338" max="338" width="8.85546875" style="1" customWidth="1"/>
    <col min="339" max="340" width="14" style="1" customWidth="1"/>
    <col min="341" max="341" width="12.28515625" style="1" customWidth="1"/>
    <col min="342" max="342" width="8.140625" style="1" customWidth="1"/>
    <col min="343" max="344" width="12.7109375" style="1" customWidth="1"/>
    <col min="345" max="345" width="11.7109375" style="1" customWidth="1"/>
    <col min="346" max="346" width="15.42578125" style="1" customWidth="1"/>
    <col min="347" max="347" width="14.85546875" style="1" customWidth="1"/>
    <col min="348" max="348" width="13.7109375" style="1" customWidth="1"/>
    <col min="349" max="349" width="8.5703125" style="1"/>
    <col min="350" max="350" width="13.7109375" style="1" customWidth="1"/>
    <col min="351" max="466" width="8.5703125" style="1"/>
    <col min="467" max="467" width="5.140625" style="1" customWidth="1"/>
    <col min="468" max="468" width="24" style="1" customWidth="1"/>
    <col min="469" max="469" width="15" style="1" customWidth="1"/>
    <col min="470" max="470" width="12.28515625" style="1" customWidth="1"/>
    <col min="471" max="471" width="16" style="1" customWidth="1"/>
    <col min="472" max="472" width="17.140625" style="1" customWidth="1"/>
    <col min="473" max="473" width="15.140625" style="1" customWidth="1"/>
    <col min="474" max="474" width="13.85546875" style="1" customWidth="1"/>
    <col min="475" max="475" width="11.7109375" style="1" customWidth="1"/>
    <col min="476" max="476" width="15" style="1" customWidth="1"/>
    <col min="477" max="478" width="15.42578125" style="1" customWidth="1"/>
    <col min="479" max="479" width="15.140625" style="1" customWidth="1"/>
    <col min="480" max="480" width="11.140625" style="1" customWidth="1"/>
    <col min="481" max="482" width="15.140625" style="1" customWidth="1"/>
    <col min="483" max="484" width="15.28515625" style="1" customWidth="1"/>
    <col min="485" max="485" width="10.42578125" style="1" customWidth="1"/>
    <col min="486" max="487" width="14.7109375" style="1" customWidth="1"/>
    <col min="488" max="489" width="13.85546875" style="1" customWidth="1"/>
    <col min="490" max="490" width="14" style="1" customWidth="1"/>
    <col min="491" max="492" width="14.28515625" style="1" customWidth="1"/>
    <col min="493" max="493" width="12.85546875" style="1" customWidth="1"/>
    <col min="494" max="494" width="12" style="1" customWidth="1"/>
    <col min="495" max="495" width="13.42578125" style="1" customWidth="1"/>
    <col min="496" max="497" width="13.7109375" style="1" customWidth="1"/>
    <col min="498" max="500" width="12.85546875" style="1" customWidth="1"/>
    <col min="501" max="502" width="13.7109375" style="1" customWidth="1"/>
    <col min="503" max="503" width="11.42578125" style="1" customWidth="1"/>
    <col min="504" max="504" width="13.42578125" style="1" customWidth="1"/>
    <col min="505" max="505" width="12.7109375" style="1" customWidth="1"/>
    <col min="506" max="507" width="12.28515625" style="1" customWidth="1"/>
    <col min="508" max="508" width="11.7109375" style="1" customWidth="1"/>
    <col min="509" max="509" width="12.7109375" style="1" customWidth="1"/>
    <col min="510" max="510" width="11.28515625" style="1" customWidth="1"/>
    <col min="511" max="512" width="9.7109375" style="1" customWidth="1"/>
    <col min="513" max="513" width="8.5703125" style="1" customWidth="1"/>
    <col min="514" max="515" width="10.5703125" style="1" customWidth="1"/>
    <col min="516" max="516" width="9.28515625" style="1" customWidth="1"/>
    <col min="517" max="517" width="16.5703125" style="1" customWidth="1"/>
    <col min="518" max="518" width="15.5703125" style="1" customWidth="1"/>
    <col min="519" max="519" width="15.140625" style="1" customWidth="1"/>
    <col min="520" max="522" width="9.7109375" style="1" customWidth="1"/>
    <col min="523" max="524" width="11.7109375" style="1" customWidth="1"/>
    <col min="525" max="525" width="11" style="1" customWidth="1"/>
    <col min="526" max="527" width="9.42578125" style="1" customWidth="1"/>
    <col min="528" max="528" width="8.5703125" style="1" customWidth="1"/>
    <col min="529" max="530" width="9.5703125" style="1" customWidth="1"/>
    <col min="531" max="531" width="7.7109375" style="1" customWidth="1"/>
    <col min="532" max="538" width="12.7109375" style="1" customWidth="1"/>
    <col min="539" max="539" width="11.85546875" style="1" customWidth="1"/>
    <col min="540" max="541" width="9.85546875" style="1" customWidth="1"/>
    <col min="542" max="542" width="11.28515625" style="1" customWidth="1"/>
    <col min="543" max="544" width="9.7109375" style="1" customWidth="1"/>
    <col min="545" max="545" width="10.42578125" style="1" customWidth="1"/>
    <col min="546" max="547" width="13.42578125" style="1" customWidth="1"/>
    <col min="548" max="548" width="12.7109375" style="1" customWidth="1"/>
    <col min="549" max="550" width="9.5703125" style="1" customWidth="1"/>
    <col min="551" max="551" width="9.28515625" style="1" customWidth="1"/>
    <col min="552" max="553" width="11.7109375" style="1" customWidth="1"/>
    <col min="554" max="554" width="11.42578125" style="1" customWidth="1"/>
    <col min="555" max="555" width="12.7109375" style="1" customWidth="1"/>
    <col min="556" max="556" width="12.28515625" style="1" customWidth="1"/>
    <col min="557" max="557" width="11.7109375" style="1" customWidth="1"/>
    <col min="558" max="559" width="13.85546875" style="1" customWidth="1"/>
    <col min="560" max="560" width="14.5703125" style="1" customWidth="1"/>
    <col min="561" max="562" width="12.85546875" style="1" customWidth="1"/>
    <col min="563" max="563" width="12.7109375" style="1" customWidth="1"/>
    <col min="564" max="565" width="11.7109375" style="1" customWidth="1"/>
    <col min="566" max="566" width="11.42578125" style="1" customWidth="1"/>
    <col min="567" max="567" width="10.42578125" style="1" customWidth="1"/>
    <col min="568" max="568" width="9.42578125" style="1" customWidth="1"/>
    <col min="569" max="569" width="10.28515625" style="1" customWidth="1"/>
    <col min="570" max="571" width="9.42578125" style="1" customWidth="1"/>
    <col min="572" max="572" width="7.85546875" style="1" customWidth="1"/>
    <col min="573" max="574" width="11.7109375" style="1" customWidth="1"/>
    <col min="575" max="575" width="12.28515625" style="1" customWidth="1"/>
    <col min="576" max="576" width="11.7109375" style="1" customWidth="1"/>
    <col min="577" max="578" width="15.42578125" style="1" customWidth="1"/>
    <col min="579" max="579" width="17" style="1" customWidth="1"/>
    <col min="580" max="581" width="9.85546875" style="1" customWidth="1"/>
    <col min="582" max="582" width="10.5703125" style="1" customWidth="1"/>
    <col min="583" max="584" width="10.7109375" style="1" customWidth="1"/>
    <col min="585" max="585" width="9.140625" style="1" customWidth="1"/>
    <col min="586" max="587" width="9.42578125" style="1" customWidth="1"/>
    <col min="588" max="588" width="8.7109375" style="1" customWidth="1"/>
    <col min="589" max="590" width="10.140625" style="1" customWidth="1"/>
    <col min="591" max="591" width="9.85546875" style="1" customWidth="1"/>
    <col min="592" max="593" width="9.5703125" style="1" customWidth="1"/>
    <col min="594" max="594" width="8.85546875" style="1" customWidth="1"/>
    <col min="595" max="596" width="14" style="1" customWidth="1"/>
    <col min="597" max="597" width="12.28515625" style="1" customWidth="1"/>
    <col min="598" max="598" width="8.140625" style="1" customWidth="1"/>
    <col min="599" max="600" width="12.7109375" style="1" customWidth="1"/>
    <col min="601" max="601" width="11.7109375" style="1" customWidth="1"/>
    <col min="602" max="602" width="15.42578125" style="1" customWidth="1"/>
    <col min="603" max="603" width="14.85546875" style="1" customWidth="1"/>
    <col min="604" max="604" width="13.7109375" style="1" customWidth="1"/>
    <col min="605" max="605" width="8.5703125" style="1"/>
    <col min="606" max="606" width="13.7109375" style="1" customWidth="1"/>
    <col min="607" max="722" width="8.5703125" style="1"/>
    <col min="723" max="723" width="5.140625" style="1" customWidth="1"/>
    <col min="724" max="724" width="24" style="1" customWidth="1"/>
    <col min="725" max="725" width="15" style="1" customWidth="1"/>
    <col min="726" max="726" width="12.28515625" style="1" customWidth="1"/>
    <col min="727" max="727" width="16" style="1" customWidth="1"/>
    <col min="728" max="728" width="17.140625" style="1" customWidth="1"/>
    <col min="729" max="729" width="15.140625" style="1" customWidth="1"/>
    <col min="730" max="730" width="13.85546875" style="1" customWidth="1"/>
    <col min="731" max="731" width="11.7109375" style="1" customWidth="1"/>
    <col min="732" max="732" width="15" style="1" customWidth="1"/>
    <col min="733" max="734" width="15.42578125" style="1" customWidth="1"/>
    <col min="735" max="735" width="15.140625" style="1" customWidth="1"/>
    <col min="736" max="736" width="11.140625" style="1" customWidth="1"/>
    <col min="737" max="738" width="15.140625" style="1" customWidth="1"/>
    <col min="739" max="740" width="15.28515625" style="1" customWidth="1"/>
    <col min="741" max="741" width="10.42578125" style="1" customWidth="1"/>
    <col min="742" max="743" width="14.7109375" style="1" customWidth="1"/>
    <col min="744" max="745" width="13.85546875" style="1" customWidth="1"/>
    <col min="746" max="746" width="14" style="1" customWidth="1"/>
    <col min="747" max="748" width="14.28515625" style="1" customWidth="1"/>
    <col min="749" max="749" width="12.85546875" style="1" customWidth="1"/>
    <col min="750" max="750" width="12" style="1" customWidth="1"/>
    <col min="751" max="751" width="13.42578125" style="1" customWidth="1"/>
    <col min="752" max="753" width="13.7109375" style="1" customWidth="1"/>
    <col min="754" max="756" width="12.85546875" style="1" customWidth="1"/>
    <col min="757" max="758" width="13.7109375" style="1" customWidth="1"/>
    <col min="759" max="759" width="11.42578125" style="1" customWidth="1"/>
    <col min="760" max="760" width="13.42578125" style="1" customWidth="1"/>
    <col min="761" max="761" width="12.7109375" style="1" customWidth="1"/>
    <col min="762" max="763" width="12.28515625" style="1" customWidth="1"/>
    <col min="764" max="764" width="11.7109375" style="1" customWidth="1"/>
    <col min="765" max="765" width="12.7109375" style="1" customWidth="1"/>
    <col min="766" max="766" width="11.28515625" style="1" customWidth="1"/>
    <col min="767" max="768" width="9.7109375" style="1" customWidth="1"/>
    <col min="769" max="769" width="8.5703125" style="1" customWidth="1"/>
    <col min="770" max="771" width="10.5703125" style="1" customWidth="1"/>
    <col min="772" max="772" width="9.28515625" style="1" customWidth="1"/>
    <col min="773" max="773" width="16.5703125" style="1" customWidth="1"/>
    <col min="774" max="774" width="15.5703125" style="1" customWidth="1"/>
    <col min="775" max="775" width="15.140625" style="1" customWidth="1"/>
    <col min="776" max="778" width="9.7109375" style="1" customWidth="1"/>
    <col min="779" max="780" width="11.7109375" style="1" customWidth="1"/>
    <col min="781" max="781" width="11" style="1" customWidth="1"/>
    <col min="782" max="783" width="9.42578125" style="1" customWidth="1"/>
    <col min="784" max="784" width="8.5703125" style="1" customWidth="1"/>
    <col min="785" max="786" width="9.5703125" style="1" customWidth="1"/>
    <col min="787" max="787" width="7.7109375" style="1" customWidth="1"/>
    <col min="788" max="794" width="12.7109375" style="1" customWidth="1"/>
    <col min="795" max="795" width="11.85546875" style="1" customWidth="1"/>
    <col min="796" max="797" width="9.85546875" style="1" customWidth="1"/>
    <col min="798" max="798" width="11.28515625" style="1" customWidth="1"/>
    <col min="799" max="800" width="9.7109375" style="1" customWidth="1"/>
    <col min="801" max="801" width="10.42578125" style="1" customWidth="1"/>
    <col min="802" max="803" width="13.42578125" style="1" customWidth="1"/>
    <col min="804" max="804" width="12.7109375" style="1" customWidth="1"/>
    <col min="805" max="806" width="9.5703125" style="1" customWidth="1"/>
    <col min="807" max="807" width="9.28515625" style="1" customWidth="1"/>
    <col min="808" max="809" width="11.7109375" style="1" customWidth="1"/>
    <col min="810" max="810" width="11.42578125" style="1" customWidth="1"/>
    <col min="811" max="811" width="12.7109375" style="1" customWidth="1"/>
    <col min="812" max="812" width="12.28515625" style="1" customWidth="1"/>
    <col min="813" max="813" width="11.7109375" style="1" customWidth="1"/>
    <col min="814" max="815" width="13.85546875" style="1" customWidth="1"/>
    <col min="816" max="816" width="14.5703125" style="1" customWidth="1"/>
    <col min="817" max="818" width="12.85546875" style="1" customWidth="1"/>
    <col min="819" max="819" width="12.7109375" style="1" customWidth="1"/>
    <col min="820" max="821" width="11.7109375" style="1" customWidth="1"/>
    <col min="822" max="822" width="11.42578125" style="1" customWidth="1"/>
    <col min="823" max="823" width="10.42578125" style="1" customWidth="1"/>
    <col min="824" max="824" width="9.42578125" style="1" customWidth="1"/>
    <col min="825" max="825" width="10.28515625" style="1" customWidth="1"/>
    <col min="826" max="827" width="9.42578125" style="1" customWidth="1"/>
    <col min="828" max="828" width="7.85546875" style="1" customWidth="1"/>
    <col min="829" max="830" width="11.7109375" style="1" customWidth="1"/>
    <col min="831" max="831" width="12.28515625" style="1" customWidth="1"/>
    <col min="832" max="832" width="11.7109375" style="1" customWidth="1"/>
    <col min="833" max="834" width="15.42578125" style="1" customWidth="1"/>
    <col min="835" max="835" width="17" style="1" customWidth="1"/>
    <col min="836" max="837" width="9.85546875" style="1" customWidth="1"/>
    <col min="838" max="838" width="10.5703125" style="1" customWidth="1"/>
    <col min="839" max="840" width="10.7109375" style="1" customWidth="1"/>
    <col min="841" max="841" width="9.140625" style="1" customWidth="1"/>
    <col min="842" max="843" width="9.42578125" style="1" customWidth="1"/>
    <col min="844" max="844" width="8.7109375" style="1" customWidth="1"/>
    <col min="845" max="846" width="10.140625" style="1" customWidth="1"/>
    <col min="847" max="847" width="9.85546875" style="1" customWidth="1"/>
    <col min="848" max="849" width="9.5703125" style="1" customWidth="1"/>
    <col min="850" max="850" width="8.85546875" style="1" customWidth="1"/>
    <col min="851" max="852" width="14" style="1" customWidth="1"/>
    <col min="853" max="853" width="12.28515625" style="1" customWidth="1"/>
    <col min="854" max="854" width="8.140625" style="1" customWidth="1"/>
    <col min="855" max="856" width="12.7109375" style="1" customWidth="1"/>
    <col min="857" max="857" width="11.7109375" style="1" customWidth="1"/>
    <col min="858" max="858" width="15.42578125" style="1" customWidth="1"/>
    <col min="859" max="859" width="14.85546875" style="1" customWidth="1"/>
    <col min="860" max="860" width="13.7109375" style="1" customWidth="1"/>
    <col min="861" max="861" width="8.5703125" style="1"/>
    <col min="862" max="862" width="13.7109375" style="1" customWidth="1"/>
    <col min="863" max="978" width="8.5703125" style="1"/>
    <col min="979" max="979" width="5.140625" style="1" customWidth="1"/>
    <col min="980" max="980" width="24" style="1" customWidth="1"/>
    <col min="981" max="981" width="15" style="1" customWidth="1"/>
    <col min="982" max="982" width="12.28515625" style="1" customWidth="1"/>
    <col min="983" max="983" width="16" style="1" customWidth="1"/>
    <col min="984" max="984" width="17.140625" style="1" customWidth="1"/>
    <col min="985" max="985" width="15.140625" style="1" customWidth="1"/>
    <col min="986" max="986" width="13.85546875" style="1" customWidth="1"/>
    <col min="987" max="987" width="11.7109375" style="1" customWidth="1"/>
    <col min="988" max="988" width="15" style="1" customWidth="1"/>
    <col min="989" max="990" width="15.42578125" style="1" customWidth="1"/>
    <col min="991" max="991" width="15.140625" style="1" customWidth="1"/>
    <col min="992" max="992" width="11.140625" style="1" customWidth="1"/>
    <col min="993" max="994" width="15.140625" style="1" customWidth="1"/>
    <col min="995" max="996" width="15.28515625" style="1" customWidth="1"/>
    <col min="997" max="997" width="10.42578125" style="1" customWidth="1"/>
    <col min="998" max="999" width="14.7109375" style="1" customWidth="1"/>
    <col min="1000" max="1001" width="13.85546875" style="1" customWidth="1"/>
    <col min="1002" max="1002" width="14" style="1" customWidth="1"/>
    <col min="1003" max="1004" width="14.28515625" style="1" customWidth="1"/>
    <col min="1005" max="1005" width="12.85546875" style="1" customWidth="1"/>
    <col min="1006" max="1006" width="12" style="1" customWidth="1"/>
    <col min="1007" max="1007" width="13.42578125" style="1" customWidth="1"/>
    <col min="1008" max="1009" width="13.7109375" style="1" customWidth="1"/>
    <col min="1010" max="1012" width="12.85546875" style="1" customWidth="1"/>
    <col min="1013" max="1014" width="13.7109375" style="1" customWidth="1"/>
    <col min="1015" max="1015" width="11.42578125" style="1" customWidth="1"/>
    <col min="1016" max="1016" width="13.42578125" style="1" customWidth="1"/>
    <col min="1017" max="1017" width="12.7109375" style="1" customWidth="1"/>
    <col min="1018" max="1019" width="12.28515625" style="1" customWidth="1"/>
    <col min="1020" max="1020" width="11.7109375" style="1" customWidth="1"/>
    <col min="1021" max="1021" width="12.7109375" style="1" customWidth="1"/>
    <col min="1022" max="1022" width="11.28515625" style="1" customWidth="1"/>
    <col min="1023" max="1024" width="9.7109375" style="1" customWidth="1"/>
    <col min="1025" max="1025" width="8.5703125" style="1" customWidth="1"/>
    <col min="1026" max="1027" width="10.5703125" style="1" customWidth="1"/>
    <col min="1028" max="1028" width="9.28515625" style="1" customWidth="1"/>
    <col min="1029" max="1029" width="16.5703125" style="1" customWidth="1"/>
    <col min="1030" max="1030" width="15.5703125" style="1" customWidth="1"/>
    <col min="1031" max="1031" width="15.140625" style="1" customWidth="1"/>
    <col min="1032" max="1034" width="9.7109375" style="1" customWidth="1"/>
    <col min="1035" max="1036" width="11.7109375" style="1" customWidth="1"/>
    <col min="1037" max="1037" width="11" style="1" customWidth="1"/>
    <col min="1038" max="1039" width="9.42578125" style="1" customWidth="1"/>
    <col min="1040" max="1040" width="8.5703125" style="1" customWidth="1"/>
    <col min="1041" max="1042" width="9.5703125" style="1" customWidth="1"/>
    <col min="1043" max="1043" width="7.7109375" style="1" customWidth="1"/>
    <col min="1044" max="1050" width="12.7109375" style="1" customWidth="1"/>
    <col min="1051" max="1051" width="11.85546875" style="1" customWidth="1"/>
    <col min="1052" max="1053" width="9.85546875" style="1" customWidth="1"/>
    <col min="1054" max="1054" width="11.28515625" style="1" customWidth="1"/>
    <col min="1055" max="1056" width="9.7109375" style="1" customWidth="1"/>
    <col min="1057" max="1057" width="10.42578125" style="1" customWidth="1"/>
    <col min="1058" max="1059" width="13.42578125" style="1" customWidth="1"/>
    <col min="1060" max="1060" width="12.7109375" style="1" customWidth="1"/>
    <col min="1061" max="1062" width="9.5703125" style="1" customWidth="1"/>
    <col min="1063" max="1063" width="9.28515625" style="1" customWidth="1"/>
    <col min="1064" max="1065" width="11.7109375" style="1" customWidth="1"/>
    <col min="1066" max="1066" width="11.42578125" style="1" customWidth="1"/>
    <col min="1067" max="1067" width="12.7109375" style="1" customWidth="1"/>
    <col min="1068" max="1068" width="12.28515625" style="1" customWidth="1"/>
    <col min="1069" max="1069" width="11.7109375" style="1" customWidth="1"/>
    <col min="1070" max="1071" width="13.85546875" style="1" customWidth="1"/>
    <col min="1072" max="1072" width="14.5703125" style="1" customWidth="1"/>
    <col min="1073" max="1074" width="12.85546875" style="1" customWidth="1"/>
    <col min="1075" max="1075" width="12.7109375" style="1" customWidth="1"/>
    <col min="1076" max="1077" width="11.7109375" style="1" customWidth="1"/>
    <col min="1078" max="1078" width="11.42578125" style="1" customWidth="1"/>
    <col min="1079" max="1079" width="10.42578125" style="1" customWidth="1"/>
    <col min="1080" max="1080" width="9.42578125" style="1" customWidth="1"/>
    <col min="1081" max="1081" width="10.28515625" style="1" customWidth="1"/>
    <col min="1082" max="1083" width="9.42578125" style="1" customWidth="1"/>
    <col min="1084" max="1084" width="7.85546875" style="1" customWidth="1"/>
    <col min="1085" max="1086" width="11.7109375" style="1" customWidth="1"/>
    <col min="1087" max="1087" width="12.28515625" style="1" customWidth="1"/>
    <col min="1088" max="1088" width="11.7109375" style="1" customWidth="1"/>
    <col min="1089" max="1090" width="15.42578125" style="1" customWidth="1"/>
    <col min="1091" max="1091" width="17" style="1" customWidth="1"/>
    <col min="1092" max="1093" width="9.85546875" style="1" customWidth="1"/>
    <col min="1094" max="1094" width="10.5703125" style="1" customWidth="1"/>
    <col min="1095" max="1096" width="10.7109375" style="1" customWidth="1"/>
    <col min="1097" max="1097" width="9.140625" style="1" customWidth="1"/>
    <col min="1098" max="1099" width="9.42578125" style="1" customWidth="1"/>
    <col min="1100" max="1100" width="8.7109375" style="1" customWidth="1"/>
    <col min="1101" max="1102" width="10.140625" style="1" customWidth="1"/>
    <col min="1103" max="1103" width="9.85546875" style="1" customWidth="1"/>
    <col min="1104" max="1105" width="9.5703125" style="1" customWidth="1"/>
    <col min="1106" max="1106" width="8.85546875" style="1" customWidth="1"/>
    <col min="1107" max="1108" width="14" style="1" customWidth="1"/>
    <col min="1109" max="1109" width="12.28515625" style="1" customWidth="1"/>
    <col min="1110" max="1110" width="8.140625" style="1" customWidth="1"/>
    <col min="1111" max="1112" width="12.7109375" style="1" customWidth="1"/>
    <col min="1113" max="1113" width="11.7109375" style="1" customWidth="1"/>
    <col min="1114" max="1114" width="15.42578125" style="1" customWidth="1"/>
    <col min="1115" max="1115" width="14.85546875" style="1" customWidth="1"/>
    <col min="1116" max="1116" width="13.7109375" style="1" customWidth="1"/>
    <col min="1117" max="1117" width="8.5703125" style="1"/>
    <col min="1118" max="1118" width="13.7109375" style="1" customWidth="1"/>
    <col min="1119" max="1234" width="8.5703125" style="1"/>
    <col min="1235" max="1235" width="5.140625" style="1" customWidth="1"/>
    <col min="1236" max="1236" width="24" style="1" customWidth="1"/>
    <col min="1237" max="1237" width="15" style="1" customWidth="1"/>
    <col min="1238" max="1238" width="12.28515625" style="1" customWidth="1"/>
    <col min="1239" max="1239" width="16" style="1" customWidth="1"/>
    <col min="1240" max="1240" width="17.140625" style="1" customWidth="1"/>
    <col min="1241" max="1241" width="15.140625" style="1" customWidth="1"/>
    <col min="1242" max="1242" width="13.85546875" style="1" customWidth="1"/>
    <col min="1243" max="1243" width="11.7109375" style="1" customWidth="1"/>
    <col min="1244" max="1244" width="15" style="1" customWidth="1"/>
    <col min="1245" max="1246" width="15.42578125" style="1" customWidth="1"/>
    <col min="1247" max="1247" width="15.140625" style="1" customWidth="1"/>
    <col min="1248" max="1248" width="11.140625" style="1" customWidth="1"/>
    <col min="1249" max="1250" width="15.140625" style="1" customWidth="1"/>
    <col min="1251" max="1252" width="15.28515625" style="1" customWidth="1"/>
    <col min="1253" max="1253" width="10.42578125" style="1" customWidth="1"/>
    <col min="1254" max="1255" width="14.7109375" style="1" customWidth="1"/>
    <col min="1256" max="1257" width="13.85546875" style="1" customWidth="1"/>
    <col min="1258" max="1258" width="14" style="1" customWidth="1"/>
    <col min="1259" max="1260" width="14.28515625" style="1" customWidth="1"/>
    <col min="1261" max="1261" width="12.85546875" style="1" customWidth="1"/>
    <col min="1262" max="1262" width="12" style="1" customWidth="1"/>
    <col min="1263" max="1263" width="13.42578125" style="1" customWidth="1"/>
    <col min="1264" max="1265" width="13.7109375" style="1" customWidth="1"/>
    <col min="1266" max="1268" width="12.85546875" style="1" customWidth="1"/>
    <col min="1269" max="1270" width="13.7109375" style="1" customWidth="1"/>
    <col min="1271" max="1271" width="11.42578125" style="1" customWidth="1"/>
    <col min="1272" max="1272" width="13.42578125" style="1" customWidth="1"/>
    <col min="1273" max="1273" width="12.7109375" style="1" customWidth="1"/>
    <col min="1274" max="1275" width="12.28515625" style="1" customWidth="1"/>
    <col min="1276" max="1276" width="11.7109375" style="1" customWidth="1"/>
    <col min="1277" max="1277" width="12.7109375" style="1" customWidth="1"/>
    <col min="1278" max="1278" width="11.28515625" style="1" customWidth="1"/>
    <col min="1279" max="1280" width="9.7109375" style="1" customWidth="1"/>
    <col min="1281" max="1281" width="8.5703125" style="1" customWidth="1"/>
    <col min="1282" max="1283" width="10.5703125" style="1" customWidth="1"/>
    <col min="1284" max="1284" width="9.28515625" style="1" customWidth="1"/>
    <col min="1285" max="1285" width="16.5703125" style="1" customWidth="1"/>
    <col min="1286" max="1286" width="15.5703125" style="1" customWidth="1"/>
    <col min="1287" max="1287" width="15.140625" style="1" customWidth="1"/>
    <col min="1288" max="1290" width="9.7109375" style="1" customWidth="1"/>
    <col min="1291" max="1292" width="11.7109375" style="1" customWidth="1"/>
    <col min="1293" max="1293" width="11" style="1" customWidth="1"/>
    <col min="1294" max="1295" width="9.42578125" style="1" customWidth="1"/>
    <col min="1296" max="1296" width="8.5703125" style="1" customWidth="1"/>
    <col min="1297" max="1298" width="9.5703125" style="1" customWidth="1"/>
    <col min="1299" max="1299" width="7.7109375" style="1" customWidth="1"/>
    <col min="1300" max="1306" width="12.7109375" style="1" customWidth="1"/>
    <col min="1307" max="1307" width="11.85546875" style="1" customWidth="1"/>
    <col min="1308" max="1309" width="9.85546875" style="1" customWidth="1"/>
    <col min="1310" max="1310" width="11.28515625" style="1" customWidth="1"/>
    <col min="1311" max="1312" width="9.7109375" style="1" customWidth="1"/>
    <col min="1313" max="1313" width="10.42578125" style="1" customWidth="1"/>
    <col min="1314" max="1315" width="13.42578125" style="1" customWidth="1"/>
    <col min="1316" max="1316" width="12.7109375" style="1" customWidth="1"/>
    <col min="1317" max="1318" width="9.5703125" style="1" customWidth="1"/>
    <col min="1319" max="1319" width="9.28515625" style="1" customWidth="1"/>
    <col min="1320" max="1321" width="11.7109375" style="1" customWidth="1"/>
    <col min="1322" max="1322" width="11.42578125" style="1" customWidth="1"/>
    <col min="1323" max="1323" width="12.7109375" style="1" customWidth="1"/>
    <col min="1324" max="1324" width="12.28515625" style="1" customWidth="1"/>
    <col min="1325" max="1325" width="11.7109375" style="1" customWidth="1"/>
    <col min="1326" max="1327" width="13.85546875" style="1" customWidth="1"/>
    <col min="1328" max="1328" width="14.5703125" style="1" customWidth="1"/>
    <col min="1329" max="1330" width="12.85546875" style="1" customWidth="1"/>
    <col min="1331" max="1331" width="12.7109375" style="1" customWidth="1"/>
    <col min="1332" max="1333" width="11.7109375" style="1" customWidth="1"/>
    <col min="1334" max="1334" width="11.42578125" style="1" customWidth="1"/>
    <col min="1335" max="1335" width="10.42578125" style="1" customWidth="1"/>
    <col min="1336" max="1336" width="9.42578125" style="1" customWidth="1"/>
    <col min="1337" max="1337" width="10.28515625" style="1" customWidth="1"/>
    <col min="1338" max="1339" width="9.42578125" style="1" customWidth="1"/>
    <col min="1340" max="1340" width="7.85546875" style="1" customWidth="1"/>
    <col min="1341" max="1342" width="11.7109375" style="1" customWidth="1"/>
    <col min="1343" max="1343" width="12.28515625" style="1" customWidth="1"/>
    <col min="1344" max="1344" width="11.7109375" style="1" customWidth="1"/>
    <col min="1345" max="1346" width="15.42578125" style="1" customWidth="1"/>
    <col min="1347" max="1347" width="17" style="1" customWidth="1"/>
    <col min="1348" max="1349" width="9.85546875" style="1" customWidth="1"/>
    <col min="1350" max="1350" width="10.5703125" style="1" customWidth="1"/>
    <col min="1351" max="1352" width="10.7109375" style="1" customWidth="1"/>
    <col min="1353" max="1353" width="9.140625" style="1" customWidth="1"/>
    <col min="1354" max="1355" width="9.42578125" style="1" customWidth="1"/>
    <col min="1356" max="1356" width="8.7109375" style="1" customWidth="1"/>
    <col min="1357" max="1358" width="10.140625" style="1" customWidth="1"/>
    <col min="1359" max="1359" width="9.85546875" style="1" customWidth="1"/>
    <col min="1360" max="1361" width="9.5703125" style="1" customWidth="1"/>
    <col min="1362" max="1362" width="8.85546875" style="1" customWidth="1"/>
    <col min="1363" max="1364" width="14" style="1" customWidth="1"/>
    <col min="1365" max="1365" width="12.28515625" style="1" customWidth="1"/>
    <col min="1366" max="1366" width="8.140625" style="1" customWidth="1"/>
    <col min="1367" max="1368" width="12.7109375" style="1" customWidth="1"/>
    <col min="1369" max="1369" width="11.7109375" style="1" customWidth="1"/>
    <col min="1370" max="1370" width="15.42578125" style="1" customWidth="1"/>
    <col min="1371" max="1371" width="14.85546875" style="1" customWidth="1"/>
    <col min="1372" max="1372" width="13.7109375" style="1" customWidth="1"/>
    <col min="1373" max="1373" width="8.5703125" style="1"/>
    <col min="1374" max="1374" width="13.7109375" style="1" customWidth="1"/>
    <col min="1375" max="1490" width="8.5703125" style="1"/>
    <col min="1491" max="1491" width="5.140625" style="1" customWidth="1"/>
    <col min="1492" max="1492" width="24" style="1" customWidth="1"/>
    <col min="1493" max="1493" width="15" style="1" customWidth="1"/>
    <col min="1494" max="1494" width="12.28515625" style="1" customWidth="1"/>
    <col min="1495" max="1495" width="16" style="1" customWidth="1"/>
    <col min="1496" max="1496" width="17.140625" style="1" customWidth="1"/>
    <col min="1497" max="1497" width="15.140625" style="1" customWidth="1"/>
    <col min="1498" max="1498" width="13.85546875" style="1" customWidth="1"/>
    <col min="1499" max="1499" width="11.7109375" style="1" customWidth="1"/>
    <col min="1500" max="1500" width="15" style="1" customWidth="1"/>
    <col min="1501" max="1502" width="15.42578125" style="1" customWidth="1"/>
    <col min="1503" max="1503" width="15.140625" style="1" customWidth="1"/>
    <col min="1504" max="1504" width="11.140625" style="1" customWidth="1"/>
    <col min="1505" max="1506" width="15.140625" style="1" customWidth="1"/>
    <col min="1507" max="1508" width="15.28515625" style="1" customWidth="1"/>
    <col min="1509" max="1509" width="10.42578125" style="1" customWidth="1"/>
    <col min="1510" max="1511" width="14.7109375" style="1" customWidth="1"/>
    <col min="1512" max="1513" width="13.85546875" style="1" customWidth="1"/>
    <col min="1514" max="1514" width="14" style="1" customWidth="1"/>
    <col min="1515" max="1516" width="14.28515625" style="1" customWidth="1"/>
    <col min="1517" max="1517" width="12.85546875" style="1" customWidth="1"/>
    <col min="1518" max="1518" width="12" style="1" customWidth="1"/>
    <col min="1519" max="1519" width="13.42578125" style="1" customWidth="1"/>
    <col min="1520" max="1521" width="13.7109375" style="1" customWidth="1"/>
    <col min="1522" max="1524" width="12.85546875" style="1" customWidth="1"/>
    <col min="1525" max="1526" width="13.7109375" style="1" customWidth="1"/>
    <col min="1527" max="1527" width="11.42578125" style="1" customWidth="1"/>
    <col min="1528" max="1528" width="13.42578125" style="1" customWidth="1"/>
    <col min="1529" max="1529" width="12.7109375" style="1" customWidth="1"/>
    <col min="1530" max="1531" width="12.28515625" style="1" customWidth="1"/>
    <col min="1532" max="1532" width="11.7109375" style="1" customWidth="1"/>
    <col min="1533" max="1533" width="12.7109375" style="1" customWidth="1"/>
    <col min="1534" max="1534" width="11.28515625" style="1" customWidth="1"/>
    <col min="1535" max="1536" width="9.7109375" style="1" customWidth="1"/>
    <col min="1537" max="1537" width="8.5703125" style="1" customWidth="1"/>
    <col min="1538" max="1539" width="10.5703125" style="1" customWidth="1"/>
    <col min="1540" max="1540" width="9.28515625" style="1" customWidth="1"/>
    <col min="1541" max="1541" width="16.5703125" style="1" customWidth="1"/>
    <col min="1542" max="1542" width="15.5703125" style="1" customWidth="1"/>
    <col min="1543" max="1543" width="15.140625" style="1" customWidth="1"/>
    <col min="1544" max="1546" width="9.7109375" style="1" customWidth="1"/>
    <col min="1547" max="1548" width="11.7109375" style="1" customWidth="1"/>
    <col min="1549" max="1549" width="11" style="1" customWidth="1"/>
    <col min="1550" max="1551" width="9.42578125" style="1" customWidth="1"/>
    <col min="1552" max="1552" width="8.5703125" style="1" customWidth="1"/>
    <col min="1553" max="1554" width="9.5703125" style="1" customWidth="1"/>
    <col min="1555" max="1555" width="7.7109375" style="1" customWidth="1"/>
    <col min="1556" max="1562" width="12.7109375" style="1" customWidth="1"/>
    <col min="1563" max="1563" width="11.85546875" style="1" customWidth="1"/>
    <col min="1564" max="1565" width="9.85546875" style="1" customWidth="1"/>
    <col min="1566" max="1566" width="11.28515625" style="1" customWidth="1"/>
    <col min="1567" max="1568" width="9.7109375" style="1" customWidth="1"/>
    <col min="1569" max="1569" width="10.42578125" style="1" customWidth="1"/>
    <col min="1570" max="1571" width="13.42578125" style="1" customWidth="1"/>
    <col min="1572" max="1572" width="12.7109375" style="1" customWidth="1"/>
    <col min="1573" max="1574" width="9.5703125" style="1" customWidth="1"/>
    <col min="1575" max="1575" width="9.28515625" style="1" customWidth="1"/>
    <col min="1576" max="1577" width="11.7109375" style="1" customWidth="1"/>
    <col min="1578" max="1578" width="11.42578125" style="1" customWidth="1"/>
    <col min="1579" max="1579" width="12.7109375" style="1" customWidth="1"/>
    <col min="1580" max="1580" width="12.28515625" style="1" customWidth="1"/>
    <col min="1581" max="1581" width="11.7109375" style="1" customWidth="1"/>
    <col min="1582" max="1583" width="13.85546875" style="1" customWidth="1"/>
    <col min="1584" max="1584" width="14.5703125" style="1" customWidth="1"/>
    <col min="1585" max="1586" width="12.85546875" style="1" customWidth="1"/>
    <col min="1587" max="1587" width="12.7109375" style="1" customWidth="1"/>
    <col min="1588" max="1589" width="11.7109375" style="1" customWidth="1"/>
    <col min="1590" max="1590" width="11.42578125" style="1" customWidth="1"/>
    <col min="1591" max="1591" width="10.42578125" style="1" customWidth="1"/>
    <col min="1592" max="1592" width="9.42578125" style="1" customWidth="1"/>
    <col min="1593" max="1593" width="10.28515625" style="1" customWidth="1"/>
    <col min="1594" max="1595" width="9.42578125" style="1" customWidth="1"/>
    <col min="1596" max="1596" width="7.85546875" style="1" customWidth="1"/>
    <col min="1597" max="1598" width="11.7109375" style="1" customWidth="1"/>
    <col min="1599" max="1599" width="12.28515625" style="1" customWidth="1"/>
    <col min="1600" max="1600" width="11.7109375" style="1" customWidth="1"/>
    <col min="1601" max="1602" width="15.42578125" style="1" customWidth="1"/>
    <col min="1603" max="1603" width="17" style="1" customWidth="1"/>
    <col min="1604" max="1605" width="9.85546875" style="1" customWidth="1"/>
    <col min="1606" max="1606" width="10.5703125" style="1" customWidth="1"/>
    <col min="1607" max="1608" width="10.7109375" style="1" customWidth="1"/>
    <col min="1609" max="1609" width="9.140625" style="1" customWidth="1"/>
    <col min="1610" max="1611" width="9.42578125" style="1" customWidth="1"/>
    <col min="1612" max="1612" width="8.7109375" style="1" customWidth="1"/>
    <col min="1613" max="1614" width="10.140625" style="1" customWidth="1"/>
    <col min="1615" max="1615" width="9.85546875" style="1" customWidth="1"/>
    <col min="1616" max="1617" width="9.5703125" style="1" customWidth="1"/>
    <col min="1618" max="1618" width="8.85546875" style="1" customWidth="1"/>
    <col min="1619" max="1620" width="14" style="1" customWidth="1"/>
    <col min="1621" max="1621" width="12.28515625" style="1" customWidth="1"/>
    <col min="1622" max="1622" width="8.140625" style="1" customWidth="1"/>
    <col min="1623" max="1624" width="12.7109375" style="1" customWidth="1"/>
    <col min="1625" max="1625" width="11.7109375" style="1" customWidth="1"/>
    <col min="1626" max="1626" width="15.42578125" style="1" customWidth="1"/>
    <col min="1627" max="1627" width="14.85546875" style="1" customWidth="1"/>
    <col min="1628" max="1628" width="13.7109375" style="1" customWidth="1"/>
    <col min="1629" max="1629" width="8.5703125" style="1"/>
    <col min="1630" max="1630" width="13.7109375" style="1" customWidth="1"/>
    <col min="1631" max="1746" width="8.5703125" style="1"/>
    <col min="1747" max="1747" width="5.140625" style="1" customWidth="1"/>
    <col min="1748" max="1748" width="24" style="1" customWidth="1"/>
    <col min="1749" max="1749" width="15" style="1" customWidth="1"/>
    <col min="1750" max="1750" width="12.28515625" style="1" customWidth="1"/>
    <col min="1751" max="1751" width="16" style="1" customWidth="1"/>
    <col min="1752" max="1752" width="17.140625" style="1" customWidth="1"/>
    <col min="1753" max="1753" width="15.140625" style="1" customWidth="1"/>
    <col min="1754" max="1754" width="13.85546875" style="1" customWidth="1"/>
    <col min="1755" max="1755" width="11.7109375" style="1" customWidth="1"/>
    <col min="1756" max="1756" width="15" style="1" customWidth="1"/>
    <col min="1757" max="1758" width="15.42578125" style="1" customWidth="1"/>
    <col min="1759" max="1759" width="15.140625" style="1" customWidth="1"/>
    <col min="1760" max="1760" width="11.140625" style="1" customWidth="1"/>
    <col min="1761" max="1762" width="15.140625" style="1" customWidth="1"/>
    <col min="1763" max="1764" width="15.28515625" style="1" customWidth="1"/>
    <col min="1765" max="1765" width="10.42578125" style="1" customWidth="1"/>
    <col min="1766" max="1767" width="14.7109375" style="1" customWidth="1"/>
    <col min="1768" max="1769" width="13.85546875" style="1" customWidth="1"/>
    <col min="1770" max="1770" width="14" style="1" customWidth="1"/>
    <col min="1771" max="1772" width="14.28515625" style="1" customWidth="1"/>
    <col min="1773" max="1773" width="12.85546875" style="1" customWidth="1"/>
    <col min="1774" max="1774" width="12" style="1" customWidth="1"/>
    <col min="1775" max="1775" width="13.42578125" style="1" customWidth="1"/>
    <col min="1776" max="1777" width="13.7109375" style="1" customWidth="1"/>
    <col min="1778" max="1780" width="12.85546875" style="1" customWidth="1"/>
    <col min="1781" max="1782" width="13.7109375" style="1" customWidth="1"/>
    <col min="1783" max="1783" width="11.42578125" style="1" customWidth="1"/>
    <col min="1784" max="1784" width="13.42578125" style="1" customWidth="1"/>
    <col min="1785" max="1785" width="12.7109375" style="1" customWidth="1"/>
    <col min="1786" max="1787" width="12.28515625" style="1" customWidth="1"/>
    <col min="1788" max="1788" width="11.7109375" style="1" customWidth="1"/>
    <col min="1789" max="1789" width="12.7109375" style="1" customWidth="1"/>
    <col min="1790" max="1790" width="11.28515625" style="1" customWidth="1"/>
    <col min="1791" max="1792" width="9.7109375" style="1" customWidth="1"/>
    <col min="1793" max="1793" width="8.5703125" style="1" customWidth="1"/>
    <col min="1794" max="1795" width="10.5703125" style="1" customWidth="1"/>
    <col min="1796" max="1796" width="9.28515625" style="1" customWidth="1"/>
    <col min="1797" max="1797" width="16.5703125" style="1" customWidth="1"/>
    <col min="1798" max="1798" width="15.5703125" style="1" customWidth="1"/>
    <col min="1799" max="1799" width="15.140625" style="1" customWidth="1"/>
    <col min="1800" max="1802" width="9.7109375" style="1" customWidth="1"/>
    <col min="1803" max="1804" width="11.7109375" style="1" customWidth="1"/>
    <col min="1805" max="1805" width="11" style="1" customWidth="1"/>
    <col min="1806" max="1807" width="9.42578125" style="1" customWidth="1"/>
    <col min="1808" max="1808" width="8.5703125" style="1" customWidth="1"/>
    <col min="1809" max="1810" width="9.5703125" style="1" customWidth="1"/>
    <col min="1811" max="1811" width="7.7109375" style="1" customWidth="1"/>
    <col min="1812" max="1818" width="12.7109375" style="1" customWidth="1"/>
    <col min="1819" max="1819" width="11.85546875" style="1" customWidth="1"/>
    <col min="1820" max="1821" width="9.85546875" style="1" customWidth="1"/>
    <col min="1822" max="1822" width="11.28515625" style="1" customWidth="1"/>
    <col min="1823" max="1824" width="9.7109375" style="1" customWidth="1"/>
    <col min="1825" max="1825" width="10.42578125" style="1" customWidth="1"/>
    <col min="1826" max="1827" width="13.42578125" style="1" customWidth="1"/>
    <col min="1828" max="1828" width="12.7109375" style="1" customWidth="1"/>
    <col min="1829" max="1830" width="9.5703125" style="1" customWidth="1"/>
    <col min="1831" max="1831" width="9.28515625" style="1" customWidth="1"/>
    <col min="1832" max="1833" width="11.7109375" style="1" customWidth="1"/>
    <col min="1834" max="1834" width="11.42578125" style="1" customWidth="1"/>
    <col min="1835" max="1835" width="12.7109375" style="1" customWidth="1"/>
    <col min="1836" max="1836" width="12.28515625" style="1" customWidth="1"/>
    <col min="1837" max="1837" width="11.7109375" style="1" customWidth="1"/>
    <col min="1838" max="1839" width="13.85546875" style="1" customWidth="1"/>
    <col min="1840" max="1840" width="14.5703125" style="1" customWidth="1"/>
    <col min="1841" max="1842" width="12.85546875" style="1" customWidth="1"/>
    <col min="1843" max="1843" width="12.7109375" style="1" customWidth="1"/>
    <col min="1844" max="1845" width="11.7109375" style="1" customWidth="1"/>
    <col min="1846" max="1846" width="11.42578125" style="1" customWidth="1"/>
    <col min="1847" max="1847" width="10.42578125" style="1" customWidth="1"/>
    <col min="1848" max="1848" width="9.42578125" style="1" customWidth="1"/>
    <col min="1849" max="1849" width="10.28515625" style="1" customWidth="1"/>
    <col min="1850" max="1851" width="9.42578125" style="1" customWidth="1"/>
    <col min="1852" max="1852" width="7.85546875" style="1" customWidth="1"/>
    <col min="1853" max="1854" width="11.7109375" style="1" customWidth="1"/>
    <col min="1855" max="1855" width="12.28515625" style="1" customWidth="1"/>
    <col min="1856" max="1856" width="11.7109375" style="1" customWidth="1"/>
    <col min="1857" max="1858" width="15.42578125" style="1" customWidth="1"/>
    <col min="1859" max="1859" width="17" style="1" customWidth="1"/>
    <col min="1860" max="1861" width="9.85546875" style="1" customWidth="1"/>
    <col min="1862" max="1862" width="10.5703125" style="1" customWidth="1"/>
    <col min="1863" max="1864" width="10.7109375" style="1" customWidth="1"/>
    <col min="1865" max="1865" width="9.140625" style="1" customWidth="1"/>
    <col min="1866" max="1867" width="9.42578125" style="1" customWidth="1"/>
    <col min="1868" max="1868" width="8.7109375" style="1" customWidth="1"/>
    <col min="1869" max="1870" width="10.140625" style="1" customWidth="1"/>
    <col min="1871" max="1871" width="9.85546875" style="1" customWidth="1"/>
    <col min="1872" max="1873" width="9.5703125" style="1" customWidth="1"/>
    <col min="1874" max="1874" width="8.85546875" style="1" customWidth="1"/>
    <col min="1875" max="1876" width="14" style="1" customWidth="1"/>
    <col min="1877" max="1877" width="12.28515625" style="1" customWidth="1"/>
    <col min="1878" max="1878" width="8.140625" style="1" customWidth="1"/>
    <col min="1879" max="1880" width="12.7109375" style="1" customWidth="1"/>
    <col min="1881" max="1881" width="11.7109375" style="1" customWidth="1"/>
    <col min="1882" max="1882" width="15.42578125" style="1" customWidth="1"/>
    <col min="1883" max="1883" width="14.85546875" style="1" customWidth="1"/>
    <col min="1884" max="1884" width="13.7109375" style="1" customWidth="1"/>
    <col min="1885" max="1885" width="8.5703125" style="1"/>
    <col min="1886" max="1886" width="13.7109375" style="1" customWidth="1"/>
    <col min="1887" max="2002" width="8.5703125" style="1"/>
    <col min="2003" max="2003" width="5.140625" style="1" customWidth="1"/>
    <col min="2004" max="2004" width="24" style="1" customWidth="1"/>
    <col min="2005" max="2005" width="15" style="1" customWidth="1"/>
    <col min="2006" max="2006" width="12.28515625" style="1" customWidth="1"/>
    <col min="2007" max="2007" width="16" style="1" customWidth="1"/>
    <col min="2008" max="2008" width="17.140625" style="1" customWidth="1"/>
    <col min="2009" max="2009" width="15.140625" style="1" customWidth="1"/>
    <col min="2010" max="2010" width="13.85546875" style="1" customWidth="1"/>
    <col min="2011" max="2011" width="11.7109375" style="1" customWidth="1"/>
    <col min="2012" max="2012" width="15" style="1" customWidth="1"/>
    <col min="2013" max="2014" width="15.42578125" style="1" customWidth="1"/>
    <col min="2015" max="2015" width="15.140625" style="1" customWidth="1"/>
    <col min="2016" max="2016" width="11.140625" style="1" customWidth="1"/>
    <col min="2017" max="2018" width="15.140625" style="1" customWidth="1"/>
    <col min="2019" max="2020" width="15.28515625" style="1" customWidth="1"/>
    <col min="2021" max="2021" width="10.42578125" style="1" customWidth="1"/>
    <col min="2022" max="2023" width="14.7109375" style="1" customWidth="1"/>
    <col min="2024" max="2025" width="13.85546875" style="1" customWidth="1"/>
    <col min="2026" max="2026" width="14" style="1" customWidth="1"/>
    <col min="2027" max="2028" width="14.28515625" style="1" customWidth="1"/>
    <col min="2029" max="2029" width="12.85546875" style="1" customWidth="1"/>
    <col min="2030" max="2030" width="12" style="1" customWidth="1"/>
    <col min="2031" max="2031" width="13.42578125" style="1" customWidth="1"/>
    <col min="2032" max="2033" width="13.7109375" style="1" customWidth="1"/>
    <col min="2034" max="2036" width="12.85546875" style="1" customWidth="1"/>
    <col min="2037" max="2038" width="13.7109375" style="1" customWidth="1"/>
    <col min="2039" max="2039" width="11.42578125" style="1" customWidth="1"/>
    <col min="2040" max="2040" width="13.42578125" style="1" customWidth="1"/>
    <col min="2041" max="2041" width="12.7109375" style="1" customWidth="1"/>
    <col min="2042" max="2043" width="12.28515625" style="1" customWidth="1"/>
    <col min="2044" max="2044" width="11.7109375" style="1" customWidth="1"/>
    <col min="2045" max="2045" width="12.7109375" style="1" customWidth="1"/>
    <col min="2046" max="2046" width="11.28515625" style="1" customWidth="1"/>
    <col min="2047" max="2048" width="9.7109375" style="1" customWidth="1"/>
    <col min="2049" max="2049" width="8.5703125" style="1" customWidth="1"/>
    <col min="2050" max="2051" width="10.5703125" style="1" customWidth="1"/>
    <col min="2052" max="2052" width="9.28515625" style="1" customWidth="1"/>
    <col min="2053" max="2053" width="16.5703125" style="1" customWidth="1"/>
    <col min="2054" max="2054" width="15.5703125" style="1" customWidth="1"/>
    <col min="2055" max="2055" width="15.140625" style="1" customWidth="1"/>
    <col min="2056" max="2058" width="9.7109375" style="1" customWidth="1"/>
    <col min="2059" max="2060" width="11.7109375" style="1" customWidth="1"/>
    <col min="2061" max="2061" width="11" style="1" customWidth="1"/>
    <col min="2062" max="2063" width="9.42578125" style="1" customWidth="1"/>
    <col min="2064" max="2064" width="8.5703125" style="1" customWidth="1"/>
    <col min="2065" max="2066" width="9.5703125" style="1" customWidth="1"/>
    <col min="2067" max="2067" width="7.7109375" style="1" customWidth="1"/>
    <col min="2068" max="2074" width="12.7109375" style="1" customWidth="1"/>
    <col min="2075" max="2075" width="11.85546875" style="1" customWidth="1"/>
    <col min="2076" max="2077" width="9.85546875" style="1" customWidth="1"/>
    <col min="2078" max="2078" width="11.28515625" style="1" customWidth="1"/>
    <col min="2079" max="2080" width="9.7109375" style="1" customWidth="1"/>
    <col min="2081" max="2081" width="10.42578125" style="1" customWidth="1"/>
    <col min="2082" max="2083" width="13.42578125" style="1" customWidth="1"/>
    <col min="2084" max="2084" width="12.7109375" style="1" customWidth="1"/>
    <col min="2085" max="2086" width="9.5703125" style="1" customWidth="1"/>
    <col min="2087" max="2087" width="9.28515625" style="1" customWidth="1"/>
    <col min="2088" max="2089" width="11.7109375" style="1" customWidth="1"/>
    <col min="2090" max="2090" width="11.42578125" style="1" customWidth="1"/>
    <col min="2091" max="2091" width="12.7109375" style="1" customWidth="1"/>
    <col min="2092" max="2092" width="12.28515625" style="1" customWidth="1"/>
    <col min="2093" max="2093" width="11.7109375" style="1" customWidth="1"/>
    <col min="2094" max="2095" width="13.85546875" style="1" customWidth="1"/>
    <col min="2096" max="2096" width="14.5703125" style="1" customWidth="1"/>
    <col min="2097" max="2098" width="12.85546875" style="1" customWidth="1"/>
    <col min="2099" max="2099" width="12.7109375" style="1" customWidth="1"/>
    <col min="2100" max="2101" width="11.7109375" style="1" customWidth="1"/>
    <col min="2102" max="2102" width="11.42578125" style="1" customWidth="1"/>
    <col min="2103" max="2103" width="10.42578125" style="1" customWidth="1"/>
    <col min="2104" max="2104" width="9.42578125" style="1" customWidth="1"/>
    <col min="2105" max="2105" width="10.28515625" style="1" customWidth="1"/>
    <col min="2106" max="2107" width="9.42578125" style="1" customWidth="1"/>
    <col min="2108" max="2108" width="7.85546875" style="1" customWidth="1"/>
    <col min="2109" max="2110" width="11.7109375" style="1" customWidth="1"/>
    <col min="2111" max="2111" width="12.28515625" style="1" customWidth="1"/>
    <col min="2112" max="2112" width="11.7109375" style="1" customWidth="1"/>
    <col min="2113" max="2114" width="15.42578125" style="1" customWidth="1"/>
    <col min="2115" max="2115" width="17" style="1" customWidth="1"/>
    <col min="2116" max="2117" width="9.85546875" style="1" customWidth="1"/>
    <col min="2118" max="2118" width="10.5703125" style="1" customWidth="1"/>
    <col min="2119" max="2120" width="10.7109375" style="1" customWidth="1"/>
    <col min="2121" max="2121" width="9.140625" style="1" customWidth="1"/>
    <col min="2122" max="2123" width="9.42578125" style="1" customWidth="1"/>
    <col min="2124" max="2124" width="8.7109375" style="1" customWidth="1"/>
    <col min="2125" max="2126" width="10.140625" style="1" customWidth="1"/>
    <col min="2127" max="2127" width="9.85546875" style="1" customWidth="1"/>
    <col min="2128" max="2129" width="9.5703125" style="1" customWidth="1"/>
    <col min="2130" max="2130" width="8.85546875" style="1" customWidth="1"/>
    <col min="2131" max="2132" width="14" style="1" customWidth="1"/>
    <col min="2133" max="2133" width="12.28515625" style="1" customWidth="1"/>
    <col min="2134" max="2134" width="8.140625" style="1" customWidth="1"/>
    <col min="2135" max="2136" width="12.7109375" style="1" customWidth="1"/>
    <col min="2137" max="2137" width="11.7109375" style="1" customWidth="1"/>
    <col min="2138" max="2138" width="15.42578125" style="1" customWidth="1"/>
    <col min="2139" max="2139" width="14.85546875" style="1" customWidth="1"/>
    <col min="2140" max="2140" width="13.7109375" style="1" customWidth="1"/>
    <col min="2141" max="2141" width="8.5703125" style="1"/>
    <col min="2142" max="2142" width="13.7109375" style="1" customWidth="1"/>
    <col min="2143" max="2258" width="8.5703125" style="1"/>
    <col min="2259" max="2259" width="5.140625" style="1" customWidth="1"/>
    <col min="2260" max="2260" width="24" style="1" customWidth="1"/>
    <col min="2261" max="2261" width="15" style="1" customWidth="1"/>
    <col min="2262" max="2262" width="12.28515625" style="1" customWidth="1"/>
    <col min="2263" max="2263" width="16" style="1" customWidth="1"/>
    <col min="2264" max="2264" width="17.140625" style="1" customWidth="1"/>
    <col min="2265" max="2265" width="15.140625" style="1" customWidth="1"/>
    <col min="2266" max="2266" width="13.85546875" style="1" customWidth="1"/>
    <col min="2267" max="2267" width="11.7109375" style="1" customWidth="1"/>
    <col min="2268" max="2268" width="15" style="1" customWidth="1"/>
    <col min="2269" max="2270" width="15.42578125" style="1" customWidth="1"/>
    <col min="2271" max="2271" width="15.140625" style="1" customWidth="1"/>
    <col min="2272" max="2272" width="11.140625" style="1" customWidth="1"/>
    <col min="2273" max="2274" width="15.140625" style="1" customWidth="1"/>
    <col min="2275" max="2276" width="15.28515625" style="1" customWidth="1"/>
    <col min="2277" max="2277" width="10.42578125" style="1" customWidth="1"/>
    <col min="2278" max="2279" width="14.7109375" style="1" customWidth="1"/>
    <col min="2280" max="2281" width="13.85546875" style="1" customWidth="1"/>
    <col min="2282" max="2282" width="14" style="1" customWidth="1"/>
    <col min="2283" max="2284" width="14.28515625" style="1" customWidth="1"/>
    <col min="2285" max="2285" width="12.85546875" style="1" customWidth="1"/>
    <col min="2286" max="2286" width="12" style="1" customWidth="1"/>
    <col min="2287" max="2287" width="13.42578125" style="1" customWidth="1"/>
    <col min="2288" max="2289" width="13.7109375" style="1" customWidth="1"/>
    <col min="2290" max="2292" width="12.85546875" style="1" customWidth="1"/>
    <col min="2293" max="2294" width="13.7109375" style="1" customWidth="1"/>
    <col min="2295" max="2295" width="11.42578125" style="1" customWidth="1"/>
    <col min="2296" max="2296" width="13.42578125" style="1" customWidth="1"/>
    <col min="2297" max="2297" width="12.7109375" style="1" customWidth="1"/>
    <col min="2298" max="2299" width="12.28515625" style="1" customWidth="1"/>
    <col min="2300" max="2300" width="11.7109375" style="1" customWidth="1"/>
    <col min="2301" max="2301" width="12.7109375" style="1" customWidth="1"/>
    <col min="2302" max="2302" width="11.28515625" style="1" customWidth="1"/>
    <col min="2303" max="2304" width="9.7109375" style="1" customWidth="1"/>
    <col min="2305" max="2305" width="8.5703125" style="1" customWidth="1"/>
    <col min="2306" max="2307" width="10.5703125" style="1" customWidth="1"/>
    <col min="2308" max="2308" width="9.28515625" style="1" customWidth="1"/>
    <col min="2309" max="2309" width="16.5703125" style="1" customWidth="1"/>
    <col min="2310" max="2310" width="15.5703125" style="1" customWidth="1"/>
    <col min="2311" max="2311" width="15.140625" style="1" customWidth="1"/>
    <col min="2312" max="2314" width="9.7109375" style="1" customWidth="1"/>
    <col min="2315" max="2316" width="11.7109375" style="1" customWidth="1"/>
    <col min="2317" max="2317" width="11" style="1" customWidth="1"/>
    <col min="2318" max="2319" width="9.42578125" style="1" customWidth="1"/>
    <col min="2320" max="2320" width="8.5703125" style="1" customWidth="1"/>
    <col min="2321" max="2322" width="9.5703125" style="1" customWidth="1"/>
    <col min="2323" max="2323" width="7.7109375" style="1" customWidth="1"/>
    <col min="2324" max="2330" width="12.7109375" style="1" customWidth="1"/>
    <col min="2331" max="2331" width="11.85546875" style="1" customWidth="1"/>
    <col min="2332" max="2333" width="9.85546875" style="1" customWidth="1"/>
    <col min="2334" max="2334" width="11.28515625" style="1" customWidth="1"/>
    <col min="2335" max="2336" width="9.7109375" style="1" customWidth="1"/>
    <col min="2337" max="2337" width="10.42578125" style="1" customWidth="1"/>
    <col min="2338" max="2339" width="13.42578125" style="1" customWidth="1"/>
    <col min="2340" max="2340" width="12.7109375" style="1" customWidth="1"/>
    <col min="2341" max="2342" width="9.5703125" style="1" customWidth="1"/>
    <col min="2343" max="2343" width="9.28515625" style="1" customWidth="1"/>
    <col min="2344" max="2345" width="11.7109375" style="1" customWidth="1"/>
    <col min="2346" max="2346" width="11.42578125" style="1" customWidth="1"/>
    <col min="2347" max="2347" width="12.7109375" style="1" customWidth="1"/>
    <col min="2348" max="2348" width="12.28515625" style="1" customWidth="1"/>
    <col min="2349" max="2349" width="11.7109375" style="1" customWidth="1"/>
    <col min="2350" max="2351" width="13.85546875" style="1" customWidth="1"/>
    <col min="2352" max="2352" width="14.5703125" style="1" customWidth="1"/>
    <col min="2353" max="2354" width="12.85546875" style="1" customWidth="1"/>
    <col min="2355" max="2355" width="12.7109375" style="1" customWidth="1"/>
    <col min="2356" max="2357" width="11.7109375" style="1" customWidth="1"/>
    <col min="2358" max="2358" width="11.42578125" style="1" customWidth="1"/>
    <col min="2359" max="2359" width="10.42578125" style="1" customWidth="1"/>
    <col min="2360" max="2360" width="9.42578125" style="1" customWidth="1"/>
    <col min="2361" max="2361" width="10.28515625" style="1" customWidth="1"/>
    <col min="2362" max="2363" width="9.42578125" style="1" customWidth="1"/>
    <col min="2364" max="2364" width="7.85546875" style="1" customWidth="1"/>
    <col min="2365" max="2366" width="11.7109375" style="1" customWidth="1"/>
    <col min="2367" max="2367" width="12.28515625" style="1" customWidth="1"/>
    <col min="2368" max="2368" width="11.7109375" style="1" customWidth="1"/>
    <col min="2369" max="2370" width="15.42578125" style="1" customWidth="1"/>
    <col min="2371" max="2371" width="17" style="1" customWidth="1"/>
    <col min="2372" max="2373" width="9.85546875" style="1" customWidth="1"/>
    <col min="2374" max="2374" width="10.5703125" style="1" customWidth="1"/>
    <col min="2375" max="2376" width="10.7109375" style="1" customWidth="1"/>
    <col min="2377" max="2377" width="9.140625" style="1" customWidth="1"/>
    <col min="2378" max="2379" width="9.42578125" style="1" customWidth="1"/>
    <col min="2380" max="2380" width="8.7109375" style="1" customWidth="1"/>
    <col min="2381" max="2382" width="10.140625" style="1" customWidth="1"/>
    <col min="2383" max="2383" width="9.85546875" style="1" customWidth="1"/>
    <col min="2384" max="2385" width="9.5703125" style="1" customWidth="1"/>
    <col min="2386" max="2386" width="8.85546875" style="1" customWidth="1"/>
    <col min="2387" max="2388" width="14" style="1" customWidth="1"/>
    <col min="2389" max="2389" width="12.28515625" style="1" customWidth="1"/>
    <col min="2390" max="2390" width="8.140625" style="1" customWidth="1"/>
    <col min="2391" max="2392" width="12.7109375" style="1" customWidth="1"/>
    <col min="2393" max="2393" width="11.7109375" style="1" customWidth="1"/>
    <col min="2394" max="2394" width="15.42578125" style="1" customWidth="1"/>
    <col min="2395" max="2395" width="14.85546875" style="1" customWidth="1"/>
    <col min="2396" max="2396" width="13.7109375" style="1" customWidth="1"/>
    <col min="2397" max="2397" width="8.5703125" style="1"/>
    <col min="2398" max="2398" width="13.7109375" style="1" customWidth="1"/>
    <col min="2399" max="2514" width="8.5703125" style="1"/>
    <col min="2515" max="2515" width="5.140625" style="1" customWidth="1"/>
    <col min="2516" max="2516" width="24" style="1" customWidth="1"/>
    <col min="2517" max="2517" width="15" style="1" customWidth="1"/>
    <col min="2518" max="2518" width="12.28515625" style="1" customWidth="1"/>
    <col min="2519" max="2519" width="16" style="1" customWidth="1"/>
    <col min="2520" max="2520" width="17.140625" style="1" customWidth="1"/>
    <col min="2521" max="2521" width="15.140625" style="1" customWidth="1"/>
    <col min="2522" max="2522" width="13.85546875" style="1" customWidth="1"/>
    <col min="2523" max="2523" width="11.7109375" style="1" customWidth="1"/>
    <col min="2524" max="2524" width="15" style="1" customWidth="1"/>
    <col min="2525" max="2526" width="15.42578125" style="1" customWidth="1"/>
    <col min="2527" max="2527" width="15.140625" style="1" customWidth="1"/>
    <col min="2528" max="2528" width="11.140625" style="1" customWidth="1"/>
    <col min="2529" max="2530" width="15.140625" style="1" customWidth="1"/>
    <col min="2531" max="2532" width="15.28515625" style="1" customWidth="1"/>
    <col min="2533" max="2533" width="10.42578125" style="1" customWidth="1"/>
    <col min="2534" max="2535" width="14.7109375" style="1" customWidth="1"/>
    <col min="2536" max="2537" width="13.85546875" style="1" customWidth="1"/>
    <col min="2538" max="2538" width="14" style="1" customWidth="1"/>
    <col min="2539" max="2540" width="14.28515625" style="1" customWidth="1"/>
    <col min="2541" max="2541" width="12.85546875" style="1" customWidth="1"/>
    <col min="2542" max="2542" width="12" style="1" customWidth="1"/>
    <col min="2543" max="2543" width="13.42578125" style="1" customWidth="1"/>
    <col min="2544" max="2545" width="13.7109375" style="1" customWidth="1"/>
    <col min="2546" max="2548" width="12.85546875" style="1" customWidth="1"/>
    <col min="2549" max="2550" width="13.7109375" style="1" customWidth="1"/>
    <col min="2551" max="2551" width="11.42578125" style="1" customWidth="1"/>
    <col min="2552" max="2552" width="13.42578125" style="1" customWidth="1"/>
    <col min="2553" max="2553" width="12.7109375" style="1" customWidth="1"/>
    <col min="2554" max="2555" width="12.28515625" style="1" customWidth="1"/>
    <col min="2556" max="2556" width="11.7109375" style="1" customWidth="1"/>
    <col min="2557" max="2557" width="12.7109375" style="1" customWidth="1"/>
    <col min="2558" max="2558" width="11.28515625" style="1" customWidth="1"/>
    <col min="2559" max="2560" width="9.7109375" style="1" customWidth="1"/>
    <col min="2561" max="2561" width="8.5703125" style="1" customWidth="1"/>
    <col min="2562" max="2563" width="10.5703125" style="1" customWidth="1"/>
    <col min="2564" max="2564" width="9.28515625" style="1" customWidth="1"/>
    <col min="2565" max="2565" width="16.5703125" style="1" customWidth="1"/>
    <col min="2566" max="2566" width="15.5703125" style="1" customWidth="1"/>
    <col min="2567" max="2567" width="15.140625" style="1" customWidth="1"/>
    <col min="2568" max="2570" width="9.7109375" style="1" customWidth="1"/>
    <col min="2571" max="2572" width="11.7109375" style="1" customWidth="1"/>
    <col min="2573" max="2573" width="11" style="1" customWidth="1"/>
    <col min="2574" max="2575" width="9.42578125" style="1" customWidth="1"/>
    <col min="2576" max="2576" width="8.5703125" style="1" customWidth="1"/>
    <col min="2577" max="2578" width="9.5703125" style="1" customWidth="1"/>
    <col min="2579" max="2579" width="7.7109375" style="1" customWidth="1"/>
    <col min="2580" max="2586" width="12.7109375" style="1" customWidth="1"/>
    <col min="2587" max="2587" width="11.85546875" style="1" customWidth="1"/>
    <col min="2588" max="2589" width="9.85546875" style="1" customWidth="1"/>
    <col min="2590" max="2590" width="11.28515625" style="1" customWidth="1"/>
    <col min="2591" max="2592" width="9.7109375" style="1" customWidth="1"/>
    <col min="2593" max="2593" width="10.42578125" style="1" customWidth="1"/>
    <col min="2594" max="2595" width="13.42578125" style="1" customWidth="1"/>
    <col min="2596" max="2596" width="12.7109375" style="1" customWidth="1"/>
    <col min="2597" max="2598" width="9.5703125" style="1" customWidth="1"/>
    <col min="2599" max="2599" width="9.28515625" style="1" customWidth="1"/>
    <col min="2600" max="2601" width="11.7109375" style="1" customWidth="1"/>
    <col min="2602" max="2602" width="11.42578125" style="1" customWidth="1"/>
    <col min="2603" max="2603" width="12.7109375" style="1" customWidth="1"/>
    <col min="2604" max="2604" width="12.28515625" style="1" customWidth="1"/>
    <col min="2605" max="2605" width="11.7109375" style="1" customWidth="1"/>
    <col min="2606" max="2607" width="13.85546875" style="1" customWidth="1"/>
    <col min="2608" max="2608" width="14.5703125" style="1" customWidth="1"/>
    <col min="2609" max="2610" width="12.85546875" style="1" customWidth="1"/>
    <col min="2611" max="2611" width="12.7109375" style="1" customWidth="1"/>
    <col min="2612" max="2613" width="11.7109375" style="1" customWidth="1"/>
    <col min="2614" max="2614" width="11.42578125" style="1" customWidth="1"/>
    <col min="2615" max="2615" width="10.42578125" style="1" customWidth="1"/>
    <col min="2616" max="2616" width="9.42578125" style="1" customWidth="1"/>
    <col min="2617" max="2617" width="10.28515625" style="1" customWidth="1"/>
    <col min="2618" max="2619" width="9.42578125" style="1" customWidth="1"/>
    <col min="2620" max="2620" width="7.85546875" style="1" customWidth="1"/>
    <col min="2621" max="2622" width="11.7109375" style="1" customWidth="1"/>
    <col min="2623" max="2623" width="12.28515625" style="1" customWidth="1"/>
    <col min="2624" max="2624" width="11.7109375" style="1" customWidth="1"/>
    <col min="2625" max="2626" width="15.42578125" style="1" customWidth="1"/>
    <col min="2627" max="2627" width="17" style="1" customWidth="1"/>
    <col min="2628" max="2629" width="9.85546875" style="1" customWidth="1"/>
    <col min="2630" max="2630" width="10.5703125" style="1" customWidth="1"/>
    <col min="2631" max="2632" width="10.7109375" style="1" customWidth="1"/>
    <col min="2633" max="2633" width="9.140625" style="1" customWidth="1"/>
    <col min="2634" max="2635" width="9.42578125" style="1" customWidth="1"/>
    <col min="2636" max="2636" width="8.7109375" style="1" customWidth="1"/>
    <col min="2637" max="2638" width="10.140625" style="1" customWidth="1"/>
    <col min="2639" max="2639" width="9.85546875" style="1" customWidth="1"/>
    <col min="2640" max="2641" width="9.5703125" style="1" customWidth="1"/>
    <col min="2642" max="2642" width="8.85546875" style="1" customWidth="1"/>
    <col min="2643" max="2644" width="14" style="1" customWidth="1"/>
    <col min="2645" max="2645" width="12.28515625" style="1" customWidth="1"/>
    <col min="2646" max="2646" width="8.140625" style="1" customWidth="1"/>
    <col min="2647" max="2648" width="12.7109375" style="1" customWidth="1"/>
    <col min="2649" max="2649" width="11.7109375" style="1" customWidth="1"/>
    <col min="2650" max="2650" width="15.42578125" style="1" customWidth="1"/>
    <col min="2651" max="2651" width="14.85546875" style="1" customWidth="1"/>
    <col min="2652" max="2652" width="13.7109375" style="1" customWidth="1"/>
    <col min="2653" max="2653" width="8.5703125" style="1"/>
    <col min="2654" max="2654" width="13.7109375" style="1" customWidth="1"/>
    <col min="2655" max="2770" width="8.5703125" style="1"/>
    <col min="2771" max="2771" width="5.140625" style="1" customWidth="1"/>
    <col min="2772" max="2772" width="24" style="1" customWidth="1"/>
    <col min="2773" max="2773" width="15" style="1" customWidth="1"/>
    <col min="2774" max="2774" width="12.28515625" style="1" customWidth="1"/>
    <col min="2775" max="2775" width="16" style="1" customWidth="1"/>
    <col min="2776" max="2776" width="17.140625" style="1" customWidth="1"/>
    <col min="2777" max="2777" width="15.140625" style="1" customWidth="1"/>
    <col min="2778" max="2778" width="13.85546875" style="1" customWidth="1"/>
    <col min="2779" max="2779" width="11.7109375" style="1" customWidth="1"/>
    <col min="2780" max="2780" width="15" style="1" customWidth="1"/>
    <col min="2781" max="2782" width="15.42578125" style="1" customWidth="1"/>
    <col min="2783" max="2783" width="15.140625" style="1" customWidth="1"/>
    <col min="2784" max="2784" width="11.140625" style="1" customWidth="1"/>
    <col min="2785" max="2786" width="15.140625" style="1" customWidth="1"/>
    <col min="2787" max="2788" width="15.28515625" style="1" customWidth="1"/>
    <col min="2789" max="2789" width="10.42578125" style="1" customWidth="1"/>
    <col min="2790" max="2791" width="14.7109375" style="1" customWidth="1"/>
    <col min="2792" max="2793" width="13.85546875" style="1" customWidth="1"/>
    <col min="2794" max="2794" width="14" style="1" customWidth="1"/>
    <col min="2795" max="2796" width="14.28515625" style="1" customWidth="1"/>
    <col min="2797" max="2797" width="12.85546875" style="1" customWidth="1"/>
    <col min="2798" max="2798" width="12" style="1" customWidth="1"/>
    <col min="2799" max="2799" width="13.42578125" style="1" customWidth="1"/>
    <col min="2800" max="2801" width="13.7109375" style="1" customWidth="1"/>
    <col min="2802" max="2804" width="12.85546875" style="1" customWidth="1"/>
    <col min="2805" max="2806" width="13.7109375" style="1" customWidth="1"/>
    <col min="2807" max="2807" width="11.42578125" style="1" customWidth="1"/>
    <col min="2808" max="2808" width="13.42578125" style="1" customWidth="1"/>
    <col min="2809" max="2809" width="12.7109375" style="1" customWidth="1"/>
    <col min="2810" max="2811" width="12.28515625" style="1" customWidth="1"/>
    <col min="2812" max="2812" width="11.7109375" style="1" customWidth="1"/>
    <col min="2813" max="2813" width="12.7109375" style="1" customWidth="1"/>
    <col min="2814" max="2814" width="11.28515625" style="1" customWidth="1"/>
    <col min="2815" max="2816" width="9.7109375" style="1" customWidth="1"/>
    <col min="2817" max="2817" width="8.5703125" style="1" customWidth="1"/>
    <col min="2818" max="2819" width="10.5703125" style="1" customWidth="1"/>
    <col min="2820" max="2820" width="9.28515625" style="1" customWidth="1"/>
    <col min="2821" max="2821" width="16.5703125" style="1" customWidth="1"/>
    <col min="2822" max="2822" width="15.5703125" style="1" customWidth="1"/>
    <col min="2823" max="2823" width="15.140625" style="1" customWidth="1"/>
    <col min="2824" max="2826" width="9.7109375" style="1" customWidth="1"/>
    <col min="2827" max="2828" width="11.7109375" style="1" customWidth="1"/>
    <col min="2829" max="2829" width="11" style="1" customWidth="1"/>
    <col min="2830" max="2831" width="9.42578125" style="1" customWidth="1"/>
    <col min="2832" max="2832" width="8.5703125" style="1" customWidth="1"/>
    <col min="2833" max="2834" width="9.5703125" style="1" customWidth="1"/>
    <col min="2835" max="2835" width="7.7109375" style="1" customWidth="1"/>
    <col min="2836" max="2842" width="12.7109375" style="1" customWidth="1"/>
    <col min="2843" max="2843" width="11.85546875" style="1" customWidth="1"/>
    <col min="2844" max="2845" width="9.85546875" style="1" customWidth="1"/>
    <col min="2846" max="2846" width="11.28515625" style="1" customWidth="1"/>
    <col min="2847" max="2848" width="9.7109375" style="1" customWidth="1"/>
    <col min="2849" max="2849" width="10.42578125" style="1" customWidth="1"/>
    <col min="2850" max="2851" width="13.42578125" style="1" customWidth="1"/>
    <col min="2852" max="2852" width="12.7109375" style="1" customWidth="1"/>
    <col min="2853" max="2854" width="9.5703125" style="1" customWidth="1"/>
    <col min="2855" max="2855" width="9.28515625" style="1" customWidth="1"/>
    <col min="2856" max="2857" width="11.7109375" style="1" customWidth="1"/>
    <col min="2858" max="2858" width="11.42578125" style="1" customWidth="1"/>
    <col min="2859" max="2859" width="12.7109375" style="1" customWidth="1"/>
    <col min="2860" max="2860" width="12.28515625" style="1" customWidth="1"/>
    <col min="2861" max="2861" width="11.7109375" style="1" customWidth="1"/>
    <col min="2862" max="2863" width="13.85546875" style="1" customWidth="1"/>
    <col min="2864" max="2864" width="14.5703125" style="1" customWidth="1"/>
    <col min="2865" max="2866" width="12.85546875" style="1" customWidth="1"/>
    <col min="2867" max="2867" width="12.7109375" style="1" customWidth="1"/>
    <col min="2868" max="2869" width="11.7109375" style="1" customWidth="1"/>
    <col min="2870" max="2870" width="11.42578125" style="1" customWidth="1"/>
    <col min="2871" max="2871" width="10.42578125" style="1" customWidth="1"/>
    <col min="2872" max="2872" width="9.42578125" style="1" customWidth="1"/>
    <col min="2873" max="2873" width="10.28515625" style="1" customWidth="1"/>
    <col min="2874" max="2875" width="9.42578125" style="1" customWidth="1"/>
    <col min="2876" max="2876" width="7.85546875" style="1" customWidth="1"/>
    <col min="2877" max="2878" width="11.7109375" style="1" customWidth="1"/>
    <col min="2879" max="2879" width="12.28515625" style="1" customWidth="1"/>
    <col min="2880" max="2880" width="11.7109375" style="1" customWidth="1"/>
    <col min="2881" max="2882" width="15.42578125" style="1" customWidth="1"/>
    <col min="2883" max="2883" width="17" style="1" customWidth="1"/>
    <col min="2884" max="2885" width="9.85546875" style="1" customWidth="1"/>
    <col min="2886" max="2886" width="10.5703125" style="1" customWidth="1"/>
    <col min="2887" max="2888" width="10.7109375" style="1" customWidth="1"/>
    <col min="2889" max="2889" width="9.140625" style="1" customWidth="1"/>
    <col min="2890" max="2891" width="9.42578125" style="1" customWidth="1"/>
    <col min="2892" max="2892" width="8.7109375" style="1" customWidth="1"/>
    <col min="2893" max="2894" width="10.140625" style="1" customWidth="1"/>
    <col min="2895" max="2895" width="9.85546875" style="1" customWidth="1"/>
    <col min="2896" max="2897" width="9.5703125" style="1" customWidth="1"/>
    <col min="2898" max="2898" width="8.85546875" style="1" customWidth="1"/>
    <col min="2899" max="2900" width="14" style="1" customWidth="1"/>
    <col min="2901" max="2901" width="12.28515625" style="1" customWidth="1"/>
    <col min="2902" max="2902" width="8.140625" style="1" customWidth="1"/>
    <col min="2903" max="2904" width="12.7109375" style="1" customWidth="1"/>
    <col min="2905" max="2905" width="11.7109375" style="1" customWidth="1"/>
    <col min="2906" max="2906" width="15.42578125" style="1" customWidth="1"/>
    <col min="2907" max="2907" width="14.85546875" style="1" customWidth="1"/>
    <col min="2908" max="2908" width="13.7109375" style="1" customWidth="1"/>
    <col min="2909" max="2909" width="8.5703125" style="1"/>
    <col min="2910" max="2910" width="13.7109375" style="1" customWidth="1"/>
    <col min="2911" max="3026" width="8.5703125" style="1"/>
    <col min="3027" max="3027" width="5.140625" style="1" customWidth="1"/>
    <col min="3028" max="3028" width="24" style="1" customWidth="1"/>
    <col min="3029" max="3029" width="15" style="1" customWidth="1"/>
    <col min="3030" max="3030" width="12.28515625" style="1" customWidth="1"/>
    <col min="3031" max="3031" width="16" style="1" customWidth="1"/>
    <col min="3032" max="3032" width="17.140625" style="1" customWidth="1"/>
    <col min="3033" max="3033" width="15.140625" style="1" customWidth="1"/>
    <col min="3034" max="3034" width="13.85546875" style="1" customWidth="1"/>
    <col min="3035" max="3035" width="11.7109375" style="1" customWidth="1"/>
    <col min="3036" max="3036" width="15" style="1" customWidth="1"/>
    <col min="3037" max="3038" width="15.42578125" style="1" customWidth="1"/>
    <col min="3039" max="3039" width="15.140625" style="1" customWidth="1"/>
    <col min="3040" max="3040" width="11.140625" style="1" customWidth="1"/>
    <col min="3041" max="3042" width="15.140625" style="1" customWidth="1"/>
    <col min="3043" max="3044" width="15.28515625" style="1" customWidth="1"/>
    <col min="3045" max="3045" width="10.42578125" style="1" customWidth="1"/>
    <col min="3046" max="3047" width="14.7109375" style="1" customWidth="1"/>
    <col min="3048" max="3049" width="13.85546875" style="1" customWidth="1"/>
    <col min="3050" max="3050" width="14" style="1" customWidth="1"/>
    <col min="3051" max="3052" width="14.28515625" style="1" customWidth="1"/>
    <col min="3053" max="3053" width="12.85546875" style="1" customWidth="1"/>
    <col min="3054" max="3054" width="12" style="1" customWidth="1"/>
    <col min="3055" max="3055" width="13.42578125" style="1" customWidth="1"/>
    <col min="3056" max="3057" width="13.7109375" style="1" customWidth="1"/>
    <col min="3058" max="3060" width="12.85546875" style="1" customWidth="1"/>
    <col min="3061" max="3062" width="13.7109375" style="1" customWidth="1"/>
    <col min="3063" max="3063" width="11.42578125" style="1" customWidth="1"/>
    <col min="3064" max="3064" width="13.42578125" style="1" customWidth="1"/>
    <col min="3065" max="3065" width="12.7109375" style="1" customWidth="1"/>
    <col min="3066" max="3067" width="12.28515625" style="1" customWidth="1"/>
    <col min="3068" max="3068" width="11.7109375" style="1" customWidth="1"/>
    <col min="3069" max="3069" width="12.7109375" style="1" customWidth="1"/>
    <col min="3070" max="3070" width="11.28515625" style="1" customWidth="1"/>
    <col min="3071" max="3072" width="9.7109375" style="1" customWidth="1"/>
    <col min="3073" max="3073" width="8.5703125" style="1" customWidth="1"/>
    <col min="3074" max="3075" width="10.5703125" style="1" customWidth="1"/>
    <col min="3076" max="3076" width="9.28515625" style="1" customWidth="1"/>
    <col min="3077" max="3077" width="16.5703125" style="1" customWidth="1"/>
    <col min="3078" max="3078" width="15.5703125" style="1" customWidth="1"/>
    <col min="3079" max="3079" width="15.140625" style="1" customWidth="1"/>
    <col min="3080" max="3082" width="9.7109375" style="1" customWidth="1"/>
    <col min="3083" max="3084" width="11.7109375" style="1" customWidth="1"/>
    <col min="3085" max="3085" width="11" style="1" customWidth="1"/>
    <col min="3086" max="3087" width="9.42578125" style="1" customWidth="1"/>
    <col min="3088" max="3088" width="8.5703125" style="1" customWidth="1"/>
    <col min="3089" max="3090" width="9.5703125" style="1" customWidth="1"/>
    <col min="3091" max="3091" width="7.7109375" style="1" customWidth="1"/>
    <col min="3092" max="3098" width="12.7109375" style="1" customWidth="1"/>
    <col min="3099" max="3099" width="11.85546875" style="1" customWidth="1"/>
    <col min="3100" max="3101" width="9.85546875" style="1" customWidth="1"/>
    <col min="3102" max="3102" width="11.28515625" style="1" customWidth="1"/>
    <col min="3103" max="3104" width="9.7109375" style="1" customWidth="1"/>
    <col min="3105" max="3105" width="10.42578125" style="1" customWidth="1"/>
    <col min="3106" max="3107" width="13.42578125" style="1" customWidth="1"/>
    <col min="3108" max="3108" width="12.7109375" style="1" customWidth="1"/>
    <col min="3109" max="3110" width="9.5703125" style="1" customWidth="1"/>
    <col min="3111" max="3111" width="9.28515625" style="1" customWidth="1"/>
    <col min="3112" max="3113" width="11.7109375" style="1" customWidth="1"/>
    <col min="3114" max="3114" width="11.42578125" style="1" customWidth="1"/>
    <col min="3115" max="3115" width="12.7109375" style="1" customWidth="1"/>
    <col min="3116" max="3116" width="12.28515625" style="1" customWidth="1"/>
    <col min="3117" max="3117" width="11.7109375" style="1" customWidth="1"/>
    <col min="3118" max="3119" width="13.85546875" style="1" customWidth="1"/>
    <col min="3120" max="3120" width="14.5703125" style="1" customWidth="1"/>
    <col min="3121" max="3122" width="12.85546875" style="1" customWidth="1"/>
    <col min="3123" max="3123" width="12.7109375" style="1" customWidth="1"/>
    <col min="3124" max="3125" width="11.7109375" style="1" customWidth="1"/>
    <col min="3126" max="3126" width="11.42578125" style="1" customWidth="1"/>
    <col min="3127" max="3127" width="10.42578125" style="1" customWidth="1"/>
    <col min="3128" max="3128" width="9.42578125" style="1" customWidth="1"/>
    <col min="3129" max="3129" width="10.28515625" style="1" customWidth="1"/>
    <col min="3130" max="3131" width="9.42578125" style="1" customWidth="1"/>
    <col min="3132" max="3132" width="7.85546875" style="1" customWidth="1"/>
    <col min="3133" max="3134" width="11.7109375" style="1" customWidth="1"/>
    <col min="3135" max="3135" width="12.28515625" style="1" customWidth="1"/>
    <col min="3136" max="3136" width="11.7109375" style="1" customWidth="1"/>
    <col min="3137" max="3138" width="15.42578125" style="1" customWidth="1"/>
    <col min="3139" max="3139" width="17" style="1" customWidth="1"/>
    <col min="3140" max="3141" width="9.85546875" style="1" customWidth="1"/>
    <col min="3142" max="3142" width="10.5703125" style="1" customWidth="1"/>
    <col min="3143" max="3144" width="10.7109375" style="1" customWidth="1"/>
    <col min="3145" max="3145" width="9.140625" style="1" customWidth="1"/>
    <col min="3146" max="3147" width="9.42578125" style="1" customWidth="1"/>
    <col min="3148" max="3148" width="8.7109375" style="1" customWidth="1"/>
    <col min="3149" max="3150" width="10.140625" style="1" customWidth="1"/>
    <col min="3151" max="3151" width="9.85546875" style="1" customWidth="1"/>
    <col min="3152" max="3153" width="9.5703125" style="1" customWidth="1"/>
    <col min="3154" max="3154" width="8.85546875" style="1" customWidth="1"/>
    <col min="3155" max="3156" width="14" style="1" customWidth="1"/>
    <col min="3157" max="3157" width="12.28515625" style="1" customWidth="1"/>
    <col min="3158" max="3158" width="8.140625" style="1" customWidth="1"/>
    <col min="3159" max="3160" width="12.7109375" style="1" customWidth="1"/>
    <col min="3161" max="3161" width="11.7109375" style="1" customWidth="1"/>
    <col min="3162" max="3162" width="15.42578125" style="1" customWidth="1"/>
    <col min="3163" max="3163" width="14.85546875" style="1" customWidth="1"/>
    <col min="3164" max="3164" width="13.7109375" style="1" customWidth="1"/>
    <col min="3165" max="3165" width="8.5703125" style="1"/>
    <col min="3166" max="3166" width="13.7109375" style="1" customWidth="1"/>
    <col min="3167" max="3282" width="8.5703125" style="1"/>
    <col min="3283" max="3283" width="5.140625" style="1" customWidth="1"/>
    <col min="3284" max="3284" width="24" style="1" customWidth="1"/>
    <col min="3285" max="3285" width="15" style="1" customWidth="1"/>
    <col min="3286" max="3286" width="12.28515625" style="1" customWidth="1"/>
    <col min="3287" max="3287" width="16" style="1" customWidth="1"/>
    <col min="3288" max="3288" width="17.140625" style="1" customWidth="1"/>
    <col min="3289" max="3289" width="15.140625" style="1" customWidth="1"/>
    <col min="3290" max="3290" width="13.85546875" style="1" customWidth="1"/>
    <col min="3291" max="3291" width="11.7109375" style="1" customWidth="1"/>
    <col min="3292" max="3292" width="15" style="1" customWidth="1"/>
    <col min="3293" max="3294" width="15.42578125" style="1" customWidth="1"/>
    <col min="3295" max="3295" width="15.140625" style="1" customWidth="1"/>
    <col min="3296" max="3296" width="11.140625" style="1" customWidth="1"/>
    <col min="3297" max="3298" width="15.140625" style="1" customWidth="1"/>
    <col min="3299" max="3300" width="15.28515625" style="1" customWidth="1"/>
    <col min="3301" max="3301" width="10.42578125" style="1" customWidth="1"/>
    <col min="3302" max="3303" width="14.7109375" style="1" customWidth="1"/>
    <col min="3304" max="3305" width="13.85546875" style="1" customWidth="1"/>
    <col min="3306" max="3306" width="14" style="1" customWidth="1"/>
    <col min="3307" max="3308" width="14.28515625" style="1" customWidth="1"/>
    <col min="3309" max="3309" width="12.85546875" style="1" customWidth="1"/>
    <col min="3310" max="3310" width="12" style="1" customWidth="1"/>
    <col min="3311" max="3311" width="13.42578125" style="1" customWidth="1"/>
    <col min="3312" max="3313" width="13.7109375" style="1" customWidth="1"/>
    <col min="3314" max="3316" width="12.85546875" style="1" customWidth="1"/>
    <col min="3317" max="3318" width="13.7109375" style="1" customWidth="1"/>
    <col min="3319" max="3319" width="11.42578125" style="1" customWidth="1"/>
    <col min="3320" max="3320" width="13.42578125" style="1" customWidth="1"/>
    <col min="3321" max="3321" width="12.7109375" style="1" customWidth="1"/>
    <col min="3322" max="3323" width="12.28515625" style="1" customWidth="1"/>
    <col min="3324" max="3324" width="11.7109375" style="1" customWidth="1"/>
    <col min="3325" max="3325" width="12.7109375" style="1" customWidth="1"/>
    <col min="3326" max="3326" width="11.28515625" style="1" customWidth="1"/>
    <col min="3327" max="3328" width="9.7109375" style="1" customWidth="1"/>
    <col min="3329" max="3329" width="8.5703125" style="1" customWidth="1"/>
    <col min="3330" max="3331" width="10.5703125" style="1" customWidth="1"/>
    <col min="3332" max="3332" width="9.28515625" style="1" customWidth="1"/>
    <col min="3333" max="3333" width="16.5703125" style="1" customWidth="1"/>
    <col min="3334" max="3334" width="15.5703125" style="1" customWidth="1"/>
    <col min="3335" max="3335" width="15.140625" style="1" customWidth="1"/>
    <col min="3336" max="3338" width="9.7109375" style="1" customWidth="1"/>
    <col min="3339" max="3340" width="11.7109375" style="1" customWidth="1"/>
    <col min="3341" max="3341" width="11" style="1" customWidth="1"/>
    <col min="3342" max="3343" width="9.42578125" style="1" customWidth="1"/>
    <col min="3344" max="3344" width="8.5703125" style="1" customWidth="1"/>
    <col min="3345" max="3346" width="9.5703125" style="1" customWidth="1"/>
    <col min="3347" max="3347" width="7.7109375" style="1" customWidth="1"/>
    <col min="3348" max="3354" width="12.7109375" style="1" customWidth="1"/>
    <col min="3355" max="3355" width="11.85546875" style="1" customWidth="1"/>
    <col min="3356" max="3357" width="9.85546875" style="1" customWidth="1"/>
    <col min="3358" max="3358" width="11.28515625" style="1" customWidth="1"/>
    <col min="3359" max="3360" width="9.7109375" style="1" customWidth="1"/>
    <col min="3361" max="3361" width="10.42578125" style="1" customWidth="1"/>
    <col min="3362" max="3363" width="13.42578125" style="1" customWidth="1"/>
    <col min="3364" max="3364" width="12.7109375" style="1" customWidth="1"/>
    <col min="3365" max="3366" width="9.5703125" style="1" customWidth="1"/>
    <col min="3367" max="3367" width="9.28515625" style="1" customWidth="1"/>
    <col min="3368" max="3369" width="11.7109375" style="1" customWidth="1"/>
    <col min="3370" max="3370" width="11.42578125" style="1" customWidth="1"/>
    <col min="3371" max="3371" width="12.7109375" style="1" customWidth="1"/>
    <col min="3372" max="3372" width="12.28515625" style="1" customWidth="1"/>
    <col min="3373" max="3373" width="11.7109375" style="1" customWidth="1"/>
    <col min="3374" max="3375" width="13.85546875" style="1" customWidth="1"/>
    <col min="3376" max="3376" width="14.5703125" style="1" customWidth="1"/>
    <col min="3377" max="3378" width="12.85546875" style="1" customWidth="1"/>
    <col min="3379" max="3379" width="12.7109375" style="1" customWidth="1"/>
    <col min="3380" max="3381" width="11.7109375" style="1" customWidth="1"/>
    <col min="3382" max="3382" width="11.42578125" style="1" customWidth="1"/>
    <col min="3383" max="3383" width="10.42578125" style="1" customWidth="1"/>
    <col min="3384" max="3384" width="9.42578125" style="1" customWidth="1"/>
    <col min="3385" max="3385" width="10.28515625" style="1" customWidth="1"/>
    <col min="3386" max="3387" width="9.42578125" style="1" customWidth="1"/>
    <col min="3388" max="3388" width="7.85546875" style="1" customWidth="1"/>
    <col min="3389" max="3390" width="11.7109375" style="1" customWidth="1"/>
    <col min="3391" max="3391" width="12.28515625" style="1" customWidth="1"/>
    <col min="3392" max="3392" width="11.7109375" style="1" customWidth="1"/>
    <col min="3393" max="3394" width="15.42578125" style="1" customWidth="1"/>
    <col min="3395" max="3395" width="17" style="1" customWidth="1"/>
    <col min="3396" max="3397" width="9.85546875" style="1" customWidth="1"/>
    <col min="3398" max="3398" width="10.5703125" style="1" customWidth="1"/>
    <col min="3399" max="3400" width="10.7109375" style="1" customWidth="1"/>
    <col min="3401" max="3401" width="9.140625" style="1" customWidth="1"/>
    <col min="3402" max="3403" width="9.42578125" style="1" customWidth="1"/>
    <col min="3404" max="3404" width="8.7109375" style="1" customWidth="1"/>
    <col min="3405" max="3406" width="10.140625" style="1" customWidth="1"/>
    <col min="3407" max="3407" width="9.85546875" style="1" customWidth="1"/>
    <col min="3408" max="3409" width="9.5703125" style="1" customWidth="1"/>
    <col min="3410" max="3410" width="8.85546875" style="1" customWidth="1"/>
    <col min="3411" max="3412" width="14" style="1" customWidth="1"/>
    <col min="3413" max="3413" width="12.28515625" style="1" customWidth="1"/>
    <col min="3414" max="3414" width="8.140625" style="1" customWidth="1"/>
    <col min="3415" max="3416" width="12.7109375" style="1" customWidth="1"/>
    <col min="3417" max="3417" width="11.7109375" style="1" customWidth="1"/>
    <col min="3418" max="3418" width="15.42578125" style="1" customWidth="1"/>
    <col min="3419" max="3419" width="14.85546875" style="1" customWidth="1"/>
    <col min="3420" max="3420" width="13.7109375" style="1" customWidth="1"/>
    <col min="3421" max="3421" width="8.5703125" style="1"/>
    <col min="3422" max="3422" width="13.7109375" style="1" customWidth="1"/>
    <col min="3423" max="3538" width="8.5703125" style="1"/>
    <col min="3539" max="3539" width="5.140625" style="1" customWidth="1"/>
    <col min="3540" max="3540" width="24" style="1" customWidth="1"/>
    <col min="3541" max="3541" width="15" style="1" customWidth="1"/>
    <col min="3542" max="3542" width="12.28515625" style="1" customWidth="1"/>
    <col min="3543" max="3543" width="16" style="1" customWidth="1"/>
    <col min="3544" max="3544" width="17.140625" style="1" customWidth="1"/>
    <col min="3545" max="3545" width="15.140625" style="1" customWidth="1"/>
    <col min="3546" max="3546" width="13.85546875" style="1" customWidth="1"/>
    <col min="3547" max="3547" width="11.7109375" style="1" customWidth="1"/>
    <col min="3548" max="3548" width="15" style="1" customWidth="1"/>
    <col min="3549" max="3550" width="15.42578125" style="1" customWidth="1"/>
    <col min="3551" max="3551" width="15.140625" style="1" customWidth="1"/>
    <col min="3552" max="3552" width="11.140625" style="1" customWidth="1"/>
    <col min="3553" max="3554" width="15.140625" style="1" customWidth="1"/>
    <col min="3555" max="3556" width="15.28515625" style="1" customWidth="1"/>
    <col min="3557" max="3557" width="10.42578125" style="1" customWidth="1"/>
    <col min="3558" max="3559" width="14.7109375" style="1" customWidth="1"/>
    <col min="3560" max="3561" width="13.85546875" style="1" customWidth="1"/>
    <col min="3562" max="3562" width="14" style="1" customWidth="1"/>
    <col min="3563" max="3564" width="14.28515625" style="1" customWidth="1"/>
    <col min="3565" max="3565" width="12.85546875" style="1" customWidth="1"/>
    <col min="3566" max="3566" width="12" style="1" customWidth="1"/>
    <col min="3567" max="3567" width="13.42578125" style="1" customWidth="1"/>
    <col min="3568" max="3569" width="13.7109375" style="1" customWidth="1"/>
    <col min="3570" max="3572" width="12.85546875" style="1" customWidth="1"/>
    <col min="3573" max="3574" width="13.7109375" style="1" customWidth="1"/>
    <col min="3575" max="3575" width="11.42578125" style="1" customWidth="1"/>
    <col min="3576" max="3576" width="13.42578125" style="1" customWidth="1"/>
    <col min="3577" max="3577" width="12.7109375" style="1" customWidth="1"/>
    <col min="3578" max="3579" width="12.28515625" style="1" customWidth="1"/>
    <col min="3580" max="3580" width="11.7109375" style="1" customWidth="1"/>
    <col min="3581" max="3581" width="12.7109375" style="1" customWidth="1"/>
    <col min="3582" max="3582" width="11.28515625" style="1" customWidth="1"/>
    <col min="3583" max="3584" width="9.7109375" style="1" customWidth="1"/>
    <col min="3585" max="3585" width="8.5703125" style="1" customWidth="1"/>
    <col min="3586" max="3587" width="10.5703125" style="1" customWidth="1"/>
    <col min="3588" max="3588" width="9.28515625" style="1" customWidth="1"/>
    <col min="3589" max="3589" width="16.5703125" style="1" customWidth="1"/>
    <col min="3590" max="3590" width="15.5703125" style="1" customWidth="1"/>
    <col min="3591" max="3591" width="15.140625" style="1" customWidth="1"/>
    <col min="3592" max="3594" width="9.7109375" style="1" customWidth="1"/>
    <col min="3595" max="3596" width="11.7109375" style="1" customWidth="1"/>
    <col min="3597" max="3597" width="11" style="1" customWidth="1"/>
    <col min="3598" max="3599" width="9.42578125" style="1" customWidth="1"/>
    <col min="3600" max="3600" width="8.5703125" style="1" customWidth="1"/>
    <col min="3601" max="3602" width="9.5703125" style="1" customWidth="1"/>
    <col min="3603" max="3603" width="7.7109375" style="1" customWidth="1"/>
    <col min="3604" max="3610" width="12.7109375" style="1" customWidth="1"/>
    <col min="3611" max="3611" width="11.85546875" style="1" customWidth="1"/>
    <col min="3612" max="3613" width="9.85546875" style="1" customWidth="1"/>
    <col min="3614" max="3614" width="11.28515625" style="1" customWidth="1"/>
    <col min="3615" max="3616" width="9.7109375" style="1" customWidth="1"/>
    <col min="3617" max="3617" width="10.42578125" style="1" customWidth="1"/>
    <col min="3618" max="3619" width="13.42578125" style="1" customWidth="1"/>
    <col min="3620" max="3620" width="12.7109375" style="1" customWidth="1"/>
    <col min="3621" max="3622" width="9.5703125" style="1" customWidth="1"/>
    <col min="3623" max="3623" width="9.28515625" style="1" customWidth="1"/>
    <col min="3624" max="3625" width="11.7109375" style="1" customWidth="1"/>
    <col min="3626" max="3626" width="11.42578125" style="1" customWidth="1"/>
    <col min="3627" max="3627" width="12.7109375" style="1" customWidth="1"/>
    <col min="3628" max="3628" width="12.28515625" style="1" customWidth="1"/>
    <col min="3629" max="3629" width="11.7109375" style="1" customWidth="1"/>
    <col min="3630" max="3631" width="13.85546875" style="1" customWidth="1"/>
    <col min="3632" max="3632" width="14.5703125" style="1" customWidth="1"/>
    <col min="3633" max="3634" width="12.85546875" style="1" customWidth="1"/>
    <col min="3635" max="3635" width="12.7109375" style="1" customWidth="1"/>
    <col min="3636" max="3637" width="11.7109375" style="1" customWidth="1"/>
    <col min="3638" max="3638" width="11.42578125" style="1" customWidth="1"/>
    <col min="3639" max="3639" width="10.42578125" style="1" customWidth="1"/>
    <col min="3640" max="3640" width="9.42578125" style="1" customWidth="1"/>
    <col min="3641" max="3641" width="10.28515625" style="1" customWidth="1"/>
    <col min="3642" max="3643" width="9.42578125" style="1" customWidth="1"/>
    <col min="3644" max="3644" width="7.85546875" style="1" customWidth="1"/>
    <col min="3645" max="3646" width="11.7109375" style="1" customWidth="1"/>
    <col min="3647" max="3647" width="12.28515625" style="1" customWidth="1"/>
    <col min="3648" max="3648" width="11.7109375" style="1" customWidth="1"/>
    <col min="3649" max="3650" width="15.42578125" style="1" customWidth="1"/>
    <col min="3651" max="3651" width="17" style="1" customWidth="1"/>
    <col min="3652" max="3653" width="9.85546875" style="1" customWidth="1"/>
    <col min="3654" max="3654" width="10.5703125" style="1" customWidth="1"/>
    <col min="3655" max="3656" width="10.7109375" style="1" customWidth="1"/>
    <col min="3657" max="3657" width="9.140625" style="1" customWidth="1"/>
    <col min="3658" max="3659" width="9.42578125" style="1" customWidth="1"/>
    <col min="3660" max="3660" width="8.7109375" style="1" customWidth="1"/>
    <col min="3661" max="3662" width="10.140625" style="1" customWidth="1"/>
    <col min="3663" max="3663" width="9.85546875" style="1" customWidth="1"/>
    <col min="3664" max="3665" width="9.5703125" style="1" customWidth="1"/>
    <col min="3666" max="3666" width="8.85546875" style="1" customWidth="1"/>
    <col min="3667" max="3668" width="14" style="1" customWidth="1"/>
    <col min="3669" max="3669" width="12.28515625" style="1" customWidth="1"/>
    <col min="3670" max="3670" width="8.140625" style="1" customWidth="1"/>
    <col min="3671" max="3672" width="12.7109375" style="1" customWidth="1"/>
    <col min="3673" max="3673" width="11.7109375" style="1" customWidth="1"/>
    <col min="3674" max="3674" width="15.42578125" style="1" customWidth="1"/>
    <col min="3675" max="3675" width="14.85546875" style="1" customWidth="1"/>
    <col min="3676" max="3676" width="13.7109375" style="1" customWidth="1"/>
    <col min="3677" max="3677" width="8.5703125" style="1"/>
    <col min="3678" max="3678" width="13.7109375" style="1" customWidth="1"/>
    <col min="3679" max="3794" width="8.5703125" style="1"/>
    <col min="3795" max="3795" width="5.140625" style="1" customWidth="1"/>
    <col min="3796" max="3796" width="24" style="1" customWidth="1"/>
    <col min="3797" max="3797" width="15" style="1" customWidth="1"/>
    <col min="3798" max="3798" width="12.28515625" style="1" customWidth="1"/>
    <col min="3799" max="3799" width="16" style="1" customWidth="1"/>
    <col min="3800" max="3800" width="17.140625" style="1" customWidth="1"/>
    <col min="3801" max="3801" width="15.140625" style="1" customWidth="1"/>
    <col min="3802" max="3802" width="13.85546875" style="1" customWidth="1"/>
    <col min="3803" max="3803" width="11.7109375" style="1" customWidth="1"/>
    <col min="3804" max="3804" width="15" style="1" customWidth="1"/>
    <col min="3805" max="3806" width="15.42578125" style="1" customWidth="1"/>
    <col min="3807" max="3807" width="15.140625" style="1" customWidth="1"/>
    <col min="3808" max="3808" width="11.140625" style="1" customWidth="1"/>
    <col min="3809" max="3810" width="15.140625" style="1" customWidth="1"/>
    <col min="3811" max="3812" width="15.28515625" style="1" customWidth="1"/>
    <col min="3813" max="3813" width="10.42578125" style="1" customWidth="1"/>
    <col min="3814" max="3815" width="14.7109375" style="1" customWidth="1"/>
    <col min="3816" max="3817" width="13.85546875" style="1" customWidth="1"/>
    <col min="3818" max="3818" width="14" style="1" customWidth="1"/>
    <col min="3819" max="3820" width="14.28515625" style="1" customWidth="1"/>
    <col min="3821" max="3821" width="12.85546875" style="1" customWidth="1"/>
    <col min="3822" max="3822" width="12" style="1" customWidth="1"/>
    <col min="3823" max="3823" width="13.42578125" style="1" customWidth="1"/>
    <col min="3824" max="3825" width="13.7109375" style="1" customWidth="1"/>
    <col min="3826" max="3828" width="12.85546875" style="1" customWidth="1"/>
    <col min="3829" max="3830" width="13.7109375" style="1" customWidth="1"/>
    <col min="3831" max="3831" width="11.42578125" style="1" customWidth="1"/>
    <col min="3832" max="3832" width="13.42578125" style="1" customWidth="1"/>
    <col min="3833" max="3833" width="12.7109375" style="1" customWidth="1"/>
    <col min="3834" max="3835" width="12.28515625" style="1" customWidth="1"/>
    <col min="3836" max="3836" width="11.7109375" style="1" customWidth="1"/>
    <col min="3837" max="3837" width="12.7109375" style="1" customWidth="1"/>
    <col min="3838" max="3838" width="11.28515625" style="1" customWidth="1"/>
    <col min="3839" max="3840" width="9.7109375" style="1" customWidth="1"/>
    <col min="3841" max="3841" width="8.5703125" style="1" customWidth="1"/>
    <col min="3842" max="3843" width="10.5703125" style="1" customWidth="1"/>
    <col min="3844" max="3844" width="9.28515625" style="1" customWidth="1"/>
    <col min="3845" max="3845" width="16.5703125" style="1" customWidth="1"/>
    <col min="3846" max="3846" width="15.5703125" style="1" customWidth="1"/>
    <col min="3847" max="3847" width="15.140625" style="1" customWidth="1"/>
    <col min="3848" max="3850" width="9.7109375" style="1" customWidth="1"/>
    <col min="3851" max="3852" width="11.7109375" style="1" customWidth="1"/>
    <col min="3853" max="3853" width="11" style="1" customWidth="1"/>
    <col min="3854" max="3855" width="9.42578125" style="1" customWidth="1"/>
    <col min="3856" max="3856" width="8.5703125" style="1" customWidth="1"/>
    <col min="3857" max="3858" width="9.5703125" style="1" customWidth="1"/>
    <col min="3859" max="3859" width="7.7109375" style="1" customWidth="1"/>
    <col min="3860" max="3866" width="12.7109375" style="1" customWidth="1"/>
    <col min="3867" max="3867" width="11.85546875" style="1" customWidth="1"/>
    <col min="3868" max="3869" width="9.85546875" style="1" customWidth="1"/>
    <col min="3870" max="3870" width="11.28515625" style="1" customWidth="1"/>
    <col min="3871" max="3872" width="9.7109375" style="1" customWidth="1"/>
    <col min="3873" max="3873" width="10.42578125" style="1" customWidth="1"/>
    <col min="3874" max="3875" width="13.42578125" style="1" customWidth="1"/>
    <col min="3876" max="3876" width="12.7109375" style="1" customWidth="1"/>
    <col min="3877" max="3878" width="9.5703125" style="1" customWidth="1"/>
    <col min="3879" max="3879" width="9.28515625" style="1" customWidth="1"/>
    <col min="3880" max="3881" width="11.7109375" style="1" customWidth="1"/>
    <col min="3882" max="3882" width="11.42578125" style="1" customWidth="1"/>
    <col min="3883" max="3883" width="12.7109375" style="1" customWidth="1"/>
    <col min="3884" max="3884" width="12.28515625" style="1" customWidth="1"/>
    <col min="3885" max="3885" width="11.7109375" style="1" customWidth="1"/>
    <col min="3886" max="3887" width="13.85546875" style="1" customWidth="1"/>
    <col min="3888" max="3888" width="14.5703125" style="1" customWidth="1"/>
    <col min="3889" max="3890" width="12.85546875" style="1" customWidth="1"/>
    <col min="3891" max="3891" width="12.7109375" style="1" customWidth="1"/>
    <col min="3892" max="3893" width="11.7109375" style="1" customWidth="1"/>
    <col min="3894" max="3894" width="11.42578125" style="1" customWidth="1"/>
    <col min="3895" max="3895" width="10.42578125" style="1" customWidth="1"/>
    <col min="3896" max="3896" width="9.42578125" style="1" customWidth="1"/>
    <col min="3897" max="3897" width="10.28515625" style="1" customWidth="1"/>
    <col min="3898" max="3899" width="9.42578125" style="1" customWidth="1"/>
    <col min="3900" max="3900" width="7.85546875" style="1" customWidth="1"/>
    <col min="3901" max="3902" width="11.7109375" style="1" customWidth="1"/>
    <col min="3903" max="3903" width="12.28515625" style="1" customWidth="1"/>
    <col min="3904" max="3904" width="11.7109375" style="1" customWidth="1"/>
    <col min="3905" max="3906" width="15.42578125" style="1" customWidth="1"/>
    <col min="3907" max="3907" width="17" style="1" customWidth="1"/>
    <col min="3908" max="3909" width="9.85546875" style="1" customWidth="1"/>
    <col min="3910" max="3910" width="10.5703125" style="1" customWidth="1"/>
    <col min="3911" max="3912" width="10.7109375" style="1" customWidth="1"/>
    <col min="3913" max="3913" width="9.140625" style="1" customWidth="1"/>
    <col min="3914" max="3915" width="9.42578125" style="1" customWidth="1"/>
    <col min="3916" max="3916" width="8.7109375" style="1" customWidth="1"/>
    <col min="3917" max="3918" width="10.140625" style="1" customWidth="1"/>
    <col min="3919" max="3919" width="9.85546875" style="1" customWidth="1"/>
    <col min="3920" max="3921" width="9.5703125" style="1" customWidth="1"/>
    <col min="3922" max="3922" width="8.85546875" style="1" customWidth="1"/>
    <col min="3923" max="3924" width="14" style="1" customWidth="1"/>
    <col min="3925" max="3925" width="12.28515625" style="1" customWidth="1"/>
    <col min="3926" max="3926" width="8.140625" style="1" customWidth="1"/>
    <col min="3927" max="3928" width="12.7109375" style="1" customWidth="1"/>
    <col min="3929" max="3929" width="11.7109375" style="1" customWidth="1"/>
    <col min="3930" max="3930" width="15.42578125" style="1" customWidth="1"/>
    <col min="3931" max="3931" width="14.85546875" style="1" customWidth="1"/>
    <col min="3932" max="3932" width="13.7109375" style="1" customWidth="1"/>
    <col min="3933" max="3933" width="8.5703125" style="1"/>
    <col min="3934" max="3934" width="13.7109375" style="1" customWidth="1"/>
    <col min="3935" max="4050" width="8.5703125" style="1"/>
    <col min="4051" max="4051" width="5.140625" style="1" customWidth="1"/>
    <col min="4052" max="4052" width="24" style="1" customWidth="1"/>
    <col min="4053" max="4053" width="15" style="1" customWidth="1"/>
    <col min="4054" max="4054" width="12.28515625" style="1" customWidth="1"/>
    <col min="4055" max="4055" width="16" style="1" customWidth="1"/>
    <col min="4056" max="4056" width="17.140625" style="1" customWidth="1"/>
    <col min="4057" max="4057" width="15.140625" style="1" customWidth="1"/>
    <col min="4058" max="4058" width="13.85546875" style="1" customWidth="1"/>
    <col min="4059" max="4059" width="11.7109375" style="1" customWidth="1"/>
    <col min="4060" max="4060" width="15" style="1" customWidth="1"/>
    <col min="4061" max="4062" width="15.42578125" style="1" customWidth="1"/>
    <col min="4063" max="4063" width="15.140625" style="1" customWidth="1"/>
    <col min="4064" max="4064" width="11.140625" style="1" customWidth="1"/>
    <col min="4065" max="4066" width="15.140625" style="1" customWidth="1"/>
    <col min="4067" max="4068" width="15.28515625" style="1" customWidth="1"/>
    <col min="4069" max="4069" width="10.42578125" style="1" customWidth="1"/>
    <col min="4070" max="4071" width="14.7109375" style="1" customWidth="1"/>
    <col min="4072" max="4073" width="13.85546875" style="1" customWidth="1"/>
    <col min="4074" max="4074" width="14" style="1" customWidth="1"/>
    <col min="4075" max="4076" width="14.28515625" style="1" customWidth="1"/>
    <col min="4077" max="4077" width="12.85546875" style="1" customWidth="1"/>
    <col min="4078" max="4078" width="12" style="1" customWidth="1"/>
    <col min="4079" max="4079" width="13.42578125" style="1" customWidth="1"/>
    <col min="4080" max="4081" width="13.7109375" style="1" customWidth="1"/>
    <col min="4082" max="4084" width="12.85546875" style="1" customWidth="1"/>
    <col min="4085" max="4086" width="13.7109375" style="1" customWidth="1"/>
    <col min="4087" max="4087" width="11.42578125" style="1" customWidth="1"/>
    <col min="4088" max="4088" width="13.42578125" style="1" customWidth="1"/>
    <col min="4089" max="4089" width="12.7109375" style="1" customWidth="1"/>
    <col min="4090" max="4091" width="12.28515625" style="1" customWidth="1"/>
    <col min="4092" max="4092" width="11.7109375" style="1" customWidth="1"/>
    <col min="4093" max="4093" width="12.7109375" style="1" customWidth="1"/>
    <col min="4094" max="4094" width="11.28515625" style="1" customWidth="1"/>
    <col min="4095" max="4096" width="9.7109375" style="1" customWidth="1"/>
    <col min="4097" max="4097" width="8.5703125" style="1" customWidth="1"/>
    <col min="4098" max="4099" width="10.5703125" style="1" customWidth="1"/>
    <col min="4100" max="4100" width="9.28515625" style="1" customWidth="1"/>
    <col min="4101" max="4101" width="16.5703125" style="1" customWidth="1"/>
    <col min="4102" max="4102" width="15.5703125" style="1" customWidth="1"/>
    <col min="4103" max="4103" width="15.140625" style="1" customWidth="1"/>
    <col min="4104" max="4106" width="9.7109375" style="1" customWidth="1"/>
    <col min="4107" max="4108" width="11.7109375" style="1" customWidth="1"/>
    <col min="4109" max="4109" width="11" style="1" customWidth="1"/>
    <col min="4110" max="4111" width="9.42578125" style="1" customWidth="1"/>
    <col min="4112" max="4112" width="8.5703125" style="1" customWidth="1"/>
    <col min="4113" max="4114" width="9.5703125" style="1" customWidth="1"/>
    <col min="4115" max="4115" width="7.7109375" style="1" customWidth="1"/>
    <col min="4116" max="4122" width="12.7109375" style="1" customWidth="1"/>
    <col min="4123" max="4123" width="11.85546875" style="1" customWidth="1"/>
    <col min="4124" max="4125" width="9.85546875" style="1" customWidth="1"/>
    <col min="4126" max="4126" width="11.28515625" style="1" customWidth="1"/>
    <col min="4127" max="4128" width="9.7109375" style="1" customWidth="1"/>
    <col min="4129" max="4129" width="10.42578125" style="1" customWidth="1"/>
    <col min="4130" max="4131" width="13.42578125" style="1" customWidth="1"/>
    <col min="4132" max="4132" width="12.7109375" style="1" customWidth="1"/>
    <col min="4133" max="4134" width="9.5703125" style="1" customWidth="1"/>
    <col min="4135" max="4135" width="9.28515625" style="1" customWidth="1"/>
    <col min="4136" max="4137" width="11.7109375" style="1" customWidth="1"/>
    <col min="4138" max="4138" width="11.42578125" style="1" customWidth="1"/>
    <col min="4139" max="4139" width="12.7109375" style="1" customWidth="1"/>
    <col min="4140" max="4140" width="12.28515625" style="1" customWidth="1"/>
    <col min="4141" max="4141" width="11.7109375" style="1" customWidth="1"/>
    <col min="4142" max="4143" width="13.85546875" style="1" customWidth="1"/>
    <col min="4144" max="4144" width="14.5703125" style="1" customWidth="1"/>
    <col min="4145" max="4146" width="12.85546875" style="1" customWidth="1"/>
    <col min="4147" max="4147" width="12.7109375" style="1" customWidth="1"/>
    <col min="4148" max="4149" width="11.7109375" style="1" customWidth="1"/>
    <col min="4150" max="4150" width="11.42578125" style="1" customWidth="1"/>
    <col min="4151" max="4151" width="10.42578125" style="1" customWidth="1"/>
    <col min="4152" max="4152" width="9.42578125" style="1" customWidth="1"/>
    <col min="4153" max="4153" width="10.28515625" style="1" customWidth="1"/>
    <col min="4154" max="4155" width="9.42578125" style="1" customWidth="1"/>
    <col min="4156" max="4156" width="7.85546875" style="1" customWidth="1"/>
    <col min="4157" max="4158" width="11.7109375" style="1" customWidth="1"/>
    <col min="4159" max="4159" width="12.28515625" style="1" customWidth="1"/>
    <col min="4160" max="4160" width="11.7109375" style="1" customWidth="1"/>
    <col min="4161" max="4162" width="15.42578125" style="1" customWidth="1"/>
    <col min="4163" max="4163" width="17" style="1" customWidth="1"/>
    <col min="4164" max="4165" width="9.85546875" style="1" customWidth="1"/>
    <col min="4166" max="4166" width="10.5703125" style="1" customWidth="1"/>
    <col min="4167" max="4168" width="10.7109375" style="1" customWidth="1"/>
    <col min="4169" max="4169" width="9.140625" style="1" customWidth="1"/>
    <col min="4170" max="4171" width="9.42578125" style="1" customWidth="1"/>
    <col min="4172" max="4172" width="8.7109375" style="1" customWidth="1"/>
    <col min="4173" max="4174" width="10.140625" style="1" customWidth="1"/>
    <col min="4175" max="4175" width="9.85546875" style="1" customWidth="1"/>
    <col min="4176" max="4177" width="9.5703125" style="1" customWidth="1"/>
    <col min="4178" max="4178" width="8.85546875" style="1" customWidth="1"/>
    <col min="4179" max="4180" width="14" style="1" customWidth="1"/>
    <col min="4181" max="4181" width="12.28515625" style="1" customWidth="1"/>
    <col min="4182" max="4182" width="8.140625" style="1" customWidth="1"/>
    <col min="4183" max="4184" width="12.7109375" style="1" customWidth="1"/>
    <col min="4185" max="4185" width="11.7109375" style="1" customWidth="1"/>
    <col min="4186" max="4186" width="15.42578125" style="1" customWidth="1"/>
    <col min="4187" max="4187" width="14.85546875" style="1" customWidth="1"/>
    <col min="4188" max="4188" width="13.7109375" style="1" customWidth="1"/>
    <col min="4189" max="4189" width="8.5703125" style="1"/>
    <col min="4190" max="4190" width="13.7109375" style="1" customWidth="1"/>
    <col min="4191" max="4306" width="8.5703125" style="1"/>
    <col min="4307" max="4307" width="5.140625" style="1" customWidth="1"/>
    <col min="4308" max="4308" width="24" style="1" customWidth="1"/>
    <col min="4309" max="4309" width="15" style="1" customWidth="1"/>
    <col min="4310" max="4310" width="12.28515625" style="1" customWidth="1"/>
    <col min="4311" max="4311" width="16" style="1" customWidth="1"/>
    <col min="4312" max="4312" width="17.140625" style="1" customWidth="1"/>
    <col min="4313" max="4313" width="15.140625" style="1" customWidth="1"/>
    <col min="4314" max="4314" width="13.85546875" style="1" customWidth="1"/>
    <col min="4315" max="4315" width="11.7109375" style="1" customWidth="1"/>
    <col min="4316" max="4316" width="15" style="1" customWidth="1"/>
    <col min="4317" max="4318" width="15.42578125" style="1" customWidth="1"/>
    <col min="4319" max="4319" width="15.140625" style="1" customWidth="1"/>
    <col min="4320" max="4320" width="11.140625" style="1" customWidth="1"/>
    <col min="4321" max="4322" width="15.140625" style="1" customWidth="1"/>
    <col min="4323" max="4324" width="15.28515625" style="1" customWidth="1"/>
    <col min="4325" max="4325" width="10.42578125" style="1" customWidth="1"/>
    <col min="4326" max="4327" width="14.7109375" style="1" customWidth="1"/>
    <col min="4328" max="4329" width="13.85546875" style="1" customWidth="1"/>
    <col min="4330" max="4330" width="14" style="1" customWidth="1"/>
    <col min="4331" max="4332" width="14.28515625" style="1" customWidth="1"/>
    <col min="4333" max="4333" width="12.85546875" style="1" customWidth="1"/>
    <col min="4334" max="4334" width="12" style="1" customWidth="1"/>
    <col min="4335" max="4335" width="13.42578125" style="1" customWidth="1"/>
    <col min="4336" max="4337" width="13.7109375" style="1" customWidth="1"/>
    <col min="4338" max="4340" width="12.85546875" style="1" customWidth="1"/>
    <col min="4341" max="4342" width="13.7109375" style="1" customWidth="1"/>
    <col min="4343" max="4343" width="11.42578125" style="1" customWidth="1"/>
    <col min="4344" max="4344" width="13.42578125" style="1" customWidth="1"/>
    <col min="4345" max="4345" width="12.7109375" style="1" customWidth="1"/>
    <col min="4346" max="4347" width="12.28515625" style="1" customWidth="1"/>
    <col min="4348" max="4348" width="11.7109375" style="1" customWidth="1"/>
    <col min="4349" max="4349" width="12.7109375" style="1" customWidth="1"/>
    <col min="4350" max="4350" width="11.28515625" style="1" customWidth="1"/>
    <col min="4351" max="4352" width="9.7109375" style="1" customWidth="1"/>
    <col min="4353" max="4353" width="8.5703125" style="1" customWidth="1"/>
    <col min="4354" max="4355" width="10.5703125" style="1" customWidth="1"/>
    <col min="4356" max="4356" width="9.28515625" style="1" customWidth="1"/>
    <col min="4357" max="4357" width="16.5703125" style="1" customWidth="1"/>
    <col min="4358" max="4358" width="15.5703125" style="1" customWidth="1"/>
    <col min="4359" max="4359" width="15.140625" style="1" customWidth="1"/>
    <col min="4360" max="4362" width="9.7109375" style="1" customWidth="1"/>
    <col min="4363" max="4364" width="11.7109375" style="1" customWidth="1"/>
    <col min="4365" max="4365" width="11" style="1" customWidth="1"/>
    <col min="4366" max="4367" width="9.42578125" style="1" customWidth="1"/>
    <col min="4368" max="4368" width="8.5703125" style="1" customWidth="1"/>
    <col min="4369" max="4370" width="9.5703125" style="1" customWidth="1"/>
    <col min="4371" max="4371" width="7.7109375" style="1" customWidth="1"/>
    <col min="4372" max="4378" width="12.7109375" style="1" customWidth="1"/>
    <col min="4379" max="4379" width="11.85546875" style="1" customWidth="1"/>
    <col min="4380" max="4381" width="9.85546875" style="1" customWidth="1"/>
    <col min="4382" max="4382" width="11.28515625" style="1" customWidth="1"/>
    <col min="4383" max="4384" width="9.7109375" style="1" customWidth="1"/>
    <col min="4385" max="4385" width="10.42578125" style="1" customWidth="1"/>
    <col min="4386" max="4387" width="13.42578125" style="1" customWidth="1"/>
    <col min="4388" max="4388" width="12.7109375" style="1" customWidth="1"/>
    <col min="4389" max="4390" width="9.5703125" style="1" customWidth="1"/>
    <col min="4391" max="4391" width="9.28515625" style="1" customWidth="1"/>
    <col min="4392" max="4393" width="11.7109375" style="1" customWidth="1"/>
    <col min="4394" max="4394" width="11.42578125" style="1" customWidth="1"/>
    <col min="4395" max="4395" width="12.7109375" style="1" customWidth="1"/>
    <col min="4396" max="4396" width="12.28515625" style="1" customWidth="1"/>
    <col min="4397" max="4397" width="11.7109375" style="1" customWidth="1"/>
    <col min="4398" max="4399" width="13.85546875" style="1" customWidth="1"/>
    <col min="4400" max="4400" width="14.5703125" style="1" customWidth="1"/>
    <col min="4401" max="4402" width="12.85546875" style="1" customWidth="1"/>
    <col min="4403" max="4403" width="12.7109375" style="1" customWidth="1"/>
    <col min="4404" max="4405" width="11.7109375" style="1" customWidth="1"/>
    <col min="4406" max="4406" width="11.42578125" style="1" customWidth="1"/>
    <col min="4407" max="4407" width="10.42578125" style="1" customWidth="1"/>
    <col min="4408" max="4408" width="9.42578125" style="1" customWidth="1"/>
    <col min="4409" max="4409" width="10.28515625" style="1" customWidth="1"/>
    <col min="4410" max="4411" width="9.42578125" style="1" customWidth="1"/>
    <col min="4412" max="4412" width="7.85546875" style="1" customWidth="1"/>
    <col min="4413" max="4414" width="11.7109375" style="1" customWidth="1"/>
    <col min="4415" max="4415" width="12.28515625" style="1" customWidth="1"/>
    <col min="4416" max="4416" width="11.7109375" style="1" customWidth="1"/>
    <col min="4417" max="4418" width="15.42578125" style="1" customWidth="1"/>
    <col min="4419" max="4419" width="17" style="1" customWidth="1"/>
    <col min="4420" max="4421" width="9.85546875" style="1" customWidth="1"/>
    <col min="4422" max="4422" width="10.5703125" style="1" customWidth="1"/>
    <col min="4423" max="4424" width="10.7109375" style="1" customWidth="1"/>
    <col min="4425" max="4425" width="9.140625" style="1" customWidth="1"/>
    <col min="4426" max="4427" width="9.42578125" style="1" customWidth="1"/>
    <col min="4428" max="4428" width="8.7109375" style="1" customWidth="1"/>
    <col min="4429" max="4430" width="10.140625" style="1" customWidth="1"/>
    <col min="4431" max="4431" width="9.85546875" style="1" customWidth="1"/>
    <col min="4432" max="4433" width="9.5703125" style="1" customWidth="1"/>
    <col min="4434" max="4434" width="8.85546875" style="1" customWidth="1"/>
    <col min="4435" max="4436" width="14" style="1" customWidth="1"/>
    <col min="4437" max="4437" width="12.28515625" style="1" customWidth="1"/>
    <col min="4438" max="4438" width="8.140625" style="1" customWidth="1"/>
    <col min="4439" max="4440" width="12.7109375" style="1" customWidth="1"/>
    <col min="4441" max="4441" width="11.7109375" style="1" customWidth="1"/>
    <col min="4442" max="4442" width="15.42578125" style="1" customWidth="1"/>
    <col min="4443" max="4443" width="14.85546875" style="1" customWidth="1"/>
    <col min="4444" max="4444" width="13.7109375" style="1" customWidth="1"/>
    <col min="4445" max="4445" width="8.5703125" style="1"/>
    <col min="4446" max="4446" width="13.7109375" style="1" customWidth="1"/>
    <col min="4447" max="4562" width="8.5703125" style="1"/>
    <col min="4563" max="4563" width="5.140625" style="1" customWidth="1"/>
    <col min="4564" max="4564" width="24" style="1" customWidth="1"/>
    <col min="4565" max="4565" width="15" style="1" customWidth="1"/>
    <col min="4566" max="4566" width="12.28515625" style="1" customWidth="1"/>
    <col min="4567" max="4567" width="16" style="1" customWidth="1"/>
    <col min="4568" max="4568" width="17.140625" style="1" customWidth="1"/>
    <col min="4569" max="4569" width="15.140625" style="1" customWidth="1"/>
    <col min="4570" max="4570" width="13.85546875" style="1" customWidth="1"/>
    <col min="4571" max="4571" width="11.7109375" style="1" customWidth="1"/>
    <col min="4572" max="4572" width="15" style="1" customWidth="1"/>
    <col min="4573" max="4574" width="15.42578125" style="1" customWidth="1"/>
    <col min="4575" max="4575" width="15.140625" style="1" customWidth="1"/>
    <col min="4576" max="4576" width="11.140625" style="1" customWidth="1"/>
    <col min="4577" max="4578" width="15.140625" style="1" customWidth="1"/>
    <col min="4579" max="4580" width="15.28515625" style="1" customWidth="1"/>
    <col min="4581" max="4581" width="10.42578125" style="1" customWidth="1"/>
    <col min="4582" max="4583" width="14.7109375" style="1" customWidth="1"/>
    <col min="4584" max="4585" width="13.85546875" style="1" customWidth="1"/>
    <col min="4586" max="4586" width="14" style="1" customWidth="1"/>
    <col min="4587" max="4588" width="14.28515625" style="1" customWidth="1"/>
    <col min="4589" max="4589" width="12.85546875" style="1" customWidth="1"/>
    <col min="4590" max="4590" width="12" style="1" customWidth="1"/>
    <col min="4591" max="4591" width="13.42578125" style="1" customWidth="1"/>
    <col min="4592" max="4593" width="13.7109375" style="1" customWidth="1"/>
    <col min="4594" max="4596" width="12.85546875" style="1" customWidth="1"/>
    <col min="4597" max="4598" width="13.7109375" style="1" customWidth="1"/>
    <col min="4599" max="4599" width="11.42578125" style="1" customWidth="1"/>
    <col min="4600" max="4600" width="13.42578125" style="1" customWidth="1"/>
    <col min="4601" max="4601" width="12.7109375" style="1" customWidth="1"/>
    <col min="4602" max="4603" width="12.28515625" style="1" customWidth="1"/>
    <col min="4604" max="4604" width="11.7109375" style="1" customWidth="1"/>
    <col min="4605" max="4605" width="12.7109375" style="1" customWidth="1"/>
    <col min="4606" max="4606" width="11.28515625" style="1" customWidth="1"/>
    <col min="4607" max="4608" width="9.7109375" style="1" customWidth="1"/>
    <col min="4609" max="4609" width="8.5703125" style="1" customWidth="1"/>
    <col min="4610" max="4611" width="10.5703125" style="1" customWidth="1"/>
    <col min="4612" max="4612" width="9.28515625" style="1" customWidth="1"/>
    <col min="4613" max="4613" width="16.5703125" style="1" customWidth="1"/>
    <col min="4614" max="4614" width="15.5703125" style="1" customWidth="1"/>
    <col min="4615" max="4615" width="15.140625" style="1" customWidth="1"/>
    <col min="4616" max="4618" width="9.7109375" style="1" customWidth="1"/>
    <col min="4619" max="4620" width="11.7109375" style="1" customWidth="1"/>
    <col min="4621" max="4621" width="11" style="1" customWidth="1"/>
    <col min="4622" max="4623" width="9.42578125" style="1" customWidth="1"/>
    <col min="4624" max="4624" width="8.5703125" style="1" customWidth="1"/>
    <col min="4625" max="4626" width="9.5703125" style="1" customWidth="1"/>
    <col min="4627" max="4627" width="7.7109375" style="1" customWidth="1"/>
    <col min="4628" max="4634" width="12.7109375" style="1" customWidth="1"/>
    <col min="4635" max="4635" width="11.85546875" style="1" customWidth="1"/>
    <col min="4636" max="4637" width="9.85546875" style="1" customWidth="1"/>
    <col min="4638" max="4638" width="11.28515625" style="1" customWidth="1"/>
    <col min="4639" max="4640" width="9.7109375" style="1" customWidth="1"/>
    <col min="4641" max="4641" width="10.42578125" style="1" customWidth="1"/>
    <col min="4642" max="4643" width="13.42578125" style="1" customWidth="1"/>
    <col min="4644" max="4644" width="12.7109375" style="1" customWidth="1"/>
    <col min="4645" max="4646" width="9.5703125" style="1" customWidth="1"/>
    <col min="4647" max="4647" width="9.28515625" style="1" customWidth="1"/>
    <col min="4648" max="4649" width="11.7109375" style="1" customWidth="1"/>
    <col min="4650" max="4650" width="11.42578125" style="1" customWidth="1"/>
    <col min="4651" max="4651" width="12.7109375" style="1" customWidth="1"/>
    <col min="4652" max="4652" width="12.28515625" style="1" customWidth="1"/>
    <col min="4653" max="4653" width="11.7109375" style="1" customWidth="1"/>
    <col min="4654" max="4655" width="13.85546875" style="1" customWidth="1"/>
    <col min="4656" max="4656" width="14.5703125" style="1" customWidth="1"/>
    <col min="4657" max="4658" width="12.85546875" style="1" customWidth="1"/>
    <col min="4659" max="4659" width="12.7109375" style="1" customWidth="1"/>
    <col min="4660" max="4661" width="11.7109375" style="1" customWidth="1"/>
    <col min="4662" max="4662" width="11.42578125" style="1" customWidth="1"/>
    <col min="4663" max="4663" width="10.42578125" style="1" customWidth="1"/>
    <col min="4664" max="4664" width="9.42578125" style="1" customWidth="1"/>
    <col min="4665" max="4665" width="10.28515625" style="1" customWidth="1"/>
    <col min="4666" max="4667" width="9.42578125" style="1" customWidth="1"/>
    <col min="4668" max="4668" width="7.85546875" style="1" customWidth="1"/>
    <col min="4669" max="4670" width="11.7109375" style="1" customWidth="1"/>
    <col min="4671" max="4671" width="12.28515625" style="1" customWidth="1"/>
    <col min="4672" max="4672" width="11.7109375" style="1" customWidth="1"/>
    <col min="4673" max="4674" width="15.42578125" style="1" customWidth="1"/>
    <col min="4675" max="4675" width="17" style="1" customWidth="1"/>
    <col min="4676" max="4677" width="9.85546875" style="1" customWidth="1"/>
    <col min="4678" max="4678" width="10.5703125" style="1" customWidth="1"/>
    <col min="4679" max="4680" width="10.7109375" style="1" customWidth="1"/>
    <col min="4681" max="4681" width="9.140625" style="1" customWidth="1"/>
    <col min="4682" max="4683" width="9.42578125" style="1" customWidth="1"/>
    <col min="4684" max="4684" width="8.7109375" style="1" customWidth="1"/>
    <col min="4685" max="4686" width="10.140625" style="1" customWidth="1"/>
    <col min="4687" max="4687" width="9.85546875" style="1" customWidth="1"/>
    <col min="4688" max="4689" width="9.5703125" style="1" customWidth="1"/>
    <col min="4690" max="4690" width="8.85546875" style="1" customWidth="1"/>
    <col min="4691" max="4692" width="14" style="1" customWidth="1"/>
    <col min="4693" max="4693" width="12.28515625" style="1" customWidth="1"/>
    <col min="4694" max="4694" width="8.140625" style="1" customWidth="1"/>
    <col min="4695" max="4696" width="12.7109375" style="1" customWidth="1"/>
    <col min="4697" max="4697" width="11.7109375" style="1" customWidth="1"/>
    <col min="4698" max="4698" width="15.42578125" style="1" customWidth="1"/>
    <col min="4699" max="4699" width="14.85546875" style="1" customWidth="1"/>
    <col min="4700" max="4700" width="13.7109375" style="1" customWidth="1"/>
    <col min="4701" max="4701" width="8.5703125" style="1"/>
    <col min="4702" max="4702" width="13.7109375" style="1" customWidth="1"/>
    <col min="4703" max="4818" width="8.5703125" style="1"/>
    <col min="4819" max="4819" width="5.140625" style="1" customWidth="1"/>
    <col min="4820" max="4820" width="24" style="1" customWidth="1"/>
    <col min="4821" max="4821" width="15" style="1" customWidth="1"/>
    <col min="4822" max="4822" width="12.28515625" style="1" customWidth="1"/>
    <col min="4823" max="4823" width="16" style="1" customWidth="1"/>
    <col min="4824" max="4824" width="17.140625" style="1" customWidth="1"/>
    <col min="4825" max="4825" width="15.140625" style="1" customWidth="1"/>
    <col min="4826" max="4826" width="13.85546875" style="1" customWidth="1"/>
    <col min="4827" max="4827" width="11.7109375" style="1" customWidth="1"/>
    <col min="4828" max="4828" width="15" style="1" customWidth="1"/>
    <col min="4829" max="4830" width="15.42578125" style="1" customWidth="1"/>
    <col min="4831" max="4831" width="15.140625" style="1" customWidth="1"/>
    <col min="4832" max="4832" width="11.140625" style="1" customWidth="1"/>
    <col min="4833" max="4834" width="15.140625" style="1" customWidth="1"/>
    <col min="4835" max="4836" width="15.28515625" style="1" customWidth="1"/>
    <col min="4837" max="4837" width="10.42578125" style="1" customWidth="1"/>
    <col min="4838" max="4839" width="14.7109375" style="1" customWidth="1"/>
    <col min="4840" max="4841" width="13.85546875" style="1" customWidth="1"/>
    <col min="4842" max="4842" width="14" style="1" customWidth="1"/>
    <col min="4843" max="4844" width="14.28515625" style="1" customWidth="1"/>
    <col min="4845" max="4845" width="12.85546875" style="1" customWidth="1"/>
    <col min="4846" max="4846" width="12" style="1" customWidth="1"/>
    <col min="4847" max="4847" width="13.42578125" style="1" customWidth="1"/>
    <col min="4848" max="4849" width="13.7109375" style="1" customWidth="1"/>
    <col min="4850" max="4852" width="12.85546875" style="1" customWidth="1"/>
    <col min="4853" max="4854" width="13.7109375" style="1" customWidth="1"/>
    <col min="4855" max="4855" width="11.42578125" style="1" customWidth="1"/>
    <col min="4856" max="4856" width="13.42578125" style="1" customWidth="1"/>
    <col min="4857" max="4857" width="12.7109375" style="1" customWidth="1"/>
    <col min="4858" max="4859" width="12.28515625" style="1" customWidth="1"/>
    <col min="4860" max="4860" width="11.7109375" style="1" customWidth="1"/>
    <col min="4861" max="4861" width="12.7109375" style="1" customWidth="1"/>
    <col min="4862" max="4862" width="11.28515625" style="1" customWidth="1"/>
    <col min="4863" max="4864" width="9.7109375" style="1" customWidth="1"/>
    <col min="4865" max="4865" width="8.5703125" style="1" customWidth="1"/>
    <col min="4866" max="4867" width="10.5703125" style="1" customWidth="1"/>
    <col min="4868" max="4868" width="9.28515625" style="1" customWidth="1"/>
    <col min="4869" max="4869" width="16.5703125" style="1" customWidth="1"/>
    <col min="4870" max="4870" width="15.5703125" style="1" customWidth="1"/>
    <col min="4871" max="4871" width="15.140625" style="1" customWidth="1"/>
    <col min="4872" max="4874" width="9.7109375" style="1" customWidth="1"/>
    <col min="4875" max="4876" width="11.7109375" style="1" customWidth="1"/>
    <col min="4877" max="4877" width="11" style="1" customWidth="1"/>
    <col min="4878" max="4879" width="9.42578125" style="1" customWidth="1"/>
    <col min="4880" max="4880" width="8.5703125" style="1" customWidth="1"/>
    <col min="4881" max="4882" width="9.5703125" style="1" customWidth="1"/>
    <col min="4883" max="4883" width="7.7109375" style="1" customWidth="1"/>
    <col min="4884" max="4890" width="12.7109375" style="1" customWidth="1"/>
    <col min="4891" max="4891" width="11.85546875" style="1" customWidth="1"/>
    <col min="4892" max="4893" width="9.85546875" style="1" customWidth="1"/>
    <col min="4894" max="4894" width="11.28515625" style="1" customWidth="1"/>
    <col min="4895" max="4896" width="9.7109375" style="1" customWidth="1"/>
    <col min="4897" max="4897" width="10.42578125" style="1" customWidth="1"/>
    <col min="4898" max="4899" width="13.42578125" style="1" customWidth="1"/>
    <col min="4900" max="4900" width="12.7109375" style="1" customWidth="1"/>
    <col min="4901" max="4902" width="9.5703125" style="1" customWidth="1"/>
    <col min="4903" max="4903" width="9.28515625" style="1" customWidth="1"/>
    <col min="4904" max="4905" width="11.7109375" style="1" customWidth="1"/>
    <col min="4906" max="4906" width="11.42578125" style="1" customWidth="1"/>
    <col min="4907" max="4907" width="12.7109375" style="1" customWidth="1"/>
    <col min="4908" max="4908" width="12.28515625" style="1" customWidth="1"/>
    <col min="4909" max="4909" width="11.7109375" style="1" customWidth="1"/>
    <col min="4910" max="4911" width="13.85546875" style="1" customWidth="1"/>
    <col min="4912" max="4912" width="14.5703125" style="1" customWidth="1"/>
    <col min="4913" max="4914" width="12.85546875" style="1" customWidth="1"/>
    <col min="4915" max="4915" width="12.7109375" style="1" customWidth="1"/>
    <col min="4916" max="4917" width="11.7109375" style="1" customWidth="1"/>
    <col min="4918" max="4918" width="11.42578125" style="1" customWidth="1"/>
    <col min="4919" max="4919" width="10.42578125" style="1" customWidth="1"/>
    <col min="4920" max="4920" width="9.42578125" style="1" customWidth="1"/>
    <col min="4921" max="4921" width="10.28515625" style="1" customWidth="1"/>
    <col min="4922" max="4923" width="9.42578125" style="1" customWidth="1"/>
    <col min="4924" max="4924" width="7.85546875" style="1" customWidth="1"/>
    <col min="4925" max="4926" width="11.7109375" style="1" customWidth="1"/>
    <col min="4927" max="4927" width="12.28515625" style="1" customWidth="1"/>
    <col min="4928" max="4928" width="11.7109375" style="1" customWidth="1"/>
    <col min="4929" max="4930" width="15.42578125" style="1" customWidth="1"/>
    <col min="4931" max="4931" width="17" style="1" customWidth="1"/>
    <col min="4932" max="4933" width="9.85546875" style="1" customWidth="1"/>
    <col min="4934" max="4934" width="10.5703125" style="1" customWidth="1"/>
    <col min="4935" max="4936" width="10.7109375" style="1" customWidth="1"/>
    <col min="4937" max="4937" width="9.140625" style="1" customWidth="1"/>
    <col min="4938" max="4939" width="9.42578125" style="1" customWidth="1"/>
    <col min="4940" max="4940" width="8.7109375" style="1" customWidth="1"/>
    <col min="4941" max="4942" width="10.140625" style="1" customWidth="1"/>
    <col min="4943" max="4943" width="9.85546875" style="1" customWidth="1"/>
    <col min="4944" max="4945" width="9.5703125" style="1" customWidth="1"/>
    <col min="4946" max="4946" width="8.85546875" style="1" customWidth="1"/>
    <col min="4947" max="4948" width="14" style="1" customWidth="1"/>
    <col min="4949" max="4949" width="12.28515625" style="1" customWidth="1"/>
    <col min="4950" max="4950" width="8.140625" style="1" customWidth="1"/>
    <col min="4951" max="4952" width="12.7109375" style="1" customWidth="1"/>
    <col min="4953" max="4953" width="11.7109375" style="1" customWidth="1"/>
    <col min="4954" max="4954" width="15.42578125" style="1" customWidth="1"/>
    <col min="4955" max="4955" width="14.85546875" style="1" customWidth="1"/>
    <col min="4956" max="4956" width="13.7109375" style="1" customWidth="1"/>
    <col min="4957" max="4957" width="8.5703125" style="1"/>
    <col min="4958" max="4958" width="13.7109375" style="1" customWidth="1"/>
    <col min="4959" max="5074" width="8.5703125" style="1"/>
    <col min="5075" max="5075" width="5.140625" style="1" customWidth="1"/>
    <col min="5076" max="5076" width="24" style="1" customWidth="1"/>
    <col min="5077" max="5077" width="15" style="1" customWidth="1"/>
    <col min="5078" max="5078" width="12.28515625" style="1" customWidth="1"/>
    <col min="5079" max="5079" width="16" style="1" customWidth="1"/>
    <col min="5080" max="5080" width="17.140625" style="1" customWidth="1"/>
    <col min="5081" max="5081" width="15.140625" style="1" customWidth="1"/>
    <col min="5082" max="5082" width="13.85546875" style="1" customWidth="1"/>
    <col min="5083" max="5083" width="11.7109375" style="1" customWidth="1"/>
    <col min="5084" max="5084" width="15" style="1" customWidth="1"/>
    <col min="5085" max="5086" width="15.42578125" style="1" customWidth="1"/>
    <col min="5087" max="5087" width="15.140625" style="1" customWidth="1"/>
    <col min="5088" max="5088" width="11.140625" style="1" customWidth="1"/>
    <col min="5089" max="5090" width="15.140625" style="1" customWidth="1"/>
    <col min="5091" max="5092" width="15.28515625" style="1" customWidth="1"/>
    <col min="5093" max="5093" width="10.42578125" style="1" customWidth="1"/>
    <col min="5094" max="5095" width="14.7109375" style="1" customWidth="1"/>
    <col min="5096" max="5097" width="13.85546875" style="1" customWidth="1"/>
    <col min="5098" max="5098" width="14" style="1" customWidth="1"/>
    <col min="5099" max="5100" width="14.28515625" style="1" customWidth="1"/>
    <col min="5101" max="5101" width="12.85546875" style="1" customWidth="1"/>
    <col min="5102" max="5102" width="12" style="1" customWidth="1"/>
    <col min="5103" max="5103" width="13.42578125" style="1" customWidth="1"/>
    <col min="5104" max="5105" width="13.7109375" style="1" customWidth="1"/>
    <col min="5106" max="5108" width="12.85546875" style="1" customWidth="1"/>
    <col min="5109" max="5110" width="13.7109375" style="1" customWidth="1"/>
    <col min="5111" max="5111" width="11.42578125" style="1" customWidth="1"/>
    <col min="5112" max="5112" width="13.42578125" style="1" customWidth="1"/>
    <col min="5113" max="5113" width="12.7109375" style="1" customWidth="1"/>
    <col min="5114" max="5115" width="12.28515625" style="1" customWidth="1"/>
    <col min="5116" max="5116" width="11.7109375" style="1" customWidth="1"/>
    <col min="5117" max="5117" width="12.7109375" style="1" customWidth="1"/>
    <col min="5118" max="5118" width="11.28515625" style="1" customWidth="1"/>
    <col min="5119" max="5120" width="9.7109375" style="1" customWidth="1"/>
    <col min="5121" max="5121" width="8.5703125" style="1" customWidth="1"/>
    <col min="5122" max="5123" width="10.5703125" style="1" customWidth="1"/>
    <col min="5124" max="5124" width="9.28515625" style="1" customWidth="1"/>
    <col min="5125" max="5125" width="16.5703125" style="1" customWidth="1"/>
    <col min="5126" max="5126" width="15.5703125" style="1" customWidth="1"/>
    <col min="5127" max="5127" width="15.140625" style="1" customWidth="1"/>
    <col min="5128" max="5130" width="9.7109375" style="1" customWidth="1"/>
    <col min="5131" max="5132" width="11.7109375" style="1" customWidth="1"/>
    <col min="5133" max="5133" width="11" style="1" customWidth="1"/>
    <col min="5134" max="5135" width="9.42578125" style="1" customWidth="1"/>
    <col min="5136" max="5136" width="8.5703125" style="1" customWidth="1"/>
    <col min="5137" max="5138" width="9.5703125" style="1" customWidth="1"/>
    <col min="5139" max="5139" width="7.7109375" style="1" customWidth="1"/>
    <col min="5140" max="5146" width="12.7109375" style="1" customWidth="1"/>
    <col min="5147" max="5147" width="11.85546875" style="1" customWidth="1"/>
    <col min="5148" max="5149" width="9.85546875" style="1" customWidth="1"/>
    <col min="5150" max="5150" width="11.28515625" style="1" customWidth="1"/>
    <col min="5151" max="5152" width="9.7109375" style="1" customWidth="1"/>
    <col min="5153" max="5153" width="10.42578125" style="1" customWidth="1"/>
    <col min="5154" max="5155" width="13.42578125" style="1" customWidth="1"/>
    <col min="5156" max="5156" width="12.7109375" style="1" customWidth="1"/>
    <col min="5157" max="5158" width="9.5703125" style="1" customWidth="1"/>
    <col min="5159" max="5159" width="9.28515625" style="1" customWidth="1"/>
    <col min="5160" max="5161" width="11.7109375" style="1" customWidth="1"/>
    <col min="5162" max="5162" width="11.42578125" style="1" customWidth="1"/>
    <col min="5163" max="5163" width="12.7109375" style="1" customWidth="1"/>
    <col min="5164" max="5164" width="12.28515625" style="1" customWidth="1"/>
    <col min="5165" max="5165" width="11.7109375" style="1" customWidth="1"/>
    <col min="5166" max="5167" width="13.85546875" style="1" customWidth="1"/>
    <col min="5168" max="5168" width="14.5703125" style="1" customWidth="1"/>
    <col min="5169" max="5170" width="12.85546875" style="1" customWidth="1"/>
    <col min="5171" max="5171" width="12.7109375" style="1" customWidth="1"/>
    <col min="5172" max="5173" width="11.7109375" style="1" customWidth="1"/>
    <col min="5174" max="5174" width="11.42578125" style="1" customWidth="1"/>
    <col min="5175" max="5175" width="10.42578125" style="1" customWidth="1"/>
    <col min="5176" max="5176" width="9.42578125" style="1" customWidth="1"/>
    <col min="5177" max="5177" width="10.28515625" style="1" customWidth="1"/>
    <col min="5178" max="5179" width="9.42578125" style="1" customWidth="1"/>
    <col min="5180" max="5180" width="7.85546875" style="1" customWidth="1"/>
    <col min="5181" max="5182" width="11.7109375" style="1" customWidth="1"/>
    <col min="5183" max="5183" width="12.28515625" style="1" customWidth="1"/>
    <col min="5184" max="5184" width="11.7109375" style="1" customWidth="1"/>
    <col min="5185" max="5186" width="15.42578125" style="1" customWidth="1"/>
    <col min="5187" max="5187" width="17" style="1" customWidth="1"/>
    <col min="5188" max="5189" width="9.85546875" style="1" customWidth="1"/>
    <col min="5190" max="5190" width="10.5703125" style="1" customWidth="1"/>
    <col min="5191" max="5192" width="10.7109375" style="1" customWidth="1"/>
    <col min="5193" max="5193" width="9.140625" style="1" customWidth="1"/>
    <col min="5194" max="5195" width="9.42578125" style="1" customWidth="1"/>
    <col min="5196" max="5196" width="8.7109375" style="1" customWidth="1"/>
    <col min="5197" max="5198" width="10.140625" style="1" customWidth="1"/>
    <col min="5199" max="5199" width="9.85546875" style="1" customWidth="1"/>
    <col min="5200" max="5201" width="9.5703125" style="1" customWidth="1"/>
    <col min="5202" max="5202" width="8.85546875" style="1" customWidth="1"/>
    <col min="5203" max="5204" width="14" style="1" customWidth="1"/>
    <col min="5205" max="5205" width="12.28515625" style="1" customWidth="1"/>
    <col min="5206" max="5206" width="8.140625" style="1" customWidth="1"/>
    <col min="5207" max="5208" width="12.7109375" style="1" customWidth="1"/>
    <col min="5209" max="5209" width="11.7109375" style="1" customWidth="1"/>
    <col min="5210" max="5210" width="15.42578125" style="1" customWidth="1"/>
    <col min="5211" max="5211" width="14.85546875" style="1" customWidth="1"/>
    <col min="5212" max="5212" width="13.7109375" style="1" customWidth="1"/>
    <col min="5213" max="5213" width="8.5703125" style="1"/>
    <col min="5214" max="5214" width="13.7109375" style="1" customWidth="1"/>
    <col min="5215" max="5330" width="8.5703125" style="1"/>
    <col min="5331" max="5331" width="5.140625" style="1" customWidth="1"/>
    <col min="5332" max="5332" width="24" style="1" customWidth="1"/>
    <col min="5333" max="5333" width="15" style="1" customWidth="1"/>
    <col min="5334" max="5334" width="12.28515625" style="1" customWidth="1"/>
    <col min="5335" max="5335" width="16" style="1" customWidth="1"/>
    <col min="5336" max="5336" width="17.140625" style="1" customWidth="1"/>
    <col min="5337" max="5337" width="15.140625" style="1" customWidth="1"/>
    <col min="5338" max="5338" width="13.85546875" style="1" customWidth="1"/>
    <col min="5339" max="5339" width="11.7109375" style="1" customWidth="1"/>
    <col min="5340" max="5340" width="15" style="1" customWidth="1"/>
    <col min="5341" max="5342" width="15.42578125" style="1" customWidth="1"/>
    <col min="5343" max="5343" width="15.140625" style="1" customWidth="1"/>
    <col min="5344" max="5344" width="11.140625" style="1" customWidth="1"/>
    <col min="5345" max="5346" width="15.140625" style="1" customWidth="1"/>
    <col min="5347" max="5348" width="15.28515625" style="1" customWidth="1"/>
    <col min="5349" max="5349" width="10.42578125" style="1" customWidth="1"/>
    <col min="5350" max="5351" width="14.7109375" style="1" customWidth="1"/>
    <col min="5352" max="5353" width="13.85546875" style="1" customWidth="1"/>
    <col min="5354" max="5354" width="14" style="1" customWidth="1"/>
    <col min="5355" max="5356" width="14.28515625" style="1" customWidth="1"/>
    <col min="5357" max="5357" width="12.85546875" style="1" customWidth="1"/>
    <col min="5358" max="5358" width="12" style="1" customWidth="1"/>
    <col min="5359" max="5359" width="13.42578125" style="1" customWidth="1"/>
    <col min="5360" max="5361" width="13.7109375" style="1" customWidth="1"/>
    <col min="5362" max="5364" width="12.85546875" style="1" customWidth="1"/>
    <col min="5365" max="5366" width="13.7109375" style="1" customWidth="1"/>
    <col min="5367" max="5367" width="11.42578125" style="1" customWidth="1"/>
    <col min="5368" max="5368" width="13.42578125" style="1" customWidth="1"/>
    <col min="5369" max="5369" width="12.7109375" style="1" customWidth="1"/>
    <col min="5370" max="5371" width="12.28515625" style="1" customWidth="1"/>
    <col min="5372" max="5372" width="11.7109375" style="1" customWidth="1"/>
    <col min="5373" max="5373" width="12.7109375" style="1" customWidth="1"/>
    <col min="5374" max="5374" width="11.28515625" style="1" customWidth="1"/>
    <col min="5375" max="5376" width="9.7109375" style="1" customWidth="1"/>
    <col min="5377" max="5377" width="8.5703125" style="1" customWidth="1"/>
    <col min="5378" max="5379" width="10.5703125" style="1" customWidth="1"/>
    <col min="5380" max="5380" width="9.28515625" style="1" customWidth="1"/>
    <col min="5381" max="5381" width="16.5703125" style="1" customWidth="1"/>
    <col min="5382" max="5382" width="15.5703125" style="1" customWidth="1"/>
    <col min="5383" max="5383" width="15.140625" style="1" customWidth="1"/>
    <col min="5384" max="5386" width="9.7109375" style="1" customWidth="1"/>
    <col min="5387" max="5388" width="11.7109375" style="1" customWidth="1"/>
    <col min="5389" max="5389" width="11" style="1" customWidth="1"/>
    <col min="5390" max="5391" width="9.42578125" style="1" customWidth="1"/>
    <col min="5392" max="5392" width="8.5703125" style="1" customWidth="1"/>
    <col min="5393" max="5394" width="9.5703125" style="1" customWidth="1"/>
    <col min="5395" max="5395" width="7.7109375" style="1" customWidth="1"/>
    <col min="5396" max="5402" width="12.7109375" style="1" customWidth="1"/>
    <col min="5403" max="5403" width="11.85546875" style="1" customWidth="1"/>
    <col min="5404" max="5405" width="9.85546875" style="1" customWidth="1"/>
    <col min="5406" max="5406" width="11.28515625" style="1" customWidth="1"/>
    <col min="5407" max="5408" width="9.7109375" style="1" customWidth="1"/>
    <col min="5409" max="5409" width="10.42578125" style="1" customWidth="1"/>
    <col min="5410" max="5411" width="13.42578125" style="1" customWidth="1"/>
    <col min="5412" max="5412" width="12.7109375" style="1" customWidth="1"/>
    <col min="5413" max="5414" width="9.5703125" style="1" customWidth="1"/>
    <col min="5415" max="5415" width="9.28515625" style="1" customWidth="1"/>
    <col min="5416" max="5417" width="11.7109375" style="1" customWidth="1"/>
    <col min="5418" max="5418" width="11.42578125" style="1" customWidth="1"/>
    <col min="5419" max="5419" width="12.7109375" style="1" customWidth="1"/>
    <col min="5420" max="5420" width="12.28515625" style="1" customWidth="1"/>
    <col min="5421" max="5421" width="11.7109375" style="1" customWidth="1"/>
    <col min="5422" max="5423" width="13.85546875" style="1" customWidth="1"/>
    <col min="5424" max="5424" width="14.5703125" style="1" customWidth="1"/>
    <col min="5425" max="5426" width="12.85546875" style="1" customWidth="1"/>
    <col min="5427" max="5427" width="12.7109375" style="1" customWidth="1"/>
    <col min="5428" max="5429" width="11.7109375" style="1" customWidth="1"/>
    <col min="5430" max="5430" width="11.42578125" style="1" customWidth="1"/>
    <col min="5431" max="5431" width="10.42578125" style="1" customWidth="1"/>
    <col min="5432" max="5432" width="9.42578125" style="1" customWidth="1"/>
    <col min="5433" max="5433" width="10.28515625" style="1" customWidth="1"/>
    <col min="5434" max="5435" width="9.42578125" style="1" customWidth="1"/>
    <col min="5436" max="5436" width="7.85546875" style="1" customWidth="1"/>
    <col min="5437" max="5438" width="11.7109375" style="1" customWidth="1"/>
    <col min="5439" max="5439" width="12.28515625" style="1" customWidth="1"/>
    <col min="5440" max="5440" width="11.7109375" style="1" customWidth="1"/>
    <col min="5441" max="5442" width="15.42578125" style="1" customWidth="1"/>
    <col min="5443" max="5443" width="17" style="1" customWidth="1"/>
    <col min="5444" max="5445" width="9.85546875" style="1" customWidth="1"/>
    <col min="5446" max="5446" width="10.5703125" style="1" customWidth="1"/>
    <col min="5447" max="5448" width="10.7109375" style="1" customWidth="1"/>
    <col min="5449" max="5449" width="9.140625" style="1" customWidth="1"/>
    <col min="5450" max="5451" width="9.42578125" style="1" customWidth="1"/>
    <col min="5452" max="5452" width="8.7109375" style="1" customWidth="1"/>
    <col min="5453" max="5454" width="10.140625" style="1" customWidth="1"/>
    <col min="5455" max="5455" width="9.85546875" style="1" customWidth="1"/>
    <col min="5456" max="5457" width="9.5703125" style="1" customWidth="1"/>
    <col min="5458" max="5458" width="8.85546875" style="1" customWidth="1"/>
    <col min="5459" max="5460" width="14" style="1" customWidth="1"/>
    <col min="5461" max="5461" width="12.28515625" style="1" customWidth="1"/>
    <col min="5462" max="5462" width="8.140625" style="1" customWidth="1"/>
    <col min="5463" max="5464" width="12.7109375" style="1" customWidth="1"/>
    <col min="5465" max="5465" width="11.7109375" style="1" customWidth="1"/>
    <col min="5466" max="5466" width="15.42578125" style="1" customWidth="1"/>
    <col min="5467" max="5467" width="14.85546875" style="1" customWidth="1"/>
    <col min="5468" max="5468" width="13.7109375" style="1" customWidth="1"/>
    <col min="5469" max="5469" width="8.5703125" style="1"/>
    <col min="5470" max="5470" width="13.7109375" style="1" customWidth="1"/>
    <col min="5471" max="5586" width="8.5703125" style="1"/>
    <col min="5587" max="5587" width="5.140625" style="1" customWidth="1"/>
    <col min="5588" max="5588" width="24" style="1" customWidth="1"/>
    <col min="5589" max="5589" width="15" style="1" customWidth="1"/>
    <col min="5590" max="5590" width="12.28515625" style="1" customWidth="1"/>
    <col min="5591" max="5591" width="16" style="1" customWidth="1"/>
    <col min="5592" max="5592" width="17.140625" style="1" customWidth="1"/>
    <col min="5593" max="5593" width="15.140625" style="1" customWidth="1"/>
    <col min="5594" max="5594" width="13.85546875" style="1" customWidth="1"/>
    <col min="5595" max="5595" width="11.7109375" style="1" customWidth="1"/>
    <col min="5596" max="5596" width="15" style="1" customWidth="1"/>
    <col min="5597" max="5598" width="15.42578125" style="1" customWidth="1"/>
    <col min="5599" max="5599" width="15.140625" style="1" customWidth="1"/>
    <col min="5600" max="5600" width="11.140625" style="1" customWidth="1"/>
    <col min="5601" max="5602" width="15.140625" style="1" customWidth="1"/>
    <col min="5603" max="5604" width="15.28515625" style="1" customWidth="1"/>
    <col min="5605" max="5605" width="10.42578125" style="1" customWidth="1"/>
    <col min="5606" max="5607" width="14.7109375" style="1" customWidth="1"/>
    <col min="5608" max="5609" width="13.85546875" style="1" customWidth="1"/>
    <col min="5610" max="5610" width="14" style="1" customWidth="1"/>
    <col min="5611" max="5612" width="14.28515625" style="1" customWidth="1"/>
    <col min="5613" max="5613" width="12.85546875" style="1" customWidth="1"/>
    <col min="5614" max="5614" width="12" style="1" customWidth="1"/>
    <col min="5615" max="5615" width="13.42578125" style="1" customWidth="1"/>
    <col min="5616" max="5617" width="13.7109375" style="1" customWidth="1"/>
    <col min="5618" max="5620" width="12.85546875" style="1" customWidth="1"/>
    <col min="5621" max="5622" width="13.7109375" style="1" customWidth="1"/>
    <col min="5623" max="5623" width="11.42578125" style="1" customWidth="1"/>
    <col min="5624" max="5624" width="13.42578125" style="1" customWidth="1"/>
    <col min="5625" max="5625" width="12.7109375" style="1" customWidth="1"/>
    <col min="5626" max="5627" width="12.28515625" style="1" customWidth="1"/>
    <col min="5628" max="5628" width="11.7109375" style="1" customWidth="1"/>
    <col min="5629" max="5629" width="12.7109375" style="1" customWidth="1"/>
    <col min="5630" max="5630" width="11.28515625" style="1" customWidth="1"/>
    <col min="5631" max="5632" width="9.7109375" style="1" customWidth="1"/>
    <col min="5633" max="5633" width="8.5703125" style="1" customWidth="1"/>
    <col min="5634" max="5635" width="10.5703125" style="1" customWidth="1"/>
    <col min="5636" max="5636" width="9.28515625" style="1" customWidth="1"/>
    <col min="5637" max="5637" width="16.5703125" style="1" customWidth="1"/>
    <col min="5638" max="5638" width="15.5703125" style="1" customWidth="1"/>
    <col min="5639" max="5639" width="15.140625" style="1" customWidth="1"/>
    <col min="5640" max="5642" width="9.7109375" style="1" customWidth="1"/>
    <col min="5643" max="5644" width="11.7109375" style="1" customWidth="1"/>
    <col min="5645" max="5645" width="11" style="1" customWidth="1"/>
    <col min="5646" max="5647" width="9.42578125" style="1" customWidth="1"/>
    <col min="5648" max="5648" width="8.5703125" style="1" customWidth="1"/>
    <col min="5649" max="5650" width="9.5703125" style="1" customWidth="1"/>
    <col min="5651" max="5651" width="7.7109375" style="1" customWidth="1"/>
    <col min="5652" max="5658" width="12.7109375" style="1" customWidth="1"/>
    <col min="5659" max="5659" width="11.85546875" style="1" customWidth="1"/>
    <col min="5660" max="5661" width="9.85546875" style="1" customWidth="1"/>
    <col min="5662" max="5662" width="11.28515625" style="1" customWidth="1"/>
    <col min="5663" max="5664" width="9.7109375" style="1" customWidth="1"/>
    <col min="5665" max="5665" width="10.42578125" style="1" customWidth="1"/>
    <col min="5666" max="5667" width="13.42578125" style="1" customWidth="1"/>
    <col min="5668" max="5668" width="12.7109375" style="1" customWidth="1"/>
    <col min="5669" max="5670" width="9.5703125" style="1" customWidth="1"/>
    <col min="5671" max="5671" width="9.28515625" style="1" customWidth="1"/>
    <col min="5672" max="5673" width="11.7109375" style="1" customWidth="1"/>
    <col min="5674" max="5674" width="11.42578125" style="1" customWidth="1"/>
    <col min="5675" max="5675" width="12.7109375" style="1" customWidth="1"/>
    <col min="5676" max="5676" width="12.28515625" style="1" customWidth="1"/>
    <col min="5677" max="5677" width="11.7109375" style="1" customWidth="1"/>
    <col min="5678" max="5679" width="13.85546875" style="1" customWidth="1"/>
    <col min="5680" max="5680" width="14.5703125" style="1" customWidth="1"/>
    <col min="5681" max="5682" width="12.85546875" style="1" customWidth="1"/>
    <col min="5683" max="5683" width="12.7109375" style="1" customWidth="1"/>
    <col min="5684" max="5685" width="11.7109375" style="1" customWidth="1"/>
    <col min="5686" max="5686" width="11.42578125" style="1" customWidth="1"/>
    <col min="5687" max="5687" width="10.42578125" style="1" customWidth="1"/>
    <col min="5688" max="5688" width="9.42578125" style="1" customWidth="1"/>
    <col min="5689" max="5689" width="10.28515625" style="1" customWidth="1"/>
    <col min="5690" max="5691" width="9.42578125" style="1" customWidth="1"/>
    <col min="5692" max="5692" width="7.85546875" style="1" customWidth="1"/>
    <col min="5693" max="5694" width="11.7109375" style="1" customWidth="1"/>
    <col min="5695" max="5695" width="12.28515625" style="1" customWidth="1"/>
    <col min="5696" max="5696" width="11.7109375" style="1" customWidth="1"/>
    <col min="5697" max="5698" width="15.42578125" style="1" customWidth="1"/>
    <col min="5699" max="5699" width="17" style="1" customWidth="1"/>
    <col min="5700" max="5701" width="9.85546875" style="1" customWidth="1"/>
    <col min="5702" max="5702" width="10.5703125" style="1" customWidth="1"/>
    <col min="5703" max="5704" width="10.7109375" style="1" customWidth="1"/>
    <col min="5705" max="5705" width="9.140625" style="1" customWidth="1"/>
    <col min="5706" max="5707" width="9.42578125" style="1" customWidth="1"/>
    <col min="5708" max="5708" width="8.7109375" style="1" customWidth="1"/>
    <col min="5709" max="5710" width="10.140625" style="1" customWidth="1"/>
    <col min="5711" max="5711" width="9.85546875" style="1" customWidth="1"/>
    <col min="5712" max="5713" width="9.5703125" style="1" customWidth="1"/>
    <col min="5714" max="5714" width="8.85546875" style="1" customWidth="1"/>
    <col min="5715" max="5716" width="14" style="1" customWidth="1"/>
    <col min="5717" max="5717" width="12.28515625" style="1" customWidth="1"/>
    <col min="5718" max="5718" width="8.140625" style="1" customWidth="1"/>
    <col min="5719" max="5720" width="12.7109375" style="1" customWidth="1"/>
    <col min="5721" max="5721" width="11.7109375" style="1" customWidth="1"/>
    <col min="5722" max="5722" width="15.42578125" style="1" customWidth="1"/>
    <col min="5723" max="5723" width="14.85546875" style="1" customWidth="1"/>
    <col min="5724" max="5724" width="13.7109375" style="1" customWidth="1"/>
    <col min="5725" max="5725" width="8.5703125" style="1"/>
    <col min="5726" max="5726" width="13.7109375" style="1" customWidth="1"/>
    <col min="5727" max="5842" width="8.5703125" style="1"/>
    <col min="5843" max="5843" width="5.140625" style="1" customWidth="1"/>
    <col min="5844" max="5844" width="24" style="1" customWidth="1"/>
    <col min="5845" max="5845" width="15" style="1" customWidth="1"/>
    <col min="5846" max="5846" width="12.28515625" style="1" customWidth="1"/>
    <col min="5847" max="5847" width="16" style="1" customWidth="1"/>
    <col min="5848" max="5848" width="17.140625" style="1" customWidth="1"/>
    <col min="5849" max="5849" width="15.140625" style="1" customWidth="1"/>
    <col min="5850" max="5850" width="13.85546875" style="1" customWidth="1"/>
    <col min="5851" max="5851" width="11.7109375" style="1" customWidth="1"/>
    <col min="5852" max="5852" width="15" style="1" customWidth="1"/>
    <col min="5853" max="5854" width="15.42578125" style="1" customWidth="1"/>
    <col min="5855" max="5855" width="15.140625" style="1" customWidth="1"/>
    <col min="5856" max="5856" width="11.140625" style="1" customWidth="1"/>
    <col min="5857" max="5858" width="15.140625" style="1" customWidth="1"/>
    <col min="5859" max="5860" width="15.28515625" style="1" customWidth="1"/>
    <col min="5861" max="5861" width="10.42578125" style="1" customWidth="1"/>
    <col min="5862" max="5863" width="14.7109375" style="1" customWidth="1"/>
    <col min="5864" max="5865" width="13.85546875" style="1" customWidth="1"/>
    <col min="5866" max="5866" width="14" style="1" customWidth="1"/>
    <col min="5867" max="5868" width="14.28515625" style="1" customWidth="1"/>
    <col min="5869" max="5869" width="12.85546875" style="1" customWidth="1"/>
    <col min="5870" max="5870" width="12" style="1" customWidth="1"/>
    <col min="5871" max="5871" width="13.42578125" style="1" customWidth="1"/>
    <col min="5872" max="5873" width="13.7109375" style="1" customWidth="1"/>
    <col min="5874" max="5876" width="12.85546875" style="1" customWidth="1"/>
    <col min="5877" max="5878" width="13.7109375" style="1" customWidth="1"/>
    <col min="5879" max="5879" width="11.42578125" style="1" customWidth="1"/>
    <col min="5880" max="5880" width="13.42578125" style="1" customWidth="1"/>
    <col min="5881" max="5881" width="12.7109375" style="1" customWidth="1"/>
    <col min="5882" max="5883" width="12.28515625" style="1" customWidth="1"/>
    <col min="5884" max="5884" width="11.7109375" style="1" customWidth="1"/>
    <col min="5885" max="5885" width="12.7109375" style="1" customWidth="1"/>
    <col min="5886" max="5886" width="11.28515625" style="1" customWidth="1"/>
    <col min="5887" max="5888" width="9.7109375" style="1" customWidth="1"/>
    <col min="5889" max="5889" width="8.5703125" style="1" customWidth="1"/>
    <col min="5890" max="5891" width="10.5703125" style="1" customWidth="1"/>
    <col min="5892" max="5892" width="9.28515625" style="1" customWidth="1"/>
    <col min="5893" max="5893" width="16.5703125" style="1" customWidth="1"/>
    <col min="5894" max="5894" width="15.5703125" style="1" customWidth="1"/>
    <col min="5895" max="5895" width="15.140625" style="1" customWidth="1"/>
    <col min="5896" max="5898" width="9.7109375" style="1" customWidth="1"/>
    <col min="5899" max="5900" width="11.7109375" style="1" customWidth="1"/>
    <col min="5901" max="5901" width="11" style="1" customWidth="1"/>
    <col min="5902" max="5903" width="9.42578125" style="1" customWidth="1"/>
    <col min="5904" max="5904" width="8.5703125" style="1" customWidth="1"/>
    <col min="5905" max="5906" width="9.5703125" style="1" customWidth="1"/>
    <col min="5907" max="5907" width="7.7109375" style="1" customWidth="1"/>
    <col min="5908" max="5914" width="12.7109375" style="1" customWidth="1"/>
    <col min="5915" max="5915" width="11.85546875" style="1" customWidth="1"/>
    <col min="5916" max="5917" width="9.85546875" style="1" customWidth="1"/>
    <col min="5918" max="5918" width="11.28515625" style="1" customWidth="1"/>
    <col min="5919" max="5920" width="9.7109375" style="1" customWidth="1"/>
    <col min="5921" max="5921" width="10.42578125" style="1" customWidth="1"/>
    <col min="5922" max="5923" width="13.42578125" style="1" customWidth="1"/>
    <col min="5924" max="5924" width="12.7109375" style="1" customWidth="1"/>
    <col min="5925" max="5926" width="9.5703125" style="1" customWidth="1"/>
    <col min="5927" max="5927" width="9.28515625" style="1" customWidth="1"/>
    <col min="5928" max="5929" width="11.7109375" style="1" customWidth="1"/>
    <col min="5930" max="5930" width="11.42578125" style="1" customWidth="1"/>
    <col min="5931" max="5931" width="12.7109375" style="1" customWidth="1"/>
    <col min="5932" max="5932" width="12.28515625" style="1" customWidth="1"/>
    <col min="5933" max="5933" width="11.7109375" style="1" customWidth="1"/>
    <col min="5934" max="5935" width="13.85546875" style="1" customWidth="1"/>
    <col min="5936" max="5936" width="14.5703125" style="1" customWidth="1"/>
    <col min="5937" max="5938" width="12.85546875" style="1" customWidth="1"/>
    <col min="5939" max="5939" width="12.7109375" style="1" customWidth="1"/>
    <col min="5940" max="5941" width="11.7109375" style="1" customWidth="1"/>
    <col min="5942" max="5942" width="11.42578125" style="1" customWidth="1"/>
    <col min="5943" max="5943" width="10.42578125" style="1" customWidth="1"/>
    <col min="5944" max="5944" width="9.42578125" style="1" customWidth="1"/>
    <col min="5945" max="5945" width="10.28515625" style="1" customWidth="1"/>
    <col min="5946" max="5947" width="9.42578125" style="1" customWidth="1"/>
    <col min="5948" max="5948" width="7.85546875" style="1" customWidth="1"/>
    <col min="5949" max="5950" width="11.7109375" style="1" customWidth="1"/>
    <col min="5951" max="5951" width="12.28515625" style="1" customWidth="1"/>
    <col min="5952" max="5952" width="11.7109375" style="1" customWidth="1"/>
    <col min="5953" max="5954" width="15.42578125" style="1" customWidth="1"/>
    <col min="5955" max="5955" width="17" style="1" customWidth="1"/>
    <col min="5956" max="5957" width="9.85546875" style="1" customWidth="1"/>
    <col min="5958" max="5958" width="10.5703125" style="1" customWidth="1"/>
    <col min="5959" max="5960" width="10.7109375" style="1" customWidth="1"/>
    <col min="5961" max="5961" width="9.140625" style="1" customWidth="1"/>
    <col min="5962" max="5963" width="9.42578125" style="1" customWidth="1"/>
    <col min="5964" max="5964" width="8.7109375" style="1" customWidth="1"/>
    <col min="5965" max="5966" width="10.140625" style="1" customWidth="1"/>
    <col min="5967" max="5967" width="9.85546875" style="1" customWidth="1"/>
    <col min="5968" max="5969" width="9.5703125" style="1" customWidth="1"/>
    <col min="5970" max="5970" width="8.85546875" style="1" customWidth="1"/>
    <col min="5971" max="5972" width="14" style="1" customWidth="1"/>
    <col min="5973" max="5973" width="12.28515625" style="1" customWidth="1"/>
    <col min="5974" max="5974" width="8.140625" style="1" customWidth="1"/>
    <col min="5975" max="5976" width="12.7109375" style="1" customWidth="1"/>
    <col min="5977" max="5977" width="11.7109375" style="1" customWidth="1"/>
    <col min="5978" max="5978" width="15.42578125" style="1" customWidth="1"/>
    <col min="5979" max="5979" width="14.85546875" style="1" customWidth="1"/>
    <col min="5980" max="5980" width="13.7109375" style="1" customWidth="1"/>
    <col min="5981" max="5981" width="8.5703125" style="1"/>
    <col min="5982" max="5982" width="13.7109375" style="1" customWidth="1"/>
    <col min="5983" max="6098" width="8.5703125" style="1"/>
    <col min="6099" max="6099" width="5.140625" style="1" customWidth="1"/>
    <col min="6100" max="6100" width="24" style="1" customWidth="1"/>
    <col min="6101" max="6101" width="15" style="1" customWidth="1"/>
    <col min="6102" max="6102" width="12.28515625" style="1" customWidth="1"/>
    <col min="6103" max="6103" width="16" style="1" customWidth="1"/>
    <col min="6104" max="6104" width="17.140625" style="1" customWidth="1"/>
    <col min="6105" max="6105" width="15.140625" style="1" customWidth="1"/>
    <col min="6106" max="6106" width="13.85546875" style="1" customWidth="1"/>
    <col min="6107" max="6107" width="11.7109375" style="1" customWidth="1"/>
    <col min="6108" max="6108" width="15" style="1" customWidth="1"/>
    <col min="6109" max="6110" width="15.42578125" style="1" customWidth="1"/>
    <col min="6111" max="6111" width="15.140625" style="1" customWidth="1"/>
    <col min="6112" max="6112" width="11.140625" style="1" customWidth="1"/>
    <col min="6113" max="6114" width="15.140625" style="1" customWidth="1"/>
    <col min="6115" max="6116" width="15.28515625" style="1" customWidth="1"/>
    <col min="6117" max="6117" width="10.42578125" style="1" customWidth="1"/>
    <col min="6118" max="6119" width="14.7109375" style="1" customWidth="1"/>
    <col min="6120" max="6121" width="13.85546875" style="1" customWidth="1"/>
    <col min="6122" max="6122" width="14" style="1" customWidth="1"/>
    <col min="6123" max="6124" width="14.28515625" style="1" customWidth="1"/>
    <col min="6125" max="6125" width="12.85546875" style="1" customWidth="1"/>
    <col min="6126" max="6126" width="12" style="1" customWidth="1"/>
    <col min="6127" max="6127" width="13.42578125" style="1" customWidth="1"/>
    <col min="6128" max="6129" width="13.7109375" style="1" customWidth="1"/>
    <col min="6130" max="6132" width="12.85546875" style="1" customWidth="1"/>
    <col min="6133" max="6134" width="13.7109375" style="1" customWidth="1"/>
    <col min="6135" max="6135" width="11.42578125" style="1" customWidth="1"/>
    <col min="6136" max="6136" width="13.42578125" style="1" customWidth="1"/>
    <col min="6137" max="6137" width="12.7109375" style="1" customWidth="1"/>
    <col min="6138" max="6139" width="12.28515625" style="1" customWidth="1"/>
    <col min="6140" max="6140" width="11.7109375" style="1" customWidth="1"/>
    <col min="6141" max="6141" width="12.7109375" style="1" customWidth="1"/>
    <col min="6142" max="6142" width="11.28515625" style="1" customWidth="1"/>
    <col min="6143" max="6144" width="9.7109375" style="1" customWidth="1"/>
    <col min="6145" max="6145" width="8.5703125" style="1" customWidth="1"/>
    <col min="6146" max="6147" width="10.5703125" style="1" customWidth="1"/>
    <col min="6148" max="6148" width="9.28515625" style="1" customWidth="1"/>
    <col min="6149" max="6149" width="16.5703125" style="1" customWidth="1"/>
    <col min="6150" max="6150" width="15.5703125" style="1" customWidth="1"/>
    <col min="6151" max="6151" width="15.140625" style="1" customWidth="1"/>
    <col min="6152" max="6154" width="9.7109375" style="1" customWidth="1"/>
    <col min="6155" max="6156" width="11.7109375" style="1" customWidth="1"/>
    <col min="6157" max="6157" width="11" style="1" customWidth="1"/>
    <col min="6158" max="6159" width="9.42578125" style="1" customWidth="1"/>
    <col min="6160" max="6160" width="8.5703125" style="1" customWidth="1"/>
    <col min="6161" max="6162" width="9.5703125" style="1" customWidth="1"/>
    <col min="6163" max="6163" width="7.7109375" style="1" customWidth="1"/>
    <col min="6164" max="6170" width="12.7109375" style="1" customWidth="1"/>
    <col min="6171" max="6171" width="11.85546875" style="1" customWidth="1"/>
    <col min="6172" max="6173" width="9.85546875" style="1" customWidth="1"/>
    <col min="6174" max="6174" width="11.28515625" style="1" customWidth="1"/>
    <col min="6175" max="6176" width="9.7109375" style="1" customWidth="1"/>
    <col min="6177" max="6177" width="10.42578125" style="1" customWidth="1"/>
    <col min="6178" max="6179" width="13.42578125" style="1" customWidth="1"/>
    <col min="6180" max="6180" width="12.7109375" style="1" customWidth="1"/>
    <col min="6181" max="6182" width="9.5703125" style="1" customWidth="1"/>
    <col min="6183" max="6183" width="9.28515625" style="1" customWidth="1"/>
    <col min="6184" max="6185" width="11.7109375" style="1" customWidth="1"/>
    <col min="6186" max="6186" width="11.42578125" style="1" customWidth="1"/>
    <col min="6187" max="6187" width="12.7109375" style="1" customWidth="1"/>
    <col min="6188" max="6188" width="12.28515625" style="1" customWidth="1"/>
    <col min="6189" max="6189" width="11.7109375" style="1" customWidth="1"/>
    <col min="6190" max="6191" width="13.85546875" style="1" customWidth="1"/>
    <col min="6192" max="6192" width="14.5703125" style="1" customWidth="1"/>
    <col min="6193" max="6194" width="12.85546875" style="1" customWidth="1"/>
    <col min="6195" max="6195" width="12.7109375" style="1" customWidth="1"/>
    <col min="6196" max="6197" width="11.7109375" style="1" customWidth="1"/>
    <col min="6198" max="6198" width="11.42578125" style="1" customWidth="1"/>
    <col min="6199" max="6199" width="10.42578125" style="1" customWidth="1"/>
    <col min="6200" max="6200" width="9.42578125" style="1" customWidth="1"/>
    <col min="6201" max="6201" width="10.28515625" style="1" customWidth="1"/>
    <col min="6202" max="6203" width="9.42578125" style="1" customWidth="1"/>
    <col min="6204" max="6204" width="7.85546875" style="1" customWidth="1"/>
    <col min="6205" max="6206" width="11.7109375" style="1" customWidth="1"/>
    <col min="6207" max="6207" width="12.28515625" style="1" customWidth="1"/>
    <col min="6208" max="6208" width="11.7109375" style="1" customWidth="1"/>
    <col min="6209" max="6210" width="15.42578125" style="1" customWidth="1"/>
    <col min="6211" max="6211" width="17" style="1" customWidth="1"/>
    <col min="6212" max="6213" width="9.85546875" style="1" customWidth="1"/>
    <col min="6214" max="6214" width="10.5703125" style="1" customWidth="1"/>
    <col min="6215" max="6216" width="10.7109375" style="1" customWidth="1"/>
    <col min="6217" max="6217" width="9.140625" style="1" customWidth="1"/>
    <col min="6218" max="6219" width="9.42578125" style="1" customWidth="1"/>
    <col min="6220" max="6220" width="8.7109375" style="1" customWidth="1"/>
    <col min="6221" max="6222" width="10.140625" style="1" customWidth="1"/>
    <col min="6223" max="6223" width="9.85546875" style="1" customWidth="1"/>
    <col min="6224" max="6225" width="9.5703125" style="1" customWidth="1"/>
    <col min="6226" max="6226" width="8.85546875" style="1" customWidth="1"/>
    <col min="6227" max="6228" width="14" style="1" customWidth="1"/>
    <col min="6229" max="6229" width="12.28515625" style="1" customWidth="1"/>
    <col min="6230" max="6230" width="8.140625" style="1" customWidth="1"/>
    <col min="6231" max="6232" width="12.7109375" style="1" customWidth="1"/>
    <col min="6233" max="6233" width="11.7109375" style="1" customWidth="1"/>
    <col min="6234" max="6234" width="15.42578125" style="1" customWidth="1"/>
    <col min="6235" max="6235" width="14.85546875" style="1" customWidth="1"/>
    <col min="6236" max="6236" width="13.7109375" style="1" customWidth="1"/>
    <col min="6237" max="6237" width="8.5703125" style="1"/>
    <col min="6238" max="6238" width="13.7109375" style="1" customWidth="1"/>
    <col min="6239" max="6354" width="8.5703125" style="1"/>
    <col min="6355" max="6355" width="5.140625" style="1" customWidth="1"/>
    <col min="6356" max="6356" width="24" style="1" customWidth="1"/>
    <col min="6357" max="6357" width="15" style="1" customWidth="1"/>
    <col min="6358" max="6358" width="12.28515625" style="1" customWidth="1"/>
    <col min="6359" max="6359" width="16" style="1" customWidth="1"/>
    <col min="6360" max="6360" width="17.140625" style="1" customWidth="1"/>
    <col min="6361" max="6361" width="15.140625" style="1" customWidth="1"/>
    <col min="6362" max="6362" width="13.85546875" style="1" customWidth="1"/>
    <col min="6363" max="6363" width="11.7109375" style="1" customWidth="1"/>
    <col min="6364" max="6364" width="15" style="1" customWidth="1"/>
    <col min="6365" max="6366" width="15.42578125" style="1" customWidth="1"/>
    <col min="6367" max="6367" width="15.140625" style="1" customWidth="1"/>
    <col min="6368" max="6368" width="11.140625" style="1" customWidth="1"/>
    <col min="6369" max="6370" width="15.140625" style="1" customWidth="1"/>
    <col min="6371" max="6372" width="15.28515625" style="1" customWidth="1"/>
    <col min="6373" max="6373" width="10.42578125" style="1" customWidth="1"/>
    <col min="6374" max="6375" width="14.7109375" style="1" customWidth="1"/>
    <col min="6376" max="6377" width="13.85546875" style="1" customWidth="1"/>
    <col min="6378" max="6378" width="14" style="1" customWidth="1"/>
    <col min="6379" max="6380" width="14.28515625" style="1" customWidth="1"/>
    <col min="6381" max="6381" width="12.85546875" style="1" customWidth="1"/>
    <col min="6382" max="6382" width="12" style="1" customWidth="1"/>
    <col min="6383" max="6383" width="13.42578125" style="1" customWidth="1"/>
    <col min="6384" max="6385" width="13.7109375" style="1" customWidth="1"/>
    <col min="6386" max="6388" width="12.85546875" style="1" customWidth="1"/>
    <col min="6389" max="6390" width="13.7109375" style="1" customWidth="1"/>
    <col min="6391" max="6391" width="11.42578125" style="1" customWidth="1"/>
    <col min="6392" max="6392" width="13.42578125" style="1" customWidth="1"/>
    <col min="6393" max="6393" width="12.7109375" style="1" customWidth="1"/>
    <col min="6394" max="6395" width="12.28515625" style="1" customWidth="1"/>
    <col min="6396" max="6396" width="11.7109375" style="1" customWidth="1"/>
    <col min="6397" max="6397" width="12.7109375" style="1" customWidth="1"/>
    <col min="6398" max="6398" width="11.28515625" style="1" customWidth="1"/>
    <col min="6399" max="6400" width="9.7109375" style="1" customWidth="1"/>
    <col min="6401" max="6401" width="8.5703125" style="1" customWidth="1"/>
    <col min="6402" max="6403" width="10.5703125" style="1" customWidth="1"/>
    <col min="6404" max="6404" width="9.28515625" style="1" customWidth="1"/>
    <col min="6405" max="6405" width="16.5703125" style="1" customWidth="1"/>
    <col min="6406" max="6406" width="15.5703125" style="1" customWidth="1"/>
    <col min="6407" max="6407" width="15.140625" style="1" customWidth="1"/>
    <col min="6408" max="6410" width="9.7109375" style="1" customWidth="1"/>
    <col min="6411" max="6412" width="11.7109375" style="1" customWidth="1"/>
    <col min="6413" max="6413" width="11" style="1" customWidth="1"/>
    <col min="6414" max="6415" width="9.42578125" style="1" customWidth="1"/>
    <col min="6416" max="6416" width="8.5703125" style="1" customWidth="1"/>
    <col min="6417" max="6418" width="9.5703125" style="1" customWidth="1"/>
    <col min="6419" max="6419" width="7.7109375" style="1" customWidth="1"/>
    <col min="6420" max="6426" width="12.7109375" style="1" customWidth="1"/>
    <col min="6427" max="6427" width="11.85546875" style="1" customWidth="1"/>
    <col min="6428" max="6429" width="9.85546875" style="1" customWidth="1"/>
    <col min="6430" max="6430" width="11.28515625" style="1" customWidth="1"/>
    <col min="6431" max="6432" width="9.7109375" style="1" customWidth="1"/>
    <col min="6433" max="6433" width="10.42578125" style="1" customWidth="1"/>
    <col min="6434" max="6435" width="13.42578125" style="1" customWidth="1"/>
    <col min="6436" max="6436" width="12.7109375" style="1" customWidth="1"/>
    <col min="6437" max="6438" width="9.5703125" style="1" customWidth="1"/>
    <col min="6439" max="6439" width="9.28515625" style="1" customWidth="1"/>
    <col min="6440" max="6441" width="11.7109375" style="1" customWidth="1"/>
    <col min="6442" max="6442" width="11.42578125" style="1" customWidth="1"/>
    <col min="6443" max="6443" width="12.7109375" style="1" customWidth="1"/>
    <col min="6444" max="6444" width="12.28515625" style="1" customWidth="1"/>
    <col min="6445" max="6445" width="11.7109375" style="1" customWidth="1"/>
    <col min="6446" max="6447" width="13.85546875" style="1" customWidth="1"/>
    <col min="6448" max="6448" width="14.5703125" style="1" customWidth="1"/>
    <col min="6449" max="6450" width="12.85546875" style="1" customWidth="1"/>
    <col min="6451" max="6451" width="12.7109375" style="1" customWidth="1"/>
    <col min="6452" max="6453" width="11.7109375" style="1" customWidth="1"/>
    <col min="6454" max="6454" width="11.42578125" style="1" customWidth="1"/>
    <col min="6455" max="6455" width="10.42578125" style="1" customWidth="1"/>
    <col min="6456" max="6456" width="9.42578125" style="1" customWidth="1"/>
    <col min="6457" max="6457" width="10.28515625" style="1" customWidth="1"/>
    <col min="6458" max="6459" width="9.42578125" style="1" customWidth="1"/>
    <col min="6460" max="6460" width="7.85546875" style="1" customWidth="1"/>
    <col min="6461" max="6462" width="11.7109375" style="1" customWidth="1"/>
    <col min="6463" max="6463" width="12.28515625" style="1" customWidth="1"/>
    <col min="6464" max="6464" width="11.7109375" style="1" customWidth="1"/>
    <col min="6465" max="6466" width="15.42578125" style="1" customWidth="1"/>
    <col min="6467" max="6467" width="17" style="1" customWidth="1"/>
    <col min="6468" max="6469" width="9.85546875" style="1" customWidth="1"/>
    <col min="6470" max="6470" width="10.5703125" style="1" customWidth="1"/>
    <col min="6471" max="6472" width="10.7109375" style="1" customWidth="1"/>
    <col min="6473" max="6473" width="9.140625" style="1" customWidth="1"/>
    <col min="6474" max="6475" width="9.42578125" style="1" customWidth="1"/>
    <col min="6476" max="6476" width="8.7109375" style="1" customWidth="1"/>
    <col min="6477" max="6478" width="10.140625" style="1" customWidth="1"/>
    <col min="6479" max="6479" width="9.85546875" style="1" customWidth="1"/>
    <col min="6480" max="6481" width="9.5703125" style="1" customWidth="1"/>
    <col min="6482" max="6482" width="8.85546875" style="1" customWidth="1"/>
    <col min="6483" max="6484" width="14" style="1" customWidth="1"/>
    <col min="6485" max="6485" width="12.28515625" style="1" customWidth="1"/>
    <col min="6486" max="6486" width="8.140625" style="1" customWidth="1"/>
    <col min="6487" max="6488" width="12.7109375" style="1" customWidth="1"/>
    <col min="6489" max="6489" width="11.7109375" style="1" customWidth="1"/>
    <col min="6490" max="6490" width="15.42578125" style="1" customWidth="1"/>
    <col min="6491" max="6491" width="14.85546875" style="1" customWidth="1"/>
    <col min="6492" max="6492" width="13.7109375" style="1" customWidth="1"/>
    <col min="6493" max="6493" width="8.5703125" style="1"/>
    <col min="6494" max="6494" width="13.7109375" style="1" customWidth="1"/>
    <col min="6495" max="6610" width="8.5703125" style="1"/>
    <col min="6611" max="6611" width="5.140625" style="1" customWidth="1"/>
    <col min="6612" max="6612" width="24" style="1" customWidth="1"/>
    <col min="6613" max="6613" width="15" style="1" customWidth="1"/>
    <col min="6614" max="6614" width="12.28515625" style="1" customWidth="1"/>
    <col min="6615" max="6615" width="16" style="1" customWidth="1"/>
    <col min="6616" max="6616" width="17.140625" style="1" customWidth="1"/>
    <col min="6617" max="6617" width="15.140625" style="1" customWidth="1"/>
    <col min="6618" max="6618" width="13.85546875" style="1" customWidth="1"/>
    <col min="6619" max="6619" width="11.7109375" style="1" customWidth="1"/>
    <col min="6620" max="6620" width="15" style="1" customWidth="1"/>
    <col min="6621" max="6622" width="15.42578125" style="1" customWidth="1"/>
    <col min="6623" max="6623" width="15.140625" style="1" customWidth="1"/>
    <col min="6624" max="6624" width="11.140625" style="1" customWidth="1"/>
    <col min="6625" max="6626" width="15.140625" style="1" customWidth="1"/>
    <col min="6627" max="6628" width="15.28515625" style="1" customWidth="1"/>
    <col min="6629" max="6629" width="10.42578125" style="1" customWidth="1"/>
    <col min="6630" max="6631" width="14.7109375" style="1" customWidth="1"/>
    <col min="6632" max="6633" width="13.85546875" style="1" customWidth="1"/>
    <col min="6634" max="6634" width="14" style="1" customWidth="1"/>
    <col min="6635" max="6636" width="14.28515625" style="1" customWidth="1"/>
    <col min="6637" max="6637" width="12.85546875" style="1" customWidth="1"/>
    <col min="6638" max="6638" width="12" style="1" customWidth="1"/>
    <col min="6639" max="6639" width="13.42578125" style="1" customWidth="1"/>
    <col min="6640" max="6641" width="13.7109375" style="1" customWidth="1"/>
    <col min="6642" max="6644" width="12.85546875" style="1" customWidth="1"/>
    <col min="6645" max="6646" width="13.7109375" style="1" customWidth="1"/>
    <col min="6647" max="6647" width="11.42578125" style="1" customWidth="1"/>
    <col min="6648" max="6648" width="13.42578125" style="1" customWidth="1"/>
    <col min="6649" max="6649" width="12.7109375" style="1" customWidth="1"/>
    <col min="6650" max="6651" width="12.28515625" style="1" customWidth="1"/>
    <col min="6652" max="6652" width="11.7109375" style="1" customWidth="1"/>
    <col min="6653" max="6653" width="12.7109375" style="1" customWidth="1"/>
    <col min="6654" max="6654" width="11.28515625" style="1" customWidth="1"/>
    <col min="6655" max="6656" width="9.7109375" style="1" customWidth="1"/>
    <col min="6657" max="6657" width="8.5703125" style="1" customWidth="1"/>
    <col min="6658" max="6659" width="10.5703125" style="1" customWidth="1"/>
    <col min="6660" max="6660" width="9.28515625" style="1" customWidth="1"/>
    <col min="6661" max="6661" width="16.5703125" style="1" customWidth="1"/>
    <col min="6662" max="6662" width="15.5703125" style="1" customWidth="1"/>
    <col min="6663" max="6663" width="15.140625" style="1" customWidth="1"/>
    <col min="6664" max="6666" width="9.7109375" style="1" customWidth="1"/>
    <col min="6667" max="6668" width="11.7109375" style="1" customWidth="1"/>
    <col min="6669" max="6669" width="11" style="1" customWidth="1"/>
    <col min="6670" max="6671" width="9.42578125" style="1" customWidth="1"/>
    <col min="6672" max="6672" width="8.5703125" style="1" customWidth="1"/>
    <col min="6673" max="6674" width="9.5703125" style="1" customWidth="1"/>
    <col min="6675" max="6675" width="7.7109375" style="1" customWidth="1"/>
    <col min="6676" max="6682" width="12.7109375" style="1" customWidth="1"/>
    <col min="6683" max="6683" width="11.85546875" style="1" customWidth="1"/>
    <col min="6684" max="6685" width="9.85546875" style="1" customWidth="1"/>
    <col min="6686" max="6686" width="11.28515625" style="1" customWidth="1"/>
    <col min="6687" max="6688" width="9.7109375" style="1" customWidth="1"/>
    <col min="6689" max="6689" width="10.42578125" style="1" customWidth="1"/>
    <col min="6690" max="6691" width="13.42578125" style="1" customWidth="1"/>
    <col min="6692" max="6692" width="12.7109375" style="1" customWidth="1"/>
    <col min="6693" max="6694" width="9.5703125" style="1" customWidth="1"/>
    <col min="6695" max="6695" width="9.28515625" style="1" customWidth="1"/>
    <col min="6696" max="6697" width="11.7109375" style="1" customWidth="1"/>
    <col min="6698" max="6698" width="11.42578125" style="1" customWidth="1"/>
    <col min="6699" max="6699" width="12.7109375" style="1" customWidth="1"/>
    <col min="6700" max="6700" width="12.28515625" style="1" customWidth="1"/>
    <col min="6701" max="6701" width="11.7109375" style="1" customWidth="1"/>
    <col min="6702" max="6703" width="13.85546875" style="1" customWidth="1"/>
    <col min="6704" max="6704" width="14.5703125" style="1" customWidth="1"/>
    <col min="6705" max="6706" width="12.85546875" style="1" customWidth="1"/>
    <col min="6707" max="6707" width="12.7109375" style="1" customWidth="1"/>
    <col min="6708" max="6709" width="11.7109375" style="1" customWidth="1"/>
    <col min="6710" max="6710" width="11.42578125" style="1" customWidth="1"/>
    <col min="6711" max="6711" width="10.42578125" style="1" customWidth="1"/>
    <col min="6712" max="6712" width="9.42578125" style="1" customWidth="1"/>
    <col min="6713" max="6713" width="10.28515625" style="1" customWidth="1"/>
    <col min="6714" max="6715" width="9.42578125" style="1" customWidth="1"/>
    <col min="6716" max="6716" width="7.85546875" style="1" customWidth="1"/>
    <col min="6717" max="6718" width="11.7109375" style="1" customWidth="1"/>
    <col min="6719" max="6719" width="12.28515625" style="1" customWidth="1"/>
    <col min="6720" max="6720" width="11.7109375" style="1" customWidth="1"/>
    <col min="6721" max="6722" width="15.42578125" style="1" customWidth="1"/>
    <col min="6723" max="6723" width="17" style="1" customWidth="1"/>
    <col min="6724" max="6725" width="9.85546875" style="1" customWidth="1"/>
    <col min="6726" max="6726" width="10.5703125" style="1" customWidth="1"/>
    <col min="6727" max="6728" width="10.7109375" style="1" customWidth="1"/>
    <col min="6729" max="6729" width="9.140625" style="1" customWidth="1"/>
    <col min="6730" max="6731" width="9.42578125" style="1" customWidth="1"/>
    <col min="6732" max="6732" width="8.7109375" style="1" customWidth="1"/>
    <col min="6733" max="6734" width="10.140625" style="1" customWidth="1"/>
    <col min="6735" max="6735" width="9.85546875" style="1" customWidth="1"/>
    <col min="6736" max="6737" width="9.5703125" style="1" customWidth="1"/>
    <col min="6738" max="6738" width="8.85546875" style="1" customWidth="1"/>
    <col min="6739" max="6740" width="14" style="1" customWidth="1"/>
    <col min="6741" max="6741" width="12.28515625" style="1" customWidth="1"/>
    <col min="6742" max="6742" width="8.140625" style="1" customWidth="1"/>
    <col min="6743" max="6744" width="12.7109375" style="1" customWidth="1"/>
    <col min="6745" max="6745" width="11.7109375" style="1" customWidth="1"/>
    <col min="6746" max="6746" width="15.42578125" style="1" customWidth="1"/>
    <col min="6747" max="6747" width="14.85546875" style="1" customWidth="1"/>
    <col min="6748" max="6748" width="13.7109375" style="1" customWidth="1"/>
    <col min="6749" max="6749" width="8.5703125" style="1"/>
    <col min="6750" max="6750" width="13.7109375" style="1" customWidth="1"/>
    <col min="6751" max="6866" width="8.5703125" style="1"/>
    <col min="6867" max="6867" width="5.140625" style="1" customWidth="1"/>
    <col min="6868" max="6868" width="24" style="1" customWidth="1"/>
    <col min="6869" max="6869" width="15" style="1" customWidth="1"/>
    <col min="6870" max="6870" width="12.28515625" style="1" customWidth="1"/>
    <col min="6871" max="6871" width="16" style="1" customWidth="1"/>
    <col min="6872" max="6872" width="17.140625" style="1" customWidth="1"/>
    <col min="6873" max="6873" width="15.140625" style="1" customWidth="1"/>
    <col min="6874" max="6874" width="13.85546875" style="1" customWidth="1"/>
    <col min="6875" max="6875" width="11.7109375" style="1" customWidth="1"/>
    <col min="6876" max="6876" width="15" style="1" customWidth="1"/>
    <col min="6877" max="6878" width="15.42578125" style="1" customWidth="1"/>
    <col min="6879" max="6879" width="15.140625" style="1" customWidth="1"/>
    <col min="6880" max="6880" width="11.140625" style="1" customWidth="1"/>
    <col min="6881" max="6882" width="15.140625" style="1" customWidth="1"/>
    <col min="6883" max="6884" width="15.28515625" style="1" customWidth="1"/>
    <col min="6885" max="6885" width="10.42578125" style="1" customWidth="1"/>
    <col min="6886" max="6887" width="14.7109375" style="1" customWidth="1"/>
    <col min="6888" max="6889" width="13.85546875" style="1" customWidth="1"/>
    <col min="6890" max="6890" width="14" style="1" customWidth="1"/>
    <col min="6891" max="6892" width="14.28515625" style="1" customWidth="1"/>
    <col min="6893" max="6893" width="12.85546875" style="1" customWidth="1"/>
    <col min="6894" max="6894" width="12" style="1" customWidth="1"/>
    <col min="6895" max="6895" width="13.42578125" style="1" customWidth="1"/>
    <col min="6896" max="6897" width="13.7109375" style="1" customWidth="1"/>
    <col min="6898" max="6900" width="12.85546875" style="1" customWidth="1"/>
    <col min="6901" max="6902" width="13.7109375" style="1" customWidth="1"/>
    <col min="6903" max="6903" width="11.42578125" style="1" customWidth="1"/>
    <col min="6904" max="6904" width="13.42578125" style="1" customWidth="1"/>
    <col min="6905" max="6905" width="12.7109375" style="1" customWidth="1"/>
    <col min="6906" max="6907" width="12.28515625" style="1" customWidth="1"/>
    <col min="6908" max="6908" width="11.7109375" style="1" customWidth="1"/>
    <col min="6909" max="6909" width="12.7109375" style="1" customWidth="1"/>
    <col min="6910" max="6910" width="11.28515625" style="1" customWidth="1"/>
    <col min="6911" max="6912" width="9.7109375" style="1" customWidth="1"/>
    <col min="6913" max="6913" width="8.5703125" style="1" customWidth="1"/>
    <col min="6914" max="6915" width="10.5703125" style="1" customWidth="1"/>
    <col min="6916" max="6916" width="9.28515625" style="1" customWidth="1"/>
    <col min="6917" max="6917" width="16.5703125" style="1" customWidth="1"/>
    <col min="6918" max="6918" width="15.5703125" style="1" customWidth="1"/>
    <col min="6919" max="6919" width="15.140625" style="1" customWidth="1"/>
    <col min="6920" max="6922" width="9.7109375" style="1" customWidth="1"/>
    <col min="6923" max="6924" width="11.7109375" style="1" customWidth="1"/>
    <col min="6925" max="6925" width="11" style="1" customWidth="1"/>
    <col min="6926" max="6927" width="9.42578125" style="1" customWidth="1"/>
    <col min="6928" max="6928" width="8.5703125" style="1" customWidth="1"/>
    <col min="6929" max="6930" width="9.5703125" style="1" customWidth="1"/>
    <col min="6931" max="6931" width="7.7109375" style="1" customWidth="1"/>
    <col min="6932" max="6938" width="12.7109375" style="1" customWidth="1"/>
    <col min="6939" max="6939" width="11.85546875" style="1" customWidth="1"/>
    <col min="6940" max="6941" width="9.85546875" style="1" customWidth="1"/>
    <col min="6942" max="6942" width="11.28515625" style="1" customWidth="1"/>
    <col min="6943" max="6944" width="9.7109375" style="1" customWidth="1"/>
    <col min="6945" max="6945" width="10.42578125" style="1" customWidth="1"/>
    <col min="6946" max="6947" width="13.42578125" style="1" customWidth="1"/>
    <col min="6948" max="6948" width="12.7109375" style="1" customWidth="1"/>
    <col min="6949" max="6950" width="9.5703125" style="1" customWidth="1"/>
    <col min="6951" max="6951" width="9.28515625" style="1" customWidth="1"/>
    <col min="6952" max="6953" width="11.7109375" style="1" customWidth="1"/>
    <col min="6954" max="6954" width="11.42578125" style="1" customWidth="1"/>
    <col min="6955" max="6955" width="12.7109375" style="1" customWidth="1"/>
    <col min="6956" max="6956" width="12.28515625" style="1" customWidth="1"/>
    <col min="6957" max="6957" width="11.7109375" style="1" customWidth="1"/>
    <col min="6958" max="6959" width="13.85546875" style="1" customWidth="1"/>
    <col min="6960" max="6960" width="14.5703125" style="1" customWidth="1"/>
    <col min="6961" max="6962" width="12.85546875" style="1" customWidth="1"/>
    <col min="6963" max="6963" width="12.7109375" style="1" customWidth="1"/>
    <col min="6964" max="6965" width="11.7109375" style="1" customWidth="1"/>
    <col min="6966" max="6966" width="11.42578125" style="1" customWidth="1"/>
    <col min="6967" max="6967" width="10.42578125" style="1" customWidth="1"/>
    <col min="6968" max="6968" width="9.42578125" style="1" customWidth="1"/>
    <col min="6969" max="6969" width="10.28515625" style="1" customWidth="1"/>
    <col min="6970" max="6971" width="9.42578125" style="1" customWidth="1"/>
    <col min="6972" max="6972" width="7.85546875" style="1" customWidth="1"/>
    <col min="6973" max="6974" width="11.7109375" style="1" customWidth="1"/>
    <col min="6975" max="6975" width="12.28515625" style="1" customWidth="1"/>
    <col min="6976" max="6976" width="11.7109375" style="1" customWidth="1"/>
    <col min="6977" max="6978" width="15.42578125" style="1" customWidth="1"/>
    <col min="6979" max="6979" width="17" style="1" customWidth="1"/>
    <col min="6980" max="6981" width="9.85546875" style="1" customWidth="1"/>
    <col min="6982" max="6982" width="10.5703125" style="1" customWidth="1"/>
    <col min="6983" max="6984" width="10.7109375" style="1" customWidth="1"/>
    <col min="6985" max="6985" width="9.140625" style="1" customWidth="1"/>
    <col min="6986" max="6987" width="9.42578125" style="1" customWidth="1"/>
    <col min="6988" max="6988" width="8.7109375" style="1" customWidth="1"/>
    <col min="6989" max="6990" width="10.140625" style="1" customWidth="1"/>
    <col min="6991" max="6991" width="9.85546875" style="1" customWidth="1"/>
    <col min="6992" max="6993" width="9.5703125" style="1" customWidth="1"/>
    <col min="6994" max="6994" width="8.85546875" style="1" customWidth="1"/>
    <col min="6995" max="6996" width="14" style="1" customWidth="1"/>
    <col min="6997" max="6997" width="12.28515625" style="1" customWidth="1"/>
    <col min="6998" max="6998" width="8.140625" style="1" customWidth="1"/>
    <col min="6999" max="7000" width="12.7109375" style="1" customWidth="1"/>
    <col min="7001" max="7001" width="11.7109375" style="1" customWidth="1"/>
    <col min="7002" max="7002" width="15.42578125" style="1" customWidth="1"/>
    <col min="7003" max="7003" width="14.85546875" style="1" customWidth="1"/>
    <col min="7004" max="7004" width="13.7109375" style="1" customWidth="1"/>
    <col min="7005" max="7005" width="8.5703125" style="1"/>
    <col min="7006" max="7006" width="13.7109375" style="1" customWidth="1"/>
    <col min="7007" max="7122" width="8.5703125" style="1"/>
    <col min="7123" max="7123" width="5.140625" style="1" customWidth="1"/>
    <col min="7124" max="7124" width="24" style="1" customWidth="1"/>
    <col min="7125" max="7125" width="15" style="1" customWidth="1"/>
    <col min="7126" max="7126" width="12.28515625" style="1" customWidth="1"/>
    <col min="7127" max="7127" width="16" style="1" customWidth="1"/>
    <col min="7128" max="7128" width="17.140625" style="1" customWidth="1"/>
    <col min="7129" max="7129" width="15.140625" style="1" customWidth="1"/>
    <col min="7130" max="7130" width="13.85546875" style="1" customWidth="1"/>
    <col min="7131" max="7131" width="11.7109375" style="1" customWidth="1"/>
    <col min="7132" max="7132" width="15" style="1" customWidth="1"/>
    <col min="7133" max="7134" width="15.42578125" style="1" customWidth="1"/>
    <col min="7135" max="7135" width="15.140625" style="1" customWidth="1"/>
    <col min="7136" max="7136" width="11.140625" style="1" customWidth="1"/>
    <col min="7137" max="7138" width="15.140625" style="1" customWidth="1"/>
    <col min="7139" max="7140" width="15.28515625" style="1" customWidth="1"/>
    <col min="7141" max="7141" width="10.42578125" style="1" customWidth="1"/>
    <col min="7142" max="7143" width="14.7109375" style="1" customWidth="1"/>
    <col min="7144" max="7145" width="13.85546875" style="1" customWidth="1"/>
    <col min="7146" max="7146" width="14" style="1" customWidth="1"/>
    <col min="7147" max="7148" width="14.28515625" style="1" customWidth="1"/>
    <col min="7149" max="7149" width="12.85546875" style="1" customWidth="1"/>
    <col min="7150" max="7150" width="12" style="1" customWidth="1"/>
    <col min="7151" max="7151" width="13.42578125" style="1" customWidth="1"/>
    <col min="7152" max="7153" width="13.7109375" style="1" customWidth="1"/>
    <col min="7154" max="7156" width="12.85546875" style="1" customWidth="1"/>
    <col min="7157" max="7158" width="13.7109375" style="1" customWidth="1"/>
    <col min="7159" max="7159" width="11.42578125" style="1" customWidth="1"/>
    <col min="7160" max="7160" width="13.42578125" style="1" customWidth="1"/>
    <col min="7161" max="7161" width="12.7109375" style="1" customWidth="1"/>
    <col min="7162" max="7163" width="12.28515625" style="1" customWidth="1"/>
    <col min="7164" max="7164" width="11.7109375" style="1" customWidth="1"/>
    <col min="7165" max="7165" width="12.7109375" style="1" customWidth="1"/>
    <col min="7166" max="7166" width="11.28515625" style="1" customWidth="1"/>
    <col min="7167" max="7168" width="9.7109375" style="1" customWidth="1"/>
    <col min="7169" max="7169" width="8.5703125" style="1" customWidth="1"/>
    <col min="7170" max="7171" width="10.5703125" style="1" customWidth="1"/>
    <col min="7172" max="7172" width="9.28515625" style="1" customWidth="1"/>
    <col min="7173" max="7173" width="16.5703125" style="1" customWidth="1"/>
    <col min="7174" max="7174" width="15.5703125" style="1" customWidth="1"/>
    <col min="7175" max="7175" width="15.140625" style="1" customWidth="1"/>
    <col min="7176" max="7178" width="9.7109375" style="1" customWidth="1"/>
    <col min="7179" max="7180" width="11.7109375" style="1" customWidth="1"/>
    <col min="7181" max="7181" width="11" style="1" customWidth="1"/>
    <col min="7182" max="7183" width="9.42578125" style="1" customWidth="1"/>
    <col min="7184" max="7184" width="8.5703125" style="1" customWidth="1"/>
    <col min="7185" max="7186" width="9.5703125" style="1" customWidth="1"/>
    <col min="7187" max="7187" width="7.7109375" style="1" customWidth="1"/>
    <col min="7188" max="7194" width="12.7109375" style="1" customWidth="1"/>
    <col min="7195" max="7195" width="11.85546875" style="1" customWidth="1"/>
    <col min="7196" max="7197" width="9.85546875" style="1" customWidth="1"/>
    <col min="7198" max="7198" width="11.28515625" style="1" customWidth="1"/>
    <col min="7199" max="7200" width="9.7109375" style="1" customWidth="1"/>
    <col min="7201" max="7201" width="10.42578125" style="1" customWidth="1"/>
    <col min="7202" max="7203" width="13.42578125" style="1" customWidth="1"/>
    <col min="7204" max="7204" width="12.7109375" style="1" customWidth="1"/>
    <col min="7205" max="7206" width="9.5703125" style="1" customWidth="1"/>
    <col min="7207" max="7207" width="9.28515625" style="1" customWidth="1"/>
    <col min="7208" max="7209" width="11.7109375" style="1" customWidth="1"/>
    <col min="7210" max="7210" width="11.42578125" style="1" customWidth="1"/>
    <col min="7211" max="7211" width="12.7109375" style="1" customWidth="1"/>
    <col min="7212" max="7212" width="12.28515625" style="1" customWidth="1"/>
    <col min="7213" max="7213" width="11.7109375" style="1" customWidth="1"/>
    <col min="7214" max="7215" width="13.85546875" style="1" customWidth="1"/>
    <col min="7216" max="7216" width="14.5703125" style="1" customWidth="1"/>
    <col min="7217" max="7218" width="12.85546875" style="1" customWidth="1"/>
    <col min="7219" max="7219" width="12.7109375" style="1" customWidth="1"/>
    <col min="7220" max="7221" width="11.7109375" style="1" customWidth="1"/>
    <col min="7222" max="7222" width="11.42578125" style="1" customWidth="1"/>
    <col min="7223" max="7223" width="10.42578125" style="1" customWidth="1"/>
    <col min="7224" max="7224" width="9.42578125" style="1" customWidth="1"/>
    <col min="7225" max="7225" width="10.28515625" style="1" customWidth="1"/>
    <col min="7226" max="7227" width="9.42578125" style="1" customWidth="1"/>
    <col min="7228" max="7228" width="7.85546875" style="1" customWidth="1"/>
    <col min="7229" max="7230" width="11.7109375" style="1" customWidth="1"/>
    <col min="7231" max="7231" width="12.28515625" style="1" customWidth="1"/>
    <col min="7232" max="7232" width="11.7109375" style="1" customWidth="1"/>
    <col min="7233" max="7234" width="15.42578125" style="1" customWidth="1"/>
    <col min="7235" max="7235" width="17" style="1" customWidth="1"/>
    <col min="7236" max="7237" width="9.85546875" style="1" customWidth="1"/>
    <col min="7238" max="7238" width="10.5703125" style="1" customWidth="1"/>
    <col min="7239" max="7240" width="10.7109375" style="1" customWidth="1"/>
    <col min="7241" max="7241" width="9.140625" style="1" customWidth="1"/>
    <col min="7242" max="7243" width="9.42578125" style="1" customWidth="1"/>
    <col min="7244" max="7244" width="8.7109375" style="1" customWidth="1"/>
    <col min="7245" max="7246" width="10.140625" style="1" customWidth="1"/>
    <col min="7247" max="7247" width="9.85546875" style="1" customWidth="1"/>
    <col min="7248" max="7249" width="9.5703125" style="1" customWidth="1"/>
    <col min="7250" max="7250" width="8.85546875" style="1" customWidth="1"/>
    <col min="7251" max="7252" width="14" style="1" customWidth="1"/>
    <col min="7253" max="7253" width="12.28515625" style="1" customWidth="1"/>
    <col min="7254" max="7254" width="8.140625" style="1" customWidth="1"/>
    <col min="7255" max="7256" width="12.7109375" style="1" customWidth="1"/>
    <col min="7257" max="7257" width="11.7109375" style="1" customWidth="1"/>
    <col min="7258" max="7258" width="15.42578125" style="1" customWidth="1"/>
    <col min="7259" max="7259" width="14.85546875" style="1" customWidth="1"/>
    <col min="7260" max="7260" width="13.7109375" style="1" customWidth="1"/>
    <col min="7261" max="7261" width="8.5703125" style="1"/>
    <col min="7262" max="7262" width="13.7109375" style="1" customWidth="1"/>
    <col min="7263" max="7378" width="8.5703125" style="1"/>
    <col min="7379" max="7379" width="5.140625" style="1" customWidth="1"/>
    <col min="7380" max="7380" width="24" style="1" customWidth="1"/>
    <col min="7381" max="7381" width="15" style="1" customWidth="1"/>
    <col min="7382" max="7382" width="12.28515625" style="1" customWidth="1"/>
    <col min="7383" max="7383" width="16" style="1" customWidth="1"/>
    <col min="7384" max="7384" width="17.140625" style="1" customWidth="1"/>
    <col min="7385" max="7385" width="15.140625" style="1" customWidth="1"/>
    <col min="7386" max="7386" width="13.85546875" style="1" customWidth="1"/>
    <col min="7387" max="7387" width="11.7109375" style="1" customWidth="1"/>
    <col min="7388" max="7388" width="15" style="1" customWidth="1"/>
    <col min="7389" max="7390" width="15.42578125" style="1" customWidth="1"/>
    <col min="7391" max="7391" width="15.140625" style="1" customWidth="1"/>
    <col min="7392" max="7392" width="11.140625" style="1" customWidth="1"/>
    <col min="7393" max="7394" width="15.140625" style="1" customWidth="1"/>
    <col min="7395" max="7396" width="15.28515625" style="1" customWidth="1"/>
    <col min="7397" max="7397" width="10.42578125" style="1" customWidth="1"/>
    <col min="7398" max="7399" width="14.7109375" style="1" customWidth="1"/>
    <col min="7400" max="7401" width="13.85546875" style="1" customWidth="1"/>
    <col min="7402" max="7402" width="14" style="1" customWidth="1"/>
    <col min="7403" max="7404" width="14.28515625" style="1" customWidth="1"/>
    <col min="7405" max="7405" width="12.85546875" style="1" customWidth="1"/>
    <col min="7406" max="7406" width="12" style="1" customWidth="1"/>
    <col min="7407" max="7407" width="13.42578125" style="1" customWidth="1"/>
    <col min="7408" max="7409" width="13.7109375" style="1" customWidth="1"/>
    <col min="7410" max="7412" width="12.85546875" style="1" customWidth="1"/>
    <col min="7413" max="7414" width="13.7109375" style="1" customWidth="1"/>
    <col min="7415" max="7415" width="11.42578125" style="1" customWidth="1"/>
    <col min="7416" max="7416" width="13.42578125" style="1" customWidth="1"/>
    <col min="7417" max="7417" width="12.7109375" style="1" customWidth="1"/>
    <col min="7418" max="7419" width="12.28515625" style="1" customWidth="1"/>
    <col min="7420" max="7420" width="11.7109375" style="1" customWidth="1"/>
    <col min="7421" max="7421" width="12.7109375" style="1" customWidth="1"/>
    <col min="7422" max="7422" width="11.28515625" style="1" customWidth="1"/>
    <col min="7423" max="7424" width="9.7109375" style="1" customWidth="1"/>
    <col min="7425" max="7425" width="8.5703125" style="1" customWidth="1"/>
    <col min="7426" max="7427" width="10.5703125" style="1" customWidth="1"/>
    <col min="7428" max="7428" width="9.28515625" style="1" customWidth="1"/>
    <col min="7429" max="7429" width="16.5703125" style="1" customWidth="1"/>
    <col min="7430" max="7430" width="15.5703125" style="1" customWidth="1"/>
    <col min="7431" max="7431" width="15.140625" style="1" customWidth="1"/>
    <col min="7432" max="7434" width="9.7109375" style="1" customWidth="1"/>
    <col min="7435" max="7436" width="11.7109375" style="1" customWidth="1"/>
    <col min="7437" max="7437" width="11" style="1" customWidth="1"/>
    <col min="7438" max="7439" width="9.42578125" style="1" customWidth="1"/>
    <col min="7440" max="7440" width="8.5703125" style="1" customWidth="1"/>
    <col min="7441" max="7442" width="9.5703125" style="1" customWidth="1"/>
    <col min="7443" max="7443" width="7.7109375" style="1" customWidth="1"/>
    <col min="7444" max="7450" width="12.7109375" style="1" customWidth="1"/>
    <col min="7451" max="7451" width="11.85546875" style="1" customWidth="1"/>
    <col min="7452" max="7453" width="9.85546875" style="1" customWidth="1"/>
    <col min="7454" max="7454" width="11.28515625" style="1" customWidth="1"/>
    <col min="7455" max="7456" width="9.7109375" style="1" customWidth="1"/>
    <col min="7457" max="7457" width="10.42578125" style="1" customWidth="1"/>
    <col min="7458" max="7459" width="13.42578125" style="1" customWidth="1"/>
    <col min="7460" max="7460" width="12.7109375" style="1" customWidth="1"/>
    <col min="7461" max="7462" width="9.5703125" style="1" customWidth="1"/>
    <col min="7463" max="7463" width="9.28515625" style="1" customWidth="1"/>
    <col min="7464" max="7465" width="11.7109375" style="1" customWidth="1"/>
    <col min="7466" max="7466" width="11.42578125" style="1" customWidth="1"/>
    <col min="7467" max="7467" width="12.7109375" style="1" customWidth="1"/>
    <col min="7468" max="7468" width="12.28515625" style="1" customWidth="1"/>
    <col min="7469" max="7469" width="11.7109375" style="1" customWidth="1"/>
    <col min="7470" max="7471" width="13.85546875" style="1" customWidth="1"/>
    <col min="7472" max="7472" width="14.5703125" style="1" customWidth="1"/>
    <col min="7473" max="7474" width="12.85546875" style="1" customWidth="1"/>
    <col min="7475" max="7475" width="12.7109375" style="1" customWidth="1"/>
    <col min="7476" max="7477" width="11.7109375" style="1" customWidth="1"/>
    <col min="7478" max="7478" width="11.42578125" style="1" customWidth="1"/>
    <col min="7479" max="7479" width="10.42578125" style="1" customWidth="1"/>
    <col min="7480" max="7480" width="9.42578125" style="1" customWidth="1"/>
    <col min="7481" max="7481" width="10.28515625" style="1" customWidth="1"/>
    <col min="7482" max="7483" width="9.42578125" style="1" customWidth="1"/>
    <col min="7484" max="7484" width="7.85546875" style="1" customWidth="1"/>
    <col min="7485" max="7486" width="11.7109375" style="1" customWidth="1"/>
    <col min="7487" max="7487" width="12.28515625" style="1" customWidth="1"/>
    <col min="7488" max="7488" width="11.7109375" style="1" customWidth="1"/>
    <col min="7489" max="7490" width="15.42578125" style="1" customWidth="1"/>
    <col min="7491" max="7491" width="17" style="1" customWidth="1"/>
    <col min="7492" max="7493" width="9.85546875" style="1" customWidth="1"/>
    <col min="7494" max="7494" width="10.5703125" style="1" customWidth="1"/>
    <col min="7495" max="7496" width="10.7109375" style="1" customWidth="1"/>
    <col min="7497" max="7497" width="9.140625" style="1" customWidth="1"/>
    <col min="7498" max="7499" width="9.42578125" style="1" customWidth="1"/>
    <col min="7500" max="7500" width="8.7109375" style="1" customWidth="1"/>
    <col min="7501" max="7502" width="10.140625" style="1" customWidth="1"/>
    <col min="7503" max="7503" width="9.85546875" style="1" customWidth="1"/>
    <col min="7504" max="7505" width="9.5703125" style="1" customWidth="1"/>
    <col min="7506" max="7506" width="8.85546875" style="1" customWidth="1"/>
    <col min="7507" max="7508" width="14" style="1" customWidth="1"/>
    <col min="7509" max="7509" width="12.28515625" style="1" customWidth="1"/>
    <col min="7510" max="7510" width="8.140625" style="1" customWidth="1"/>
    <col min="7511" max="7512" width="12.7109375" style="1" customWidth="1"/>
    <col min="7513" max="7513" width="11.7109375" style="1" customWidth="1"/>
    <col min="7514" max="7514" width="15.42578125" style="1" customWidth="1"/>
    <col min="7515" max="7515" width="14.85546875" style="1" customWidth="1"/>
    <col min="7516" max="7516" width="13.7109375" style="1" customWidth="1"/>
    <col min="7517" max="7517" width="8.5703125" style="1"/>
    <col min="7518" max="7518" width="13.7109375" style="1" customWidth="1"/>
    <col min="7519" max="7634" width="8.5703125" style="1"/>
    <col min="7635" max="7635" width="5.140625" style="1" customWidth="1"/>
    <col min="7636" max="7636" width="24" style="1" customWidth="1"/>
    <col min="7637" max="7637" width="15" style="1" customWidth="1"/>
    <col min="7638" max="7638" width="12.28515625" style="1" customWidth="1"/>
    <col min="7639" max="7639" width="16" style="1" customWidth="1"/>
    <col min="7640" max="7640" width="17.140625" style="1" customWidth="1"/>
    <col min="7641" max="7641" width="15.140625" style="1" customWidth="1"/>
    <col min="7642" max="7642" width="13.85546875" style="1" customWidth="1"/>
    <col min="7643" max="7643" width="11.7109375" style="1" customWidth="1"/>
    <col min="7644" max="7644" width="15" style="1" customWidth="1"/>
    <col min="7645" max="7646" width="15.42578125" style="1" customWidth="1"/>
    <col min="7647" max="7647" width="15.140625" style="1" customWidth="1"/>
    <col min="7648" max="7648" width="11.140625" style="1" customWidth="1"/>
    <col min="7649" max="7650" width="15.140625" style="1" customWidth="1"/>
    <col min="7651" max="7652" width="15.28515625" style="1" customWidth="1"/>
    <col min="7653" max="7653" width="10.42578125" style="1" customWidth="1"/>
    <col min="7654" max="7655" width="14.7109375" style="1" customWidth="1"/>
    <col min="7656" max="7657" width="13.85546875" style="1" customWidth="1"/>
    <col min="7658" max="7658" width="14" style="1" customWidth="1"/>
    <col min="7659" max="7660" width="14.28515625" style="1" customWidth="1"/>
    <col min="7661" max="7661" width="12.85546875" style="1" customWidth="1"/>
    <col min="7662" max="7662" width="12" style="1" customWidth="1"/>
    <col min="7663" max="7663" width="13.42578125" style="1" customWidth="1"/>
    <col min="7664" max="7665" width="13.7109375" style="1" customWidth="1"/>
    <col min="7666" max="7668" width="12.85546875" style="1" customWidth="1"/>
    <col min="7669" max="7670" width="13.7109375" style="1" customWidth="1"/>
    <col min="7671" max="7671" width="11.42578125" style="1" customWidth="1"/>
    <col min="7672" max="7672" width="13.42578125" style="1" customWidth="1"/>
    <col min="7673" max="7673" width="12.7109375" style="1" customWidth="1"/>
    <col min="7674" max="7675" width="12.28515625" style="1" customWidth="1"/>
    <col min="7676" max="7676" width="11.7109375" style="1" customWidth="1"/>
    <col min="7677" max="7677" width="12.7109375" style="1" customWidth="1"/>
    <col min="7678" max="7678" width="11.28515625" style="1" customWidth="1"/>
    <col min="7679" max="7680" width="9.7109375" style="1" customWidth="1"/>
    <col min="7681" max="7681" width="8.5703125" style="1" customWidth="1"/>
    <col min="7682" max="7683" width="10.5703125" style="1" customWidth="1"/>
    <col min="7684" max="7684" width="9.28515625" style="1" customWidth="1"/>
    <col min="7685" max="7685" width="16.5703125" style="1" customWidth="1"/>
    <col min="7686" max="7686" width="15.5703125" style="1" customWidth="1"/>
    <col min="7687" max="7687" width="15.140625" style="1" customWidth="1"/>
    <col min="7688" max="7690" width="9.7109375" style="1" customWidth="1"/>
    <col min="7691" max="7692" width="11.7109375" style="1" customWidth="1"/>
    <col min="7693" max="7693" width="11" style="1" customWidth="1"/>
    <col min="7694" max="7695" width="9.42578125" style="1" customWidth="1"/>
    <col min="7696" max="7696" width="8.5703125" style="1" customWidth="1"/>
    <col min="7697" max="7698" width="9.5703125" style="1" customWidth="1"/>
    <col min="7699" max="7699" width="7.7109375" style="1" customWidth="1"/>
    <col min="7700" max="7706" width="12.7109375" style="1" customWidth="1"/>
    <col min="7707" max="7707" width="11.85546875" style="1" customWidth="1"/>
    <col min="7708" max="7709" width="9.85546875" style="1" customWidth="1"/>
    <col min="7710" max="7710" width="11.28515625" style="1" customWidth="1"/>
    <col min="7711" max="7712" width="9.7109375" style="1" customWidth="1"/>
    <col min="7713" max="7713" width="10.42578125" style="1" customWidth="1"/>
    <col min="7714" max="7715" width="13.42578125" style="1" customWidth="1"/>
    <col min="7716" max="7716" width="12.7109375" style="1" customWidth="1"/>
    <col min="7717" max="7718" width="9.5703125" style="1" customWidth="1"/>
    <col min="7719" max="7719" width="9.28515625" style="1" customWidth="1"/>
    <col min="7720" max="7721" width="11.7109375" style="1" customWidth="1"/>
    <col min="7722" max="7722" width="11.42578125" style="1" customWidth="1"/>
    <col min="7723" max="7723" width="12.7109375" style="1" customWidth="1"/>
    <col min="7724" max="7724" width="12.28515625" style="1" customWidth="1"/>
    <col min="7725" max="7725" width="11.7109375" style="1" customWidth="1"/>
    <col min="7726" max="7727" width="13.85546875" style="1" customWidth="1"/>
    <col min="7728" max="7728" width="14.5703125" style="1" customWidth="1"/>
    <col min="7729" max="7730" width="12.85546875" style="1" customWidth="1"/>
    <col min="7731" max="7731" width="12.7109375" style="1" customWidth="1"/>
    <col min="7732" max="7733" width="11.7109375" style="1" customWidth="1"/>
    <col min="7734" max="7734" width="11.42578125" style="1" customWidth="1"/>
    <col min="7735" max="7735" width="10.42578125" style="1" customWidth="1"/>
    <col min="7736" max="7736" width="9.42578125" style="1" customWidth="1"/>
    <col min="7737" max="7737" width="10.28515625" style="1" customWidth="1"/>
    <col min="7738" max="7739" width="9.42578125" style="1" customWidth="1"/>
    <col min="7740" max="7740" width="7.85546875" style="1" customWidth="1"/>
    <col min="7741" max="7742" width="11.7109375" style="1" customWidth="1"/>
    <col min="7743" max="7743" width="12.28515625" style="1" customWidth="1"/>
    <col min="7744" max="7744" width="11.7109375" style="1" customWidth="1"/>
    <col min="7745" max="7746" width="15.42578125" style="1" customWidth="1"/>
    <col min="7747" max="7747" width="17" style="1" customWidth="1"/>
    <col min="7748" max="7749" width="9.85546875" style="1" customWidth="1"/>
    <col min="7750" max="7750" width="10.5703125" style="1" customWidth="1"/>
    <col min="7751" max="7752" width="10.7109375" style="1" customWidth="1"/>
    <col min="7753" max="7753" width="9.140625" style="1" customWidth="1"/>
    <col min="7754" max="7755" width="9.42578125" style="1" customWidth="1"/>
    <col min="7756" max="7756" width="8.7109375" style="1" customWidth="1"/>
    <col min="7757" max="7758" width="10.140625" style="1" customWidth="1"/>
    <col min="7759" max="7759" width="9.85546875" style="1" customWidth="1"/>
    <col min="7760" max="7761" width="9.5703125" style="1" customWidth="1"/>
    <col min="7762" max="7762" width="8.85546875" style="1" customWidth="1"/>
    <col min="7763" max="7764" width="14" style="1" customWidth="1"/>
    <col min="7765" max="7765" width="12.28515625" style="1" customWidth="1"/>
    <col min="7766" max="7766" width="8.140625" style="1" customWidth="1"/>
    <col min="7767" max="7768" width="12.7109375" style="1" customWidth="1"/>
    <col min="7769" max="7769" width="11.7109375" style="1" customWidth="1"/>
    <col min="7770" max="7770" width="15.42578125" style="1" customWidth="1"/>
    <col min="7771" max="7771" width="14.85546875" style="1" customWidth="1"/>
    <col min="7772" max="7772" width="13.7109375" style="1" customWidth="1"/>
    <col min="7773" max="7773" width="8.5703125" style="1"/>
    <col min="7774" max="7774" width="13.7109375" style="1" customWidth="1"/>
    <col min="7775" max="7890" width="8.5703125" style="1"/>
    <col min="7891" max="7891" width="5.140625" style="1" customWidth="1"/>
    <col min="7892" max="7892" width="24" style="1" customWidth="1"/>
    <col min="7893" max="7893" width="15" style="1" customWidth="1"/>
    <col min="7894" max="7894" width="12.28515625" style="1" customWidth="1"/>
    <col min="7895" max="7895" width="16" style="1" customWidth="1"/>
    <col min="7896" max="7896" width="17.140625" style="1" customWidth="1"/>
    <col min="7897" max="7897" width="15.140625" style="1" customWidth="1"/>
    <col min="7898" max="7898" width="13.85546875" style="1" customWidth="1"/>
    <col min="7899" max="7899" width="11.7109375" style="1" customWidth="1"/>
    <col min="7900" max="7900" width="15" style="1" customWidth="1"/>
    <col min="7901" max="7902" width="15.42578125" style="1" customWidth="1"/>
    <col min="7903" max="7903" width="15.140625" style="1" customWidth="1"/>
    <col min="7904" max="7904" width="11.140625" style="1" customWidth="1"/>
    <col min="7905" max="7906" width="15.140625" style="1" customWidth="1"/>
    <col min="7907" max="7908" width="15.28515625" style="1" customWidth="1"/>
    <col min="7909" max="7909" width="10.42578125" style="1" customWidth="1"/>
    <col min="7910" max="7911" width="14.7109375" style="1" customWidth="1"/>
    <col min="7912" max="7913" width="13.85546875" style="1" customWidth="1"/>
    <col min="7914" max="7914" width="14" style="1" customWidth="1"/>
    <col min="7915" max="7916" width="14.28515625" style="1" customWidth="1"/>
    <col min="7917" max="7917" width="12.85546875" style="1" customWidth="1"/>
    <col min="7918" max="7918" width="12" style="1" customWidth="1"/>
    <col min="7919" max="7919" width="13.42578125" style="1" customWidth="1"/>
    <col min="7920" max="7921" width="13.7109375" style="1" customWidth="1"/>
    <col min="7922" max="7924" width="12.85546875" style="1" customWidth="1"/>
    <col min="7925" max="7926" width="13.7109375" style="1" customWidth="1"/>
    <col min="7927" max="7927" width="11.42578125" style="1" customWidth="1"/>
    <col min="7928" max="7928" width="13.42578125" style="1" customWidth="1"/>
    <col min="7929" max="7929" width="12.7109375" style="1" customWidth="1"/>
    <col min="7930" max="7931" width="12.28515625" style="1" customWidth="1"/>
    <col min="7932" max="7932" width="11.7109375" style="1" customWidth="1"/>
    <col min="7933" max="7933" width="12.7109375" style="1" customWidth="1"/>
    <col min="7934" max="7934" width="11.28515625" style="1" customWidth="1"/>
    <col min="7935" max="7936" width="9.7109375" style="1" customWidth="1"/>
    <col min="7937" max="7937" width="8.5703125" style="1" customWidth="1"/>
    <col min="7938" max="7939" width="10.5703125" style="1" customWidth="1"/>
    <col min="7940" max="7940" width="9.28515625" style="1" customWidth="1"/>
    <col min="7941" max="7941" width="16.5703125" style="1" customWidth="1"/>
    <col min="7942" max="7942" width="15.5703125" style="1" customWidth="1"/>
    <col min="7943" max="7943" width="15.140625" style="1" customWidth="1"/>
    <col min="7944" max="7946" width="9.7109375" style="1" customWidth="1"/>
    <col min="7947" max="7948" width="11.7109375" style="1" customWidth="1"/>
    <col min="7949" max="7949" width="11" style="1" customWidth="1"/>
    <col min="7950" max="7951" width="9.42578125" style="1" customWidth="1"/>
    <col min="7952" max="7952" width="8.5703125" style="1" customWidth="1"/>
    <col min="7953" max="7954" width="9.5703125" style="1" customWidth="1"/>
    <col min="7955" max="7955" width="7.7109375" style="1" customWidth="1"/>
    <col min="7956" max="7962" width="12.7109375" style="1" customWidth="1"/>
    <col min="7963" max="7963" width="11.85546875" style="1" customWidth="1"/>
    <col min="7964" max="7965" width="9.85546875" style="1" customWidth="1"/>
    <col min="7966" max="7966" width="11.28515625" style="1" customWidth="1"/>
    <col min="7967" max="7968" width="9.7109375" style="1" customWidth="1"/>
    <col min="7969" max="7969" width="10.42578125" style="1" customWidth="1"/>
    <col min="7970" max="7971" width="13.42578125" style="1" customWidth="1"/>
    <col min="7972" max="7972" width="12.7109375" style="1" customWidth="1"/>
    <col min="7973" max="7974" width="9.5703125" style="1" customWidth="1"/>
    <col min="7975" max="7975" width="9.28515625" style="1" customWidth="1"/>
    <col min="7976" max="7977" width="11.7109375" style="1" customWidth="1"/>
    <col min="7978" max="7978" width="11.42578125" style="1" customWidth="1"/>
    <col min="7979" max="7979" width="12.7109375" style="1" customWidth="1"/>
    <col min="7980" max="7980" width="12.28515625" style="1" customWidth="1"/>
    <col min="7981" max="7981" width="11.7109375" style="1" customWidth="1"/>
    <col min="7982" max="7983" width="13.85546875" style="1" customWidth="1"/>
    <col min="7984" max="7984" width="14.5703125" style="1" customWidth="1"/>
    <col min="7985" max="7986" width="12.85546875" style="1" customWidth="1"/>
    <col min="7987" max="7987" width="12.7109375" style="1" customWidth="1"/>
    <col min="7988" max="7989" width="11.7109375" style="1" customWidth="1"/>
    <col min="7990" max="7990" width="11.42578125" style="1" customWidth="1"/>
    <col min="7991" max="7991" width="10.42578125" style="1" customWidth="1"/>
    <col min="7992" max="7992" width="9.42578125" style="1" customWidth="1"/>
    <col min="7993" max="7993" width="10.28515625" style="1" customWidth="1"/>
    <col min="7994" max="7995" width="9.42578125" style="1" customWidth="1"/>
    <col min="7996" max="7996" width="7.85546875" style="1" customWidth="1"/>
    <col min="7997" max="7998" width="11.7109375" style="1" customWidth="1"/>
    <col min="7999" max="7999" width="12.28515625" style="1" customWidth="1"/>
    <col min="8000" max="8000" width="11.7109375" style="1" customWidth="1"/>
    <col min="8001" max="8002" width="15.42578125" style="1" customWidth="1"/>
    <col min="8003" max="8003" width="17" style="1" customWidth="1"/>
    <col min="8004" max="8005" width="9.85546875" style="1" customWidth="1"/>
    <col min="8006" max="8006" width="10.5703125" style="1" customWidth="1"/>
    <col min="8007" max="8008" width="10.7109375" style="1" customWidth="1"/>
    <col min="8009" max="8009" width="9.140625" style="1" customWidth="1"/>
    <col min="8010" max="8011" width="9.42578125" style="1" customWidth="1"/>
    <col min="8012" max="8012" width="8.7109375" style="1" customWidth="1"/>
    <col min="8013" max="8014" width="10.140625" style="1" customWidth="1"/>
    <col min="8015" max="8015" width="9.85546875" style="1" customWidth="1"/>
    <col min="8016" max="8017" width="9.5703125" style="1" customWidth="1"/>
    <col min="8018" max="8018" width="8.85546875" style="1" customWidth="1"/>
    <col min="8019" max="8020" width="14" style="1" customWidth="1"/>
    <col min="8021" max="8021" width="12.28515625" style="1" customWidth="1"/>
    <col min="8022" max="8022" width="8.140625" style="1" customWidth="1"/>
    <col min="8023" max="8024" width="12.7109375" style="1" customWidth="1"/>
    <col min="8025" max="8025" width="11.7109375" style="1" customWidth="1"/>
    <col min="8026" max="8026" width="15.42578125" style="1" customWidth="1"/>
    <col min="8027" max="8027" width="14.85546875" style="1" customWidth="1"/>
    <col min="8028" max="8028" width="13.7109375" style="1" customWidth="1"/>
    <col min="8029" max="8029" width="8.5703125" style="1"/>
    <col min="8030" max="8030" width="13.7109375" style="1" customWidth="1"/>
    <col min="8031" max="8146" width="8.5703125" style="1"/>
    <col min="8147" max="8147" width="5.140625" style="1" customWidth="1"/>
    <col min="8148" max="8148" width="24" style="1" customWidth="1"/>
    <col min="8149" max="8149" width="15" style="1" customWidth="1"/>
    <col min="8150" max="8150" width="12.28515625" style="1" customWidth="1"/>
    <col min="8151" max="8151" width="16" style="1" customWidth="1"/>
    <col min="8152" max="8152" width="17.140625" style="1" customWidth="1"/>
    <col min="8153" max="8153" width="15.140625" style="1" customWidth="1"/>
    <col min="8154" max="8154" width="13.85546875" style="1" customWidth="1"/>
    <col min="8155" max="8155" width="11.7109375" style="1" customWidth="1"/>
    <col min="8156" max="8156" width="15" style="1" customWidth="1"/>
    <col min="8157" max="8158" width="15.42578125" style="1" customWidth="1"/>
    <col min="8159" max="8159" width="15.140625" style="1" customWidth="1"/>
    <col min="8160" max="8160" width="11.140625" style="1" customWidth="1"/>
    <col min="8161" max="8162" width="15.140625" style="1" customWidth="1"/>
    <col min="8163" max="8164" width="15.28515625" style="1" customWidth="1"/>
    <col min="8165" max="8165" width="10.42578125" style="1" customWidth="1"/>
    <col min="8166" max="8167" width="14.7109375" style="1" customWidth="1"/>
    <col min="8168" max="8169" width="13.85546875" style="1" customWidth="1"/>
    <col min="8170" max="8170" width="14" style="1" customWidth="1"/>
    <col min="8171" max="8172" width="14.28515625" style="1" customWidth="1"/>
    <col min="8173" max="8173" width="12.85546875" style="1" customWidth="1"/>
    <col min="8174" max="8174" width="12" style="1" customWidth="1"/>
    <col min="8175" max="8175" width="13.42578125" style="1" customWidth="1"/>
    <col min="8176" max="8177" width="13.7109375" style="1" customWidth="1"/>
    <col min="8178" max="8180" width="12.85546875" style="1" customWidth="1"/>
    <col min="8181" max="8182" width="13.7109375" style="1" customWidth="1"/>
    <col min="8183" max="8183" width="11.42578125" style="1" customWidth="1"/>
    <col min="8184" max="8184" width="13.42578125" style="1" customWidth="1"/>
    <col min="8185" max="8185" width="12.7109375" style="1" customWidth="1"/>
    <col min="8186" max="8187" width="12.28515625" style="1" customWidth="1"/>
    <col min="8188" max="8188" width="11.7109375" style="1" customWidth="1"/>
    <col min="8189" max="8189" width="12.7109375" style="1" customWidth="1"/>
    <col min="8190" max="8190" width="11.28515625" style="1" customWidth="1"/>
    <col min="8191" max="8192" width="9.7109375" style="1" customWidth="1"/>
    <col min="8193" max="8193" width="8.5703125" style="1" customWidth="1"/>
    <col min="8194" max="8195" width="10.5703125" style="1" customWidth="1"/>
    <col min="8196" max="8196" width="9.28515625" style="1" customWidth="1"/>
    <col min="8197" max="8197" width="16.5703125" style="1" customWidth="1"/>
    <col min="8198" max="8198" width="15.5703125" style="1" customWidth="1"/>
    <col min="8199" max="8199" width="15.140625" style="1" customWidth="1"/>
    <col min="8200" max="8202" width="9.7109375" style="1" customWidth="1"/>
    <col min="8203" max="8204" width="11.7109375" style="1" customWidth="1"/>
    <col min="8205" max="8205" width="11" style="1" customWidth="1"/>
    <col min="8206" max="8207" width="9.42578125" style="1" customWidth="1"/>
    <col min="8208" max="8208" width="8.5703125" style="1" customWidth="1"/>
    <col min="8209" max="8210" width="9.5703125" style="1" customWidth="1"/>
    <col min="8211" max="8211" width="7.7109375" style="1" customWidth="1"/>
    <col min="8212" max="8218" width="12.7109375" style="1" customWidth="1"/>
    <col min="8219" max="8219" width="11.85546875" style="1" customWidth="1"/>
    <col min="8220" max="8221" width="9.85546875" style="1" customWidth="1"/>
    <col min="8222" max="8222" width="11.28515625" style="1" customWidth="1"/>
    <col min="8223" max="8224" width="9.7109375" style="1" customWidth="1"/>
    <col min="8225" max="8225" width="10.42578125" style="1" customWidth="1"/>
    <col min="8226" max="8227" width="13.42578125" style="1" customWidth="1"/>
    <col min="8228" max="8228" width="12.7109375" style="1" customWidth="1"/>
    <col min="8229" max="8230" width="9.5703125" style="1" customWidth="1"/>
    <col min="8231" max="8231" width="9.28515625" style="1" customWidth="1"/>
    <col min="8232" max="8233" width="11.7109375" style="1" customWidth="1"/>
    <col min="8234" max="8234" width="11.42578125" style="1" customWidth="1"/>
    <col min="8235" max="8235" width="12.7109375" style="1" customWidth="1"/>
    <col min="8236" max="8236" width="12.28515625" style="1" customWidth="1"/>
    <col min="8237" max="8237" width="11.7109375" style="1" customWidth="1"/>
    <col min="8238" max="8239" width="13.85546875" style="1" customWidth="1"/>
    <col min="8240" max="8240" width="14.5703125" style="1" customWidth="1"/>
    <col min="8241" max="8242" width="12.85546875" style="1" customWidth="1"/>
    <col min="8243" max="8243" width="12.7109375" style="1" customWidth="1"/>
    <col min="8244" max="8245" width="11.7109375" style="1" customWidth="1"/>
    <col min="8246" max="8246" width="11.42578125" style="1" customWidth="1"/>
    <col min="8247" max="8247" width="10.42578125" style="1" customWidth="1"/>
    <col min="8248" max="8248" width="9.42578125" style="1" customWidth="1"/>
    <col min="8249" max="8249" width="10.28515625" style="1" customWidth="1"/>
    <col min="8250" max="8251" width="9.42578125" style="1" customWidth="1"/>
    <col min="8252" max="8252" width="7.85546875" style="1" customWidth="1"/>
    <col min="8253" max="8254" width="11.7109375" style="1" customWidth="1"/>
    <col min="8255" max="8255" width="12.28515625" style="1" customWidth="1"/>
    <col min="8256" max="8256" width="11.7109375" style="1" customWidth="1"/>
    <col min="8257" max="8258" width="15.42578125" style="1" customWidth="1"/>
    <col min="8259" max="8259" width="17" style="1" customWidth="1"/>
    <col min="8260" max="8261" width="9.85546875" style="1" customWidth="1"/>
    <col min="8262" max="8262" width="10.5703125" style="1" customWidth="1"/>
    <col min="8263" max="8264" width="10.7109375" style="1" customWidth="1"/>
    <col min="8265" max="8265" width="9.140625" style="1" customWidth="1"/>
    <col min="8266" max="8267" width="9.42578125" style="1" customWidth="1"/>
    <col min="8268" max="8268" width="8.7109375" style="1" customWidth="1"/>
    <col min="8269" max="8270" width="10.140625" style="1" customWidth="1"/>
    <col min="8271" max="8271" width="9.85546875" style="1" customWidth="1"/>
    <col min="8272" max="8273" width="9.5703125" style="1" customWidth="1"/>
    <col min="8274" max="8274" width="8.85546875" style="1" customWidth="1"/>
    <col min="8275" max="8276" width="14" style="1" customWidth="1"/>
    <col min="8277" max="8277" width="12.28515625" style="1" customWidth="1"/>
    <col min="8278" max="8278" width="8.140625" style="1" customWidth="1"/>
    <col min="8279" max="8280" width="12.7109375" style="1" customWidth="1"/>
    <col min="8281" max="8281" width="11.7109375" style="1" customWidth="1"/>
    <col min="8282" max="8282" width="15.42578125" style="1" customWidth="1"/>
    <col min="8283" max="8283" width="14.85546875" style="1" customWidth="1"/>
    <col min="8284" max="8284" width="13.7109375" style="1" customWidth="1"/>
    <col min="8285" max="8285" width="8.5703125" style="1"/>
    <col min="8286" max="8286" width="13.7109375" style="1" customWidth="1"/>
    <col min="8287" max="8402" width="8.5703125" style="1"/>
    <col min="8403" max="8403" width="5.140625" style="1" customWidth="1"/>
    <col min="8404" max="8404" width="24" style="1" customWidth="1"/>
    <col min="8405" max="8405" width="15" style="1" customWidth="1"/>
    <col min="8406" max="8406" width="12.28515625" style="1" customWidth="1"/>
    <col min="8407" max="8407" width="16" style="1" customWidth="1"/>
    <col min="8408" max="8408" width="17.140625" style="1" customWidth="1"/>
    <col min="8409" max="8409" width="15.140625" style="1" customWidth="1"/>
    <col min="8410" max="8410" width="13.85546875" style="1" customWidth="1"/>
    <col min="8411" max="8411" width="11.7109375" style="1" customWidth="1"/>
    <col min="8412" max="8412" width="15" style="1" customWidth="1"/>
    <col min="8413" max="8414" width="15.42578125" style="1" customWidth="1"/>
    <col min="8415" max="8415" width="15.140625" style="1" customWidth="1"/>
    <col min="8416" max="8416" width="11.140625" style="1" customWidth="1"/>
    <col min="8417" max="8418" width="15.140625" style="1" customWidth="1"/>
    <col min="8419" max="8420" width="15.28515625" style="1" customWidth="1"/>
    <col min="8421" max="8421" width="10.42578125" style="1" customWidth="1"/>
    <col min="8422" max="8423" width="14.7109375" style="1" customWidth="1"/>
    <col min="8424" max="8425" width="13.85546875" style="1" customWidth="1"/>
    <col min="8426" max="8426" width="14" style="1" customWidth="1"/>
    <col min="8427" max="8428" width="14.28515625" style="1" customWidth="1"/>
    <col min="8429" max="8429" width="12.85546875" style="1" customWidth="1"/>
    <col min="8430" max="8430" width="12" style="1" customWidth="1"/>
    <col min="8431" max="8431" width="13.42578125" style="1" customWidth="1"/>
    <col min="8432" max="8433" width="13.7109375" style="1" customWidth="1"/>
    <col min="8434" max="8436" width="12.85546875" style="1" customWidth="1"/>
    <col min="8437" max="8438" width="13.7109375" style="1" customWidth="1"/>
    <col min="8439" max="8439" width="11.42578125" style="1" customWidth="1"/>
    <col min="8440" max="8440" width="13.42578125" style="1" customWidth="1"/>
    <col min="8441" max="8441" width="12.7109375" style="1" customWidth="1"/>
    <col min="8442" max="8443" width="12.28515625" style="1" customWidth="1"/>
    <col min="8444" max="8444" width="11.7109375" style="1" customWidth="1"/>
    <col min="8445" max="8445" width="12.7109375" style="1" customWidth="1"/>
    <col min="8446" max="8446" width="11.28515625" style="1" customWidth="1"/>
    <col min="8447" max="8448" width="9.7109375" style="1" customWidth="1"/>
    <col min="8449" max="8449" width="8.5703125" style="1" customWidth="1"/>
    <col min="8450" max="8451" width="10.5703125" style="1" customWidth="1"/>
    <col min="8452" max="8452" width="9.28515625" style="1" customWidth="1"/>
    <col min="8453" max="8453" width="16.5703125" style="1" customWidth="1"/>
    <col min="8454" max="8454" width="15.5703125" style="1" customWidth="1"/>
    <col min="8455" max="8455" width="15.140625" style="1" customWidth="1"/>
    <col min="8456" max="8458" width="9.7109375" style="1" customWidth="1"/>
    <col min="8459" max="8460" width="11.7109375" style="1" customWidth="1"/>
    <col min="8461" max="8461" width="11" style="1" customWidth="1"/>
    <col min="8462" max="8463" width="9.42578125" style="1" customWidth="1"/>
    <col min="8464" max="8464" width="8.5703125" style="1" customWidth="1"/>
    <col min="8465" max="8466" width="9.5703125" style="1" customWidth="1"/>
    <col min="8467" max="8467" width="7.7109375" style="1" customWidth="1"/>
    <col min="8468" max="8474" width="12.7109375" style="1" customWidth="1"/>
    <col min="8475" max="8475" width="11.85546875" style="1" customWidth="1"/>
    <col min="8476" max="8477" width="9.85546875" style="1" customWidth="1"/>
    <col min="8478" max="8478" width="11.28515625" style="1" customWidth="1"/>
    <col min="8479" max="8480" width="9.7109375" style="1" customWidth="1"/>
    <col min="8481" max="8481" width="10.42578125" style="1" customWidth="1"/>
    <col min="8482" max="8483" width="13.42578125" style="1" customWidth="1"/>
    <col min="8484" max="8484" width="12.7109375" style="1" customWidth="1"/>
    <col min="8485" max="8486" width="9.5703125" style="1" customWidth="1"/>
    <col min="8487" max="8487" width="9.28515625" style="1" customWidth="1"/>
    <col min="8488" max="8489" width="11.7109375" style="1" customWidth="1"/>
    <col min="8490" max="8490" width="11.42578125" style="1" customWidth="1"/>
    <col min="8491" max="8491" width="12.7109375" style="1" customWidth="1"/>
    <col min="8492" max="8492" width="12.28515625" style="1" customWidth="1"/>
    <col min="8493" max="8493" width="11.7109375" style="1" customWidth="1"/>
    <col min="8494" max="8495" width="13.85546875" style="1" customWidth="1"/>
    <col min="8496" max="8496" width="14.5703125" style="1" customWidth="1"/>
    <col min="8497" max="8498" width="12.85546875" style="1" customWidth="1"/>
    <col min="8499" max="8499" width="12.7109375" style="1" customWidth="1"/>
    <col min="8500" max="8501" width="11.7109375" style="1" customWidth="1"/>
    <col min="8502" max="8502" width="11.42578125" style="1" customWidth="1"/>
    <col min="8503" max="8503" width="10.42578125" style="1" customWidth="1"/>
    <col min="8504" max="8504" width="9.42578125" style="1" customWidth="1"/>
    <col min="8505" max="8505" width="10.28515625" style="1" customWidth="1"/>
    <col min="8506" max="8507" width="9.42578125" style="1" customWidth="1"/>
    <col min="8508" max="8508" width="7.85546875" style="1" customWidth="1"/>
    <col min="8509" max="8510" width="11.7109375" style="1" customWidth="1"/>
    <col min="8511" max="8511" width="12.28515625" style="1" customWidth="1"/>
    <col min="8512" max="8512" width="11.7109375" style="1" customWidth="1"/>
    <col min="8513" max="8514" width="15.42578125" style="1" customWidth="1"/>
    <col min="8515" max="8515" width="17" style="1" customWidth="1"/>
    <col min="8516" max="8517" width="9.85546875" style="1" customWidth="1"/>
    <col min="8518" max="8518" width="10.5703125" style="1" customWidth="1"/>
    <col min="8519" max="8520" width="10.7109375" style="1" customWidth="1"/>
    <col min="8521" max="8521" width="9.140625" style="1" customWidth="1"/>
    <col min="8522" max="8523" width="9.42578125" style="1" customWidth="1"/>
    <col min="8524" max="8524" width="8.7109375" style="1" customWidth="1"/>
    <col min="8525" max="8526" width="10.140625" style="1" customWidth="1"/>
    <col min="8527" max="8527" width="9.85546875" style="1" customWidth="1"/>
    <col min="8528" max="8529" width="9.5703125" style="1" customWidth="1"/>
    <col min="8530" max="8530" width="8.85546875" style="1" customWidth="1"/>
    <col min="8531" max="8532" width="14" style="1" customWidth="1"/>
    <col min="8533" max="8533" width="12.28515625" style="1" customWidth="1"/>
    <col min="8534" max="8534" width="8.140625" style="1" customWidth="1"/>
    <col min="8535" max="8536" width="12.7109375" style="1" customWidth="1"/>
    <col min="8537" max="8537" width="11.7109375" style="1" customWidth="1"/>
    <col min="8538" max="8538" width="15.42578125" style="1" customWidth="1"/>
    <col min="8539" max="8539" width="14.85546875" style="1" customWidth="1"/>
    <col min="8540" max="8540" width="13.7109375" style="1" customWidth="1"/>
    <col min="8541" max="8541" width="8.5703125" style="1"/>
    <col min="8542" max="8542" width="13.7109375" style="1" customWidth="1"/>
    <col min="8543" max="8658" width="8.5703125" style="1"/>
    <col min="8659" max="8659" width="5.140625" style="1" customWidth="1"/>
    <col min="8660" max="8660" width="24" style="1" customWidth="1"/>
    <col min="8661" max="8661" width="15" style="1" customWidth="1"/>
    <col min="8662" max="8662" width="12.28515625" style="1" customWidth="1"/>
    <col min="8663" max="8663" width="16" style="1" customWidth="1"/>
    <col min="8664" max="8664" width="17.140625" style="1" customWidth="1"/>
    <col min="8665" max="8665" width="15.140625" style="1" customWidth="1"/>
    <col min="8666" max="8666" width="13.85546875" style="1" customWidth="1"/>
    <col min="8667" max="8667" width="11.7109375" style="1" customWidth="1"/>
    <col min="8668" max="8668" width="15" style="1" customWidth="1"/>
    <col min="8669" max="8670" width="15.42578125" style="1" customWidth="1"/>
    <col min="8671" max="8671" width="15.140625" style="1" customWidth="1"/>
    <col min="8672" max="8672" width="11.140625" style="1" customWidth="1"/>
    <col min="8673" max="8674" width="15.140625" style="1" customWidth="1"/>
    <col min="8675" max="8676" width="15.28515625" style="1" customWidth="1"/>
    <col min="8677" max="8677" width="10.42578125" style="1" customWidth="1"/>
    <col min="8678" max="8679" width="14.7109375" style="1" customWidth="1"/>
    <col min="8680" max="8681" width="13.85546875" style="1" customWidth="1"/>
    <col min="8682" max="8682" width="14" style="1" customWidth="1"/>
    <col min="8683" max="8684" width="14.28515625" style="1" customWidth="1"/>
    <col min="8685" max="8685" width="12.85546875" style="1" customWidth="1"/>
    <col min="8686" max="8686" width="12" style="1" customWidth="1"/>
    <col min="8687" max="8687" width="13.42578125" style="1" customWidth="1"/>
    <col min="8688" max="8689" width="13.7109375" style="1" customWidth="1"/>
    <col min="8690" max="8692" width="12.85546875" style="1" customWidth="1"/>
    <col min="8693" max="8694" width="13.7109375" style="1" customWidth="1"/>
    <col min="8695" max="8695" width="11.42578125" style="1" customWidth="1"/>
    <col min="8696" max="8696" width="13.42578125" style="1" customWidth="1"/>
    <col min="8697" max="8697" width="12.7109375" style="1" customWidth="1"/>
    <col min="8698" max="8699" width="12.28515625" style="1" customWidth="1"/>
    <col min="8700" max="8700" width="11.7109375" style="1" customWidth="1"/>
    <col min="8701" max="8701" width="12.7109375" style="1" customWidth="1"/>
    <col min="8702" max="8702" width="11.28515625" style="1" customWidth="1"/>
    <col min="8703" max="8704" width="9.7109375" style="1" customWidth="1"/>
    <col min="8705" max="8705" width="8.5703125" style="1" customWidth="1"/>
    <col min="8706" max="8707" width="10.5703125" style="1" customWidth="1"/>
    <col min="8708" max="8708" width="9.28515625" style="1" customWidth="1"/>
    <col min="8709" max="8709" width="16.5703125" style="1" customWidth="1"/>
    <col min="8710" max="8710" width="15.5703125" style="1" customWidth="1"/>
    <col min="8711" max="8711" width="15.140625" style="1" customWidth="1"/>
    <col min="8712" max="8714" width="9.7109375" style="1" customWidth="1"/>
    <col min="8715" max="8716" width="11.7109375" style="1" customWidth="1"/>
    <col min="8717" max="8717" width="11" style="1" customWidth="1"/>
    <col min="8718" max="8719" width="9.42578125" style="1" customWidth="1"/>
    <col min="8720" max="8720" width="8.5703125" style="1" customWidth="1"/>
    <col min="8721" max="8722" width="9.5703125" style="1" customWidth="1"/>
    <col min="8723" max="8723" width="7.7109375" style="1" customWidth="1"/>
    <col min="8724" max="8730" width="12.7109375" style="1" customWidth="1"/>
    <col min="8731" max="8731" width="11.85546875" style="1" customWidth="1"/>
    <col min="8732" max="8733" width="9.85546875" style="1" customWidth="1"/>
    <col min="8734" max="8734" width="11.28515625" style="1" customWidth="1"/>
    <col min="8735" max="8736" width="9.7109375" style="1" customWidth="1"/>
    <col min="8737" max="8737" width="10.42578125" style="1" customWidth="1"/>
    <col min="8738" max="8739" width="13.42578125" style="1" customWidth="1"/>
    <col min="8740" max="8740" width="12.7109375" style="1" customWidth="1"/>
    <col min="8741" max="8742" width="9.5703125" style="1" customWidth="1"/>
    <col min="8743" max="8743" width="9.28515625" style="1" customWidth="1"/>
    <col min="8744" max="8745" width="11.7109375" style="1" customWidth="1"/>
    <col min="8746" max="8746" width="11.42578125" style="1" customWidth="1"/>
    <col min="8747" max="8747" width="12.7109375" style="1" customWidth="1"/>
    <col min="8748" max="8748" width="12.28515625" style="1" customWidth="1"/>
    <col min="8749" max="8749" width="11.7109375" style="1" customWidth="1"/>
    <col min="8750" max="8751" width="13.85546875" style="1" customWidth="1"/>
    <col min="8752" max="8752" width="14.5703125" style="1" customWidth="1"/>
    <col min="8753" max="8754" width="12.85546875" style="1" customWidth="1"/>
    <col min="8755" max="8755" width="12.7109375" style="1" customWidth="1"/>
    <col min="8756" max="8757" width="11.7109375" style="1" customWidth="1"/>
    <col min="8758" max="8758" width="11.42578125" style="1" customWidth="1"/>
    <col min="8759" max="8759" width="10.42578125" style="1" customWidth="1"/>
    <col min="8760" max="8760" width="9.42578125" style="1" customWidth="1"/>
    <col min="8761" max="8761" width="10.28515625" style="1" customWidth="1"/>
    <col min="8762" max="8763" width="9.42578125" style="1" customWidth="1"/>
    <col min="8764" max="8764" width="7.85546875" style="1" customWidth="1"/>
    <col min="8765" max="8766" width="11.7109375" style="1" customWidth="1"/>
    <col min="8767" max="8767" width="12.28515625" style="1" customWidth="1"/>
    <col min="8768" max="8768" width="11.7109375" style="1" customWidth="1"/>
    <col min="8769" max="8770" width="15.42578125" style="1" customWidth="1"/>
    <col min="8771" max="8771" width="17" style="1" customWidth="1"/>
    <col min="8772" max="8773" width="9.85546875" style="1" customWidth="1"/>
    <col min="8774" max="8774" width="10.5703125" style="1" customWidth="1"/>
    <col min="8775" max="8776" width="10.7109375" style="1" customWidth="1"/>
    <col min="8777" max="8777" width="9.140625" style="1" customWidth="1"/>
    <col min="8778" max="8779" width="9.42578125" style="1" customWidth="1"/>
    <col min="8780" max="8780" width="8.7109375" style="1" customWidth="1"/>
    <col min="8781" max="8782" width="10.140625" style="1" customWidth="1"/>
    <col min="8783" max="8783" width="9.85546875" style="1" customWidth="1"/>
    <col min="8784" max="8785" width="9.5703125" style="1" customWidth="1"/>
    <col min="8786" max="8786" width="8.85546875" style="1" customWidth="1"/>
    <col min="8787" max="8788" width="14" style="1" customWidth="1"/>
    <col min="8789" max="8789" width="12.28515625" style="1" customWidth="1"/>
    <col min="8790" max="8790" width="8.140625" style="1" customWidth="1"/>
    <col min="8791" max="8792" width="12.7109375" style="1" customWidth="1"/>
    <col min="8793" max="8793" width="11.7109375" style="1" customWidth="1"/>
    <col min="8794" max="8794" width="15.42578125" style="1" customWidth="1"/>
    <col min="8795" max="8795" width="14.85546875" style="1" customWidth="1"/>
    <col min="8796" max="8796" width="13.7109375" style="1" customWidth="1"/>
    <col min="8797" max="8797" width="8.5703125" style="1"/>
    <col min="8798" max="8798" width="13.7109375" style="1" customWidth="1"/>
    <col min="8799" max="8914" width="8.5703125" style="1"/>
    <col min="8915" max="8915" width="5.140625" style="1" customWidth="1"/>
    <col min="8916" max="8916" width="24" style="1" customWidth="1"/>
    <col min="8917" max="8917" width="15" style="1" customWidth="1"/>
    <col min="8918" max="8918" width="12.28515625" style="1" customWidth="1"/>
    <col min="8919" max="8919" width="16" style="1" customWidth="1"/>
    <col min="8920" max="8920" width="17.140625" style="1" customWidth="1"/>
    <col min="8921" max="8921" width="15.140625" style="1" customWidth="1"/>
    <col min="8922" max="8922" width="13.85546875" style="1" customWidth="1"/>
    <col min="8923" max="8923" width="11.7109375" style="1" customWidth="1"/>
    <col min="8924" max="8924" width="15" style="1" customWidth="1"/>
    <col min="8925" max="8926" width="15.42578125" style="1" customWidth="1"/>
    <col min="8927" max="8927" width="15.140625" style="1" customWidth="1"/>
    <col min="8928" max="8928" width="11.140625" style="1" customWidth="1"/>
    <col min="8929" max="8930" width="15.140625" style="1" customWidth="1"/>
    <col min="8931" max="8932" width="15.28515625" style="1" customWidth="1"/>
    <col min="8933" max="8933" width="10.42578125" style="1" customWidth="1"/>
    <col min="8934" max="8935" width="14.7109375" style="1" customWidth="1"/>
    <col min="8936" max="8937" width="13.85546875" style="1" customWidth="1"/>
    <col min="8938" max="8938" width="14" style="1" customWidth="1"/>
    <col min="8939" max="8940" width="14.28515625" style="1" customWidth="1"/>
    <col min="8941" max="8941" width="12.85546875" style="1" customWidth="1"/>
    <col min="8942" max="8942" width="12" style="1" customWidth="1"/>
    <col min="8943" max="8943" width="13.42578125" style="1" customWidth="1"/>
    <col min="8944" max="8945" width="13.7109375" style="1" customWidth="1"/>
    <col min="8946" max="8948" width="12.85546875" style="1" customWidth="1"/>
    <col min="8949" max="8950" width="13.7109375" style="1" customWidth="1"/>
    <col min="8951" max="8951" width="11.42578125" style="1" customWidth="1"/>
    <col min="8952" max="8952" width="13.42578125" style="1" customWidth="1"/>
    <col min="8953" max="8953" width="12.7109375" style="1" customWidth="1"/>
    <col min="8954" max="8955" width="12.28515625" style="1" customWidth="1"/>
    <col min="8956" max="8956" width="11.7109375" style="1" customWidth="1"/>
    <col min="8957" max="8957" width="12.7109375" style="1" customWidth="1"/>
    <col min="8958" max="8958" width="11.28515625" style="1" customWidth="1"/>
    <col min="8959" max="8960" width="9.7109375" style="1" customWidth="1"/>
    <col min="8961" max="8961" width="8.5703125" style="1" customWidth="1"/>
    <col min="8962" max="8963" width="10.5703125" style="1" customWidth="1"/>
    <col min="8964" max="8964" width="9.28515625" style="1" customWidth="1"/>
    <col min="8965" max="8965" width="16.5703125" style="1" customWidth="1"/>
    <col min="8966" max="8966" width="15.5703125" style="1" customWidth="1"/>
    <col min="8967" max="8967" width="15.140625" style="1" customWidth="1"/>
    <col min="8968" max="8970" width="9.7109375" style="1" customWidth="1"/>
    <col min="8971" max="8972" width="11.7109375" style="1" customWidth="1"/>
    <col min="8973" max="8973" width="11" style="1" customWidth="1"/>
    <col min="8974" max="8975" width="9.42578125" style="1" customWidth="1"/>
    <col min="8976" max="8976" width="8.5703125" style="1" customWidth="1"/>
    <col min="8977" max="8978" width="9.5703125" style="1" customWidth="1"/>
    <col min="8979" max="8979" width="7.7109375" style="1" customWidth="1"/>
    <col min="8980" max="8986" width="12.7109375" style="1" customWidth="1"/>
    <col min="8987" max="8987" width="11.85546875" style="1" customWidth="1"/>
    <col min="8988" max="8989" width="9.85546875" style="1" customWidth="1"/>
    <col min="8990" max="8990" width="11.28515625" style="1" customWidth="1"/>
    <col min="8991" max="8992" width="9.7109375" style="1" customWidth="1"/>
    <col min="8993" max="8993" width="10.42578125" style="1" customWidth="1"/>
    <col min="8994" max="8995" width="13.42578125" style="1" customWidth="1"/>
    <col min="8996" max="8996" width="12.7109375" style="1" customWidth="1"/>
    <col min="8997" max="8998" width="9.5703125" style="1" customWidth="1"/>
    <col min="8999" max="8999" width="9.28515625" style="1" customWidth="1"/>
    <col min="9000" max="9001" width="11.7109375" style="1" customWidth="1"/>
    <col min="9002" max="9002" width="11.42578125" style="1" customWidth="1"/>
    <col min="9003" max="9003" width="12.7109375" style="1" customWidth="1"/>
    <col min="9004" max="9004" width="12.28515625" style="1" customWidth="1"/>
    <col min="9005" max="9005" width="11.7109375" style="1" customWidth="1"/>
    <col min="9006" max="9007" width="13.85546875" style="1" customWidth="1"/>
    <col min="9008" max="9008" width="14.5703125" style="1" customWidth="1"/>
    <col min="9009" max="9010" width="12.85546875" style="1" customWidth="1"/>
    <col min="9011" max="9011" width="12.7109375" style="1" customWidth="1"/>
    <col min="9012" max="9013" width="11.7109375" style="1" customWidth="1"/>
    <col min="9014" max="9014" width="11.42578125" style="1" customWidth="1"/>
    <col min="9015" max="9015" width="10.42578125" style="1" customWidth="1"/>
    <col min="9016" max="9016" width="9.42578125" style="1" customWidth="1"/>
    <col min="9017" max="9017" width="10.28515625" style="1" customWidth="1"/>
    <col min="9018" max="9019" width="9.42578125" style="1" customWidth="1"/>
    <col min="9020" max="9020" width="7.85546875" style="1" customWidth="1"/>
    <col min="9021" max="9022" width="11.7109375" style="1" customWidth="1"/>
    <col min="9023" max="9023" width="12.28515625" style="1" customWidth="1"/>
    <col min="9024" max="9024" width="11.7109375" style="1" customWidth="1"/>
    <col min="9025" max="9026" width="15.42578125" style="1" customWidth="1"/>
    <col min="9027" max="9027" width="17" style="1" customWidth="1"/>
    <col min="9028" max="9029" width="9.85546875" style="1" customWidth="1"/>
    <col min="9030" max="9030" width="10.5703125" style="1" customWidth="1"/>
    <col min="9031" max="9032" width="10.7109375" style="1" customWidth="1"/>
    <col min="9033" max="9033" width="9.140625" style="1" customWidth="1"/>
    <col min="9034" max="9035" width="9.42578125" style="1" customWidth="1"/>
    <col min="9036" max="9036" width="8.7109375" style="1" customWidth="1"/>
    <col min="9037" max="9038" width="10.140625" style="1" customWidth="1"/>
    <col min="9039" max="9039" width="9.85546875" style="1" customWidth="1"/>
    <col min="9040" max="9041" width="9.5703125" style="1" customWidth="1"/>
    <col min="9042" max="9042" width="8.85546875" style="1" customWidth="1"/>
    <col min="9043" max="9044" width="14" style="1" customWidth="1"/>
    <col min="9045" max="9045" width="12.28515625" style="1" customWidth="1"/>
    <col min="9046" max="9046" width="8.140625" style="1" customWidth="1"/>
    <col min="9047" max="9048" width="12.7109375" style="1" customWidth="1"/>
    <col min="9049" max="9049" width="11.7109375" style="1" customWidth="1"/>
    <col min="9050" max="9050" width="15.42578125" style="1" customWidth="1"/>
    <col min="9051" max="9051" width="14.85546875" style="1" customWidth="1"/>
    <col min="9052" max="9052" width="13.7109375" style="1" customWidth="1"/>
    <col min="9053" max="9053" width="8.5703125" style="1"/>
    <col min="9054" max="9054" width="13.7109375" style="1" customWidth="1"/>
    <col min="9055" max="9170" width="8.5703125" style="1"/>
    <col min="9171" max="9171" width="5.140625" style="1" customWidth="1"/>
    <col min="9172" max="9172" width="24" style="1" customWidth="1"/>
    <col min="9173" max="9173" width="15" style="1" customWidth="1"/>
    <col min="9174" max="9174" width="12.28515625" style="1" customWidth="1"/>
    <col min="9175" max="9175" width="16" style="1" customWidth="1"/>
    <col min="9176" max="9176" width="17.140625" style="1" customWidth="1"/>
    <col min="9177" max="9177" width="15.140625" style="1" customWidth="1"/>
    <col min="9178" max="9178" width="13.85546875" style="1" customWidth="1"/>
    <col min="9179" max="9179" width="11.7109375" style="1" customWidth="1"/>
    <col min="9180" max="9180" width="15" style="1" customWidth="1"/>
    <col min="9181" max="9182" width="15.42578125" style="1" customWidth="1"/>
    <col min="9183" max="9183" width="15.140625" style="1" customWidth="1"/>
    <col min="9184" max="9184" width="11.140625" style="1" customWidth="1"/>
    <col min="9185" max="9186" width="15.140625" style="1" customWidth="1"/>
    <col min="9187" max="9188" width="15.28515625" style="1" customWidth="1"/>
    <col min="9189" max="9189" width="10.42578125" style="1" customWidth="1"/>
    <col min="9190" max="9191" width="14.7109375" style="1" customWidth="1"/>
    <col min="9192" max="9193" width="13.85546875" style="1" customWidth="1"/>
    <col min="9194" max="9194" width="14" style="1" customWidth="1"/>
    <col min="9195" max="9196" width="14.28515625" style="1" customWidth="1"/>
    <col min="9197" max="9197" width="12.85546875" style="1" customWidth="1"/>
    <col min="9198" max="9198" width="12" style="1" customWidth="1"/>
    <col min="9199" max="9199" width="13.42578125" style="1" customWidth="1"/>
    <col min="9200" max="9201" width="13.7109375" style="1" customWidth="1"/>
    <col min="9202" max="9204" width="12.85546875" style="1" customWidth="1"/>
    <col min="9205" max="9206" width="13.7109375" style="1" customWidth="1"/>
    <col min="9207" max="9207" width="11.42578125" style="1" customWidth="1"/>
    <col min="9208" max="9208" width="13.42578125" style="1" customWidth="1"/>
    <col min="9209" max="9209" width="12.7109375" style="1" customWidth="1"/>
    <col min="9210" max="9211" width="12.28515625" style="1" customWidth="1"/>
    <col min="9212" max="9212" width="11.7109375" style="1" customWidth="1"/>
    <col min="9213" max="9213" width="12.7109375" style="1" customWidth="1"/>
    <col min="9214" max="9214" width="11.28515625" style="1" customWidth="1"/>
    <col min="9215" max="9216" width="9.7109375" style="1" customWidth="1"/>
    <col min="9217" max="9217" width="8.5703125" style="1" customWidth="1"/>
    <col min="9218" max="9219" width="10.5703125" style="1" customWidth="1"/>
    <col min="9220" max="9220" width="9.28515625" style="1" customWidth="1"/>
    <col min="9221" max="9221" width="16.5703125" style="1" customWidth="1"/>
    <col min="9222" max="9222" width="15.5703125" style="1" customWidth="1"/>
    <col min="9223" max="9223" width="15.140625" style="1" customWidth="1"/>
    <col min="9224" max="9226" width="9.7109375" style="1" customWidth="1"/>
    <col min="9227" max="9228" width="11.7109375" style="1" customWidth="1"/>
    <col min="9229" max="9229" width="11" style="1" customWidth="1"/>
    <col min="9230" max="9231" width="9.42578125" style="1" customWidth="1"/>
    <col min="9232" max="9232" width="8.5703125" style="1" customWidth="1"/>
    <col min="9233" max="9234" width="9.5703125" style="1" customWidth="1"/>
    <col min="9235" max="9235" width="7.7109375" style="1" customWidth="1"/>
    <col min="9236" max="9242" width="12.7109375" style="1" customWidth="1"/>
    <col min="9243" max="9243" width="11.85546875" style="1" customWidth="1"/>
    <col min="9244" max="9245" width="9.85546875" style="1" customWidth="1"/>
    <col min="9246" max="9246" width="11.28515625" style="1" customWidth="1"/>
    <col min="9247" max="9248" width="9.7109375" style="1" customWidth="1"/>
    <col min="9249" max="9249" width="10.42578125" style="1" customWidth="1"/>
    <col min="9250" max="9251" width="13.42578125" style="1" customWidth="1"/>
    <col min="9252" max="9252" width="12.7109375" style="1" customWidth="1"/>
    <col min="9253" max="9254" width="9.5703125" style="1" customWidth="1"/>
    <col min="9255" max="9255" width="9.28515625" style="1" customWidth="1"/>
    <col min="9256" max="9257" width="11.7109375" style="1" customWidth="1"/>
    <col min="9258" max="9258" width="11.42578125" style="1" customWidth="1"/>
    <col min="9259" max="9259" width="12.7109375" style="1" customWidth="1"/>
    <col min="9260" max="9260" width="12.28515625" style="1" customWidth="1"/>
    <col min="9261" max="9261" width="11.7109375" style="1" customWidth="1"/>
    <col min="9262" max="9263" width="13.85546875" style="1" customWidth="1"/>
    <col min="9264" max="9264" width="14.5703125" style="1" customWidth="1"/>
    <col min="9265" max="9266" width="12.85546875" style="1" customWidth="1"/>
    <col min="9267" max="9267" width="12.7109375" style="1" customWidth="1"/>
    <col min="9268" max="9269" width="11.7109375" style="1" customWidth="1"/>
    <col min="9270" max="9270" width="11.42578125" style="1" customWidth="1"/>
    <col min="9271" max="9271" width="10.42578125" style="1" customWidth="1"/>
    <col min="9272" max="9272" width="9.42578125" style="1" customWidth="1"/>
    <col min="9273" max="9273" width="10.28515625" style="1" customWidth="1"/>
    <col min="9274" max="9275" width="9.42578125" style="1" customWidth="1"/>
    <col min="9276" max="9276" width="7.85546875" style="1" customWidth="1"/>
    <col min="9277" max="9278" width="11.7109375" style="1" customWidth="1"/>
    <col min="9279" max="9279" width="12.28515625" style="1" customWidth="1"/>
    <col min="9280" max="9280" width="11.7109375" style="1" customWidth="1"/>
    <col min="9281" max="9282" width="15.42578125" style="1" customWidth="1"/>
    <col min="9283" max="9283" width="17" style="1" customWidth="1"/>
    <col min="9284" max="9285" width="9.85546875" style="1" customWidth="1"/>
    <col min="9286" max="9286" width="10.5703125" style="1" customWidth="1"/>
    <col min="9287" max="9288" width="10.7109375" style="1" customWidth="1"/>
    <col min="9289" max="9289" width="9.140625" style="1" customWidth="1"/>
    <col min="9290" max="9291" width="9.42578125" style="1" customWidth="1"/>
    <col min="9292" max="9292" width="8.7109375" style="1" customWidth="1"/>
    <col min="9293" max="9294" width="10.140625" style="1" customWidth="1"/>
    <col min="9295" max="9295" width="9.85546875" style="1" customWidth="1"/>
    <col min="9296" max="9297" width="9.5703125" style="1" customWidth="1"/>
    <col min="9298" max="9298" width="8.85546875" style="1" customWidth="1"/>
    <col min="9299" max="9300" width="14" style="1" customWidth="1"/>
    <col min="9301" max="9301" width="12.28515625" style="1" customWidth="1"/>
    <col min="9302" max="9302" width="8.140625" style="1" customWidth="1"/>
    <col min="9303" max="9304" width="12.7109375" style="1" customWidth="1"/>
    <col min="9305" max="9305" width="11.7109375" style="1" customWidth="1"/>
    <col min="9306" max="9306" width="15.42578125" style="1" customWidth="1"/>
    <col min="9307" max="9307" width="14.85546875" style="1" customWidth="1"/>
    <col min="9308" max="9308" width="13.7109375" style="1" customWidth="1"/>
    <col min="9309" max="9309" width="8.5703125" style="1"/>
    <col min="9310" max="9310" width="13.7109375" style="1" customWidth="1"/>
    <col min="9311" max="9426" width="8.5703125" style="1"/>
    <col min="9427" max="9427" width="5.140625" style="1" customWidth="1"/>
    <col min="9428" max="9428" width="24" style="1" customWidth="1"/>
    <col min="9429" max="9429" width="15" style="1" customWidth="1"/>
    <col min="9430" max="9430" width="12.28515625" style="1" customWidth="1"/>
    <col min="9431" max="9431" width="16" style="1" customWidth="1"/>
    <col min="9432" max="9432" width="17.140625" style="1" customWidth="1"/>
    <col min="9433" max="9433" width="15.140625" style="1" customWidth="1"/>
    <col min="9434" max="9434" width="13.85546875" style="1" customWidth="1"/>
    <col min="9435" max="9435" width="11.7109375" style="1" customWidth="1"/>
    <col min="9436" max="9436" width="15" style="1" customWidth="1"/>
    <col min="9437" max="9438" width="15.42578125" style="1" customWidth="1"/>
    <col min="9439" max="9439" width="15.140625" style="1" customWidth="1"/>
    <col min="9440" max="9440" width="11.140625" style="1" customWidth="1"/>
    <col min="9441" max="9442" width="15.140625" style="1" customWidth="1"/>
    <col min="9443" max="9444" width="15.28515625" style="1" customWidth="1"/>
    <col min="9445" max="9445" width="10.42578125" style="1" customWidth="1"/>
    <col min="9446" max="9447" width="14.7109375" style="1" customWidth="1"/>
    <col min="9448" max="9449" width="13.85546875" style="1" customWidth="1"/>
    <col min="9450" max="9450" width="14" style="1" customWidth="1"/>
    <col min="9451" max="9452" width="14.28515625" style="1" customWidth="1"/>
    <col min="9453" max="9453" width="12.85546875" style="1" customWidth="1"/>
    <col min="9454" max="9454" width="12" style="1" customWidth="1"/>
    <col min="9455" max="9455" width="13.42578125" style="1" customWidth="1"/>
    <col min="9456" max="9457" width="13.7109375" style="1" customWidth="1"/>
    <col min="9458" max="9460" width="12.85546875" style="1" customWidth="1"/>
    <col min="9461" max="9462" width="13.7109375" style="1" customWidth="1"/>
    <col min="9463" max="9463" width="11.42578125" style="1" customWidth="1"/>
    <col min="9464" max="9464" width="13.42578125" style="1" customWidth="1"/>
    <col min="9465" max="9465" width="12.7109375" style="1" customWidth="1"/>
    <col min="9466" max="9467" width="12.28515625" style="1" customWidth="1"/>
    <col min="9468" max="9468" width="11.7109375" style="1" customWidth="1"/>
    <col min="9469" max="9469" width="12.7109375" style="1" customWidth="1"/>
    <col min="9470" max="9470" width="11.28515625" style="1" customWidth="1"/>
    <col min="9471" max="9472" width="9.7109375" style="1" customWidth="1"/>
    <col min="9473" max="9473" width="8.5703125" style="1" customWidth="1"/>
    <col min="9474" max="9475" width="10.5703125" style="1" customWidth="1"/>
    <col min="9476" max="9476" width="9.28515625" style="1" customWidth="1"/>
    <col min="9477" max="9477" width="16.5703125" style="1" customWidth="1"/>
    <col min="9478" max="9478" width="15.5703125" style="1" customWidth="1"/>
    <col min="9479" max="9479" width="15.140625" style="1" customWidth="1"/>
    <col min="9480" max="9482" width="9.7109375" style="1" customWidth="1"/>
    <col min="9483" max="9484" width="11.7109375" style="1" customWidth="1"/>
    <col min="9485" max="9485" width="11" style="1" customWidth="1"/>
    <col min="9486" max="9487" width="9.42578125" style="1" customWidth="1"/>
    <col min="9488" max="9488" width="8.5703125" style="1" customWidth="1"/>
    <col min="9489" max="9490" width="9.5703125" style="1" customWidth="1"/>
    <col min="9491" max="9491" width="7.7109375" style="1" customWidth="1"/>
    <col min="9492" max="9498" width="12.7109375" style="1" customWidth="1"/>
    <col min="9499" max="9499" width="11.85546875" style="1" customWidth="1"/>
    <col min="9500" max="9501" width="9.85546875" style="1" customWidth="1"/>
    <col min="9502" max="9502" width="11.28515625" style="1" customWidth="1"/>
    <col min="9503" max="9504" width="9.7109375" style="1" customWidth="1"/>
    <col min="9505" max="9505" width="10.42578125" style="1" customWidth="1"/>
    <col min="9506" max="9507" width="13.42578125" style="1" customWidth="1"/>
    <col min="9508" max="9508" width="12.7109375" style="1" customWidth="1"/>
    <col min="9509" max="9510" width="9.5703125" style="1" customWidth="1"/>
    <col min="9511" max="9511" width="9.28515625" style="1" customWidth="1"/>
    <col min="9512" max="9513" width="11.7109375" style="1" customWidth="1"/>
    <col min="9514" max="9514" width="11.42578125" style="1" customWidth="1"/>
    <col min="9515" max="9515" width="12.7109375" style="1" customWidth="1"/>
    <col min="9516" max="9516" width="12.28515625" style="1" customWidth="1"/>
    <col min="9517" max="9517" width="11.7109375" style="1" customWidth="1"/>
    <col min="9518" max="9519" width="13.85546875" style="1" customWidth="1"/>
    <col min="9520" max="9520" width="14.5703125" style="1" customWidth="1"/>
    <col min="9521" max="9522" width="12.85546875" style="1" customWidth="1"/>
    <col min="9523" max="9523" width="12.7109375" style="1" customWidth="1"/>
    <col min="9524" max="9525" width="11.7109375" style="1" customWidth="1"/>
    <col min="9526" max="9526" width="11.42578125" style="1" customWidth="1"/>
    <col min="9527" max="9527" width="10.42578125" style="1" customWidth="1"/>
    <col min="9528" max="9528" width="9.42578125" style="1" customWidth="1"/>
    <col min="9529" max="9529" width="10.28515625" style="1" customWidth="1"/>
    <col min="9530" max="9531" width="9.42578125" style="1" customWidth="1"/>
    <col min="9532" max="9532" width="7.85546875" style="1" customWidth="1"/>
    <col min="9533" max="9534" width="11.7109375" style="1" customWidth="1"/>
    <col min="9535" max="9535" width="12.28515625" style="1" customWidth="1"/>
    <col min="9536" max="9536" width="11.7109375" style="1" customWidth="1"/>
    <col min="9537" max="9538" width="15.42578125" style="1" customWidth="1"/>
    <col min="9539" max="9539" width="17" style="1" customWidth="1"/>
    <col min="9540" max="9541" width="9.85546875" style="1" customWidth="1"/>
    <col min="9542" max="9542" width="10.5703125" style="1" customWidth="1"/>
    <col min="9543" max="9544" width="10.7109375" style="1" customWidth="1"/>
    <col min="9545" max="9545" width="9.140625" style="1" customWidth="1"/>
    <col min="9546" max="9547" width="9.42578125" style="1" customWidth="1"/>
    <col min="9548" max="9548" width="8.7109375" style="1" customWidth="1"/>
    <col min="9549" max="9550" width="10.140625" style="1" customWidth="1"/>
    <col min="9551" max="9551" width="9.85546875" style="1" customWidth="1"/>
    <col min="9552" max="9553" width="9.5703125" style="1" customWidth="1"/>
    <col min="9554" max="9554" width="8.85546875" style="1" customWidth="1"/>
    <col min="9555" max="9556" width="14" style="1" customWidth="1"/>
    <col min="9557" max="9557" width="12.28515625" style="1" customWidth="1"/>
    <col min="9558" max="9558" width="8.140625" style="1" customWidth="1"/>
    <col min="9559" max="9560" width="12.7109375" style="1" customWidth="1"/>
    <col min="9561" max="9561" width="11.7109375" style="1" customWidth="1"/>
    <col min="9562" max="9562" width="15.42578125" style="1" customWidth="1"/>
    <col min="9563" max="9563" width="14.85546875" style="1" customWidth="1"/>
    <col min="9564" max="9564" width="13.7109375" style="1" customWidth="1"/>
    <col min="9565" max="9565" width="8.5703125" style="1"/>
    <col min="9566" max="9566" width="13.7109375" style="1" customWidth="1"/>
    <col min="9567" max="9682" width="8.5703125" style="1"/>
    <col min="9683" max="9683" width="5.140625" style="1" customWidth="1"/>
    <col min="9684" max="9684" width="24" style="1" customWidth="1"/>
    <col min="9685" max="9685" width="15" style="1" customWidth="1"/>
    <col min="9686" max="9686" width="12.28515625" style="1" customWidth="1"/>
    <col min="9687" max="9687" width="16" style="1" customWidth="1"/>
    <col min="9688" max="9688" width="17.140625" style="1" customWidth="1"/>
    <col min="9689" max="9689" width="15.140625" style="1" customWidth="1"/>
    <col min="9690" max="9690" width="13.85546875" style="1" customWidth="1"/>
    <col min="9691" max="9691" width="11.7109375" style="1" customWidth="1"/>
    <col min="9692" max="9692" width="15" style="1" customWidth="1"/>
    <col min="9693" max="9694" width="15.42578125" style="1" customWidth="1"/>
    <col min="9695" max="9695" width="15.140625" style="1" customWidth="1"/>
    <col min="9696" max="9696" width="11.140625" style="1" customWidth="1"/>
    <col min="9697" max="9698" width="15.140625" style="1" customWidth="1"/>
    <col min="9699" max="9700" width="15.28515625" style="1" customWidth="1"/>
    <col min="9701" max="9701" width="10.42578125" style="1" customWidth="1"/>
    <col min="9702" max="9703" width="14.7109375" style="1" customWidth="1"/>
    <col min="9704" max="9705" width="13.85546875" style="1" customWidth="1"/>
    <col min="9706" max="9706" width="14" style="1" customWidth="1"/>
    <col min="9707" max="9708" width="14.28515625" style="1" customWidth="1"/>
    <col min="9709" max="9709" width="12.85546875" style="1" customWidth="1"/>
    <col min="9710" max="9710" width="12" style="1" customWidth="1"/>
    <col min="9711" max="9711" width="13.42578125" style="1" customWidth="1"/>
    <col min="9712" max="9713" width="13.7109375" style="1" customWidth="1"/>
    <col min="9714" max="9716" width="12.85546875" style="1" customWidth="1"/>
    <col min="9717" max="9718" width="13.7109375" style="1" customWidth="1"/>
    <col min="9719" max="9719" width="11.42578125" style="1" customWidth="1"/>
    <col min="9720" max="9720" width="13.42578125" style="1" customWidth="1"/>
    <col min="9721" max="9721" width="12.7109375" style="1" customWidth="1"/>
    <col min="9722" max="9723" width="12.28515625" style="1" customWidth="1"/>
    <col min="9724" max="9724" width="11.7109375" style="1" customWidth="1"/>
    <col min="9725" max="9725" width="12.7109375" style="1" customWidth="1"/>
    <col min="9726" max="9726" width="11.28515625" style="1" customWidth="1"/>
    <col min="9727" max="9728" width="9.7109375" style="1" customWidth="1"/>
    <col min="9729" max="9729" width="8.5703125" style="1" customWidth="1"/>
    <col min="9730" max="9731" width="10.5703125" style="1" customWidth="1"/>
    <col min="9732" max="9732" width="9.28515625" style="1" customWidth="1"/>
    <col min="9733" max="9733" width="16.5703125" style="1" customWidth="1"/>
    <col min="9734" max="9734" width="15.5703125" style="1" customWidth="1"/>
    <col min="9735" max="9735" width="15.140625" style="1" customWidth="1"/>
    <col min="9736" max="9738" width="9.7109375" style="1" customWidth="1"/>
    <col min="9739" max="9740" width="11.7109375" style="1" customWidth="1"/>
    <col min="9741" max="9741" width="11" style="1" customWidth="1"/>
    <col min="9742" max="9743" width="9.42578125" style="1" customWidth="1"/>
    <col min="9744" max="9744" width="8.5703125" style="1" customWidth="1"/>
    <col min="9745" max="9746" width="9.5703125" style="1" customWidth="1"/>
    <col min="9747" max="9747" width="7.7109375" style="1" customWidth="1"/>
    <col min="9748" max="9754" width="12.7109375" style="1" customWidth="1"/>
    <col min="9755" max="9755" width="11.85546875" style="1" customWidth="1"/>
    <col min="9756" max="9757" width="9.85546875" style="1" customWidth="1"/>
    <col min="9758" max="9758" width="11.28515625" style="1" customWidth="1"/>
    <col min="9759" max="9760" width="9.7109375" style="1" customWidth="1"/>
    <col min="9761" max="9761" width="10.42578125" style="1" customWidth="1"/>
    <col min="9762" max="9763" width="13.42578125" style="1" customWidth="1"/>
    <col min="9764" max="9764" width="12.7109375" style="1" customWidth="1"/>
    <col min="9765" max="9766" width="9.5703125" style="1" customWidth="1"/>
    <col min="9767" max="9767" width="9.28515625" style="1" customWidth="1"/>
    <col min="9768" max="9769" width="11.7109375" style="1" customWidth="1"/>
    <col min="9770" max="9770" width="11.42578125" style="1" customWidth="1"/>
    <col min="9771" max="9771" width="12.7109375" style="1" customWidth="1"/>
    <col min="9772" max="9772" width="12.28515625" style="1" customWidth="1"/>
    <col min="9773" max="9773" width="11.7109375" style="1" customWidth="1"/>
    <col min="9774" max="9775" width="13.85546875" style="1" customWidth="1"/>
    <col min="9776" max="9776" width="14.5703125" style="1" customWidth="1"/>
    <col min="9777" max="9778" width="12.85546875" style="1" customWidth="1"/>
    <col min="9779" max="9779" width="12.7109375" style="1" customWidth="1"/>
    <col min="9780" max="9781" width="11.7109375" style="1" customWidth="1"/>
    <col min="9782" max="9782" width="11.42578125" style="1" customWidth="1"/>
    <col min="9783" max="9783" width="10.42578125" style="1" customWidth="1"/>
    <col min="9784" max="9784" width="9.42578125" style="1" customWidth="1"/>
    <col min="9785" max="9785" width="10.28515625" style="1" customWidth="1"/>
    <col min="9786" max="9787" width="9.42578125" style="1" customWidth="1"/>
    <col min="9788" max="9788" width="7.85546875" style="1" customWidth="1"/>
    <col min="9789" max="9790" width="11.7109375" style="1" customWidth="1"/>
    <col min="9791" max="9791" width="12.28515625" style="1" customWidth="1"/>
    <col min="9792" max="9792" width="11.7109375" style="1" customWidth="1"/>
    <col min="9793" max="9794" width="15.42578125" style="1" customWidth="1"/>
    <col min="9795" max="9795" width="17" style="1" customWidth="1"/>
    <col min="9796" max="9797" width="9.85546875" style="1" customWidth="1"/>
    <col min="9798" max="9798" width="10.5703125" style="1" customWidth="1"/>
    <col min="9799" max="9800" width="10.7109375" style="1" customWidth="1"/>
    <col min="9801" max="9801" width="9.140625" style="1" customWidth="1"/>
    <col min="9802" max="9803" width="9.42578125" style="1" customWidth="1"/>
    <col min="9804" max="9804" width="8.7109375" style="1" customWidth="1"/>
    <col min="9805" max="9806" width="10.140625" style="1" customWidth="1"/>
    <col min="9807" max="9807" width="9.85546875" style="1" customWidth="1"/>
    <col min="9808" max="9809" width="9.5703125" style="1" customWidth="1"/>
    <col min="9810" max="9810" width="8.85546875" style="1" customWidth="1"/>
    <col min="9811" max="9812" width="14" style="1" customWidth="1"/>
    <col min="9813" max="9813" width="12.28515625" style="1" customWidth="1"/>
    <col min="9814" max="9814" width="8.140625" style="1" customWidth="1"/>
    <col min="9815" max="9816" width="12.7109375" style="1" customWidth="1"/>
    <col min="9817" max="9817" width="11.7109375" style="1" customWidth="1"/>
    <col min="9818" max="9818" width="15.42578125" style="1" customWidth="1"/>
    <col min="9819" max="9819" width="14.85546875" style="1" customWidth="1"/>
    <col min="9820" max="9820" width="13.7109375" style="1" customWidth="1"/>
    <col min="9821" max="9821" width="8.5703125" style="1"/>
    <col min="9822" max="9822" width="13.7109375" style="1" customWidth="1"/>
    <col min="9823" max="9938" width="8.5703125" style="1"/>
    <col min="9939" max="9939" width="5.140625" style="1" customWidth="1"/>
    <col min="9940" max="9940" width="24" style="1" customWidth="1"/>
    <col min="9941" max="9941" width="15" style="1" customWidth="1"/>
    <col min="9942" max="9942" width="12.28515625" style="1" customWidth="1"/>
    <col min="9943" max="9943" width="16" style="1" customWidth="1"/>
    <col min="9944" max="9944" width="17.140625" style="1" customWidth="1"/>
    <col min="9945" max="9945" width="15.140625" style="1" customWidth="1"/>
    <col min="9946" max="9946" width="13.85546875" style="1" customWidth="1"/>
    <col min="9947" max="9947" width="11.7109375" style="1" customWidth="1"/>
    <col min="9948" max="9948" width="15" style="1" customWidth="1"/>
    <col min="9949" max="9950" width="15.42578125" style="1" customWidth="1"/>
    <col min="9951" max="9951" width="15.140625" style="1" customWidth="1"/>
    <col min="9952" max="9952" width="11.140625" style="1" customWidth="1"/>
    <col min="9953" max="9954" width="15.140625" style="1" customWidth="1"/>
    <col min="9955" max="9956" width="15.28515625" style="1" customWidth="1"/>
    <col min="9957" max="9957" width="10.42578125" style="1" customWidth="1"/>
    <col min="9958" max="9959" width="14.7109375" style="1" customWidth="1"/>
    <col min="9960" max="9961" width="13.85546875" style="1" customWidth="1"/>
    <col min="9962" max="9962" width="14" style="1" customWidth="1"/>
    <col min="9963" max="9964" width="14.28515625" style="1" customWidth="1"/>
    <col min="9965" max="9965" width="12.85546875" style="1" customWidth="1"/>
    <col min="9966" max="9966" width="12" style="1" customWidth="1"/>
    <col min="9967" max="9967" width="13.42578125" style="1" customWidth="1"/>
    <col min="9968" max="9969" width="13.7109375" style="1" customWidth="1"/>
    <col min="9970" max="9972" width="12.85546875" style="1" customWidth="1"/>
    <col min="9973" max="9974" width="13.7109375" style="1" customWidth="1"/>
    <col min="9975" max="9975" width="11.42578125" style="1" customWidth="1"/>
    <col min="9976" max="9976" width="13.42578125" style="1" customWidth="1"/>
    <col min="9977" max="9977" width="12.7109375" style="1" customWidth="1"/>
    <col min="9978" max="9979" width="12.28515625" style="1" customWidth="1"/>
    <col min="9980" max="9980" width="11.7109375" style="1" customWidth="1"/>
    <col min="9981" max="9981" width="12.7109375" style="1" customWidth="1"/>
    <col min="9982" max="9982" width="11.28515625" style="1" customWidth="1"/>
    <col min="9983" max="9984" width="9.7109375" style="1" customWidth="1"/>
    <col min="9985" max="9985" width="8.5703125" style="1" customWidth="1"/>
    <col min="9986" max="9987" width="10.5703125" style="1" customWidth="1"/>
    <col min="9988" max="9988" width="9.28515625" style="1" customWidth="1"/>
    <col min="9989" max="9989" width="16.5703125" style="1" customWidth="1"/>
    <col min="9990" max="9990" width="15.5703125" style="1" customWidth="1"/>
    <col min="9991" max="9991" width="15.140625" style="1" customWidth="1"/>
    <col min="9992" max="9994" width="9.7109375" style="1" customWidth="1"/>
    <col min="9995" max="9996" width="11.7109375" style="1" customWidth="1"/>
    <col min="9997" max="9997" width="11" style="1" customWidth="1"/>
    <col min="9998" max="9999" width="9.42578125" style="1" customWidth="1"/>
    <col min="10000" max="10000" width="8.5703125" style="1" customWidth="1"/>
    <col min="10001" max="10002" width="9.5703125" style="1" customWidth="1"/>
    <col min="10003" max="10003" width="7.7109375" style="1" customWidth="1"/>
    <col min="10004" max="10010" width="12.7109375" style="1" customWidth="1"/>
    <col min="10011" max="10011" width="11.85546875" style="1" customWidth="1"/>
    <col min="10012" max="10013" width="9.85546875" style="1" customWidth="1"/>
    <col min="10014" max="10014" width="11.28515625" style="1" customWidth="1"/>
    <col min="10015" max="10016" width="9.7109375" style="1" customWidth="1"/>
    <col min="10017" max="10017" width="10.42578125" style="1" customWidth="1"/>
    <col min="10018" max="10019" width="13.42578125" style="1" customWidth="1"/>
    <col min="10020" max="10020" width="12.7109375" style="1" customWidth="1"/>
    <col min="10021" max="10022" width="9.5703125" style="1" customWidth="1"/>
    <col min="10023" max="10023" width="9.28515625" style="1" customWidth="1"/>
    <col min="10024" max="10025" width="11.7109375" style="1" customWidth="1"/>
    <col min="10026" max="10026" width="11.42578125" style="1" customWidth="1"/>
    <col min="10027" max="10027" width="12.7109375" style="1" customWidth="1"/>
    <col min="10028" max="10028" width="12.28515625" style="1" customWidth="1"/>
    <col min="10029" max="10029" width="11.7109375" style="1" customWidth="1"/>
    <col min="10030" max="10031" width="13.85546875" style="1" customWidth="1"/>
    <col min="10032" max="10032" width="14.5703125" style="1" customWidth="1"/>
    <col min="10033" max="10034" width="12.85546875" style="1" customWidth="1"/>
    <col min="10035" max="10035" width="12.7109375" style="1" customWidth="1"/>
    <col min="10036" max="10037" width="11.7109375" style="1" customWidth="1"/>
    <col min="10038" max="10038" width="11.42578125" style="1" customWidth="1"/>
    <col min="10039" max="10039" width="10.42578125" style="1" customWidth="1"/>
    <col min="10040" max="10040" width="9.42578125" style="1" customWidth="1"/>
    <col min="10041" max="10041" width="10.28515625" style="1" customWidth="1"/>
    <col min="10042" max="10043" width="9.42578125" style="1" customWidth="1"/>
    <col min="10044" max="10044" width="7.85546875" style="1" customWidth="1"/>
    <col min="10045" max="10046" width="11.7109375" style="1" customWidth="1"/>
    <col min="10047" max="10047" width="12.28515625" style="1" customWidth="1"/>
    <col min="10048" max="10048" width="11.7109375" style="1" customWidth="1"/>
    <col min="10049" max="10050" width="15.42578125" style="1" customWidth="1"/>
    <col min="10051" max="10051" width="17" style="1" customWidth="1"/>
    <col min="10052" max="10053" width="9.85546875" style="1" customWidth="1"/>
    <col min="10054" max="10054" width="10.5703125" style="1" customWidth="1"/>
    <col min="10055" max="10056" width="10.7109375" style="1" customWidth="1"/>
    <col min="10057" max="10057" width="9.140625" style="1" customWidth="1"/>
    <col min="10058" max="10059" width="9.42578125" style="1" customWidth="1"/>
    <col min="10060" max="10060" width="8.7109375" style="1" customWidth="1"/>
    <col min="10061" max="10062" width="10.140625" style="1" customWidth="1"/>
    <col min="10063" max="10063" width="9.85546875" style="1" customWidth="1"/>
    <col min="10064" max="10065" width="9.5703125" style="1" customWidth="1"/>
    <col min="10066" max="10066" width="8.85546875" style="1" customWidth="1"/>
    <col min="10067" max="10068" width="14" style="1" customWidth="1"/>
    <col min="10069" max="10069" width="12.28515625" style="1" customWidth="1"/>
    <col min="10070" max="10070" width="8.140625" style="1" customWidth="1"/>
    <col min="10071" max="10072" width="12.7109375" style="1" customWidth="1"/>
    <col min="10073" max="10073" width="11.7109375" style="1" customWidth="1"/>
    <col min="10074" max="10074" width="15.42578125" style="1" customWidth="1"/>
    <col min="10075" max="10075" width="14.85546875" style="1" customWidth="1"/>
    <col min="10076" max="10076" width="13.7109375" style="1" customWidth="1"/>
    <col min="10077" max="10077" width="8.5703125" style="1"/>
    <col min="10078" max="10078" width="13.7109375" style="1" customWidth="1"/>
    <col min="10079" max="10194" width="8.5703125" style="1"/>
    <col min="10195" max="10195" width="5.140625" style="1" customWidth="1"/>
    <col min="10196" max="10196" width="24" style="1" customWidth="1"/>
    <col min="10197" max="10197" width="15" style="1" customWidth="1"/>
    <col min="10198" max="10198" width="12.28515625" style="1" customWidth="1"/>
    <col min="10199" max="10199" width="16" style="1" customWidth="1"/>
    <col min="10200" max="10200" width="17.140625" style="1" customWidth="1"/>
    <col min="10201" max="10201" width="15.140625" style="1" customWidth="1"/>
    <col min="10202" max="10202" width="13.85546875" style="1" customWidth="1"/>
    <col min="10203" max="10203" width="11.7109375" style="1" customWidth="1"/>
    <col min="10204" max="10204" width="15" style="1" customWidth="1"/>
    <col min="10205" max="10206" width="15.42578125" style="1" customWidth="1"/>
    <col min="10207" max="10207" width="15.140625" style="1" customWidth="1"/>
    <col min="10208" max="10208" width="11.140625" style="1" customWidth="1"/>
    <col min="10209" max="10210" width="15.140625" style="1" customWidth="1"/>
    <col min="10211" max="10212" width="15.28515625" style="1" customWidth="1"/>
    <col min="10213" max="10213" width="10.42578125" style="1" customWidth="1"/>
    <col min="10214" max="10215" width="14.7109375" style="1" customWidth="1"/>
    <col min="10216" max="10217" width="13.85546875" style="1" customWidth="1"/>
    <col min="10218" max="10218" width="14" style="1" customWidth="1"/>
    <col min="10219" max="10220" width="14.28515625" style="1" customWidth="1"/>
    <col min="10221" max="10221" width="12.85546875" style="1" customWidth="1"/>
    <col min="10222" max="10222" width="12" style="1" customWidth="1"/>
    <col min="10223" max="10223" width="13.42578125" style="1" customWidth="1"/>
    <col min="10224" max="10225" width="13.7109375" style="1" customWidth="1"/>
    <col min="10226" max="10228" width="12.85546875" style="1" customWidth="1"/>
    <col min="10229" max="10230" width="13.7109375" style="1" customWidth="1"/>
    <col min="10231" max="10231" width="11.42578125" style="1" customWidth="1"/>
    <col min="10232" max="10232" width="13.42578125" style="1" customWidth="1"/>
    <col min="10233" max="10233" width="12.7109375" style="1" customWidth="1"/>
    <col min="10234" max="10235" width="12.28515625" style="1" customWidth="1"/>
    <col min="10236" max="10236" width="11.7109375" style="1" customWidth="1"/>
    <col min="10237" max="10237" width="12.7109375" style="1" customWidth="1"/>
    <col min="10238" max="10238" width="11.28515625" style="1" customWidth="1"/>
    <col min="10239" max="10240" width="9.7109375" style="1" customWidth="1"/>
    <col min="10241" max="10241" width="8.5703125" style="1" customWidth="1"/>
    <col min="10242" max="10243" width="10.5703125" style="1" customWidth="1"/>
    <col min="10244" max="10244" width="9.28515625" style="1" customWidth="1"/>
    <col min="10245" max="10245" width="16.5703125" style="1" customWidth="1"/>
    <col min="10246" max="10246" width="15.5703125" style="1" customWidth="1"/>
    <col min="10247" max="10247" width="15.140625" style="1" customWidth="1"/>
    <col min="10248" max="10250" width="9.7109375" style="1" customWidth="1"/>
    <col min="10251" max="10252" width="11.7109375" style="1" customWidth="1"/>
    <col min="10253" max="10253" width="11" style="1" customWidth="1"/>
    <col min="10254" max="10255" width="9.42578125" style="1" customWidth="1"/>
    <col min="10256" max="10256" width="8.5703125" style="1" customWidth="1"/>
    <col min="10257" max="10258" width="9.5703125" style="1" customWidth="1"/>
    <col min="10259" max="10259" width="7.7109375" style="1" customWidth="1"/>
    <col min="10260" max="10266" width="12.7109375" style="1" customWidth="1"/>
    <col min="10267" max="10267" width="11.85546875" style="1" customWidth="1"/>
    <col min="10268" max="10269" width="9.85546875" style="1" customWidth="1"/>
    <col min="10270" max="10270" width="11.28515625" style="1" customWidth="1"/>
    <col min="10271" max="10272" width="9.7109375" style="1" customWidth="1"/>
    <col min="10273" max="10273" width="10.42578125" style="1" customWidth="1"/>
    <col min="10274" max="10275" width="13.42578125" style="1" customWidth="1"/>
    <col min="10276" max="10276" width="12.7109375" style="1" customWidth="1"/>
    <col min="10277" max="10278" width="9.5703125" style="1" customWidth="1"/>
    <col min="10279" max="10279" width="9.28515625" style="1" customWidth="1"/>
    <col min="10280" max="10281" width="11.7109375" style="1" customWidth="1"/>
    <col min="10282" max="10282" width="11.42578125" style="1" customWidth="1"/>
    <col min="10283" max="10283" width="12.7109375" style="1" customWidth="1"/>
    <col min="10284" max="10284" width="12.28515625" style="1" customWidth="1"/>
    <col min="10285" max="10285" width="11.7109375" style="1" customWidth="1"/>
    <col min="10286" max="10287" width="13.85546875" style="1" customWidth="1"/>
    <col min="10288" max="10288" width="14.5703125" style="1" customWidth="1"/>
    <col min="10289" max="10290" width="12.85546875" style="1" customWidth="1"/>
    <col min="10291" max="10291" width="12.7109375" style="1" customWidth="1"/>
    <col min="10292" max="10293" width="11.7109375" style="1" customWidth="1"/>
    <col min="10294" max="10294" width="11.42578125" style="1" customWidth="1"/>
    <col min="10295" max="10295" width="10.42578125" style="1" customWidth="1"/>
    <col min="10296" max="10296" width="9.42578125" style="1" customWidth="1"/>
    <col min="10297" max="10297" width="10.28515625" style="1" customWidth="1"/>
    <col min="10298" max="10299" width="9.42578125" style="1" customWidth="1"/>
    <col min="10300" max="10300" width="7.85546875" style="1" customWidth="1"/>
    <col min="10301" max="10302" width="11.7109375" style="1" customWidth="1"/>
    <col min="10303" max="10303" width="12.28515625" style="1" customWidth="1"/>
    <col min="10304" max="10304" width="11.7109375" style="1" customWidth="1"/>
    <col min="10305" max="10306" width="15.42578125" style="1" customWidth="1"/>
    <col min="10307" max="10307" width="17" style="1" customWidth="1"/>
    <col min="10308" max="10309" width="9.85546875" style="1" customWidth="1"/>
    <col min="10310" max="10310" width="10.5703125" style="1" customWidth="1"/>
    <col min="10311" max="10312" width="10.7109375" style="1" customWidth="1"/>
    <col min="10313" max="10313" width="9.140625" style="1" customWidth="1"/>
    <col min="10314" max="10315" width="9.42578125" style="1" customWidth="1"/>
    <col min="10316" max="10316" width="8.7109375" style="1" customWidth="1"/>
    <col min="10317" max="10318" width="10.140625" style="1" customWidth="1"/>
    <col min="10319" max="10319" width="9.85546875" style="1" customWidth="1"/>
    <col min="10320" max="10321" width="9.5703125" style="1" customWidth="1"/>
    <col min="10322" max="10322" width="8.85546875" style="1" customWidth="1"/>
    <col min="10323" max="10324" width="14" style="1" customWidth="1"/>
    <col min="10325" max="10325" width="12.28515625" style="1" customWidth="1"/>
    <col min="10326" max="10326" width="8.140625" style="1" customWidth="1"/>
    <col min="10327" max="10328" width="12.7109375" style="1" customWidth="1"/>
    <col min="10329" max="10329" width="11.7109375" style="1" customWidth="1"/>
    <col min="10330" max="10330" width="15.42578125" style="1" customWidth="1"/>
    <col min="10331" max="10331" width="14.85546875" style="1" customWidth="1"/>
    <col min="10332" max="10332" width="13.7109375" style="1" customWidth="1"/>
    <col min="10333" max="10333" width="8.5703125" style="1"/>
    <col min="10334" max="10334" width="13.7109375" style="1" customWidth="1"/>
    <col min="10335" max="10450" width="8.5703125" style="1"/>
    <col min="10451" max="10451" width="5.140625" style="1" customWidth="1"/>
    <col min="10452" max="10452" width="24" style="1" customWidth="1"/>
    <col min="10453" max="10453" width="15" style="1" customWidth="1"/>
    <col min="10454" max="10454" width="12.28515625" style="1" customWidth="1"/>
    <col min="10455" max="10455" width="16" style="1" customWidth="1"/>
    <col min="10456" max="10456" width="17.140625" style="1" customWidth="1"/>
    <col min="10457" max="10457" width="15.140625" style="1" customWidth="1"/>
    <col min="10458" max="10458" width="13.85546875" style="1" customWidth="1"/>
    <col min="10459" max="10459" width="11.7109375" style="1" customWidth="1"/>
    <col min="10460" max="10460" width="15" style="1" customWidth="1"/>
    <col min="10461" max="10462" width="15.42578125" style="1" customWidth="1"/>
    <col min="10463" max="10463" width="15.140625" style="1" customWidth="1"/>
    <col min="10464" max="10464" width="11.140625" style="1" customWidth="1"/>
    <col min="10465" max="10466" width="15.140625" style="1" customWidth="1"/>
    <col min="10467" max="10468" width="15.28515625" style="1" customWidth="1"/>
    <col min="10469" max="10469" width="10.42578125" style="1" customWidth="1"/>
    <col min="10470" max="10471" width="14.7109375" style="1" customWidth="1"/>
    <col min="10472" max="10473" width="13.85546875" style="1" customWidth="1"/>
    <col min="10474" max="10474" width="14" style="1" customWidth="1"/>
    <col min="10475" max="10476" width="14.28515625" style="1" customWidth="1"/>
    <col min="10477" max="10477" width="12.85546875" style="1" customWidth="1"/>
    <col min="10478" max="10478" width="12" style="1" customWidth="1"/>
    <col min="10479" max="10479" width="13.42578125" style="1" customWidth="1"/>
    <col min="10480" max="10481" width="13.7109375" style="1" customWidth="1"/>
    <col min="10482" max="10484" width="12.85546875" style="1" customWidth="1"/>
    <col min="10485" max="10486" width="13.7109375" style="1" customWidth="1"/>
    <col min="10487" max="10487" width="11.42578125" style="1" customWidth="1"/>
    <col min="10488" max="10488" width="13.42578125" style="1" customWidth="1"/>
    <col min="10489" max="10489" width="12.7109375" style="1" customWidth="1"/>
    <col min="10490" max="10491" width="12.28515625" style="1" customWidth="1"/>
    <col min="10492" max="10492" width="11.7109375" style="1" customWidth="1"/>
    <col min="10493" max="10493" width="12.7109375" style="1" customWidth="1"/>
    <col min="10494" max="10494" width="11.28515625" style="1" customWidth="1"/>
    <col min="10495" max="10496" width="9.7109375" style="1" customWidth="1"/>
    <col min="10497" max="10497" width="8.5703125" style="1" customWidth="1"/>
    <col min="10498" max="10499" width="10.5703125" style="1" customWidth="1"/>
    <col min="10500" max="10500" width="9.28515625" style="1" customWidth="1"/>
    <col min="10501" max="10501" width="16.5703125" style="1" customWidth="1"/>
    <col min="10502" max="10502" width="15.5703125" style="1" customWidth="1"/>
    <col min="10503" max="10503" width="15.140625" style="1" customWidth="1"/>
    <col min="10504" max="10506" width="9.7109375" style="1" customWidth="1"/>
    <col min="10507" max="10508" width="11.7109375" style="1" customWidth="1"/>
    <col min="10509" max="10509" width="11" style="1" customWidth="1"/>
    <col min="10510" max="10511" width="9.42578125" style="1" customWidth="1"/>
    <col min="10512" max="10512" width="8.5703125" style="1" customWidth="1"/>
    <col min="10513" max="10514" width="9.5703125" style="1" customWidth="1"/>
    <col min="10515" max="10515" width="7.7109375" style="1" customWidth="1"/>
    <col min="10516" max="10522" width="12.7109375" style="1" customWidth="1"/>
    <col min="10523" max="10523" width="11.85546875" style="1" customWidth="1"/>
    <col min="10524" max="10525" width="9.85546875" style="1" customWidth="1"/>
    <col min="10526" max="10526" width="11.28515625" style="1" customWidth="1"/>
    <col min="10527" max="10528" width="9.7109375" style="1" customWidth="1"/>
    <col min="10529" max="10529" width="10.42578125" style="1" customWidth="1"/>
    <col min="10530" max="10531" width="13.42578125" style="1" customWidth="1"/>
    <col min="10532" max="10532" width="12.7109375" style="1" customWidth="1"/>
    <col min="10533" max="10534" width="9.5703125" style="1" customWidth="1"/>
    <col min="10535" max="10535" width="9.28515625" style="1" customWidth="1"/>
    <col min="10536" max="10537" width="11.7109375" style="1" customWidth="1"/>
    <col min="10538" max="10538" width="11.42578125" style="1" customWidth="1"/>
    <col min="10539" max="10539" width="12.7109375" style="1" customWidth="1"/>
    <col min="10540" max="10540" width="12.28515625" style="1" customWidth="1"/>
    <col min="10541" max="10541" width="11.7109375" style="1" customWidth="1"/>
    <col min="10542" max="10543" width="13.85546875" style="1" customWidth="1"/>
    <col min="10544" max="10544" width="14.5703125" style="1" customWidth="1"/>
    <col min="10545" max="10546" width="12.85546875" style="1" customWidth="1"/>
    <col min="10547" max="10547" width="12.7109375" style="1" customWidth="1"/>
    <col min="10548" max="10549" width="11.7109375" style="1" customWidth="1"/>
    <col min="10550" max="10550" width="11.42578125" style="1" customWidth="1"/>
    <col min="10551" max="10551" width="10.42578125" style="1" customWidth="1"/>
    <col min="10552" max="10552" width="9.42578125" style="1" customWidth="1"/>
    <col min="10553" max="10553" width="10.28515625" style="1" customWidth="1"/>
    <col min="10554" max="10555" width="9.42578125" style="1" customWidth="1"/>
    <col min="10556" max="10556" width="7.85546875" style="1" customWidth="1"/>
    <col min="10557" max="10558" width="11.7109375" style="1" customWidth="1"/>
    <col min="10559" max="10559" width="12.28515625" style="1" customWidth="1"/>
    <col min="10560" max="10560" width="11.7109375" style="1" customWidth="1"/>
    <col min="10561" max="10562" width="15.42578125" style="1" customWidth="1"/>
    <col min="10563" max="10563" width="17" style="1" customWidth="1"/>
    <col min="10564" max="10565" width="9.85546875" style="1" customWidth="1"/>
    <col min="10566" max="10566" width="10.5703125" style="1" customWidth="1"/>
    <col min="10567" max="10568" width="10.7109375" style="1" customWidth="1"/>
    <col min="10569" max="10569" width="9.140625" style="1" customWidth="1"/>
    <col min="10570" max="10571" width="9.42578125" style="1" customWidth="1"/>
    <col min="10572" max="10572" width="8.7109375" style="1" customWidth="1"/>
    <col min="10573" max="10574" width="10.140625" style="1" customWidth="1"/>
    <col min="10575" max="10575" width="9.85546875" style="1" customWidth="1"/>
    <col min="10576" max="10577" width="9.5703125" style="1" customWidth="1"/>
    <col min="10578" max="10578" width="8.85546875" style="1" customWidth="1"/>
    <col min="10579" max="10580" width="14" style="1" customWidth="1"/>
    <col min="10581" max="10581" width="12.28515625" style="1" customWidth="1"/>
    <col min="10582" max="10582" width="8.140625" style="1" customWidth="1"/>
    <col min="10583" max="10584" width="12.7109375" style="1" customWidth="1"/>
    <col min="10585" max="10585" width="11.7109375" style="1" customWidth="1"/>
    <col min="10586" max="10586" width="15.42578125" style="1" customWidth="1"/>
    <col min="10587" max="10587" width="14.85546875" style="1" customWidth="1"/>
    <col min="10588" max="10588" width="13.7109375" style="1" customWidth="1"/>
    <col min="10589" max="10589" width="8.5703125" style="1"/>
    <col min="10590" max="10590" width="13.7109375" style="1" customWidth="1"/>
    <col min="10591" max="10706" width="8.5703125" style="1"/>
    <col min="10707" max="10707" width="5.140625" style="1" customWidth="1"/>
    <col min="10708" max="10708" width="24" style="1" customWidth="1"/>
    <col min="10709" max="10709" width="15" style="1" customWidth="1"/>
    <col min="10710" max="10710" width="12.28515625" style="1" customWidth="1"/>
    <col min="10711" max="10711" width="16" style="1" customWidth="1"/>
    <col min="10712" max="10712" width="17.140625" style="1" customWidth="1"/>
    <col min="10713" max="10713" width="15.140625" style="1" customWidth="1"/>
    <col min="10714" max="10714" width="13.85546875" style="1" customWidth="1"/>
    <col min="10715" max="10715" width="11.7109375" style="1" customWidth="1"/>
    <col min="10716" max="10716" width="15" style="1" customWidth="1"/>
    <col min="10717" max="10718" width="15.42578125" style="1" customWidth="1"/>
    <col min="10719" max="10719" width="15.140625" style="1" customWidth="1"/>
    <col min="10720" max="10720" width="11.140625" style="1" customWidth="1"/>
    <col min="10721" max="10722" width="15.140625" style="1" customWidth="1"/>
    <col min="10723" max="10724" width="15.28515625" style="1" customWidth="1"/>
    <col min="10725" max="10725" width="10.42578125" style="1" customWidth="1"/>
    <col min="10726" max="10727" width="14.7109375" style="1" customWidth="1"/>
    <col min="10728" max="10729" width="13.85546875" style="1" customWidth="1"/>
    <col min="10730" max="10730" width="14" style="1" customWidth="1"/>
    <col min="10731" max="10732" width="14.28515625" style="1" customWidth="1"/>
    <col min="10733" max="10733" width="12.85546875" style="1" customWidth="1"/>
    <col min="10734" max="10734" width="12" style="1" customWidth="1"/>
    <col min="10735" max="10735" width="13.42578125" style="1" customWidth="1"/>
    <col min="10736" max="10737" width="13.7109375" style="1" customWidth="1"/>
    <col min="10738" max="10740" width="12.85546875" style="1" customWidth="1"/>
    <col min="10741" max="10742" width="13.7109375" style="1" customWidth="1"/>
    <col min="10743" max="10743" width="11.42578125" style="1" customWidth="1"/>
    <col min="10744" max="10744" width="13.42578125" style="1" customWidth="1"/>
    <col min="10745" max="10745" width="12.7109375" style="1" customWidth="1"/>
    <col min="10746" max="10747" width="12.28515625" style="1" customWidth="1"/>
    <col min="10748" max="10748" width="11.7109375" style="1" customWidth="1"/>
    <col min="10749" max="10749" width="12.7109375" style="1" customWidth="1"/>
    <col min="10750" max="10750" width="11.28515625" style="1" customWidth="1"/>
    <col min="10751" max="10752" width="9.7109375" style="1" customWidth="1"/>
    <col min="10753" max="10753" width="8.5703125" style="1" customWidth="1"/>
    <col min="10754" max="10755" width="10.5703125" style="1" customWidth="1"/>
    <col min="10756" max="10756" width="9.28515625" style="1" customWidth="1"/>
    <col min="10757" max="10757" width="16.5703125" style="1" customWidth="1"/>
    <col min="10758" max="10758" width="15.5703125" style="1" customWidth="1"/>
    <col min="10759" max="10759" width="15.140625" style="1" customWidth="1"/>
    <col min="10760" max="10762" width="9.7109375" style="1" customWidth="1"/>
    <col min="10763" max="10764" width="11.7109375" style="1" customWidth="1"/>
    <col min="10765" max="10765" width="11" style="1" customWidth="1"/>
    <col min="10766" max="10767" width="9.42578125" style="1" customWidth="1"/>
    <col min="10768" max="10768" width="8.5703125" style="1" customWidth="1"/>
    <col min="10769" max="10770" width="9.5703125" style="1" customWidth="1"/>
    <col min="10771" max="10771" width="7.7109375" style="1" customWidth="1"/>
    <col min="10772" max="10778" width="12.7109375" style="1" customWidth="1"/>
    <col min="10779" max="10779" width="11.85546875" style="1" customWidth="1"/>
    <col min="10780" max="10781" width="9.85546875" style="1" customWidth="1"/>
    <col min="10782" max="10782" width="11.28515625" style="1" customWidth="1"/>
    <col min="10783" max="10784" width="9.7109375" style="1" customWidth="1"/>
    <col min="10785" max="10785" width="10.42578125" style="1" customWidth="1"/>
    <col min="10786" max="10787" width="13.42578125" style="1" customWidth="1"/>
    <col min="10788" max="10788" width="12.7109375" style="1" customWidth="1"/>
    <col min="10789" max="10790" width="9.5703125" style="1" customWidth="1"/>
    <col min="10791" max="10791" width="9.28515625" style="1" customWidth="1"/>
    <col min="10792" max="10793" width="11.7109375" style="1" customWidth="1"/>
    <col min="10794" max="10794" width="11.42578125" style="1" customWidth="1"/>
    <col min="10795" max="10795" width="12.7109375" style="1" customWidth="1"/>
    <col min="10796" max="10796" width="12.28515625" style="1" customWidth="1"/>
    <col min="10797" max="10797" width="11.7109375" style="1" customWidth="1"/>
    <col min="10798" max="10799" width="13.85546875" style="1" customWidth="1"/>
    <col min="10800" max="10800" width="14.5703125" style="1" customWidth="1"/>
    <col min="10801" max="10802" width="12.85546875" style="1" customWidth="1"/>
    <col min="10803" max="10803" width="12.7109375" style="1" customWidth="1"/>
    <col min="10804" max="10805" width="11.7109375" style="1" customWidth="1"/>
    <col min="10806" max="10806" width="11.42578125" style="1" customWidth="1"/>
    <col min="10807" max="10807" width="10.42578125" style="1" customWidth="1"/>
    <col min="10808" max="10808" width="9.42578125" style="1" customWidth="1"/>
    <col min="10809" max="10809" width="10.28515625" style="1" customWidth="1"/>
    <col min="10810" max="10811" width="9.42578125" style="1" customWidth="1"/>
    <col min="10812" max="10812" width="7.85546875" style="1" customWidth="1"/>
    <col min="10813" max="10814" width="11.7109375" style="1" customWidth="1"/>
    <col min="10815" max="10815" width="12.28515625" style="1" customWidth="1"/>
    <col min="10816" max="10816" width="11.7109375" style="1" customWidth="1"/>
    <col min="10817" max="10818" width="15.42578125" style="1" customWidth="1"/>
    <col min="10819" max="10819" width="17" style="1" customWidth="1"/>
    <col min="10820" max="10821" width="9.85546875" style="1" customWidth="1"/>
    <col min="10822" max="10822" width="10.5703125" style="1" customWidth="1"/>
    <col min="10823" max="10824" width="10.7109375" style="1" customWidth="1"/>
    <col min="10825" max="10825" width="9.140625" style="1" customWidth="1"/>
    <col min="10826" max="10827" width="9.42578125" style="1" customWidth="1"/>
    <col min="10828" max="10828" width="8.7109375" style="1" customWidth="1"/>
    <col min="10829" max="10830" width="10.140625" style="1" customWidth="1"/>
    <col min="10831" max="10831" width="9.85546875" style="1" customWidth="1"/>
    <col min="10832" max="10833" width="9.5703125" style="1" customWidth="1"/>
    <col min="10834" max="10834" width="8.85546875" style="1" customWidth="1"/>
    <col min="10835" max="10836" width="14" style="1" customWidth="1"/>
    <col min="10837" max="10837" width="12.28515625" style="1" customWidth="1"/>
    <col min="10838" max="10838" width="8.140625" style="1" customWidth="1"/>
    <col min="10839" max="10840" width="12.7109375" style="1" customWidth="1"/>
    <col min="10841" max="10841" width="11.7109375" style="1" customWidth="1"/>
    <col min="10842" max="10842" width="15.42578125" style="1" customWidth="1"/>
    <col min="10843" max="10843" width="14.85546875" style="1" customWidth="1"/>
    <col min="10844" max="10844" width="13.7109375" style="1" customWidth="1"/>
    <col min="10845" max="10845" width="8.5703125" style="1"/>
    <col min="10846" max="10846" width="13.7109375" style="1" customWidth="1"/>
    <col min="10847" max="10962" width="8.5703125" style="1"/>
    <col min="10963" max="10963" width="5.140625" style="1" customWidth="1"/>
    <col min="10964" max="10964" width="24" style="1" customWidth="1"/>
    <col min="10965" max="10965" width="15" style="1" customWidth="1"/>
    <col min="10966" max="10966" width="12.28515625" style="1" customWidth="1"/>
    <col min="10967" max="10967" width="16" style="1" customWidth="1"/>
    <col min="10968" max="10968" width="17.140625" style="1" customWidth="1"/>
    <col min="10969" max="10969" width="15.140625" style="1" customWidth="1"/>
    <col min="10970" max="10970" width="13.85546875" style="1" customWidth="1"/>
    <col min="10971" max="10971" width="11.7109375" style="1" customWidth="1"/>
    <col min="10972" max="10972" width="15" style="1" customWidth="1"/>
    <col min="10973" max="10974" width="15.42578125" style="1" customWidth="1"/>
    <col min="10975" max="10975" width="15.140625" style="1" customWidth="1"/>
    <col min="10976" max="10976" width="11.140625" style="1" customWidth="1"/>
    <col min="10977" max="10978" width="15.140625" style="1" customWidth="1"/>
    <col min="10979" max="10980" width="15.28515625" style="1" customWidth="1"/>
    <col min="10981" max="10981" width="10.42578125" style="1" customWidth="1"/>
    <col min="10982" max="10983" width="14.7109375" style="1" customWidth="1"/>
    <col min="10984" max="10985" width="13.85546875" style="1" customWidth="1"/>
    <col min="10986" max="10986" width="14" style="1" customWidth="1"/>
    <col min="10987" max="10988" width="14.28515625" style="1" customWidth="1"/>
    <col min="10989" max="10989" width="12.85546875" style="1" customWidth="1"/>
    <col min="10990" max="10990" width="12" style="1" customWidth="1"/>
    <col min="10991" max="10991" width="13.42578125" style="1" customWidth="1"/>
    <col min="10992" max="10993" width="13.7109375" style="1" customWidth="1"/>
    <col min="10994" max="10996" width="12.85546875" style="1" customWidth="1"/>
    <col min="10997" max="10998" width="13.7109375" style="1" customWidth="1"/>
    <col min="10999" max="10999" width="11.42578125" style="1" customWidth="1"/>
    <col min="11000" max="11000" width="13.42578125" style="1" customWidth="1"/>
    <col min="11001" max="11001" width="12.7109375" style="1" customWidth="1"/>
    <col min="11002" max="11003" width="12.28515625" style="1" customWidth="1"/>
    <col min="11004" max="11004" width="11.7109375" style="1" customWidth="1"/>
    <col min="11005" max="11005" width="12.7109375" style="1" customWidth="1"/>
    <col min="11006" max="11006" width="11.28515625" style="1" customWidth="1"/>
    <col min="11007" max="11008" width="9.7109375" style="1" customWidth="1"/>
    <col min="11009" max="11009" width="8.5703125" style="1" customWidth="1"/>
    <col min="11010" max="11011" width="10.5703125" style="1" customWidth="1"/>
    <col min="11012" max="11012" width="9.28515625" style="1" customWidth="1"/>
    <col min="11013" max="11013" width="16.5703125" style="1" customWidth="1"/>
    <col min="11014" max="11014" width="15.5703125" style="1" customWidth="1"/>
    <col min="11015" max="11015" width="15.140625" style="1" customWidth="1"/>
    <col min="11016" max="11018" width="9.7109375" style="1" customWidth="1"/>
    <col min="11019" max="11020" width="11.7109375" style="1" customWidth="1"/>
    <col min="11021" max="11021" width="11" style="1" customWidth="1"/>
    <col min="11022" max="11023" width="9.42578125" style="1" customWidth="1"/>
    <col min="11024" max="11024" width="8.5703125" style="1" customWidth="1"/>
    <col min="11025" max="11026" width="9.5703125" style="1" customWidth="1"/>
    <col min="11027" max="11027" width="7.7109375" style="1" customWidth="1"/>
    <col min="11028" max="11034" width="12.7109375" style="1" customWidth="1"/>
    <col min="11035" max="11035" width="11.85546875" style="1" customWidth="1"/>
    <col min="11036" max="11037" width="9.85546875" style="1" customWidth="1"/>
    <col min="11038" max="11038" width="11.28515625" style="1" customWidth="1"/>
    <col min="11039" max="11040" width="9.7109375" style="1" customWidth="1"/>
    <col min="11041" max="11041" width="10.42578125" style="1" customWidth="1"/>
    <col min="11042" max="11043" width="13.42578125" style="1" customWidth="1"/>
    <col min="11044" max="11044" width="12.7109375" style="1" customWidth="1"/>
    <col min="11045" max="11046" width="9.5703125" style="1" customWidth="1"/>
    <col min="11047" max="11047" width="9.28515625" style="1" customWidth="1"/>
    <col min="11048" max="11049" width="11.7109375" style="1" customWidth="1"/>
    <col min="11050" max="11050" width="11.42578125" style="1" customWidth="1"/>
    <col min="11051" max="11051" width="12.7109375" style="1" customWidth="1"/>
    <col min="11052" max="11052" width="12.28515625" style="1" customWidth="1"/>
    <col min="11053" max="11053" width="11.7109375" style="1" customWidth="1"/>
    <col min="11054" max="11055" width="13.85546875" style="1" customWidth="1"/>
    <col min="11056" max="11056" width="14.5703125" style="1" customWidth="1"/>
    <col min="11057" max="11058" width="12.85546875" style="1" customWidth="1"/>
    <col min="11059" max="11059" width="12.7109375" style="1" customWidth="1"/>
    <col min="11060" max="11061" width="11.7109375" style="1" customWidth="1"/>
    <col min="11062" max="11062" width="11.42578125" style="1" customWidth="1"/>
    <col min="11063" max="11063" width="10.42578125" style="1" customWidth="1"/>
    <col min="11064" max="11064" width="9.42578125" style="1" customWidth="1"/>
    <col min="11065" max="11065" width="10.28515625" style="1" customWidth="1"/>
    <col min="11066" max="11067" width="9.42578125" style="1" customWidth="1"/>
    <col min="11068" max="11068" width="7.85546875" style="1" customWidth="1"/>
    <col min="11069" max="11070" width="11.7109375" style="1" customWidth="1"/>
    <col min="11071" max="11071" width="12.28515625" style="1" customWidth="1"/>
    <col min="11072" max="11072" width="11.7109375" style="1" customWidth="1"/>
    <col min="11073" max="11074" width="15.42578125" style="1" customWidth="1"/>
    <col min="11075" max="11075" width="17" style="1" customWidth="1"/>
    <col min="11076" max="11077" width="9.85546875" style="1" customWidth="1"/>
    <col min="11078" max="11078" width="10.5703125" style="1" customWidth="1"/>
    <col min="11079" max="11080" width="10.7109375" style="1" customWidth="1"/>
    <col min="11081" max="11081" width="9.140625" style="1" customWidth="1"/>
    <col min="11082" max="11083" width="9.42578125" style="1" customWidth="1"/>
    <col min="11084" max="11084" width="8.7109375" style="1" customWidth="1"/>
    <col min="11085" max="11086" width="10.140625" style="1" customWidth="1"/>
    <col min="11087" max="11087" width="9.85546875" style="1" customWidth="1"/>
    <col min="11088" max="11089" width="9.5703125" style="1" customWidth="1"/>
    <col min="11090" max="11090" width="8.85546875" style="1" customWidth="1"/>
    <col min="11091" max="11092" width="14" style="1" customWidth="1"/>
    <col min="11093" max="11093" width="12.28515625" style="1" customWidth="1"/>
    <col min="11094" max="11094" width="8.140625" style="1" customWidth="1"/>
    <col min="11095" max="11096" width="12.7109375" style="1" customWidth="1"/>
    <col min="11097" max="11097" width="11.7109375" style="1" customWidth="1"/>
    <col min="11098" max="11098" width="15.42578125" style="1" customWidth="1"/>
    <col min="11099" max="11099" width="14.85546875" style="1" customWidth="1"/>
    <col min="11100" max="11100" width="13.7109375" style="1" customWidth="1"/>
    <col min="11101" max="11101" width="8.5703125" style="1"/>
    <col min="11102" max="11102" width="13.7109375" style="1" customWidth="1"/>
    <col min="11103" max="11218" width="8.5703125" style="1"/>
    <col min="11219" max="11219" width="5.140625" style="1" customWidth="1"/>
    <col min="11220" max="11220" width="24" style="1" customWidth="1"/>
    <col min="11221" max="11221" width="15" style="1" customWidth="1"/>
    <col min="11222" max="11222" width="12.28515625" style="1" customWidth="1"/>
    <col min="11223" max="11223" width="16" style="1" customWidth="1"/>
    <col min="11224" max="11224" width="17.140625" style="1" customWidth="1"/>
    <col min="11225" max="11225" width="15.140625" style="1" customWidth="1"/>
    <col min="11226" max="11226" width="13.85546875" style="1" customWidth="1"/>
    <col min="11227" max="11227" width="11.7109375" style="1" customWidth="1"/>
    <col min="11228" max="11228" width="15" style="1" customWidth="1"/>
    <col min="11229" max="11230" width="15.42578125" style="1" customWidth="1"/>
    <col min="11231" max="11231" width="15.140625" style="1" customWidth="1"/>
    <col min="11232" max="11232" width="11.140625" style="1" customWidth="1"/>
    <col min="11233" max="11234" width="15.140625" style="1" customWidth="1"/>
    <col min="11235" max="11236" width="15.28515625" style="1" customWidth="1"/>
    <col min="11237" max="11237" width="10.42578125" style="1" customWidth="1"/>
    <col min="11238" max="11239" width="14.7109375" style="1" customWidth="1"/>
    <col min="11240" max="11241" width="13.85546875" style="1" customWidth="1"/>
    <col min="11242" max="11242" width="14" style="1" customWidth="1"/>
    <col min="11243" max="11244" width="14.28515625" style="1" customWidth="1"/>
    <col min="11245" max="11245" width="12.85546875" style="1" customWidth="1"/>
    <col min="11246" max="11246" width="12" style="1" customWidth="1"/>
    <col min="11247" max="11247" width="13.42578125" style="1" customWidth="1"/>
    <col min="11248" max="11249" width="13.7109375" style="1" customWidth="1"/>
    <col min="11250" max="11252" width="12.85546875" style="1" customWidth="1"/>
    <col min="11253" max="11254" width="13.7109375" style="1" customWidth="1"/>
    <col min="11255" max="11255" width="11.42578125" style="1" customWidth="1"/>
    <col min="11256" max="11256" width="13.42578125" style="1" customWidth="1"/>
    <col min="11257" max="11257" width="12.7109375" style="1" customWidth="1"/>
    <col min="11258" max="11259" width="12.28515625" style="1" customWidth="1"/>
    <col min="11260" max="11260" width="11.7109375" style="1" customWidth="1"/>
    <col min="11261" max="11261" width="12.7109375" style="1" customWidth="1"/>
    <col min="11262" max="11262" width="11.28515625" style="1" customWidth="1"/>
    <col min="11263" max="11264" width="9.7109375" style="1" customWidth="1"/>
    <col min="11265" max="11265" width="8.5703125" style="1" customWidth="1"/>
    <col min="11266" max="11267" width="10.5703125" style="1" customWidth="1"/>
    <col min="11268" max="11268" width="9.28515625" style="1" customWidth="1"/>
    <col min="11269" max="11269" width="16.5703125" style="1" customWidth="1"/>
    <col min="11270" max="11270" width="15.5703125" style="1" customWidth="1"/>
    <col min="11271" max="11271" width="15.140625" style="1" customWidth="1"/>
    <col min="11272" max="11274" width="9.7109375" style="1" customWidth="1"/>
    <col min="11275" max="11276" width="11.7109375" style="1" customWidth="1"/>
    <col min="11277" max="11277" width="11" style="1" customWidth="1"/>
    <col min="11278" max="11279" width="9.42578125" style="1" customWidth="1"/>
    <col min="11280" max="11280" width="8.5703125" style="1" customWidth="1"/>
    <col min="11281" max="11282" width="9.5703125" style="1" customWidth="1"/>
    <col min="11283" max="11283" width="7.7109375" style="1" customWidth="1"/>
    <col min="11284" max="11290" width="12.7109375" style="1" customWidth="1"/>
    <col min="11291" max="11291" width="11.85546875" style="1" customWidth="1"/>
    <col min="11292" max="11293" width="9.85546875" style="1" customWidth="1"/>
    <col min="11294" max="11294" width="11.28515625" style="1" customWidth="1"/>
    <col min="11295" max="11296" width="9.7109375" style="1" customWidth="1"/>
    <col min="11297" max="11297" width="10.42578125" style="1" customWidth="1"/>
    <col min="11298" max="11299" width="13.42578125" style="1" customWidth="1"/>
    <col min="11300" max="11300" width="12.7109375" style="1" customWidth="1"/>
    <col min="11301" max="11302" width="9.5703125" style="1" customWidth="1"/>
    <col min="11303" max="11303" width="9.28515625" style="1" customWidth="1"/>
    <col min="11304" max="11305" width="11.7109375" style="1" customWidth="1"/>
    <col min="11306" max="11306" width="11.42578125" style="1" customWidth="1"/>
    <col min="11307" max="11307" width="12.7109375" style="1" customWidth="1"/>
    <col min="11308" max="11308" width="12.28515625" style="1" customWidth="1"/>
    <col min="11309" max="11309" width="11.7109375" style="1" customWidth="1"/>
    <col min="11310" max="11311" width="13.85546875" style="1" customWidth="1"/>
    <col min="11312" max="11312" width="14.5703125" style="1" customWidth="1"/>
    <col min="11313" max="11314" width="12.85546875" style="1" customWidth="1"/>
    <col min="11315" max="11315" width="12.7109375" style="1" customWidth="1"/>
    <col min="11316" max="11317" width="11.7109375" style="1" customWidth="1"/>
    <col min="11318" max="11318" width="11.42578125" style="1" customWidth="1"/>
    <col min="11319" max="11319" width="10.42578125" style="1" customWidth="1"/>
    <col min="11320" max="11320" width="9.42578125" style="1" customWidth="1"/>
    <col min="11321" max="11321" width="10.28515625" style="1" customWidth="1"/>
    <col min="11322" max="11323" width="9.42578125" style="1" customWidth="1"/>
    <col min="11324" max="11324" width="7.85546875" style="1" customWidth="1"/>
    <col min="11325" max="11326" width="11.7109375" style="1" customWidth="1"/>
    <col min="11327" max="11327" width="12.28515625" style="1" customWidth="1"/>
    <col min="11328" max="11328" width="11.7109375" style="1" customWidth="1"/>
    <col min="11329" max="11330" width="15.42578125" style="1" customWidth="1"/>
    <col min="11331" max="11331" width="17" style="1" customWidth="1"/>
    <col min="11332" max="11333" width="9.85546875" style="1" customWidth="1"/>
    <col min="11334" max="11334" width="10.5703125" style="1" customWidth="1"/>
    <col min="11335" max="11336" width="10.7109375" style="1" customWidth="1"/>
    <col min="11337" max="11337" width="9.140625" style="1" customWidth="1"/>
    <col min="11338" max="11339" width="9.42578125" style="1" customWidth="1"/>
    <col min="11340" max="11340" width="8.7109375" style="1" customWidth="1"/>
    <col min="11341" max="11342" width="10.140625" style="1" customWidth="1"/>
    <col min="11343" max="11343" width="9.85546875" style="1" customWidth="1"/>
    <col min="11344" max="11345" width="9.5703125" style="1" customWidth="1"/>
    <col min="11346" max="11346" width="8.85546875" style="1" customWidth="1"/>
    <col min="11347" max="11348" width="14" style="1" customWidth="1"/>
    <col min="11349" max="11349" width="12.28515625" style="1" customWidth="1"/>
    <col min="11350" max="11350" width="8.140625" style="1" customWidth="1"/>
    <col min="11351" max="11352" width="12.7109375" style="1" customWidth="1"/>
    <col min="11353" max="11353" width="11.7109375" style="1" customWidth="1"/>
    <col min="11354" max="11354" width="15.42578125" style="1" customWidth="1"/>
    <col min="11355" max="11355" width="14.85546875" style="1" customWidth="1"/>
    <col min="11356" max="11356" width="13.7109375" style="1" customWidth="1"/>
    <col min="11357" max="11357" width="8.5703125" style="1"/>
    <col min="11358" max="11358" width="13.7109375" style="1" customWidth="1"/>
    <col min="11359" max="11474" width="8.5703125" style="1"/>
    <col min="11475" max="11475" width="5.140625" style="1" customWidth="1"/>
    <col min="11476" max="11476" width="24" style="1" customWidth="1"/>
    <col min="11477" max="11477" width="15" style="1" customWidth="1"/>
    <col min="11478" max="11478" width="12.28515625" style="1" customWidth="1"/>
    <col min="11479" max="11479" width="16" style="1" customWidth="1"/>
    <col min="11480" max="11480" width="17.140625" style="1" customWidth="1"/>
    <col min="11481" max="11481" width="15.140625" style="1" customWidth="1"/>
    <col min="11482" max="11482" width="13.85546875" style="1" customWidth="1"/>
    <col min="11483" max="11483" width="11.7109375" style="1" customWidth="1"/>
    <col min="11484" max="11484" width="15" style="1" customWidth="1"/>
    <col min="11485" max="11486" width="15.42578125" style="1" customWidth="1"/>
    <col min="11487" max="11487" width="15.140625" style="1" customWidth="1"/>
    <col min="11488" max="11488" width="11.140625" style="1" customWidth="1"/>
    <col min="11489" max="11490" width="15.140625" style="1" customWidth="1"/>
    <col min="11491" max="11492" width="15.28515625" style="1" customWidth="1"/>
    <col min="11493" max="11493" width="10.42578125" style="1" customWidth="1"/>
    <col min="11494" max="11495" width="14.7109375" style="1" customWidth="1"/>
    <col min="11496" max="11497" width="13.85546875" style="1" customWidth="1"/>
    <col min="11498" max="11498" width="14" style="1" customWidth="1"/>
    <col min="11499" max="11500" width="14.28515625" style="1" customWidth="1"/>
    <col min="11501" max="11501" width="12.85546875" style="1" customWidth="1"/>
    <col min="11502" max="11502" width="12" style="1" customWidth="1"/>
    <col min="11503" max="11503" width="13.42578125" style="1" customWidth="1"/>
    <col min="11504" max="11505" width="13.7109375" style="1" customWidth="1"/>
    <col min="11506" max="11508" width="12.85546875" style="1" customWidth="1"/>
    <col min="11509" max="11510" width="13.7109375" style="1" customWidth="1"/>
    <col min="11511" max="11511" width="11.42578125" style="1" customWidth="1"/>
    <col min="11512" max="11512" width="13.42578125" style="1" customWidth="1"/>
    <col min="11513" max="11513" width="12.7109375" style="1" customWidth="1"/>
    <col min="11514" max="11515" width="12.28515625" style="1" customWidth="1"/>
    <col min="11516" max="11516" width="11.7109375" style="1" customWidth="1"/>
    <col min="11517" max="11517" width="12.7109375" style="1" customWidth="1"/>
    <col min="11518" max="11518" width="11.28515625" style="1" customWidth="1"/>
    <col min="11519" max="11520" width="9.7109375" style="1" customWidth="1"/>
    <col min="11521" max="11521" width="8.5703125" style="1" customWidth="1"/>
    <col min="11522" max="11523" width="10.5703125" style="1" customWidth="1"/>
    <col min="11524" max="11524" width="9.28515625" style="1" customWidth="1"/>
    <col min="11525" max="11525" width="16.5703125" style="1" customWidth="1"/>
    <col min="11526" max="11526" width="15.5703125" style="1" customWidth="1"/>
    <col min="11527" max="11527" width="15.140625" style="1" customWidth="1"/>
    <col min="11528" max="11530" width="9.7109375" style="1" customWidth="1"/>
    <col min="11531" max="11532" width="11.7109375" style="1" customWidth="1"/>
    <col min="11533" max="11533" width="11" style="1" customWidth="1"/>
    <col min="11534" max="11535" width="9.42578125" style="1" customWidth="1"/>
    <col min="11536" max="11536" width="8.5703125" style="1" customWidth="1"/>
    <col min="11537" max="11538" width="9.5703125" style="1" customWidth="1"/>
    <col min="11539" max="11539" width="7.7109375" style="1" customWidth="1"/>
    <col min="11540" max="11546" width="12.7109375" style="1" customWidth="1"/>
    <col min="11547" max="11547" width="11.85546875" style="1" customWidth="1"/>
    <col min="11548" max="11549" width="9.85546875" style="1" customWidth="1"/>
    <col min="11550" max="11550" width="11.28515625" style="1" customWidth="1"/>
    <col min="11551" max="11552" width="9.7109375" style="1" customWidth="1"/>
    <col min="11553" max="11553" width="10.42578125" style="1" customWidth="1"/>
    <col min="11554" max="11555" width="13.42578125" style="1" customWidth="1"/>
    <col min="11556" max="11556" width="12.7109375" style="1" customWidth="1"/>
    <col min="11557" max="11558" width="9.5703125" style="1" customWidth="1"/>
    <col min="11559" max="11559" width="9.28515625" style="1" customWidth="1"/>
    <col min="11560" max="11561" width="11.7109375" style="1" customWidth="1"/>
    <col min="11562" max="11562" width="11.42578125" style="1" customWidth="1"/>
    <col min="11563" max="11563" width="12.7109375" style="1" customWidth="1"/>
    <col min="11564" max="11564" width="12.28515625" style="1" customWidth="1"/>
    <col min="11565" max="11565" width="11.7109375" style="1" customWidth="1"/>
    <col min="11566" max="11567" width="13.85546875" style="1" customWidth="1"/>
    <col min="11568" max="11568" width="14.5703125" style="1" customWidth="1"/>
    <col min="11569" max="11570" width="12.85546875" style="1" customWidth="1"/>
    <col min="11571" max="11571" width="12.7109375" style="1" customWidth="1"/>
    <col min="11572" max="11573" width="11.7109375" style="1" customWidth="1"/>
    <col min="11574" max="11574" width="11.42578125" style="1" customWidth="1"/>
    <col min="11575" max="11575" width="10.42578125" style="1" customWidth="1"/>
    <col min="11576" max="11576" width="9.42578125" style="1" customWidth="1"/>
    <col min="11577" max="11577" width="10.28515625" style="1" customWidth="1"/>
    <col min="11578" max="11579" width="9.42578125" style="1" customWidth="1"/>
    <col min="11580" max="11580" width="7.85546875" style="1" customWidth="1"/>
    <col min="11581" max="11582" width="11.7109375" style="1" customWidth="1"/>
    <col min="11583" max="11583" width="12.28515625" style="1" customWidth="1"/>
    <col min="11584" max="11584" width="11.7109375" style="1" customWidth="1"/>
    <col min="11585" max="11586" width="15.42578125" style="1" customWidth="1"/>
    <col min="11587" max="11587" width="17" style="1" customWidth="1"/>
    <col min="11588" max="11589" width="9.85546875" style="1" customWidth="1"/>
    <col min="11590" max="11590" width="10.5703125" style="1" customWidth="1"/>
    <col min="11591" max="11592" width="10.7109375" style="1" customWidth="1"/>
    <col min="11593" max="11593" width="9.140625" style="1" customWidth="1"/>
    <col min="11594" max="11595" width="9.42578125" style="1" customWidth="1"/>
    <col min="11596" max="11596" width="8.7109375" style="1" customWidth="1"/>
    <col min="11597" max="11598" width="10.140625" style="1" customWidth="1"/>
    <col min="11599" max="11599" width="9.85546875" style="1" customWidth="1"/>
    <col min="11600" max="11601" width="9.5703125" style="1" customWidth="1"/>
    <col min="11602" max="11602" width="8.85546875" style="1" customWidth="1"/>
    <col min="11603" max="11604" width="14" style="1" customWidth="1"/>
    <col min="11605" max="11605" width="12.28515625" style="1" customWidth="1"/>
    <col min="11606" max="11606" width="8.140625" style="1" customWidth="1"/>
    <col min="11607" max="11608" width="12.7109375" style="1" customWidth="1"/>
    <col min="11609" max="11609" width="11.7109375" style="1" customWidth="1"/>
    <col min="11610" max="11610" width="15.42578125" style="1" customWidth="1"/>
    <col min="11611" max="11611" width="14.85546875" style="1" customWidth="1"/>
    <col min="11612" max="11612" width="13.7109375" style="1" customWidth="1"/>
    <col min="11613" max="11613" width="8.5703125" style="1"/>
    <col min="11614" max="11614" width="13.7109375" style="1" customWidth="1"/>
    <col min="11615" max="11730" width="8.5703125" style="1"/>
    <col min="11731" max="11731" width="5.140625" style="1" customWidth="1"/>
    <col min="11732" max="11732" width="24" style="1" customWidth="1"/>
    <col min="11733" max="11733" width="15" style="1" customWidth="1"/>
    <col min="11734" max="11734" width="12.28515625" style="1" customWidth="1"/>
    <col min="11735" max="11735" width="16" style="1" customWidth="1"/>
    <col min="11736" max="11736" width="17.140625" style="1" customWidth="1"/>
    <col min="11737" max="11737" width="15.140625" style="1" customWidth="1"/>
    <col min="11738" max="11738" width="13.85546875" style="1" customWidth="1"/>
    <col min="11739" max="11739" width="11.7109375" style="1" customWidth="1"/>
    <col min="11740" max="11740" width="15" style="1" customWidth="1"/>
    <col min="11741" max="11742" width="15.42578125" style="1" customWidth="1"/>
    <col min="11743" max="11743" width="15.140625" style="1" customWidth="1"/>
    <col min="11744" max="11744" width="11.140625" style="1" customWidth="1"/>
    <col min="11745" max="11746" width="15.140625" style="1" customWidth="1"/>
    <col min="11747" max="11748" width="15.28515625" style="1" customWidth="1"/>
    <col min="11749" max="11749" width="10.42578125" style="1" customWidth="1"/>
    <col min="11750" max="11751" width="14.7109375" style="1" customWidth="1"/>
    <col min="11752" max="11753" width="13.85546875" style="1" customWidth="1"/>
    <col min="11754" max="11754" width="14" style="1" customWidth="1"/>
    <col min="11755" max="11756" width="14.28515625" style="1" customWidth="1"/>
    <col min="11757" max="11757" width="12.85546875" style="1" customWidth="1"/>
    <col min="11758" max="11758" width="12" style="1" customWidth="1"/>
    <col min="11759" max="11759" width="13.42578125" style="1" customWidth="1"/>
    <col min="11760" max="11761" width="13.7109375" style="1" customWidth="1"/>
    <col min="11762" max="11764" width="12.85546875" style="1" customWidth="1"/>
    <col min="11765" max="11766" width="13.7109375" style="1" customWidth="1"/>
    <col min="11767" max="11767" width="11.42578125" style="1" customWidth="1"/>
    <col min="11768" max="11768" width="13.42578125" style="1" customWidth="1"/>
    <col min="11769" max="11769" width="12.7109375" style="1" customWidth="1"/>
    <col min="11770" max="11771" width="12.28515625" style="1" customWidth="1"/>
    <col min="11772" max="11772" width="11.7109375" style="1" customWidth="1"/>
    <col min="11773" max="11773" width="12.7109375" style="1" customWidth="1"/>
    <col min="11774" max="11774" width="11.28515625" style="1" customWidth="1"/>
    <col min="11775" max="11776" width="9.7109375" style="1" customWidth="1"/>
    <col min="11777" max="11777" width="8.5703125" style="1" customWidth="1"/>
    <col min="11778" max="11779" width="10.5703125" style="1" customWidth="1"/>
    <col min="11780" max="11780" width="9.28515625" style="1" customWidth="1"/>
    <col min="11781" max="11781" width="16.5703125" style="1" customWidth="1"/>
    <col min="11782" max="11782" width="15.5703125" style="1" customWidth="1"/>
    <col min="11783" max="11783" width="15.140625" style="1" customWidth="1"/>
    <col min="11784" max="11786" width="9.7109375" style="1" customWidth="1"/>
    <col min="11787" max="11788" width="11.7109375" style="1" customWidth="1"/>
    <col min="11789" max="11789" width="11" style="1" customWidth="1"/>
    <col min="11790" max="11791" width="9.42578125" style="1" customWidth="1"/>
    <col min="11792" max="11792" width="8.5703125" style="1" customWidth="1"/>
    <col min="11793" max="11794" width="9.5703125" style="1" customWidth="1"/>
    <col min="11795" max="11795" width="7.7109375" style="1" customWidth="1"/>
    <col min="11796" max="11802" width="12.7109375" style="1" customWidth="1"/>
    <col min="11803" max="11803" width="11.85546875" style="1" customWidth="1"/>
    <col min="11804" max="11805" width="9.85546875" style="1" customWidth="1"/>
    <col min="11806" max="11806" width="11.28515625" style="1" customWidth="1"/>
    <col min="11807" max="11808" width="9.7109375" style="1" customWidth="1"/>
    <col min="11809" max="11809" width="10.42578125" style="1" customWidth="1"/>
    <col min="11810" max="11811" width="13.42578125" style="1" customWidth="1"/>
    <col min="11812" max="11812" width="12.7109375" style="1" customWidth="1"/>
    <col min="11813" max="11814" width="9.5703125" style="1" customWidth="1"/>
    <col min="11815" max="11815" width="9.28515625" style="1" customWidth="1"/>
    <col min="11816" max="11817" width="11.7109375" style="1" customWidth="1"/>
    <col min="11818" max="11818" width="11.42578125" style="1" customWidth="1"/>
    <col min="11819" max="11819" width="12.7109375" style="1" customWidth="1"/>
    <col min="11820" max="11820" width="12.28515625" style="1" customWidth="1"/>
    <col min="11821" max="11821" width="11.7109375" style="1" customWidth="1"/>
    <col min="11822" max="11823" width="13.85546875" style="1" customWidth="1"/>
    <col min="11824" max="11824" width="14.5703125" style="1" customWidth="1"/>
    <col min="11825" max="11826" width="12.85546875" style="1" customWidth="1"/>
    <col min="11827" max="11827" width="12.7109375" style="1" customWidth="1"/>
    <col min="11828" max="11829" width="11.7109375" style="1" customWidth="1"/>
    <col min="11830" max="11830" width="11.42578125" style="1" customWidth="1"/>
    <col min="11831" max="11831" width="10.42578125" style="1" customWidth="1"/>
    <col min="11832" max="11832" width="9.42578125" style="1" customWidth="1"/>
    <col min="11833" max="11833" width="10.28515625" style="1" customWidth="1"/>
    <col min="11834" max="11835" width="9.42578125" style="1" customWidth="1"/>
    <col min="11836" max="11836" width="7.85546875" style="1" customWidth="1"/>
    <col min="11837" max="11838" width="11.7109375" style="1" customWidth="1"/>
    <col min="11839" max="11839" width="12.28515625" style="1" customWidth="1"/>
    <col min="11840" max="11840" width="11.7109375" style="1" customWidth="1"/>
    <col min="11841" max="11842" width="15.42578125" style="1" customWidth="1"/>
    <col min="11843" max="11843" width="17" style="1" customWidth="1"/>
    <col min="11844" max="11845" width="9.85546875" style="1" customWidth="1"/>
    <col min="11846" max="11846" width="10.5703125" style="1" customWidth="1"/>
    <col min="11847" max="11848" width="10.7109375" style="1" customWidth="1"/>
    <col min="11849" max="11849" width="9.140625" style="1" customWidth="1"/>
    <col min="11850" max="11851" width="9.42578125" style="1" customWidth="1"/>
    <col min="11852" max="11852" width="8.7109375" style="1" customWidth="1"/>
    <col min="11853" max="11854" width="10.140625" style="1" customWidth="1"/>
    <col min="11855" max="11855" width="9.85546875" style="1" customWidth="1"/>
    <col min="11856" max="11857" width="9.5703125" style="1" customWidth="1"/>
    <col min="11858" max="11858" width="8.85546875" style="1" customWidth="1"/>
    <col min="11859" max="11860" width="14" style="1" customWidth="1"/>
    <col min="11861" max="11861" width="12.28515625" style="1" customWidth="1"/>
    <col min="11862" max="11862" width="8.140625" style="1" customWidth="1"/>
    <col min="11863" max="11864" width="12.7109375" style="1" customWidth="1"/>
    <col min="11865" max="11865" width="11.7109375" style="1" customWidth="1"/>
    <col min="11866" max="11866" width="15.42578125" style="1" customWidth="1"/>
    <col min="11867" max="11867" width="14.85546875" style="1" customWidth="1"/>
    <col min="11868" max="11868" width="13.7109375" style="1" customWidth="1"/>
    <col min="11869" max="11869" width="8.5703125" style="1"/>
    <col min="11870" max="11870" width="13.7109375" style="1" customWidth="1"/>
    <col min="11871" max="11986" width="8.5703125" style="1"/>
    <col min="11987" max="11987" width="5.140625" style="1" customWidth="1"/>
    <col min="11988" max="11988" width="24" style="1" customWidth="1"/>
    <col min="11989" max="11989" width="15" style="1" customWidth="1"/>
    <col min="11990" max="11990" width="12.28515625" style="1" customWidth="1"/>
    <col min="11991" max="11991" width="16" style="1" customWidth="1"/>
    <col min="11992" max="11992" width="17.140625" style="1" customWidth="1"/>
    <col min="11993" max="11993" width="15.140625" style="1" customWidth="1"/>
    <col min="11994" max="11994" width="13.85546875" style="1" customWidth="1"/>
    <col min="11995" max="11995" width="11.7109375" style="1" customWidth="1"/>
    <col min="11996" max="11996" width="15" style="1" customWidth="1"/>
    <col min="11997" max="11998" width="15.42578125" style="1" customWidth="1"/>
    <col min="11999" max="11999" width="15.140625" style="1" customWidth="1"/>
    <col min="12000" max="12000" width="11.140625" style="1" customWidth="1"/>
    <col min="12001" max="12002" width="15.140625" style="1" customWidth="1"/>
    <col min="12003" max="12004" width="15.28515625" style="1" customWidth="1"/>
    <col min="12005" max="12005" width="10.42578125" style="1" customWidth="1"/>
    <col min="12006" max="12007" width="14.7109375" style="1" customWidth="1"/>
    <col min="12008" max="12009" width="13.85546875" style="1" customWidth="1"/>
    <col min="12010" max="12010" width="14" style="1" customWidth="1"/>
    <col min="12011" max="12012" width="14.28515625" style="1" customWidth="1"/>
    <col min="12013" max="12013" width="12.85546875" style="1" customWidth="1"/>
    <col min="12014" max="12014" width="12" style="1" customWidth="1"/>
    <col min="12015" max="12015" width="13.42578125" style="1" customWidth="1"/>
    <col min="12016" max="12017" width="13.7109375" style="1" customWidth="1"/>
    <col min="12018" max="12020" width="12.85546875" style="1" customWidth="1"/>
    <col min="12021" max="12022" width="13.7109375" style="1" customWidth="1"/>
    <col min="12023" max="12023" width="11.42578125" style="1" customWidth="1"/>
    <col min="12024" max="12024" width="13.42578125" style="1" customWidth="1"/>
    <col min="12025" max="12025" width="12.7109375" style="1" customWidth="1"/>
    <col min="12026" max="12027" width="12.28515625" style="1" customWidth="1"/>
    <col min="12028" max="12028" width="11.7109375" style="1" customWidth="1"/>
    <col min="12029" max="12029" width="12.7109375" style="1" customWidth="1"/>
    <col min="12030" max="12030" width="11.28515625" style="1" customWidth="1"/>
    <col min="12031" max="12032" width="9.7109375" style="1" customWidth="1"/>
    <col min="12033" max="12033" width="8.5703125" style="1" customWidth="1"/>
    <col min="12034" max="12035" width="10.5703125" style="1" customWidth="1"/>
    <col min="12036" max="12036" width="9.28515625" style="1" customWidth="1"/>
    <col min="12037" max="12037" width="16.5703125" style="1" customWidth="1"/>
    <col min="12038" max="12038" width="15.5703125" style="1" customWidth="1"/>
    <col min="12039" max="12039" width="15.140625" style="1" customWidth="1"/>
    <col min="12040" max="12042" width="9.7109375" style="1" customWidth="1"/>
    <col min="12043" max="12044" width="11.7109375" style="1" customWidth="1"/>
    <col min="12045" max="12045" width="11" style="1" customWidth="1"/>
    <col min="12046" max="12047" width="9.42578125" style="1" customWidth="1"/>
    <col min="12048" max="12048" width="8.5703125" style="1" customWidth="1"/>
    <col min="12049" max="12050" width="9.5703125" style="1" customWidth="1"/>
    <col min="12051" max="12051" width="7.7109375" style="1" customWidth="1"/>
    <col min="12052" max="12058" width="12.7109375" style="1" customWidth="1"/>
    <col min="12059" max="12059" width="11.85546875" style="1" customWidth="1"/>
    <col min="12060" max="12061" width="9.85546875" style="1" customWidth="1"/>
    <col min="12062" max="12062" width="11.28515625" style="1" customWidth="1"/>
    <col min="12063" max="12064" width="9.7109375" style="1" customWidth="1"/>
    <col min="12065" max="12065" width="10.42578125" style="1" customWidth="1"/>
    <col min="12066" max="12067" width="13.42578125" style="1" customWidth="1"/>
    <col min="12068" max="12068" width="12.7109375" style="1" customWidth="1"/>
    <col min="12069" max="12070" width="9.5703125" style="1" customWidth="1"/>
    <col min="12071" max="12071" width="9.28515625" style="1" customWidth="1"/>
    <col min="12072" max="12073" width="11.7109375" style="1" customWidth="1"/>
    <col min="12074" max="12074" width="11.42578125" style="1" customWidth="1"/>
    <col min="12075" max="12075" width="12.7109375" style="1" customWidth="1"/>
    <col min="12076" max="12076" width="12.28515625" style="1" customWidth="1"/>
    <col min="12077" max="12077" width="11.7109375" style="1" customWidth="1"/>
    <col min="12078" max="12079" width="13.85546875" style="1" customWidth="1"/>
    <col min="12080" max="12080" width="14.5703125" style="1" customWidth="1"/>
    <col min="12081" max="12082" width="12.85546875" style="1" customWidth="1"/>
    <col min="12083" max="12083" width="12.7109375" style="1" customWidth="1"/>
    <col min="12084" max="12085" width="11.7109375" style="1" customWidth="1"/>
    <col min="12086" max="12086" width="11.42578125" style="1" customWidth="1"/>
    <col min="12087" max="12087" width="10.42578125" style="1" customWidth="1"/>
    <col min="12088" max="12088" width="9.42578125" style="1" customWidth="1"/>
    <col min="12089" max="12089" width="10.28515625" style="1" customWidth="1"/>
    <col min="12090" max="12091" width="9.42578125" style="1" customWidth="1"/>
    <col min="12092" max="12092" width="7.85546875" style="1" customWidth="1"/>
    <col min="12093" max="12094" width="11.7109375" style="1" customWidth="1"/>
    <col min="12095" max="12095" width="12.28515625" style="1" customWidth="1"/>
    <col min="12096" max="12096" width="11.7109375" style="1" customWidth="1"/>
    <col min="12097" max="12098" width="15.42578125" style="1" customWidth="1"/>
    <col min="12099" max="12099" width="17" style="1" customWidth="1"/>
    <col min="12100" max="12101" width="9.85546875" style="1" customWidth="1"/>
    <col min="12102" max="12102" width="10.5703125" style="1" customWidth="1"/>
    <col min="12103" max="12104" width="10.7109375" style="1" customWidth="1"/>
    <col min="12105" max="12105" width="9.140625" style="1" customWidth="1"/>
    <col min="12106" max="12107" width="9.42578125" style="1" customWidth="1"/>
    <col min="12108" max="12108" width="8.7109375" style="1" customWidth="1"/>
    <col min="12109" max="12110" width="10.140625" style="1" customWidth="1"/>
    <col min="12111" max="12111" width="9.85546875" style="1" customWidth="1"/>
    <col min="12112" max="12113" width="9.5703125" style="1" customWidth="1"/>
    <col min="12114" max="12114" width="8.85546875" style="1" customWidth="1"/>
    <col min="12115" max="12116" width="14" style="1" customWidth="1"/>
    <col min="12117" max="12117" width="12.28515625" style="1" customWidth="1"/>
    <col min="12118" max="12118" width="8.140625" style="1" customWidth="1"/>
    <col min="12119" max="12120" width="12.7109375" style="1" customWidth="1"/>
    <col min="12121" max="12121" width="11.7109375" style="1" customWidth="1"/>
    <col min="12122" max="12122" width="15.42578125" style="1" customWidth="1"/>
    <col min="12123" max="12123" width="14.85546875" style="1" customWidth="1"/>
    <col min="12124" max="12124" width="13.7109375" style="1" customWidth="1"/>
    <col min="12125" max="12125" width="8.5703125" style="1"/>
    <col min="12126" max="12126" width="13.7109375" style="1" customWidth="1"/>
    <col min="12127" max="12242" width="8.5703125" style="1"/>
    <col min="12243" max="12243" width="5.140625" style="1" customWidth="1"/>
    <col min="12244" max="12244" width="24" style="1" customWidth="1"/>
    <col min="12245" max="12245" width="15" style="1" customWidth="1"/>
    <col min="12246" max="12246" width="12.28515625" style="1" customWidth="1"/>
    <col min="12247" max="12247" width="16" style="1" customWidth="1"/>
    <col min="12248" max="12248" width="17.140625" style="1" customWidth="1"/>
    <col min="12249" max="12249" width="15.140625" style="1" customWidth="1"/>
    <col min="12250" max="12250" width="13.85546875" style="1" customWidth="1"/>
    <col min="12251" max="12251" width="11.7109375" style="1" customWidth="1"/>
    <col min="12252" max="12252" width="15" style="1" customWidth="1"/>
    <col min="12253" max="12254" width="15.42578125" style="1" customWidth="1"/>
    <col min="12255" max="12255" width="15.140625" style="1" customWidth="1"/>
    <col min="12256" max="12256" width="11.140625" style="1" customWidth="1"/>
    <col min="12257" max="12258" width="15.140625" style="1" customWidth="1"/>
    <col min="12259" max="12260" width="15.28515625" style="1" customWidth="1"/>
    <col min="12261" max="12261" width="10.42578125" style="1" customWidth="1"/>
    <col min="12262" max="12263" width="14.7109375" style="1" customWidth="1"/>
    <col min="12264" max="12265" width="13.85546875" style="1" customWidth="1"/>
    <col min="12266" max="12266" width="14" style="1" customWidth="1"/>
    <col min="12267" max="12268" width="14.28515625" style="1" customWidth="1"/>
    <col min="12269" max="12269" width="12.85546875" style="1" customWidth="1"/>
    <col min="12270" max="12270" width="12" style="1" customWidth="1"/>
    <col min="12271" max="12271" width="13.42578125" style="1" customWidth="1"/>
    <col min="12272" max="12273" width="13.7109375" style="1" customWidth="1"/>
    <col min="12274" max="12276" width="12.85546875" style="1" customWidth="1"/>
    <col min="12277" max="12278" width="13.7109375" style="1" customWidth="1"/>
    <col min="12279" max="12279" width="11.42578125" style="1" customWidth="1"/>
    <col min="12280" max="12280" width="13.42578125" style="1" customWidth="1"/>
    <col min="12281" max="12281" width="12.7109375" style="1" customWidth="1"/>
    <col min="12282" max="12283" width="12.28515625" style="1" customWidth="1"/>
    <col min="12284" max="12284" width="11.7109375" style="1" customWidth="1"/>
    <col min="12285" max="12285" width="12.7109375" style="1" customWidth="1"/>
    <col min="12286" max="12286" width="11.28515625" style="1" customWidth="1"/>
    <col min="12287" max="12288" width="9.7109375" style="1" customWidth="1"/>
    <col min="12289" max="12289" width="8.5703125" style="1" customWidth="1"/>
    <col min="12290" max="12291" width="10.5703125" style="1" customWidth="1"/>
    <col min="12292" max="12292" width="9.28515625" style="1" customWidth="1"/>
    <col min="12293" max="12293" width="16.5703125" style="1" customWidth="1"/>
    <col min="12294" max="12294" width="15.5703125" style="1" customWidth="1"/>
    <col min="12295" max="12295" width="15.140625" style="1" customWidth="1"/>
    <col min="12296" max="12298" width="9.7109375" style="1" customWidth="1"/>
    <col min="12299" max="12300" width="11.7109375" style="1" customWidth="1"/>
    <col min="12301" max="12301" width="11" style="1" customWidth="1"/>
    <col min="12302" max="12303" width="9.42578125" style="1" customWidth="1"/>
    <col min="12304" max="12304" width="8.5703125" style="1" customWidth="1"/>
    <col min="12305" max="12306" width="9.5703125" style="1" customWidth="1"/>
    <col min="12307" max="12307" width="7.7109375" style="1" customWidth="1"/>
    <col min="12308" max="12314" width="12.7109375" style="1" customWidth="1"/>
    <col min="12315" max="12315" width="11.85546875" style="1" customWidth="1"/>
    <col min="12316" max="12317" width="9.85546875" style="1" customWidth="1"/>
    <col min="12318" max="12318" width="11.28515625" style="1" customWidth="1"/>
    <col min="12319" max="12320" width="9.7109375" style="1" customWidth="1"/>
    <col min="12321" max="12321" width="10.42578125" style="1" customWidth="1"/>
    <col min="12322" max="12323" width="13.42578125" style="1" customWidth="1"/>
    <col min="12324" max="12324" width="12.7109375" style="1" customWidth="1"/>
    <col min="12325" max="12326" width="9.5703125" style="1" customWidth="1"/>
    <col min="12327" max="12327" width="9.28515625" style="1" customWidth="1"/>
    <col min="12328" max="12329" width="11.7109375" style="1" customWidth="1"/>
    <col min="12330" max="12330" width="11.42578125" style="1" customWidth="1"/>
    <col min="12331" max="12331" width="12.7109375" style="1" customWidth="1"/>
    <col min="12332" max="12332" width="12.28515625" style="1" customWidth="1"/>
    <col min="12333" max="12333" width="11.7109375" style="1" customWidth="1"/>
    <col min="12334" max="12335" width="13.85546875" style="1" customWidth="1"/>
    <col min="12336" max="12336" width="14.5703125" style="1" customWidth="1"/>
    <col min="12337" max="12338" width="12.85546875" style="1" customWidth="1"/>
    <col min="12339" max="12339" width="12.7109375" style="1" customWidth="1"/>
    <col min="12340" max="12341" width="11.7109375" style="1" customWidth="1"/>
    <col min="12342" max="12342" width="11.42578125" style="1" customWidth="1"/>
    <col min="12343" max="12343" width="10.42578125" style="1" customWidth="1"/>
    <col min="12344" max="12344" width="9.42578125" style="1" customWidth="1"/>
    <col min="12345" max="12345" width="10.28515625" style="1" customWidth="1"/>
    <col min="12346" max="12347" width="9.42578125" style="1" customWidth="1"/>
    <col min="12348" max="12348" width="7.85546875" style="1" customWidth="1"/>
    <col min="12349" max="12350" width="11.7109375" style="1" customWidth="1"/>
    <col min="12351" max="12351" width="12.28515625" style="1" customWidth="1"/>
    <col min="12352" max="12352" width="11.7109375" style="1" customWidth="1"/>
    <col min="12353" max="12354" width="15.42578125" style="1" customWidth="1"/>
    <col min="12355" max="12355" width="17" style="1" customWidth="1"/>
    <col min="12356" max="12357" width="9.85546875" style="1" customWidth="1"/>
    <col min="12358" max="12358" width="10.5703125" style="1" customWidth="1"/>
    <col min="12359" max="12360" width="10.7109375" style="1" customWidth="1"/>
    <col min="12361" max="12361" width="9.140625" style="1" customWidth="1"/>
    <col min="12362" max="12363" width="9.42578125" style="1" customWidth="1"/>
    <col min="12364" max="12364" width="8.7109375" style="1" customWidth="1"/>
    <col min="12365" max="12366" width="10.140625" style="1" customWidth="1"/>
    <col min="12367" max="12367" width="9.85546875" style="1" customWidth="1"/>
    <col min="12368" max="12369" width="9.5703125" style="1" customWidth="1"/>
    <col min="12370" max="12370" width="8.85546875" style="1" customWidth="1"/>
    <col min="12371" max="12372" width="14" style="1" customWidth="1"/>
    <col min="12373" max="12373" width="12.28515625" style="1" customWidth="1"/>
    <col min="12374" max="12374" width="8.140625" style="1" customWidth="1"/>
    <col min="12375" max="12376" width="12.7109375" style="1" customWidth="1"/>
    <col min="12377" max="12377" width="11.7109375" style="1" customWidth="1"/>
    <col min="12378" max="12378" width="15.42578125" style="1" customWidth="1"/>
    <col min="12379" max="12379" width="14.85546875" style="1" customWidth="1"/>
    <col min="12380" max="12380" width="13.7109375" style="1" customWidth="1"/>
    <col min="12381" max="12381" width="8.5703125" style="1"/>
    <col min="12382" max="12382" width="13.7109375" style="1" customWidth="1"/>
    <col min="12383" max="12498" width="8.5703125" style="1"/>
    <col min="12499" max="12499" width="5.140625" style="1" customWidth="1"/>
    <col min="12500" max="12500" width="24" style="1" customWidth="1"/>
    <col min="12501" max="12501" width="15" style="1" customWidth="1"/>
    <col min="12502" max="12502" width="12.28515625" style="1" customWidth="1"/>
    <col min="12503" max="12503" width="16" style="1" customWidth="1"/>
    <col min="12504" max="12504" width="17.140625" style="1" customWidth="1"/>
    <col min="12505" max="12505" width="15.140625" style="1" customWidth="1"/>
    <col min="12506" max="12506" width="13.85546875" style="1" customWidth="1"/>
    <col min="12507" max="12507" width="11.7109375" style="1" customWidth="1"/>
    <col min="12508" max="12508" width="15" style="1" customWidth="1"/>
    <col min="12509" max="12510" width="15.42578125" style="1" customWidth="1"/>
    <col min="12511" max="12511" width="15.140625" style="1" customWidth="1"/>
    <col min="12512" max="12512" width="11.140625" style="1" customWidth="1"/>
    <col min="12513" max="12514" width="15.140625" style="1" customWidth="1"/>
    <col min="12515" max="12516" width="15.28515625" style="1" customWidth="1"/>
    <col min="12517" max="12517" width="10.42578125" style="1" customWidth="1"/>
    <col min="12518" max="12519" width="14.7109375" style="1" customWidth="1"/>
    <col min="12520" max="12521" width="13.85546875" style="1" customWidth="1"/>
    <col min="12522" max="12522" width="14" style="1" customWidth="1"/>
    <col min="12523" max="12524" width="14.28515625" style="1" customWidth="1"/>
    <col min="12525" max="12525" width="12.85546875" style="1" customWidth="1"/>
    <col min="12526" max="12526" width="12" style="1" customWidth="1"/>
    <col min="12527" max="12527" width="13.42578125" style="1" customWidth="1"/>
    <col min="12528" max="12529" width="13.7109375" style="1" customWidth="1"/>
    <col min="12530" max="12532" width="12.85546875" style="1" customWidth="1"/>
    <col min="12533" max="12534" width="13.7109375" style="1" customWidth="1"/>
    <col min="12535" max="12535" width="11.42578125" style="1" customWidth="1"/>
    <col min="12536" max="12536" width="13.42578125" style="1" customWidth="1"/>
    <col min="12537" max="12537" width="12.7109375" style="1" customWidth="1"/>
    <col min="12538" max="12539" width="12.28515625" style="1" customWidth="1"/>
    <col min="12540" max="12540" width="11.7109375" style="1" customWidth="1"/>
    <col min="12541" max="12541" width="12.7109375" style="1" customWidth="1"/>
    <col min="12542" max="12542" width="11.28515625" style="1" customWidth="1"/>
    <col min="12543" max="12544" width="9.7109375" style="1" customWidth="1"/>
    <col min="12545" max="12545" width="8.5703125" style="1" customWidth="1"/>
    <col min="12546" max="12547" width="10.5703125" style="1" customWidth="1"/>
    <col min="12548" max="12548" width="9.28515625" style="1" customWidth="1"/>
    <col min="12549" max="12549" width="16.5703125" style="1" customWidth="1"/>
    <col min="12550" max="12550" width="15.5703125" style="1" customWidth="1"/>
    <col min="12551" max="12551" width="15.140625" style="1" customWidth="1"/>
    <col min="12552" max="12554" width="9.7109375" style="1" customWidth="1"/>
    <col min="12555" max="12556" width="11.7109375" style="1" customWidth="1"/>
    <col min="12557" max="12557" width="11" style="1" customWidth="1"/>
    <col min="12558" max="12559" width="9.42578125" style="1" customWidth="1"/>
    <col min="12560" max="12560" width="8.5703125" style="1" customWidth="1"/>
    <col min="12561" max="12562" width="9.5703125" style="1" customWidth="1"/>
    <col min="12563" max="12563" width="7.7109375" style="1" customWidth="1"/>
    <col min="12564" max="12570" width="12.7109375" style="1" customWidth="1"/>
    <col min="12571" max="12571" width="11.85546875" style="1" customWidth="1"/>
    <col min="12572" max="12573" width="9.85546875" style="1" customWidth="1"/>
    <col min="12574" max="12574" width="11.28515625" style="1" customWidth="1"/>
    <col min="12575" max="12576" width="9.7109375" style="1" customWidth="1"/>
    <col min="12577" max="12577" width="10.42578125" style="1" customWidth="1"/>
    <col min="12578" max="12579" width="13.42578125" style="1" customWidth="1"/>
    <col min="12580" max="12580" width="12.7109375" style="1" customWidth="1"/>
    <col min="12581" max="12582" width="9.5703125" style="1" customWidth="1"/>
    <col min="12583" max="12583" width="9.28515625" style="1" customWidth="1"/>
    <col min="12584" max="12585" width="11.7109375" style="1" customWidth="1"/>
    <col min="12586" max="12586" width="11.42578125" style="1" customWidth="1"/>
    <col min="12587" max="12587" width="12.7109375" style="1" customWidth="1"/>
    <col min="12588" max="12588" width="12.28515625" style="1" customWidth="1"/>
    <col min="12589" max="12589" width="11.7109375" style="1" customWidth="1"/>
    <col min="12590" max="12591" width="13.85546875" style="1" customWidth="1"/>
    <col min="12592" max="12592" width="14.5703125" style="1" customWidth="1"/>
    <col min="12593" max="12594" width="12.85546875" style="1" customWidth="1"/>
    <col min="12595" max="12595" width="12.7109375" style="1" customWidth="1"/>
    <col min="12596" max="12597" width="11.7109375" style="1" customWidth="1"/>
    <col min="12598" max="12598" width="11.42578125" style="1" customWidth="1"/>
    <col min="12599" max="12599" width="10.42578125" style="1" customWidth="1"/>
    <col min="12600" max="12600" width="9.42578125" style="1" customWidth="1"/>
    <col min="12601" max="12601" width="10.28515625" style="1" customWidth="1"/>
    <col min="12602" max="12603" width="9.42578125" style="1" customWidth="1"/>
    <col min="12604" max="12604" width="7.85546875" style="1" customWidth="1"/>
    <col min="12605" max="12606" width="11.7109375" style="1" customWidth="1"/>
    <col min="12607" max="12607" width="12.28515625" style="1" customWidth="1"/>
    <col min="12608" max="12608" width="11.7109375" style="1" customWidth="1"/>
    <col min="12609" max="12610" width="15.42578125" style="1" customWidth="1"/>
    <col min="12611" max="12611" width="17" style="1" customWidth="1"/>
    <col min="12612" max="12613" width="9.85546875" style="1" customWidth="1"/>
    <col min="12614" max="12614" width="10.5703125" style="1" customWidth="1"/>
    <col min="12615" max="12616" width="10.7109375" style="1" customWidth="1"/>
    <col min="12617" max="12617" width="9.140625" style="1" customWidth="1"/>
    <col min="12618" max="12619" width="9.42578125" style="1" customWidth="1"/>
    <col min="12620" max="12620" width="8.7109375" style="1" customWidth="1"/>
    <col min="12621" max="12622" width="10.140625" style="1" customWidth="1"/>
    <col min="12623" max="12623" width="9.85546875" style="1" customWidth="1"/>
    <col min="12624" max="12625" width="9.5703125" style="1" customWidth="1"/>
    <col min="12626" max="12626" width="8.85546875" style="1" customWidth="1"/>
    <col min="12627" max="12628" width="14" style="1" customWidth="1"/>
    <col min="12629" max="12629" width="12.28515625" style="1" customWidth="1"/>
    <col min="12630" max="12630" width="8.140625" style="1" customWidth="1"/>
    <col min="12631" max="12632" width="12.7109375" style="1" customWidth="1"/>
    <col min="12633" max="12633" width="11.7109375" style="1" customWidth="1"/>
    <col min="12634" max="12634" width="15.42578125" style="1" customWidth="1"/>
    <col min="12635" max="12635" width="14.85546875" style="1" customWidth="1"/>
    <col min="12636" max="12636" width="13.7109375" style="1" customWidth="1"/>
    <col min="12637" max="12637" width="8.5703125" style="1"/>
    <col min="12638" max="12638" width="13.7109375" style="1" customWidth="1"/>
    <col min="12639" max="12754" width="8.5703125" style="1"/>
    <col min="12755" max="12755" width="5.140625" style="1" customWidth="1"/>
    <col min="12756" max="12756" width="24" style="1" customWidth="1"/>
    <col min="12757" max="12757" width="15" style="1" customWidth="1"/>
    <col min="12758" max="12758" width="12.28515625" style="1" customWidth="1"/>
    <col min="12759" max="12759" width="16" style="1" customWidth="1"/>
    <col min="12760" max="12760" width="17.140625" style="1" customWidth="1"/>
    <col min="12761" max="12761" width="15.140625" style="1" customWidth="1"/>
    <col min="12762" max="12762" width="13.85546875" style="1" customWidth="1"/>
    <col min="12763" max="12763" width="11.7109375" style="1" customWidth="1"/>
    <col min="12764" max="12764" width="15" style="1" customWidth="1"/>
    <col min="12765" max="12766" width="15.42578125" style="1" customWidth="1"/>
    <col min="12767" max="12767" width="15.140625" style="1" customWidth="1"/>
    <col min="12768" max="12768" width="11.140625" style="1" customWidth="1"/>
    <col min="12769" max="12770" width="15.140625" style="1" customWidth="1"/>
    <col min="12771" max="12772" width="15.28515625" style="1" customWidth="1"/>
    <col min="12773" max="12773" width="10.42578125" style="1" customWidth="1"/>
    <col min="12774" max="12775" width="14.7109375" style="1" customWidth="1"/>
    <col min="12776" max="12777" width="13.85546875" style="1" customWidth="1"/>
    <col min="12778" max="12778" width="14" style="1" customWidth="1"/>
    <col min="12779" max="12780" width="14.28515625" style="1" customWidth="1"/>
    <col min="12781" max="12781" width="12.85546875" style="1" customWidth="1"/>
    <col min="12782" max="12782" width="12" style="1" customWidth="1"/>
    <col min="12783" max="12783" width="13.42578125" style="1" customWidth="1"/>
    <col min="12784" max="12785" width="13.7109375" style="1" customWidth="1"/>
    <col min="12786" max="12788" width="12.85546875" style="1" customWidth="1"/>
    <col min="12789" max="12790" width="13.7109375" style="1" customWidth="1"/>
    <col min="12791" max="12791" width="11.42578125" style="1" customWidth="1"/>
    <col min="12792" max="12792" width="13.42578125" style="1" customWidth="1"/>
    <col min="12793" max="12793" width="12.7109375" style="1" customWidth="1"/>
    <col min="12794" max="12795" width="12.28515625" style="1" customWidth="1"/>
    <col min="12796" max="12796" width="11.7109375" style="1" customWidth="1"/>
    <col min="12797" max="12797" width="12.7109375" style="1" customWidth="1"/>
    <col min="12798" max="12798" width="11.28515625" style="1" customWidth="1"/>
    <col min="12799" max="12800" width="9.7109375" style="1" customWidth="1"/>
    <col min="12801" max="12801" width="8.5703125" style="1" customWidth="1"/>
    <col min="12802" max="12803" width="10.5703125" style="1" customWidth="1"/>
    <col min="12804" max="12804" width="9.28515625" style="1" customWidth="1"/>
    <col min="12805" max="12805" width="16.5703125" style="1" customWidth="1"/>
    <col min="12806" max="12806" width="15.5703125" style="1" customWidth="1"/>
    <col min="12807" max="12807" width="15.140625" style="1" customWidth="1"/>
    <col min="12808" max="12810" width="9.7109375" style="1" customWidth="1"/>
    <col min="12811" max="12812" width="11.7109375" style="1" customWidth="1"/>
    <col min="12813" max="12813" width="11" style="1" customWidth="1"/>
    <col min="12814" max="12815" width="9.42578125" style="1" customWidth="1"/>
    <col min="12816" max="12816" width="8.5703125" style="1" customWidth="1"/>
    <col min="12817" max="12818" width="9.5703125" style="1" customWidth="1"/>
    <col min="12819" max="12819" width="7.7109375" style="1" customWidth="1"/>
    <col min="12820" max="12826" width="12.7109375" style="1" customWidth="1"/>
    <col min="12827" max="12827" width="11.85546875" style="1" customWidth="1"/>
    <col min="12828" max="12829" width="9.85546875" style="1" customWidth="1"/>
    <col min="12830" max="12830" width="11.28515625" style="1" customWidth="1"/>
    <col min="12831" max="12832" width="9.7109375" style="1" customWidth="1"/>
    <col min="12833" max="12833" width="10.42578125" style="1" customWidth="1"/>
    <col min="12834" max="12835" width="13.42578125" style="1" customWidth="1"/>
    <col min="12836" max="12836" width="12.7109375" style="1" customWidth="1"/>
    <col min="12837" max="12838" width="9.5703125" style="1" customWidth="1"/>
    <col min="12839" max="12839" width="9.28515625" style="1" customWidth="1"/>
    <col min="12840" max="12841" width="11.7109375" style="1" customWidth="1"/>
    <col min="12842" max="12842" width="11.42578125" style="1" customWidth="1"/>
    <col min="12843" max="12843" width="12.7109375" style="1" customWidth="1"/>
    <col min="12844" max="12844" width="12.28515625" style="1" customWidth="1"/>
    <col min="12845" max="12845" width="11.7109375" style="1" customWidth="1"/>
    <col min="12846" max="12847" width="13.85546875" style="1" customWidth="1"/>
    <col min="12848" max="12848" width="14.5703125" style="1" customWidth="1"/>
    <col min="12849" max="12850" width="12.85546875" style="1" customWidth="1"/>
    <col min="12851" max="12851" width="12.7109375" style="1" customWidth="1"/>
    <col min="12852" max="12853" width="11.7109375" style="1" customWidth="1"/>
    <col min="12854" max="12854" width="11.42578125" style="1" customWidth="1"/>
    <col min="12855" max="12855" width="10.42578125" style="1" customWidth="1"/>
    <col min="12856" max="12856" width="9.42578125" style="1" customWidth="1"/>
    <col min="12857" max="12857" width="10.28515625" style="1" customWidth="1"/>
    <col min="12858" max="12859" width="9.42578125" style="1" customWidth="1"/>
    <col min="12860" max="12860" width="7.85546875" style="1" customWidth="1"/>
    <col min="12861" max="12862" width="11.7109375" style="1" customWidth="1"/>
    <col min="12863" max="12863" width="12.28515625" style="1" customWidth="1"/>
    <col min="12864" max="12864" width="11.7109375" style="1" customWidth="1"/>
    <col min="12865" max="12866" width="15.42578125" style="1" customWidth="1"/>
    <col min="12867" max="12867" width="17" style="1" customWidth="1"/>
    <col min="12868" max="12869" width="9.85546875" style="1" customWidth="1"/>
    <col min="12870" max="12870" width="10.5703125" style="1" customWidth="1"/>
    <col min="12871" max="12872" width="10.7109375" style="1" customWidth="1"/>
    <col min="12873" max="12873" width="9.140625" style="1" customWidth="1"/>
    <col min="12874" max="12875" width="9.42578125" style="1" customWidth="1"/>
    <col min="12876" max="12876" width="8.7109375" style="1" customWidth="1"/>
    <col min="12877" max="12878" width="10.140625" style="1" customWidth="1"/>
    <col min="12879" max="12879" width="9.85546875" style="1" customWidth="1"/>
    <col min="12880" max="12881" width="9.5703125" style="1" customWidth="1"/>
    <col min="12882" max="12882" width="8.85546875" style="1" customWidth="1"/>
    <col min="12883" max="12884" width="14" style="1" customWidth="1"/>
    <col min="12885" max="12885" width="12.28515625" style="1" customWidth="1"/>
    <col min="12886" max="12886" width="8.140625" style="1" customWidth="1"/>
    <col min="12887" max="12888" width="12.7109375" style="1" customWidth="1"/>
    <col min="12889" max="12889" width="11.7109375" style="1" customWidth="1"/>
    <col min="12890" max="12890" width="15.42578125" style="1" customWidth="1"/>
    <col min="12891" max="12891" width="14.85546875" style="1" customWidth="1"/>
    <col min="12892" max="12892" width="13.7109375" style="1" customWidth="1"/>
    <col min="12893" max="12893" width="8.5703125" style="1"/>
    <col min="12894" max="12894" width="13.7109375" style="1" customWidth="1"/>
    <col min="12895" max="13010" width="8.5703125" style="1"/>
    <col min="13011" max="13011" width="5.140625" style="1" customWidth="1"/>
    <col min="13012" max="13012" width="24" style="1" customWidth="1"/>
    <col min="13013" max="13013" width="15" style="1" customWidth="1"/>
    <col min="13014" max="13014" width="12.28515625" style="1" customWidth="1"/>
    <col min="13015" max="13015" width="16" style="1" customWidth="1"/>
    <col min="13016" max="13016" width="17.140625" style="1" customWidth="1"/>
    <col min="13017" max="13017" width="15.140625" style="1" customWidth="1"/>
    <col min="13018" max="13018" width="13.85546875" style="1" customWidth="1"/>
    <col min="13019" max="13019" width="11.7109375" style="1" customWidth="1"/>
    <col min="13020" max="13020" width="15" style="1" customWidth="1"/>
    <col min="13021" max="13022" width="15.42578125" style="1" customWidth="1"/>
    <col min="13023" max="13023" width="15.140625" style="1" customWidth="1"/>
    <col min="13024" max="13024" width="11.140625" style="1" customWidth="1"/>
    <col min="13025" max="13026" width="15.140625" style="1" customWidth="1"/>
    <col min="13027" max="13028" width="15.28515625" style="1" customWidth="1"/>
    <col min="13029" max="13029" width="10.42578125" style="1" customWidth="1"/>
    <col min="13030" max="13031" width="14.7109375" style="1" customWidth="1"/>
    <col min="13032" max="13033" width="13.85546875" style="1" customWidth="1"/>
    <col min="13034" max="13034" width="14" style="1" customWidth="1"/>
    <col min="13035" max="13036" width="14.28515625" style="1" customWidth="1"/>
    <col min="13037" max="13037" width="12.85546875" style="1" customWidth="1"/>
    <col min="13038" max="13038" width="12" style="1" customWidth="1"/>
    <col min="13039" max="13039" width="13.42578125" style="1" customWidth="1"/>
    <col min="13040" max="13041" width="13.7109375" style="1" customWidth="1"/>
    <col min="13042" max="13044" width="12.85546875" style="1" customWidth="1"/>
    <col min="13045" max="13046" width="13.7109375" style="1" customWidth="1"/>
    <col min="13047" max="13047" width="11.42578125" style="1" customWidth="1"/>
    <col min="13048" max="13048" width="13.42578125" style="1" customWidth="1"/>
    <col min="13049" max="13049" width="12.7109375" style="1" customWidth="1"/>
    <col min="13050" max="13051" width="12.28515625" style="1" customWidth="1"/>
    <col min="13052" max="13052" width="11.7109375" style="1" customWidth="1"/>
    <col min="13053" max="13053" width="12.7109375" style="1" customWidth="1"/>
    <col min="13054" max="13054" width="11.28515625" style="1" customWidth="1"/>
    <col min="13055" max="13056" width="9.7109375" style="1" customWidth="1"/>
    <col min="13057" max="13057" width="8.5703125" style="1" customWidth="1"/>
    <col min="13058" max="13059" width="10.5703125" style="1" customWidth="1"/>
    <col min="13060" max="13060" width="9.28515625" style="1" customWidth="1"/>
    <col min="13061" max="13061" width="16.5703125" style="1" customWidth="1"/>
    <col min="13062" max="13062" width="15.5703125" style="1" customWidth="1"/>
    <col min="13063" max="13063" width="15.140625" style="1" customWidth="1"/>
    <col min="13064" max="13066" width="9.7109375" style="1" customWidth="1"/>
    <col min="13067" max="13068" width="11.7109375" style="1" customWidth="1"/>
    <col min="13069" max="13069" width="11" style="1" customWidth="1"/>
    <col min="13070" max="13071" width="9.42578125" style="1" customWidth="1"/>
    <col min="13072" max="13072" width="8.5703125" style="1" customWidth="1"/>
    <col min="13073" max="13074" width="9.5703125" style="1" customWidth="1"/>
    <col min="13075" max="13075" width="7.7109375" style="1" customWidth="1"/>
    <col min="13076" max="13082" width="12.7109375" style="1" customWidth="1"/>
    <col min="13083" max="13083" width="11.85546875" style="1" customWidth="1"/>
    <col min="13084" max="13085" width="9.85546875" style="1" customWidth="1"/>
    <col min="13086" max="13086" width="11.28515625" style="1" customWidth="1"/>
    <col min="13087" max="13088" width="9.7109375" style="1" customWidth="1"/>
    <col min="13089" max="13089" width="10.42578125" style="1" customWidth="1"/>
    <col min="13090" max="13091" width="13.42578125" style="1" customWidth="1"/>
    <col min="13092" max="13092" width="12.7109375" style="1" customWidth="1"/>
    <col min="13093" max="13094" width="9.5703125" style="1" customWidth="1"/>
    <col min="13095" max="13095" width="9.28515625" style="1" customWidth="1"/>
    <col min="13096" max="13097" width="11.7109375" style="1" customWidth="1"/>
    <col min="13098" max="13098" width="11.42578125" style="1" customWidth="1"/>
    <col min="13099" max="13099" width="12.7109375" style="1" customWidth="1"/>
    <col min="13100" max="13100" width="12.28515625" style="1" customWidth="1"/>
    <col min="13101" max="13101" width="11.7109375" style="1" customWidth="1"/>
    <col min="13102" max="13103" width="13.85546875" style="1" customWidth="1"/>
    <col min="13104" max="13104" width="14.5703125" style="1" customWidth="1"/>
    <col min="13105" max="13106" width="12.85546875" style="1" customWidth="1"/>
    <col min="13107" max="13107" width="12.7109375" style="1" customWidth="1"/>
    <col min="13108" max="13109" width="11.7109375" style="1" customWidth="1"/>
    <col min="13110" max="13110" width="11.42578125" style="1" customWidth="1"/>
    <col min="13111" max="13111" width="10.42578125" style="1" customWidth="1"/>
    <col min="13112" max="13112" width="9.42578125" style="1" customWidth="1"/>
    <col min="13113" max="13113" width="10.28515625" style="1" customWidth="1"/>
    <col min="13114" max="13115" width="9.42578125" style="1" customWidth="1"/>
    <col min="13116" max="13116" width="7.85546875" style="1" customWidth="1"/>
    <col min="13117" max="13118" width="11.7109375" style="1" customWidth="1"/>
    <col min="13119" max="13119" width="12.28515625" style="1" customWidth="1"/>
    <col min="13120" max="13120" width="11.7109375" style="1" customWidth="1"/>
    <col min="13121" max="13122" width="15.42578125" style="1" customWidth="1"/>
    <col min="13123" max="13123" width="17" style="1" customWidth="1"/>
    <col min="13124" max="13125" width="9.85546875" style="1" customWidth="1"/>
    <col min="13126" max="13126" width="10.5703125" style="1" customWidth="1"/>
    <col min="13127" max="13128" width="10.7109375" style="1" customWidth="1"/>
    <col min="13129" max="13129" width="9.140625" style="1" customWidth="1"/>
    <col min="13130" max="13131" width="9.42578125" style="1" customWidth="1"/>
    <col min="13132" max="13132" width="8.7109375" style="1" customWidth="1"/>
    <col min="13133" max="13134" width="10.140625" style="1" customWidth="1"/>
    <col min="13135" max="13135" width="9.85546875" style="1" customWidth="1"/>
    <col min="13136" max="13137" width="9.5703125" style="1" customWidth="1"/>
    <col min="13138" max="13138" width="8.85546875" style="1" customWidth="1"/>
    <col min="13139" max="13140" width="14" style="1" customWidth="1"/>
    <col min="13141" max="13141" width="12.28515625" style="1" customWidth="1"/>
    <col min="13142" max="13142" width="8.140625" style="1" customWidth="1"/>
    <col min="13143" max="13144" width="12.7109375" style="1" customWidth="1"/>
    <col min="13145" max="13145" width="11.7109375" style="1" customWidth="1"/>
    <col min="13146" max="13146" width="15.42578125" style="1" customWidth="1"/>
    <col min="13147" max="13147" width="14.85546875" style="1" customWidth="1"/>
    <col min="13148" max="13148" width="13.7109375" style="1" customWidth="1"/>
    <col min="13149" max="13149" width="8.5703125" style="1"/>
    <col min="13150" max="13150" width="13.7109375" style="1" customWidth="1"/>
    <col min="13151" max="13266" width="8.5703125" style="1"/>
    <col min="13267" max="13267" width="5.140625" style="1" customWidth="1"/>
    <col min="13268" max="13268" width="24" style="1" customWidth="1"/>
    <col min="13269" max="13269" width="15" style="1" customWidth="1"/>
    <col min="13270" max="13270" width="12.28515625" style="1" customWidth="1"/>
    <col min="13271" max="13271" width="16" style="1" customWidth="1"/>
    <col min="13272" max="13272" width="17.140625" style="1" customWidth="1"/>
    <col min="13273" max="13273" width="15.140625" style="1" customWidth="1"/>
    <col min="13274" max="13274" width="13.85546875" style="1" customWidth="1"/>
    <col min="13275" max="13275" width="11.7109375" style="1" customWidth="1"/>
    <col min="13276" max="13276" width="15" style="1" customWidth="1"/>
    <col min="13277" max="13278" width="15.42578125" style="1" customWidth="1"/>
    <col min="13279" max="13279" width="15.140625" style="1" customWidth="1"/>
    <col min="13280" max="13280" width="11.140625" style="1" customWidth="1"/>
    <col min="13281" max="13282" width="15.140625" style="1" customWidth="1"/>
    <col min="13283" max="13284" width="15.28515625" style="1" customWidth="1"/>
    <col min="13285" max="13285" width="10.42578125" style="1" customWidth="1"/>
    <col min="13286" max="13287" width="14.7109375" style="1" customWidth="1"/>
    <col min="13288" max="13289" width="13.85546875" style="1" customWidth="1"/>
    <col min="13290" max="13290" width="14" style="1" customWidth="1"/>
    <col min="13291" max="13292" width="14.28515625" style="1" customWidth="1"/>
    <col min="13293" max="13293" width="12.85546875" style="1" customWidth="1"/>
    <col min="13294" max="13294" width="12" style="1" customWidth="1"/>
    <col min="13295" max="13295" width="13.42578125" style="1" customWidth="1"/>
    <col min="13296" max="13297" width="13.7109375" style="1" customWidth="1"/>
    <col min="13298" max="13300" width="12.85546875" style="1" customWidth="1"/>
    <col min="13301" max="13302" width="13.7109375" style="1" customWidth="1"/>
    <col min="13303" max="13303" width="11.42578125" style="1" customWidth="1"/>
    <col min="13304" max="13304" width="13.42578125" style="1" customWidth="1"/>
    <col min="13305" max="13305" width="12.7109375" style="1" customWidth="1"/>
    <col min="13306" max="13307" width="12.28515625" style="1" customWidth="1"/>
    <col min="13308" max="13308" width="11.7109375" style="1" customWidth="1"/>
    <col min="13309" max="13309" width="12.7109375" style="1" customWidth="1"/>
    <col min="13310" max="13310" width="11.28515625" style="1" customWidth="1"/>
    <col min="13311" max="13312" width="9.7109375" style="1" customWidth="1"/>
    <col min="13313" max="13313" width="8.5703125" style="1" customWidth="1"/>
    <col min="13314" max="13315" width="10.5703125" style="1" customWidth="1"/>
    <col min="13316" max="13316" width="9.28515625" style="1" customWidth="1"/>
    <col min="13317" max="13317" width="16.5703125" style="1" customWidth="1"/>
    <col min="13318" max="13318" width="15.5703125" style="1" customWidth="1"/>
    <col min="13319" max="13319" width="15.140625" style="1" customWidth="1"/>
    <col min="13320" max="13322" width="9.7109375" style="1" customWidth="1"/>
    <col min="13323" max="13324" width="11.7109375" style="1" customWidth="1"/>
    <col min="13325" max="13325" width="11" style="1" customWidth="1"/>
    <col min="13326" max="13327" width="9.42578125" style="1" customWidth="1"/>
    <col min="13328" max="13328" width="8.5703125" style="1" customWidth="1"/>
    <col min="13329" max="13330" width="9.5703125" style="1" customWidth="1"/>
    <col min="13331" max="13331" width="7.7109375" style="1" customWidth="1"/>
    <col min="13332" max="13338" width="12.7109375" style="1" customWidth="1"/>
    <col min="13339" max="13339" width="11.85546875" style="1" customWidth="1"/>
    <col min="13340" max="13341" width="9.85546875" style="1" customWidth="1"/>
    <col min="13342" max="13342" width="11.28515625" style="1" customWidth="1"/>
    <col min="13343" max="13344" width="9.7109375" style="1" customWidth="1"/>
    <col min="13345" max="13345" width="10.42578125" style="1" customWidth="1"/>
    <col min="13346" max="13347" width="13.42578125" style="1" customWidth="1"/>
    <col min="13348" max="13348" width="12.7109375" style="1" customWidth="1"/>
    <col min="13349" max="13350" width="9.5703125" style="1" customWidth="1"/>
    <col min="13351" max="13351" width="9.28515625" style="1" customWidth="1"/>
    <col min="13352" max="13353" width="11.7109375" style="1" customWidth="1"/>
    <col min="13354" max="13354" width="11.42578125" style="1" customWidth="1"/>
    <col min="13355" max="13355" width="12.7109375" style="1" customWidth="1"/>
    <col min="13356" max="13356" width="12.28515625" style="1" customWidth="1"/>
    <col min="13357" max="13357" width="11.7109375" style="1" customWidth="1"/>
    <col min="13358" max="13359" width="13.85546875" style="1" customWidth="1"/>
    <col min="13360" max="13360" width="14.5703125" style="1" customWidth="1"/>
    <col min="13361" max="13362" width="12.85546875" style="1" customWidth="1"/>
    <col min="13363" max="13363" width="12.7109375" style="1" customWidth="1"/>
    <col min="13364" max="13365" width="11.7109375" style="1" customWidth="1"/>
    <col min="13366" max="13366" width="11.42578125" style="1" customWidth="1"/>
    <col min="13367" max="13367" width="10.42578125" style="1" customWidth="1"/>
    <col min="13368" max="13368" width="9.42578125" style="1" customWidth="1"/>
    <col min="13369" max="13369" width="10.28515625" style="1" customWidth="1"/>
    <col min="13370" max="13371" width="9.42578125" style="1" customWidth="1"/>
    <col min="13372" max="13372" width="7.85546875" style="1" customWidth="1"/>
    <col min="13373" max="13374" width="11.7109375" style="1" customWidth="1"/>
    <col min="13375" max="13375" width="12.28515625" style="1" customWidth="1"/>
    <col min="13376" max="13376" width="11.7109375" style="1" customWidth="1"/>
    <col min="13377" max="13378" width="15.42578125" style="1" customWidth="1"/>
    <col min="13379" max="13379" width="17" style="1" customWidth="1"/>
    <col min="13380" max="13381" width="9.85546875" style="1" customWidth="1"/>
    <col min="13382" max="13382" width="10.5703125" style="1" customWidth="1"/>
    <col min="13383" max="13384" width="10.7109375" style="1" customWidth="1"/>
    <col min="13385" max="13385" width="9.140625" style="1" customWidth="1"/>
    <col min="13386" max="13387" width="9.42578125" style="1" customWidth="1"/>
    <col min="13388" max="13388" width="8.7109375" style="1" customWidth="1"/>
    <col min="13389" max="13390" width="10.140625" style="1" customWidth="1"/>
    <col min="13391" max="13391" width="9.85546875" style="1" customWidth="1"/>
    <col min="13392" max="13393" width="9.5703125" style="1" customWidth="1"/>
    <col min="13394" max="13394" width="8.85546875" style="1" customWidth="1"/>
    <col min="13395" max="13396" width="14" style="1" customWidth="1"/>
    <col min="13397" max="13397" width="12.28515625" style="1" customWidth="1"/>
    <col min="13398" max="13398" width="8.140625" style="1" customWidth="1"/>
    <col min="13399" max="13400" width="12.7109375" style="1" customWidth="1"/>
    <col min="13401" max="13401" width="11.7109375" style="1" customWidth="1"/>
    <col min="13402" max="13402" width="15.42578125" style="1" customWidth="1"/>
    <col min="13403" max="13403" width="14.85546875" style="1" customWidth="1"/>
    <col min="13404" max="13404" width="13.7109375" style="1" customWidth="1"/>
    <col min="13405" max="13405" width="8.5703125" style="1"/>
    <col min="13406" max="13406" width="13.7109375" style="1" customWidth="1"/>
    <col min="13407" max="13522" width="8.5703125" style="1"/>
    <col min="13523" max="13523" width="5.140625" style="1" customWidth="1"/>
    <col min="13524" max="13524" width="24" style="1" customWidth="1"/>
    <col min="13525" max="13525" width="15" style="1" customWidth="1"/>
    <col min="13526" max="13526" width="12.28515625" style="1" customWidth="1"/>
    <col min="13527" max="13527" width="16" style="1" customWidth="1"/>
    <col min="13528" max="13528" width="17.140625" style="1" customWidth="1"/>
    <col min="13529" max="13529" width="15.140625" style="1" customWidth="1"/>
    <col min="13530" max="13530" width="13.85546875" style="1" customWidth="1"/>
    <col min="13531" max="13531" width="11.7109375" style="1" customWidth="1"/>
    <col min="13532" max="13532" width="15" style="1" customWidth="1"/>
    <col min="13533" max="13534" width="15.42578125" style="1" customWidth="1"/>
    <col min="13535" max="13535" width="15.140625" style="1" customWidth="1"/>
    <col min="13536" max="13536" width="11.140625" style="1" customWidth="1"/>
    <col min="13537" max="13538" width="15.140625" style="1" customWidth="1"/>
    <col min="13539" max="13540" width="15.28515625" style="1" customWidth="1"/>
    <col min="13541" max="13541" width="10.42578125" style="1" customWidth="1"/>
    <col min="13542" max="13543" width="14.7109375" style="1" customWidth="1"/>
    <col min="13544" max="13545" width="13.85546875" style="1" customWidth="1"/>
    <col min="13546" max="13546" width="14" style="1" customWidth="1"/>
    <col min="13547" max="13548" width="14.28515625" style="1" customWidth="1"/>
    <col min="13549" max="13549" width="12.85546875" style="1" customWidth="1"/>
    <col min="13550" max="13550" width="12" style="1" customWidth="1"/>
    <col min="13551" max="13551" width="13.42578125" style="1" customWidth="1"/>
    <col min="13552" max="13553" width="13.7109375" style="1" customWidth="1"/>
    <col min="13554" max="13556" width="12.85546875" style="1" customWidth="1"/>
    <col min="13557" max="13558" width="13.7109375" style="1" customWidth="1"/>
    <col min="13559" max="13559" width="11.42578125" style="1" customWidth="1"/>
    <col min="13560" max="13560" width="13.42578125" style="1" customWidth="1"/>
    <col min="13561" max="13561" width="12.7109375" style="1" customWidth="1"/>
    <col min="13562" max="13563" width="12.28515625" style="1" customWidth="1"/>
    <col min="13564" max="13564" width="11.7109375" style="1" customWidth="1"/>
    <col min="13565" max="13565" width="12.7109375" style="1" customWidth="1"/>
    <col min="13566" max="13566" width="11.28515625" style="1" customWidth="1"/>
    <col min="13567" max="13568" width="9.7109375" style="1" customWidth="1"/>
    <col min="13569" max="13569" width="8.5703125" style="1" customWidth="1"/>
    <col min="13570" max="13571" width="10.5703125" style="1" customWidth="1"/>
    <col min="13572" max="13572" width="9.28515625" style="1" customWidth="1"/>
    <col min="13573" max="13573" width="16.5703125" style="1" customWidth="1"/>
    <col min="13574" max="13574" width="15.5703125" style="1" customWidth="1"/>
    <col min="13575" max="13575" width="15.140625" style="1" customWidth="1"/>
    <col min="13576" max="13578" width="9.7109375" style="1" customWidth="1"/>
    <col min="13579" max="13580" width="11.7109375" style="1" customWidth="1"/>
    <col min="13581" max="13581" width="11" style="1" customWidth="1"/>
    <col min="13582" max="13583" width="9.42578125" style="1" customWidth="1"/>
    <col min="13584" max="13584" width="8.5703125" style="1" customWidth="1"/>
    <col min="13585" max="13586" width="9.5703125" style="1" customWidth="1"/>
    <col min="13587" max="13587" width="7.7109375" style="1" customWidth="1"/>
    <col min="13588" max="13594" width="12.7109375" style="1" customWidth="1"/>
    <col min="13595" max="13595" width="11.85546875" style="1" customWidth="1"/>
    <col min="13596" max="13597" width="9.85546875" style="1" customWidth="1"/>
    <col min="13598" max="13598" width="11.28515625" style="1" customWidth="1"/>
    <col min="13599" max="13600" width="9.7109375" style="1" customWidth="1"/>
    <col min="13601" max="13601" width="10.42578125" style="1" customWidth="1"/>
    <col min="13602" max="13603" width="13.42578125" style="1" customWidth="1"/>
    <col min="13604" max="13604" width="12.7109375" style="1" customWidth="1"/>
    <col min="13605" max="13606" width="9.5703125" style="1" customWidth="1"/>
    <col min="13607" max="13607" width="9.28515625" style="1" customWidth="1"/>
    <col min="13608" max="13609" width="11.7109375" style="1" customWidth="1"/>
    <col min="13610" max="13610" width="11.42578125" style="1" customWidth="1"/>
    <col min="13611" max="13611" width="12.7109375" style="1" customWidth="1"/>
    <col min="13612" max="13612" width="12.28515625" style="1" customWidth="1"/>
    <col min="13613" max="13613" width="11.7109375" style="1" customWidth="1"/>
    <col min="13614" max="13615" width="13.85546875" style="1" customWidth="1"/>
    <col min="13616" max="13616" width="14.5703125" style="1" customWidth="1"/>
    <col min="13617" max="13618" width="12.85546875" style="1" customWidth="1"/>
    <col min="13619" max="13619" width="12.7109375" style="1" customWidth="1"/>
    <col min="13620" max="13621" width="11.7109375" style="1" customWidth="1"/>
    <col min="13622" max="13622" width="11.42578125" style="1" customWidth="1"/>
    <col min="13623" max="13623" width="10.42578125" style="1" customWidth="1"/>
    <col min="13624" max="13624" width="9.42578125" style="1" customWidth="1"/>
    <col min="13625" max="13625" width="10.28515625" style="1" customWidth="1"/>
    <col min="13626" max="13627" width="9.42578125" style="1" customWidth="1"/>
    <col min="13628" max="13628" width="7.85546875" style="1" customWidth="1"/>
    <col min="13629" max="13630" width="11.7109375" style="1" customWidth="1"/>
    <col min="13631" max="13631" width="12.28515625" style="1" customWidth="1"/>
    <col min="13632" max="13632" width="11.7109375" style="1" customWidth="1"/>
    <col min="13633" max="13634" width="15.42578125" style="1" customWidth="1"/>
    <col min="13635" max="13635" width="17" style="1" customWidth="1"/>
    <col min="13636" max="13637" width="9.85546875" style="1" customWidth="1"/>
    <col min="13638" max="13638" width="10.5703125" style="1" customWidth="1"/>
    <col min="13639" max="13640" width="10.7109375" style="1" customWidth="1"/>
    <col min="13641" max="13641" width="9.140625" style="1" customWidth="1"/>
    <col min="13642" max="13643" width="9.42578125" style="1" customWidth="1"/>
    <col min="13644" max="13644" width="8.7109375" style="1" customWidth="1"/>
    <col min="13645" max="13646" width="10.140625" style="1" customWidth="1"/>
    <col min="13647" max="13647" width="9.85546875" style="1" customWidth="1"/>
    <col min="13648" max="13649" width="9.5703125" style="1" customWidth="1"/>
    <col min="13650" max="13650" width="8.85546875" style="1" customWidth="1"/>
    <col min="13651" max="13652" width="14" style="1" customWidth="1"/>
    <col min="13653" max="13653" width="12.28515625" style="1" customWidth="1"/>
    <col min="13654" max="13654" width="8.140625" style="1" customWidth="1"/>
    <col min="13655" max="13656" width="12.7109375" style="1" customWidth="1"/>
    <col min="13657" max="13657" width="11.7109375" style="1" customWidth="1"/>
    <col min="13658" max="13658" width="15.42578125" style="1" customWidth="1"/>
    <col min="13659" max="13659" width="14.85546875" style="1" customWidth="1"/>
    <col min="13660" max="13660" width="13.7109375" style="1" customWidth="1"/>
    <col min="13661" max="13661" width="8.5703125" style="1"/>
    <col min="13662" max="13662" width="13.7109375" style="1" customWidth="1"/>
    <col min="13663" max="13778" width="8.5703125" style="1"/>
    <col min="13779" max="13779" width="5.140625" style="1" customWidth="1"/>
    <col min="13780" max="13780" width="24" style="1" customWidth="1"/>
    <col min="13781" max="13781" width="15" style="1" customWidth="1"/>
    <col min="13782" max="13782" width="12.28515625" style="1" customWidth="1"/>
    <col min="13783" max="13783" width="16" style="1" customWidth="1"/>
    <col min="13784" max="13784" width="17.140625" style="1" customWidth="1"/>
    <col min="13785" max="13785" width="15.140625" style="1" customWidth="1"/>
    <col min="13786" max="13786" width="13.85546875" style="1" customWidth="1"/>
    <col min="13787" max="13787" width="11.7109375" style="1" customWidth="1"/>
    <col min="13788" max="13788" width="15" style="1" customWidth="1"/>
    <col min="13789" max="13790" width="15.42578125" style="1" customWidth="1"/>
    <col min="13791" max="13791" width="15.140625" style="1" customWidth="1"/>
    <col min="13792" max="13792" width="11.140625" style="1" customWidth="1"/>
    <col min="13793" max="13794" width="15.140625" style="1" customWidth="1"/>
    <col min="13795" max="13796" width="15.28515625" style="1" customWidth="1"/>
    <col min="13797" max="13797" width="10.42578125" style="1" customWidth="1"/>
    <col min="13798" max="13799" width="14.7109375" style="1" customWidth="1"/>
    <col min="13800" max="13801" width="13.85546875" style="1" customWidth="1"/>
    <col min="13802" max="13802" width="14" style="1" customWidth="1"/>
    <col min="13803" max="13804" width="14.28515625" style="1" customWidth="1"/>
    <col min="13805" max="13805" width="12.85546875" style="1" customWidth="1"/>
    <col min="13806" max="13806" width="12" style="1" customWidth="1"/>
    <col min="13807" max="13807" width="13.42578125" style="1" customWidth="1"/>
    <col min="13808" max="13809" width="13.7109375" style="1" customWidth="1"/>
    <col min="13810" max="13812" width="12.85546875" style="1" customWidth="1"/>
    <col min="13813" max="13814" width="13.7109375" style="1" customWidth="1"/>
    <col min="13815" max="13815" width="11.42578125" style="1" customWidth="1"/>
    <col min="13816" max="13816" width="13.42578125" style="1" customWidth="1"/>
    <col min="13817" max="13817" width="12.7109375" style="1" customWidth="1"/>
    <col min="13818" max="13819" width="12.28515625" style="1" customWidth="1"/>
    <col min="13820" max="13820" width="11.7109375" style="1" customWidth="1"/>
    <col min="13821" max="13821" width="12.7109375" style="1" customWidth="1"/>
    <col min="13822" max="13822" width="11.28515625" style="1" customWidth="1"/>
    <col min="13823" max="13824" width="9.7109375" style="1" customWidth="1"/>
    <col min="13825" max="13825" width="8.5703125" style="1" customWidth="1"/>
    <col min="13826" max="13827" width="10.5703125" style="1" customWidth="1"/>
    <col min="13828" max="13828" width="9.28515625" style="1" customWidth="1"/>
    <col min="13829" max="13829" width="16.5703125" style="1" customWidth="1"/>
    <col min="13830" max="13830" width="15.5703125" style="1" customWidth="1"/>
    <col min="13831" max="13831" width="15.140625" style="1" customWidth="1"/>
    <col min="13832" max="13834" width="9.7109375" style="1" customWidth="1"/>
    <col min="13835" max="13836" width="11.7109375" style="1" customWidth="1"/>
    <col min="13837" max="13837" width="11" style="1" customWidth="1"/>
    <col min="13838" max="13839" width="9.42578125" style="1" customWidth="1"/>
    <col min="13840" max="13840" width="8.5703125" style="1" customWidth="1"/>
    <col min="13841" max="13842" width="9.5703125" style="1" customWidth="1"/>
    <col min="13843" max="13843" width="7.7109375" style="1" customWidth="1"/>
    <col min="13844" max="13850" width="12.7109375" style="1" customWidth="1"/>
    <col min="13851" max="13851" width="11.85546875" style="1" customWidth="1"/>
    <col min="13852" max="13853" width="9.85546875" style="1" customWidth="1"/>
    <col min="13854" max="13854" width="11.28515625" style="1" customWidth="1"/>
    <col min="13855" max="13856" width="9.7109375" style="1" customWidth="1"/>
    <col min="13857" max="13857" width="10.42578125" style="1" customWidth="1"/>
    <col min="13858" max="13859" width="13.42578125" style="1" customWidth="1"/>
    <col min="13860" max="13860" width="12.7109375" style="1" customWidth="1"/>
    <col min="13861" max="13862" width="9.5703125" style="1" customWidth="1"/>
    <col min="13863" max="13863" width="9.28515625" style="1" customWidth="1"/>
    <col min="13864" max="13865" width="11.7109375" style="1" customWidth="1"/>
    <col min="13866" max="13866" width="11.42578125" style="1" customWidth="1"/>
    <col min="13867" max="13867" width="12.7109375" style="1" customWidth="1"/>
    <col min="13868" max="13868" width="12.28515625" style="1" customWidth="1"/>
    <col min="13869" max="13869" width="11.7109375" style="1" customWidth="1"/>
    <col min="13870" max="13871" width="13.85546875" style="1" customWidth="1"/>
    <col min="13872" max="13872" width="14.5703125" style="1" customWidth="1"/>
    <col min="13873" max="13874" width="12.85546875" style="1" customWidth="1"/>
    <col min="13875" max="13875" width="12.7109375" style="1" customWidth="1"/>
    <col min="13876" max="13877" width="11.7109375" style="1" customWidth="1"/>
    <col min="13878" max="13878" width="11.42578125" style="1" customWidth="1"/>
    <col min="13879" max="13879" width="10.42578125" style="1" customWidth="1"/>
    <col min="13880" max="13880" width="9.42578125" style="1" customWidth="1"/>
    <col min="13881" max="13881" width="10.28515625" style="1" customWidth="1"/>
    <col min="13882" max="13883" width="9.42578125" style="1" customWidth="1"/>
    <col min="13884" max="13884" width="7.85546875" style="1" customWidth="1"/>
    <col min="13885" max="13886" width="11.7109375" style="1" customWidth="1"/>
    <col min="13887" max="13887" width="12.28515625" style="1" customWidth="1"/>
    <col min="13888" max="13888" width="11.7109375" style="1" customWidth="1"/>
    <col min="13889" max="13890" width="15.42578125" style="1" customWidth="1"/>
    <col min="13891" max="13891" width="17" style="1" customWidth="1"/>
    <col min="13892" max="13893" width="9.85546875" style="1" customWidth="1"/>
    <col min="13894" max="13894" width="10.5703125" style="1" customWidth="1"/>
    <col min="13895" max="13896" width="10.7109375" style="1" customWidth="1"/>
    <col min="13897" max="13897" width="9.140625" style="1" customWidth="1"/>
    <col min="13898" max="13899" width="9.42578125" style="1" customWidth="1"/>
    <col min="13900" max="13900" width="8.7109375" style="1" customWidth="1"/>
    <col min="13901" max="13902" width="10.140625" style="1" customWidth="1"/>
    <col min="13903" max="13903" width="9.85546875" style="1" customWidth="1"/>
    <col min="13904" max="13905" width="9.5703125" style="1" customWidth="1"/>
    <col min="13906" max="13906" width="8.85546875" style="1" customWidth="1"/>
    <col min="13907" max="13908" width="14" style="1" customWidth="1"/>
    <col min="13909" max="13909" width="12.28515625" style="1" customWidth="1"/>
    <col min="13910" max="13910" width="8.140625" style="1" customWidth="1"/>
    <col min="13911" max="13912" width="12.7109375" style="1" customWidth="1"/>
    <col min="13913" max="13913" width="11.7109375" style="1" customWidth="1"/>
    <col min="13914" max="13914" width="15.42578125" style="1" customWidth="1"/>
    <col min="13915" max="13915" width="14.85546875" style="1" customWidth="1"/>
    <col min="13916" max="13916" width="13.7109375" style="1" customWidth="1"/>
    <col min="13917" max="13917" width="8.5703125" style="1"/>
    <col min="13918" max="13918" width="13.7109375" style="1" customWidth="1"/>
    <col min="13919" max="14034" width="8.5703125" style="1"/>
    <col min="14035" max="14035" width="5.140625" style="1" customWidth="1"/>
    <col min="14036" max="14036" width="24" style="1" customWidth="1"/>
    <col min="14037" max="14037" width="15" style="1" customWidth="1"/>
    <col min="14038" max="14038" width="12.28515625" style="1" customWidth="1"/>
    <col min="14039" max="14039" width="16" style="1" customWidth="1"/>
    <col min="14040" max="14040" width="17.140625" style="1" customWidth="1"/>
    <col min="14041" max="14041" width="15.140625" style="1" customWidth="1"/>
    <col min="14042" max="14042" width="13.85546875" style="1" customWidth="1"/>
    <col min="14043" max="14043" width="11.7109375" style="1" customWidth="1"/>
    <col min="14044" max="14044" width="15" style="1" customWidth="1"/>
    <col min="14045" max="14046" width="15.42578125" style="1" customWidth="1"/>
    <col min="14047" max="14047" width="15.140625" style="1" customWidth="1"/>
    <col min="14048" max="14048" width="11.140625" style="1" customWidth="1"/>
    <col min="14049" max="14050" width="15.140625" style="1" customWidth="1"/>
    <col min="14051" max="14052" width="15.28515625" style="1" customWidth="1"/>
    <col min="14053" max="14053" width="10.42578125" style="1" customWidth="1"/>
    <col min="14054" max="14055" width="14.7109375" style="1" customWidth="1"/>
    <col min="14056" max="14057" width="13.85546875" style="1" customWidth="1"/>
    <col min="14058" max="14058" width="14" style="1" customWidth="1"/>
    <col min="14059" max="14060" width="14.28515625" style="1" customWidth="1"/>
    <col min="14061" max="14061" width="12.85546875" style="1" customWidth="1"/>
    <col min="14062" max="14062" width="12" style="1" customWidth="1"/>
    <col min="14063" max="14063" width="13.42578125" style="1" customWidth="1"/>
    <col min="14064" max="14065" width="13.7109375" style="1" customWidth="1"/>
    <col min="14066" max="14068" width="12.85546875" style="1" customWidth="1"/>
    <col min="14069" max="14070" width="13.7109375" style="1" customWidth="1"/>
    <col min="14071" max="14071" width="11.42578125" style="1" customWidth="1"/>
    <col min="14072" max="14072" width="13.42578125" style="1" customWidth="1"/>
    <col min="14073" max="14073" width="12.7109375" style="1" customWidth="1"/>
    <col min="14074" max="14075" width="12.28515625" style="1" customWidth="1"/>
    <col min="14076" max="14076" width="11.7109375" style="1" customWidth="1"/>
    <col min="14077" max="14077" width="12.7109375" style="1" customWidth="1"/>
    <col min="14078" max="14078" width="11.28515625" style="1" customWidth="1"/>
    <col min="14079" max="14080" width="9.7109375" style="1" customWidth="1"/>
    <col min="14081" max="14081" width="8.5703125" style="1" customWidth="1"/>
    <col min="14082" max="14083" width="10.5703125" style="1" customWidth="1"/>
    <col min="14084" max="14084" width="9.28515625" style="1" customWidth="1"/>
    <col min="14085" max="14085" width="16.5703125" style="1" customWidth="1"/>
    <col min="14086" max="14086" width="15.5703125" style="1" customWidth="1"/>
    <col min="14087" max="14087" width="15.140625" style="1" customWidth="1"/>
    <col min="14088" max="14090" width="9.7109375" style="1" customWidth="1"/>
    <col min="14091" max="14092" width="11.7109375" style="1" customWidth="1"/>
    <col min="14093" max="14093" width="11" style="1" customWidth="1"/>
    <col min="14094" max="14095" width="9.42578125" style="1" customWidth="1"/>
    <col min="14096" max="14096" width="8.5703125" style="1" customWidth="1"/>
    <col min="14097" max="14098" width="9.5703125" style="1" customWidth="1"/>
    <col min="14099" max="14099" width="7.7109375" style="1" customWidth="1"/>
    <col min="14100" max="14106" width="12.7109375" style="1" customWidth="1"/>
    <col min="14107" max="14107" width="11.85546875" style="1" customWidth="1"/>
    <col min="14108" max="14109" width="9.85546875" style="1" customWidth="1"/>
    <col min="14110" max="14110" width="11.28515625" style="1" customWidth="1"/>
    <col min="14111" max="14112" width="9.7109375" style="1" customWidth="1"/>
    <col min="14113" max="14113" width="10.42578125" style="1" customWidth="1"/>
    <col min="14114" max="14115" width="13.42578125" style="1" customWidth="1"/>
    <col min="14116" max="14116" width="12.7109375" style="1" customWidth="1"/>
    <col min="14117" max="14118" width="9.5703125" style="1" customWidth="1"/>
    <col min="14119" max="14119" width="9.28515625" style="1" customWidth="1"/>
    <col min="14120" max="14121" width="11.7109375" style="1" customWidth="1"/>
    <col min="14122" max="14122" width="11.42578125" style="1" customWidth="1"/>
    <col min="14123" max="14123" width="12.7109375" style="1" customWidth="1"/>
    <col min="14124" max="14124" width="12.28515625" style="1" customWidth="1"/>
    <col min="14125" max="14125" width="11.7109375" style="1" customWidth="1"/>
    <col min="14126" max="14127" width="13.85546875" style="1" customWidth="1"/>
    <col min="14128" max="14128" width="14.5703125" style="1" customWidth="1"/>
    <col min="14129" max="14130" width="12.85546875" style="1" customWidth="1"/>
    <col min="14131" max="14131" width="12.7109375" style="1" customWidth="1"/>
    <col min="14132" max="14133" width="11.7109375" style="1" customWidth="1"/>
    <col min="14134" max="14134" width="11.42578125" style="1" customWidth="1"/>
    <col min="14135" max="14135" width="10.42578125" style="1" customWidth="1"/>
    <col min="14136" max="14136" width="9.42578125" style="1" customWidth="1"/>
    <col min="14137" max="14137" width="10.28515625" style="1" customWidth="1"/>
    <col min="14138" max="14139" width="9.42578125" style="1" customWidth="1"/>
    <col min="14140" max="14140" width="7.85546875" style="1" customWidth="1"/>
    <col min="14141" max="14142" width="11.7109375" style="1" customWidth="1"/>
    <col min="14143" max="14143" width="12.28515625" style="1" customWidth="1"/>
    <col min="14144" max="14144" width="11.7109375" style="1" customWidth="1"/>
    <col min="14145" max="14146" width="15.42578125" style="1" customWidth="1"/>
    <col min="14147" max="14147" width="17" style="1" customWidth="1"/>
    <col min="14148" max="14149" width="9.85546875" style="1" customWidth="1"/>
    <col min="14150" max="14150" width="10.5703125" style="1" customWidth="1"/>
    <col min="14151" max="14152" width="10.7109375" style="1" customWidth="1"/>
    <col min="14153" max="14153" width="9.140625" style="1" customWidth="1"/>
    <col min="14154" max="14155" width="9.42578125" style="1" customWidth="1"/>
    <col min="14156" max="14156" width="8.7109375" style="1" customWidth="1"/>
    <col min="14157" max="14158" width="10.140625" style="1" customWidth="1"/>
    <col min="14159" max="14159" width="9.85546875" style="1" customWidth="1"/>
    <col min="14160" max="14161" width="9.5703125" style="1" customWidth="1"/>
    <col min="14162" max="14162" width="8.85546875" style="1" customWidth="1"/>
    <col min="14163" max="14164" width="14" style="1" customWidth="1"/>
    <col min="14165" max="14165" width="12.28515625" style="1" customWidth="1"/>
    <col min="14166" max="14166" width="8.140625" style="1" customWidth="1"/>
    <col min="14167" max="14168" width="12.7109375" style="1" customWidth="1"/>
    <col min="14169" max="14169" width="11.7109375" style="1" customWidth="1"/>
    <col min="14170" max="14170" width="15.42578125" style="1" customWidth="1"/>
    <col min="14171" max="14171" width="14.85546875" style="1" customWidth="1"/>
    <col min="14172" max="14172" width="13.7109375" style="1" customWidth="1"/>
    <col min="14173" max="14173" width="8.5703125" style="1"/>
    <col min="14174" max="14174" width="13.7109375" style="1" customWidth="1"/>
    <col min="14175" max="14290" width="8.5703125" style="1"/>
    <col min="14291" max="14291" width="5.140625" style="1" customWidth="1"/>
    <col min="14292" max="14292" width="24" style="1" customWidth="1"/>
    <col min="14293" max="14293" width="15" style="1" customWidth="1"/>
    <col min="14294" max="14294" width="12.28515625" style="1" customWidth="1"/>
    <col min="14295" max="14295" width="16" style="1" customWidth="1"/>
    <col min="14296" max="14296" width="17.140625" style="1" customWidth="1"/>
    <col min="14297" max="14297" width="15.140625" style="1" customWidth="1"/>
    <col min="14298" max="14298" width="13.85546875" style="1" customWidth="1"/>
    <col min="14299" max="14299" width="11.7109375" style="1" customWidth="1"/>
    <col min="14300" max="14300" width="15" style="1" customWidth="1"/>
    <col min="14301" max="14302" width="15.42578125" style="1" customWidth="1"/>
    <col min="14303" max="14303" width="15.140625" style="1" customWidth="1"/>
    <col min="14304" max="14304" width="11.140625" style="1" customWidth="1"/>
    <col min="14305" max="14306" width="15.140625" style="1" customWidth="1"/>
    <col min="14307" max="14308" width="15.28515625" style="1" customWidth="1"/>
    <col min="14309" max="14309" width="10.42578125" style="1" customWidth="1"/>
    <col min="14310" max="14311" width="14.7109375" style="1" customWidth="1"/>
    <col min="14312" max="14313" width="13.85546875" style="1" customWidth="1"/>
    <col min="14314" max="14314" width="14" style="1" customWidth="1"/>
    <col min="14315" max="14316" width="14.28515625" style="1" customWidth="1"/>
    <col min="14317" max="14317" width="12.85546875" style="1" customWidth="1"/>
    <col min="14318" max="14318" width="12" style="1" customWidth="1"/>
    <col min="14319" max="14319" width="13.42578125" style="1" customWidth="1"/>
    <col min="14320" max="14321" width="13.7109375" style="1" customWidth="1"/>
    <col min="14322" max="14324" width="12.85546875" style="1" customWidth="1"/>
    <col min="14325" max="14326" width="13.7109375" style="1" customWidth="1"/>
    <col min="14327" max="14327" width="11.42578125" style="1" customWidth="1"/>
    <col min="14328" max="14328" width="13.42578125" style="1" customWidth="1"/>
    <col min="14329" max="14329" width="12.7109375" style="1" customWidth="1"/>
    <col min="14330" max="14331" width="12.28515625" style="1" customWidth="1"/>
    <col min="14332" max="14332" width="11.7109375" style="1" customWidth="1"/>
    <col min="14333" max="14333" width="12.7109375" style="1" customWidth="1"/>
    <col min="14334" max="14334" width="11.28515625" style="1" customWidth="1"/>
    <col min="14335" max="14336" width="9.7109375" style="1" customWidth="1"/>
    <col min="14337" max="14337" width="8.5703125" style="1" customWidth="1"/>
    <col min="14338" max="14339" width="10.5703125" style="1" customWidth="1"/>
    <col min="14340" max="14340" width="9.28515625" style="1" customWidth="1"/>
    <col min="14341" max="14341" width="16.5703125" style="1" customWidth="1"/>
    <col min="14342" max="14342" width="15.5703125" style="1" customWidth="1"/>
    <col min="14343" max="14343" width="15.140625" style="1" customWidth="1"/>
    <col min="14344" max="14346" width="9.7109375" style="1" customWidth="1"/>
    <col min="14347" max="14348" width="11.7109375" style="1" customWidth="1"/>
    <col min="14349" max="14349" width="11" style="1" customWidth="1"/>
    <col min="14350" max="14351" width="9.42578125" style="1" customWidth="1"/>
    <col min="14352" max="14352" width="8.5703125" style="1" customWidth="1"/>
    <col min="14353" max="14354" width="9.5703125" style="1" customWidth="1"/>
    <col min="14355" max="14355" width="7.7109375" style="1" customWidth="1"/>
    <col min="14356" max="14362" width="12.7109375" style="1" customWidth="1"/>
    <col min="14363" max="14363" width="11.85546875" style="1" customWidth="1"/>
    <col min="14364" max="14365" width="9.85546875" style="1" customWidth="1"/>
    <col min="14366" max="14366" width="11.28515625" style="1" customWidth="1"/>
    <col min="14367" max="14368" width="9.7109375" style="1" customWidth="1"/>
    <col min="14369" max="14369" width="10.42578125" style="1" customWidth="1"/>
    <col min="14370" max="14371" width="13.42578125" style="1" customWidth="1"/>
    <col min="14372" max="14372" width="12.7109375" style="1" customWidth="1"/>
    <col min="14373" max="14374" width="9.5703125" style="1" customWidth="1"/>
    <col min="14375" max="14375" width="9.28515625" style="1" customWidth="1"/>
    <col min="14376" max="14377" width="11.7109375" style="1" customWidth="1"/>
    <col min="14378" max="14378" width="11.42578125" style="1" customWidth="1"/>
    <col min="14379" max="14379" width="12.7109375" style="1" customWidth="1"/>
    <col min="14380" max="14380" width="12.28515625" style="1" customWidth="1"/>
    <col min="14381" max="14381" width="11.7109375" style="1" customWidth="1"/>
    <col min="14382" max="14383" width="13.85546875" style="1" customWidth="1"/>
    <col min="14384" max="14384" width="14.5703125" style="1" customWidth="1"/>
    <col min="14385" max="14386" width="12.85546875" style="1" customWidth="1"/>
    <col min="14387" max="14387" width="12.7109375" style="1" customWidth="1"/>
    <col min="14388" max="14389" width="11.7109375" style="1" customWidth="1"/>
    <col min="14390" max="14390" width="11.42578125" style="1" customWidth="1"/>
    <col min="14391" max="14391" width="10.42578125" style="1" customWidth="1"/>
    <col min="14392" max="14392" width="9.42578125" style="1" customWidth="1"/>
    <col min="14393" max="14393" width="10.28515625" style="1" customWidth="1"/>
    <col min="14394" max="14395" width="9.42578125" style="1" customWidth="1"/>
    <col min="14396" max="14396" width="7.85546875" style="1" customWidth="1"/>
    <col min="14397" max="14398" width="11.7109375" style="1" customWidth="1"/>
    <col min="14399" max="14399" width="12.28515625" style="1" customWidth="1"/>
    <col min="14400" max="14400" width="11.7109375" style="1" customWidth="1"/>
    <col min="14401" max="14402" width="15.42578125" style="1" customWidth="1"/>
    <col min="14403" max="14403" width="17" style="1" customWidth="1"/>
    <col min="14404" max="14405" width="9.85546875" style="1" customWidth="1"/>
    <col min="14406" max="14406" width="10.5703125" style="1" customWidth="1"/>
    <col min="14407" max="14408" width="10.7109375" style="1" customWidth="1"/>
    <col min="14409" max="14409" width="9.140625" style="1" customWidth="1"/>
    <col min="14410" max="14411" width="9.42578125" style="1" customWidth="1"/>
    <col min="14412" max="14412" width="8.7109375" style="1" customWidth="1"/>
    <col min="14413" max="14414" width="10.140625" style="1" customWidth="1"/>
    <col min="14415" max="14415" width="9.85546875" style="1" customWidth="1"/>
    <col min="14416" max="14417" width="9.5703125" style="1" customWidth="1"/>
    <col min="14418" max="14418" width="8.85546875" style="1" customWidth="1"/>
    <col min="14419" max="14420" width="14" style="1" customWidth="1"/>
    <col min="14421" max="14421" width="12.28515625" style="1" customWidth="1"/>
    <col min="14422" max="14422" width="8.140625" style="1" customWidth="1"/>
    <col min="14423" max="14424" width="12.7109375" style="1" customWidth="1"/>
    <col min="14425" max="14425" width="11.7109375" style="1" customWidth="1"/>
    <col min="14426" max="14426" width="15.42578125" style="1" customWidth="1"/>
    <col min="14427" max="14427" width="14.85546875" style="1" customWidth="1"/>
    <col min="14428" max="14428" width="13.7109375" style="1" customWidth="1"/>
    <col min="14429" max="14429" width="8.5703125" style="1"/>
    <col min="14430" max="14430" width="13.7109375" style="1" customWidth="1"/>
    <col min="14431" max="14546" width="8.5703125" style="1"/>
    <col min="14547" max="14547" width="5.140625" style="1" customWidth="1"/>
    <col min="14548" max="14548" width="24" style="1" customWidth="1"/>
    <col min="14549" max="14549" width="15" style="1" customWidth="1"/>
    <col min="14550" max="14550" width="12.28515625" style="1" customWidth="1"/>
    <col min="14551" max="14551" width="16" style="1" customWidth="1"/>
    <col min="14552" max="14552" width="17.140625" style="1" customWidth="1"/>
    <col min="14553" max="14553" width="15.140625" style="1" customWidth="1"/>
    <col min="14554" max="14554" width="13.85546875" style="1" customWidth="1"/>
    <col min="14555" max="14555" width="11.7109375" style="1" customWidth="1"/>
    <col min="14556" max="14556" width="15" style="1" customWidth="1"/>
    <col min="14557" max="14558" width="15.42578125" style="1" customWidth="1"/>
    <col min="14559" max="14559" width="15.140625" style="1" customWidth="1"/>
    <col min="14560" max="14560" width="11.140625" style="1" customWidth="1"/>
    <col min="14561" max="14562" width="15.140625" style="1" customWidth="1"/>
    <col min="14563" max="14564" width="15.28515625" style="1" customWidth="1"/>
    <col min="14565" max="14565" width="10.42578125" style="1" customWidth="1"/>
    <col min="14566" max="14567" width="14.7109375" style="1" customWidth="1"/>
    <col min="14568" max="14569" width="13.85546875" style="1" customWidth="1"/>
    <col min="14570" max="14570" width="14" style="1" customWidth="1"/>
    <col min="14571" max="14572" width="14.28515625" style="1" customWidth="1"/>
    <col min="14573" max="14573" width="12.85546875" style="1" customWidth="1"/>
    <col min="14574" max="14574" width="12" style="1" customWidth="1"/>
    <col min="14575" max="14575" width="13.42578125" style="1" customWidth="1"/>
    <col min="14576" max="14577" width="13.7109375" style="1" customWidth="1"/>
    <col min="14578" max="14580" width="12.85546875" style="1" customWidth="1"/>
    <col min="14581" max="14582" width="13.7109375" style="1" customWidth="1"/>
    <col min="14583" max="14583" width="11.42578125" style="1" customWidth="1"/>
    <col min="14584" max="14584" width="13.42578125" style="1" customWidth="1"/>
    <col min="14585" max="14585" width="12.7109375" style="1" customWidth="1"/>
    <col min="14586" max="14587" width="12.28515625" style="1" customWidth="1"/>
    <col min="14588" max="14588" width="11.7109375" style="1" customWidth="1"/>
    <col min="14589" max="14589" width="12.7109375" style="1" customWidth="1"/>
    <col min="14590" max="14590" width="11.28515625" style="1" customWidth="1"/>
    <col min="14591" max="14592" width="9.7109375" style="1" customWidth="1"/>
    <col min="14593" max="14593" width="8.5703125" style="1" customWidth="1"/>
    <col min="14594" max="14595" width="10.5703125" style="1" customWidth="1"/>
    <col min="14596" max="14596" width="9.28515625" style="1" customWidth="1"/>
    <col min="14597" max="14597" width="16.5703125" style="1" customWidth="1"/>
    <col min="14598" max="14598" width="15.5703125" style="1" customWidth="1"/>
    <col min="14599" max="14599" width="15.140625" style="1" customWidth="1"/>
    <col min="14600" max="14602" width="9.7109375" style="1" customWidth="1"/>
    <col min="14603" max="14604" width="11.7109375" style="1" customWidth="1"/>
    <col min="14605" max="14605" width="11" style="1" customWidth="1"/>
    <col min="14606" max="14607" width="9.42578125" style="1" customWidth="1"/>
    <col min="14608" max="14608" width="8.5703125" style="1" customWidth="1"/>
    <col min="14609" max="14610" width="9.5703125" style="1" customWidth="1"/>
    <col min="14611" max="14611" width="7.7109375" style="1" customWidth="1"/>
    <col min="14612" max="14618" width="12.7109375" style="1" customWidth="1"/>
    <col min="14619" max="14619" width="11.85546875" style="1" customWidth="1"/>
    <col min="14620" max="14621" width="9.85546875" style="1" customWidth="1"/>
    <col min="14622" max="14622" width="11.28515625" style="1" customWidth="1"/>
    <col min="14623" max="14624" width="9.7109375" style="1" customWidth="1"/>
    <col min="14625" max="14625" width="10.42578125" style="1" customWidth="1"/>
    <col min="14626" max="14627" width="13.42578125" style="1" customWidth="1"/>
    <col min="14628" max="14628" width="12.7109375" style="1" customWidth="1"/>
    <col min="14629" max="14630" width="9.5703125" style="1" customWidth="1"/>
    <col min="14631" max="14631" width="9.28515625" style="1" customWidth="1"/>
    <col min="14632" max="14633" width="11.7109375" style="1" customWidth="1"/>
    <col min="14634" max="14634" width="11.42578125" style="1" customWidth="1"/>
    <col min="14635" max="14635" width="12.7109375" style="1" customWidth="1"/>
    <col min="14636" max="14636" width="12.28515625" style="1" customWidth="1"/>
    <col min="14637" max="14637" width="11.7109375" style="1" customWidth="1"/>
    <col min="14638" max="14639" width="13.85546875" style="1" customWidth="1"/>
    <col min="14640" max="14640" width="14.5703125" style="1" customWidth="1"/>
    <col min="14641" max="14642" width="12.85546875" style="1" customWidth="1"/>
    <col min="14643" max="14643" width="12.7109375" style="1" customWidth="1"/>
    <col min="14644" max="14645" width="11.7109375" style="1" customWidth="1"/>
    <col min="14646" max="14646" width="11.42578125" style="1" customWidth="1"/>
    <col min="14647" max="14647" width="10.42578125" style="1" customWidth="1"/>
    <col min="14648" max="14648" width="9.42578125" style="1" customWidth="1"/>
    <col min="14649" max="14649" width="10.28515625" style="1" customWidth="1"/>
    <col min="14650" max="14651" width="9.42578125" style="1" customWidth="1"/>
    <col min="14652" max="14652" width="7.85546875" style="1" customWidth="1"/>
    <col min="14653" max="14654" width="11.7109375" style="1" customWidth="1"/>
    <col min="14655" max="14655" width="12.28515625" style="1" customWidth="1"/>
    <col min="14656" max="14656" width="11.7109375" style="1" customWidth="1"/>
    <col min="14657" max="14658" width="15.42578125" style="1" customWidth="1"/>
    <col min="14659" max="14659" width="17" style="1" customWidth="1"/>
    <col min="14660" max="14661" width="9.85546875" style="1" customWidth="1"/>
    <col min="14662" max="14662" width="10.5703125" style="1" customWidth="1"/>
    <col min="14663" max="14664" width="10.7109375" style="1" customWidth="1"/>
    <col min="14665" max="14665" width="9.140625" style="1" customWidth="1"/>
    <col min="14666" max="14667" width="9.42578125" style="1" customWidth="1"/>
    <col min="14668" max="14668" width="8.7109375" style="1" customWidth="1"/>
    <col min="14669" max="14670" width="10.140625" style="1" customWidth="1"/>
    <col min="14671" max="14671" width="9.85546875" style="1" customWidth="1"/>
    <col min="14672" max="14673" width="9.5703125" style="1" customWidth="1"/>
    <col min="14674" max="14674" width="8.85546875" style="1" customWidth="1"/>
    <col min="14675" max="14676" width="14" style="1" customWidth="1"/>
    <col min="14677" max="14677" width="12.28515625" style="1" customWidth="1"/>
    <col min="14678" max="14678" width="8.140625" style="1" customWidth="1"/>
    <col min="14679" max="14680" width="12.7109375" style="1" customWidth="1"/>
    <col min="14681" max="14681" width="11.7109375" style="1" customWidth="1"/>
    <col min="14682" max="14682" width="15.42578125" style="1" customWidth="1"/>
    <col min="14683" max="14683" width="14.85546875" style="1" customWidth="1"/>
    <col min="14684" max="14684" width="13.7109375" style="1" customWidth="1"/>
    <col min="14685" max="14685" width="8.5703125" style="1"/>
    <col min="14686" max="14686" width="13.7109375" style="1" customWidth="1"/>
    <col min="14687" max="14802" width="8.5703125" style="1"/>
    <col min="14803" max="14803" width="5.140625" style="1" customWidth="1"/>
    <col min="14804" max="14804" width="24" style="1" customWidth="1"/>
    <col min="14805" max="14805" width="15" style="1" customWidth="1"/>
    <col min="14806" max="14806" width="12.28515625" style="1" customWidth="1"/>
    <col min="14807" max="14807" width="16" style="1" customWidth="1"/>
    <col min="14808" max="14808" width="17.140625" style="1" customWidth="1"/>
    <col min="14809" max="14809" width="15.140625" style="1" customWidth="1"/>
    <col min="14810" max="14810" width="13.85546875" style="1" customWidth="1"/>
    <col min="14811" max="14811" width="11.7109375" style="1" customWidth="1"/>
    <col min="14812" max="14812" width="15" style="1" customWidth="1"/>
    <col min="14813" max="14814" width="15.42578125" style="1" customWidth="1"/>
    <col min="14815" max="14815" width="15.140625" style="1" customWidth="1"/>
    <col min="14816" max="14816" width="11.140625" style="1" customWidth="1"/>
    <col min="14817" max="14818" width="15.140625" style="1" customWidth="1"/>
    <col min="14819" max="14820" width="15.28515625" style="1" customWidth="1"/>
    <col min="14821" max="14821" width="10.42578125" style="1" customWidth="1"/>
    <col min="14822" max="14823" width="14.7109375" style="1" customWidth="1"/>
    <col min="14824" max="14825" width="13.85546875" style="1" customWidth="1"/>
    <col min="14826" max="14826" width="14" style="1" customWidth="1"/>
    <col min="14827" max="14828" width="14.28515625" style="1" customWidth="1"/>
    <col min="14829" max="14829" width="12.85546875" style="1" customWidth="1"/>
    <col min="14830" max="14830" width="12" style="1" customWidth="1"/>
    <col min="14831" max="14831" width="13.42578125" style="1" customWidth="1"/>
    <col min="14832" max="14833" width="13.7109375" style="1" customWidth="1"/>
    <col min="14834" max="14836" width="12.85546875" style="1" customWidth="1"/>
    <col min="14837" max="14838" width="13.7109375" style="1" customWidth="1"/>
    <col min="14839" max="14839" width="11.42578125" style="1" customWidth="1"/>
    <col min="14840" max="14840" width="13.42578125" style="1" customWidth="1"/>
    <col min="14841" max="14841" width="12.7109375" style="1" customWidth="1"/>
    <col min="14842" max="14843" width="12.28515625" style="1" customWidth="1"/>
    <col min="14844" max="14844" width="11.7109375" style="1" customWidth="1"/>
    <col min="14845" max="14845" width="12.7109375" style="1" customWidth="1"/>
    <col min="14846" max="14846" width="11.28515625" style="1" customWidth="1"/>
    <col min="14847" max="14848" width="9.7109375" style="1" customWidth="1"/>
    <col min="14849" max="14849" width="8.5703125" style="1" customWidth="1"/>
    <col min="14850" max="14851" width="10.5703125" style="1" customWidth="1"/>
    <col min="14852" max="14852" width="9.28515625" style="1" customWidth="1"/>
    <col min="14853" max="14853" width="16.5703125" style="1" customWidth="1"/>
    <col min="14854" max="14854" width="15.5703125" style="1" customWidth="1"/>
    <col min="14855" max="14855" width="15.140625" style="1" customWidth="1"/>
    <col min="14856" max="14858" width="9.7109375" style="1" customWidth="1"/>
    <col min="14859" max="14860" width="11.7109375" style="1" customWidth="1"/>
    <col min="14861" max="14861" width="11" style="1" customWidth="1"/>
    <col min="14862" max="14863" width="9.42578125" style="1" customWidth="1"/>
    <col min="14864" max="14864" width="8.5703125" style="1" customWidth="1"/>
    <col min="14865" max="14866" width="9.5703125" style="1" customWidth="1"/>
    <col min="14867" max="14867" width="7.7109375" style="1" customWidth="1"/>
    <col min="14868" max="14874" width="12.7109375" style="1" customWidth="1"/>
    <col min="14875" max="14875" width="11.85546875" style="1" customWidth="1"/>
    <col min="14876" max="14877" width="9.85546875" style="1" customWidth="1"/>
    <col min="14878" max="14878" width="11.28515625" style="1" customWidth="1"/>
    <col min="14879" max="14880" width="9.7109375" style="1" customWidth="1"/>
    <col min="14881" max="14881" width="10.42578125" style="1" customWidth="1"/>
    <col min="14882" max="14883" width="13.42578125" style="1" customWidth="1"/>
    <col min="14884" max="14884" width="12.7109375" style="1" customWidth="1"/>
    <col min="14885" max="14886" width="9.5703125" style="1" customWidth="1"/>
    <col min="14887" max="14887" width="9.28515625" style="1" customWidth="1"/>
    <col min="14888" max="14889" width="11.7109375" style="1" customWidth="1"/>
    <col min="14890" max="14890" width="11.42578125" style="1" customWidth="1"/>
    <col min="14891" max="14891" width="12.7109375" style="1" customWidth="1"/>
    <col min="14892" max="14892" width="12.28515625" style="1" customWidth="1"/>
    <col min="14893" max="14893" width="11.7109375" style="1" customWidth="1"/>
    <col min="14894" max="14895" width="13.85546875" style="1" customWidth="1"/>
    <col min="14896" max="14896" width="14.5703125" style="1" customWidth="1"/>
    <col min="14897" max="14898" width="12.85546875" style="1" customWidth="1"/>
    <col min="14899" max="14899" width="12.7109375" style="1" customWidth="1"/>
    <col min="14900" max="14901" width="11.7109375" style="1" customWidth="1"/>
    <col min="14902" max="14902" width="11.42578125" style="1" customWidth="1"/>
    <col min="14903" max="14903" width="10.42578125" style="1" customWidth="1"/>
    <col min="14904" max="14904" width="9.42578125" style="1" customWidth="1"/>
    <col min="14905" max="14905" width="10.28515625" style="1" customWidth="1"/>
    <col min="14906" max="14907" width="9.42578125" style="1" customWidth="1"/>
    <col min="14908" max="14908" width="7.85546875" style="1" customWidth="1"/>
    <col min="14909" max="14910" width="11.7109375" style="1" customWidth="1"/>
    <col min="14911" max="14911" width="12.28515625" style="1" customWidth="1"/>
    <col min="14912" max="14912" width="11.7109375" style="1" customWidth="1"/>
    <col min="14913" max="14914" width="15.42578125" style="1" customWidth="1"/>
    <col min="14915" max="14915" width="17" style="1" customWidth="1"/>
    <col min="14916" max="14917" width="9.85546875" style="1" customWidth="1"/>
    <col min="14918" max="14918" width="10.5703125" style="1" customWidth="1"/>
    <col min="14919" max="14920" width="10.7109375" style="1" customWidth="1"/>
    <col min="14921" max="14921" width="9.140625" style="1" customWidth="1"/>
    <col min="14922" max="14923" width="9.42578125" style="1" customWidth="1"/>
    <col min="14924" max="14924" width="8.7109375" style="1" customWidth="1"/>
    <col min="14925" max="14926" width="10.140625" style="1" customWidth="1"/>
    <col min="14927" max="14927" width="9.85546875" style="1" customWidth="1"/>
    <col min="14928" max="14929" width="9.5703125" style="1" customWidth="1"/>
    <col min="14930" max="14930" width="8.85546875" style="1" customWidth="1"/>
    <col min="14931" max="14932" width="14" style="1" customWidth="1"/>
    <col min="14933" max="14933" width="12.28515625" style="1" customWidth="1"/>
    <col min="14934" max="14934" width="8.140625" style="1" customWidth="1"/>
    <col min="14935" max="14936" width="12.7109375" style="1" customWidth="1"/>
    <col min="14937" max="14937" width="11.7109375" style="1" customWidth="1"/>
    <col min="14938" max="14938" width="15.42578125" style="1" customWidth="1"/>
    <col min="14939" max="14939" width="14.85546875" style="1" customWidth="1"/>
    <col min="14940" max="14940" width="13.7109375" style="1" customWidth="1"/>
    <col min="14941" max="14941" width="8.5703125" style="1"/>
    <col min="14942" max="14942" width="13.7109375" style="1" customWidth="1"/>
    <col min="14943" max="15058" width="8.5703125" style="1"/>
    <col min="15059" max="15059" width="5.140625" style="1" customWidth="1"/>
    <col min="15060" max="15060" width="24" style="1" customWidth="1"/>
    <col min="15061" max="15061" width="15" style="1" customWidth="1"/>
    <col min="15062" max="15062" width="12.28515625" style="1" customWidth="1"/>
    <col min="15063" max="15063" width="16" style="1" customWidth="1"/>
    <col min="15064" max="15064" width="17.140625" style="1" customWidth="1"/>
    <col min="15065" max="15065" width="15.140625" style="1" customWidth="1"/>
    <col min="15066" max="15066" width="13.85546875" style="1" customWidth="1"/>
    <col min="15067" max="15067" width="11.7109375" style="1" customWidth="1"/>
    <col min="15068" max="15068" width="15" style="1" customWidth="1"/>
    <col min="15069" max="15070" width="15.42578125" style="1" customWidth="1"/>
    <col min="15071" max="15071" width="15.140625" style="1" customWidth="1"/>
    <col min="15072" max="15072" width="11.140625" style="1" customWidth="1"/>
    <col min="15073" max="15074" width="15.140625" style="1" customWidth="1"/>
    <col min="15075" max="15076" width="15.28515625" style="1" customWidth="1"/>
    <col min="15077" max="15077" width="10.42578125" style="1" customWidth="1"/>
    <col min="15078" max="15079" width="14.7109375" style="1" customWidth="1"/>
    <col min="15080" max="15081" width="13.85546875" style="1" customWidth="1"/>
    <col min="15082" max="15082" width="14" style="1" customWidth="1"/>
    <col min="15083" max="15084" width="14.28515625" style="1" customWidth="1"/>
    <col min="15085" max="15085" width="12.85546875" style="1" customWidth="1"/>
    <col min="15086" max="15086" width="12" style="1" customWidth="1"/>
    <col min="15087" max="15087" width="13.42578125" style="1" customWidth="1"/>
    <col min="15088" max="15089" width="13.7109375" style="1" customWidth="1"/>
    <col min="15090" max="15092" width="12.85546875" style="1" customWidth="1"/>
    <col min="15093" max="15094" width="13.7109375" style="1" customWidth="1"/>
    <col min="15095" max="15095" width="11.42578125" style="1" customWidth="1"/>
    <col min="15096" max="15096" width="13.42578125" style="1" customWidth="1"/>
    <col min="15097" max="15097" width="12.7109375" style="1" customWidth="1"/>
    <col min="15098" max="15099" width="12.28515625" style="1" customWidth="1"/>
    <col min="15100" max="15100" width="11.7109375" style="1" customWidth="1"/>
    <col min="15101" max="15101" width="12.7109375" style="1" customWidth="1"/>
    <col min="15102" max="15102" width="11.28515625" style="1" customWidth="1"/>
    <col min="15103" max="15104" width="9.7109375" style="1" customWidth="1"/>
    <col min="15105" max="15105" width="8.5703125" style="1" customWidth="1"/>
    <col min="15106" max="15107" width="10.5703125" style="1" customWidth="1"/>
    <col min="15108" max="15108" width="9.28515625" style="1" customWidth="1"/>
    <col min="15109" max="15109" width="16.5703125" style="1" customWidth="1"/>
    <col min="15110" max="15110" width="15.5703125" style="1" customWidth="1"/>
    <col min="15111" max="15111" width="15.140625" style="1" customWidth="1"/>
    <col min="15112" max="15114" width="9.7109375" style="1" customWidth="1"/>
    <col min="15115" max="15116" width="11.7109375" style="1" customWidth="1"/>
    <col min="15117" max="15117" width="11" style="1" customWidth="1"/>
    <col min="15118" max="15119" width="9.42578125" style="1" customWidth="1"/>
    <col min="15120" max="15120" width="8.5703125" style="1" customWidth="1"/>
    <col min="15121" max="15122" width="9.5703125" style="1" customWidth="1"/>
    <col min="15123" max="15123" width="7.7109375" style="1" customWidth="1"/>
    <col min="15124" max="15130" width="12.7109375" style="1" customWidth="1"/>
    <col min="15131" max="15131" width="11.85546875" style="1" customWidth="1"/>
    <col min="15132" max="15133" width="9.85546875" style="1" customWidth="1"/>
    <col min="15134" max="15134" width="11.28515625" style="1" customWidth="1"/>
    <col min="15135" max="15136" width="9.7109375" style="1" customWidth="1"/>
    <col min="15137" max="15137" width="10.42578125" style="1" customWidth="1"/>
    <col min="15138" max="15139" width="13.42578125" style="1" customWidth="1"/>
    <col min="15140" max="15140" width="12.7109375" style="1" customWidth="1"/>
    <col min="15141" max="15142" width="9.5703125" style="1" customWidth="1"/>
    <col min="15143" max="15143" width="9.28515625" style="1" customWidth="1"/>
    <col min="15144" max="15145" width="11.7109375" style="1" customWidth="1"/>
    <col min="15146" max="15146" width="11.42578125" style="1" customWidth="1"/>
    <col min="15147" max="15147" width="12.7109375" style="1" customWidth="1"/>
    <col min="15148" max="15148" width="12.28515625" style="1" customWidth="1"/>
    <col min="15149" max="15149" width="11.7109375" style="1" customWidth="1"/>
    <col min="15150" max="15151" width="13.85546875" style="1" customWidth="1"/>
    <col min="15152" max="15152" width="14.5703125" style="1" customWidth="1"/>
    <col min="15153" max="15154" width="12.85546875" style="1" customWidth="1"/>
    <col min="15155" max="15155" width="12.7109375" style="1" customWidth="1"/>
    <col min="15156" max="15157" width="11.7109375" style="1" customWidth="1"/>
    <col min="15158" max="15158" width="11.42578125" style="1" customWidth="1"/>
    <col min="15159" max="15159" width="10.42578125" style="1" customWidth="1"/>
    <col min="15160" max="15160" width="9.42578125" style="1" customWidth="1"/>
    <col min="15161" max="15161" width="10.28515625" style="1" customWidth="1"/>
    <col min="15162" max="15163" width="9.42578125" style="1" customWidth="1"/>
    <col min="15164" max="15164" width="7.85546875" style="1" customWidth="1"/>
    <col min="15165" max="15166" width="11.7109375" style="1" customWidth="1"/>
    <col min="15167" max="15167" width="12.28515625" style="1" customWidth="1"/>
    <col min="15168" max="15168" width="11.7109375" style="1" customWidth="1"/>
    <col min="15169" max="15170" width="15.42578125" style="1" customWidth="1"/>
    <col min="15171" max="15171" width="17" style="1" customWidth="1"/>
    <col min="15172" max="15173" width="9.85546875" style="1" customWidth="1"/>
    <col min="15174" max="15174" width="10.5703125" style="1" customWidth="1"/>
    <col min="15175" max="15176" width="10.7109375" style="1" customWidth="1"/>
    <col min="15177" max="15177" width="9.140625" style="1" customWidth="1"/>
    <col min="15178" max="15179" width="9.42578125" style="1" customWidth="1"/>
    <col min="15180" max="15180" width="8.7109375" style="1" customWidth="1"/>
    <col min="15181" max="15182" width="10.140625" style="1" customWidth="1"/>
    <col min="15183" max="15183" width="9.85546875" style="1" customWidth="1"/>
    <col min="15184" max="15185" width="9.5703125" style="1" customWidth="1"/>
    <col min="15186" max="15186" width="8.85546875" style="1" customWidth="1"/>
    <col min="15187" max="15188" width="14" style="1" customWidth="1"/>
    <col min="15189" max="15189" width="12.28515625" style="1" customWidth="1"/>
    <col min="15190" max="15190" width="8.140625" style="1" customWidth="1"/>
    <col min="15191" max="15192" width="12.7109375" style="1" customWidth="1"/>
    <col min="15193" max="15193" width="11.7109375" style="1" customWidth="1"/>
    <col min="15194" max="15194" width="15.42578125" style="1" customWidth="1"/>
    <col min="15195" max="15195" width="14.85546875" style="1" customWidth="1"/>
    <col min="15196" max="15196" width="13.7109375" style="1" customWidth="1"/>
    <col min="15197" max="15197" width="8.5703125" style="1"/>
    <col min="15198" max="15198" width="13.7109375" style="1" customWidth="1"/>
    <col min="15199" max="15314" width="8.5703125" style="1"/>
    <col min="15315" max="15315" width="5.140625" style="1" customWidth="1"/>
    <col min="15316" max="15316" width="24" style="1" customWidth="1"/>
    <col min="15317" max="15317" width="15" style="1" customWidth="1"/>
    <col min="15318" max="15318" width="12.28515625" style="1" customWidth="1"/>
    <col min="15319" max="15319" width="16" style="1" customWidth="1"/>
    <col min="15320" max="15320" width="17.140625" style="1" customWidth="1"/>
    <col min="15321" max="15321" width="15.140625" style="1" customWidth="1"/>
    <col min="15322" max="15322" width="13.85546875" style="1" customWidth="1"/>
    <col min="15323" max="15323" width="11.7109375" style="1" customWidth="1"/>
    <col min="15324" max="15324" width="15" style="1" customWidth="1"/>
    <col min="15325" max="15326" width="15.42578125" style="1" customWidth="1"/>
    <col min="15327" max="15327" width="15.140625" style="1" customWidth="1"/>
    <col min="15328" max="15328" width="11.140625" style="1" customWidth="1"/>
    <col min="15329" max="15330" width="15.140625" style="1" customWidth="1"/>
    <col min="15331" max="15332" width="15.28515625" style="1" customWidth="1"/>
    <col min="15333" max="15333" width="10.42578125" style="1" customWidth="1"/>
    <col min="15334" max="15335" width="14.7109375" style="1" customWidth="1"/>
    <col min="15336" max="15337" width="13.85546875" style="1" customWidth="1"/>
    <col min="15338" max="15338" width="14" style="1" customWidth="1"/>
    <col min="15339" max="15340" width="14.28515625" style="1" customWidth="1"/>
    <col min="15341" max="15341" width="12.85546875" style="1" customWidth="1"/>
    <col min="15342" max="15342" width="12" style="1" customWidth="1"/>
    <col min="15343" max="15343" width="13.42578125" style="1" customWidth="1"/>
    <col min="15344" max="15345" width="13.7109375" style="1" customWidth="1"/>
    <col min="15346" max="15348" width="12.85546875" style="1" customWidth="1"/>
    <col min="15349" max="15350" width="13.7109375" style="1" customWidth="1"/>
    <col min="15351" max="15351" width="11.42578125" style="1" customWidth="1"/>
    <col min="15352" max="15352" width="13.42578125" style="1" customWidth="1"/>
    <col min="15353" max="15353" width="12.7109375" style="1" customWidth="1"/>
    <col min="15354" max="15355" width="12.28515625" style="1" customWidth="1"/>
    <col min="15356" max="15356" width="11.7109375" style="1" customWidth="1"/>
    <col min="15357" max="15357" width="12.7109375" style="1" customWidth="1"/>
    <col min="15358" max="15358" width="11.28515625" style="1" customWidth="1"/>
    <col min="15359" max="15360" width="9.7109375" style="1" customWidth="1"/>
    <col min="15361" max="15361" width="8.5703125" style="1" customWidth="1"/>
    <col min="15362" max="15363" width="10.5703125" style="1" customWidth="1"/>
    <col min="15364" max="15364" width="9.28515625" style="1" customWidth="1"/>
    <col min="15365" max="15365" width="16.5703125" style="1" customWidth="1"/>
    <col min="15366" max="15366" width="15.5703125" style="1" customWidth="1"/>
    <col min="15367" max="15367" width="15.140625" style="1" customWidth="1"/>
    <col min="15368" max="15370" width="9.7109375" style="1" customWidth="1"/>
    <col min="15371" max="15372" width="11.7109375" style="1" customWidth="1"/>
    <col min="15373" max="15373" width="11" style="1" customWidth="1"/>
    <col min="15374" max="15375" width="9.42578125" style="1" customWidth="1"/>
    <col min="15376" max="15376" width="8.5703125" style="1" customWidth="1"/>
    <col min="15377" max="15378" width="9.5703125" style="1" customWidth="1"/>
    <col min="15379" max="15379" width="7.7109375" style="1" customWidth="1"/>
    <col min="15380" max="15386" width="12.7109375" style="1" customWidth="1"/>
    <col min="15387" max="15387" width="11.85546875" style="1" customWidth="1"/>
    <col min="15388" max="15389" width="9.85546875" style="1" customWidth="1"/>
    <col min="15390" max="15390" width="11.28515625" style="1" customWidth="1"/>
    <col min="15391" max="15392" width="9.7109375" style="1" customWidth="1"/>
    <col min="15393" max="15393" width="10.42578125" style="1" customWidth="1"/>
    <col min="15394" max="15395" width="13.42578125" style="1" customWidth="1"/>
    <col min="15396" max="15396" width="12.7109375" style="1" customWidth="1"/>
    <col min="15397" max="15398" width="9.5703125" style="1" customWidth="1"/>
    <col min="15399" max="15399" width="9.28515625" style="1" customWidth="1"/>
    <col min="15400" max="15401" width="11.7109375" style="1" customWidth="1"/>
    <col min="15402" max="15402" width="11.42578125" style="1" customWidth="1"/>
    <col min="15403" max="15403" width="12.7109375" style="1" customWidth="1"/>
    <col min="15404" max="15404" width="12.28515625" style="1" customWidth="1"/>
    <col min="15405" max="15405" width="11.7109375" style="1" customWidth="1"/>
    <col min="15406" max="15407" width="13.85546875" style="1" customWidth="1"/>
    <col min="15408" max="15408" width="14.5703125" style="1" customWidth="1"/>
    <col min="15409" max="15410" width="12.85546875" style="1" customWidth="1"/>
    <col min="15411" max="15411" width="12.7109375" style="1" customWidth="1"/>
    <col min="15412" max="15413" width="11.7109375" style="1" customWidth="1"/>
    <col min="15414" max="15414" width="11.42578125" style="1" customWidth="1"/>
    <col min="15415" max="15415" width="10.42578125" style="1" customWidth="1"/>
    <col min="15416" max="15416" width="9.42578125" style="1" customWidth="1"/>
    <col min="15417" max="15417" width="10.28515625" style="1" customWidth="1"/>
    <col min="15418" max="15419" width="9.42578125" style="1" customWidth="1"/>
    <col min="15420" max="15420" width="7.85546875" style="1" customWidth="1"/>
    <col min="15421" max="15422" width="11.7109375" style="1" customWidth="1"/>
    <col min="15423" max="15423" width="12.28515625" style="1" customWidth="1"/>
    <col min="15424" max="15424" width="11.7109375" style="1" customWidth="1"/>
    <col min="15425" max="15426" width="15.42578125" style="1" customWidth="1"/>
    <col min="15427" max="15427" width="17" style="1" customWidth="1"/>
    <col min="15428" max="15429" width="9.85546875" style="1" customWidth="1"/>
    <col min="15430" max="15430" width="10.5703125" style="1" customWidth="1"/>
    <col min="15431" max="15432" width="10.7109375" style="1" customWidth="1"/>
    <col min="15433" max="15433" width="9.140625" style="1" customWidth="1"/>
    <col min="15434" max="15435" width="9.42578125" style="1" customWidth="1"/>
    <col min="15436" max="15436" width="8.7109375" style="1" customWidth="1"/>
    <col min="15437" max="15438" width="10.140625" style="1" customWidth="1"/>
    <col min="15439" max="15439" width="9.85546875" style="1" customWidth="1"/>
    <col min="15440" max="15441" width="9.5703125" style="1" customWidth="1"/>
    <col min="15442" max="15442" width="8.85546875" style="1" customWidth="1"/>
    <col min="15443" max="15444" width="14" style="1" customWidth="1"/>
    <col min="15445" max="15445" width="12.28515625" style="1" customWidth="1"/>
    <col min="15446" max="15446" width="8.140625" style="1" customWidth="1"/>
    <col min="15447" max="15448" width="12.7109375" style="1" customWidth="1"/>
    <col min="15449" max="15449" width="11.7109375" style="1" customWidth="1"/>
    <col min="15450" max="15450" width="15.42578125" style="1" customWidth="1"/>
    <col min="15451" max="15451" width="14.85546875" style="1" customWidth="1"/>
    <col min="15452" max="15452" width="13.7109375" style="1" customWidth="1"/>
    <col min="15453" max="15453" width="8.5703125" style="1"/>
    <col min="15454" max="15454" width="13.7109375" style="1" customWidth="1"/>
    <col min="15455" max="15570" width="8.5703125" style="1"/>
    <col min="15571" max="15571" width="5.140625" style="1" customWidth="1"/>
    <col min="15572" max="15572" width="24" style="1" customWidth="1"/>
    <col min="15573" max="15573" width="15" style="1" customWidth="1"/>
    <col min="15574" max="15574" width="12.28515625" style="1" customWidth="1"/>
    <col min="15575" max="15575" width="16" style="1" customWidth="1"/>
    <col min="15576" max="15576" width="17.140625" style="1" customWidth="1"/>
    <col min="15577" max="15577" width="15.140625" style="1" customWidth="1"/>
    <col min="15578" max="15578" width="13.85546875" style="1" customWidth="1"/>
    <col min="15579" max="15579" width="11.7109375" style="1" customWidth="1"/>
    <col min="15580" max="15580" width="15" style="1" customWidth="1"/>
    <col min="15581" max="15582" width="15.42578125" style="1" customWidth="1"/>
    <col min="15583" max="15583" width="15.140625" style="1" customWidth="1"/>
    <col min="15584" max="15584" width="11.140625" style="1" customWidth="1"/>
    <col min="15585" max="15586" width="15.140625" style="1" customWidth="1"/>
    <col min="15587" max="15588" width="15.28515625" style="1" customWidth="1"/>
    <col min="15589" max="15589" width="10.42578125" style="1" customWidth="1"/>
    <col min="15590" max="15591" width="14.7109375" style="1" customWidth="1"/>
    <col min="15592" max="15593" width="13.85546875" style="1" customWidth="1"/>
    <col min="15594" max="15594" width="14" style="1" customWidth="1"/>
    <col min="15595" max="15596" width="14.28515625" style="1" customWidth="1"/>
    <col min="15597" max="15597" width="12.85546875" style="1" customWidth="1"/>
    <col min="15598" max="15598" width="12" style="1" customWidth="1"/>
    <col min="15599" max="15599" width="13.42578125" style="1" customWidth="1"/>
    <col min="15600" max="15601" width="13.7109375" style="1" customWidth="1"/>
    <col min="15602" max="15604" width="12.85546875" style="1" customWidth="1"/>
    <col min="15605" max="15606" width="13.7109375" style="1" customWidth="1"/>
    <col min="15607" max="15607" width="11.42578125" style="1" customWidth="1"/>
    <col min="15608" max="15608" width="13.42578125" style="1" customWidth="1"/>
    <col min="15609" max="15609" width="12.7109375" style="1" customWidth="1"/>
    <col min="15610" max="15611" width="12.28515625" style="1" customWidth="1"/>
    <col min="15612" max="15612" width="11.7109375" style="1" customWidth="1"/>
    <col min="15613" max="15613" width="12.7109375" style="1" customWidth="1"/>
    <col min="15614" max="15614" width="11.28515625" style="1" customWidth="1"/>
    <col min="15615" max="15616" width="9.7109375" style="1" customWidth="1"/>
    <col min="15617" max="15617" width="8.5703125" style="1" customWidth="1"/>
    <col min="15618" max="15619" width="10.5703125" style="1" customWidth="1"/>
    <col min="15620" max="15620" width="9.28515625" style="1" customWidth="1"/>
    <col min="15621" max="15621" width="16.5703125" style="1" customWidth="1"/>
    <col min="15622" max="15622" width="15.5703125" style="1" customWidth="1"/>
    <col min="15623" max="15623" width="15.140625" style="1" customWidth="1"/>
    <col min="15624" max="15626" width="9.7109375" style="1" customWidth="1"/>
    <col min="15627" max="15628" width="11.7109375" style="1" customWidth="1"/>
    <col min="15629" max="15629" width="11" style="1" customWidth="1"/>
    <col min="15630" max="15631" width="9.42578125" style="1" customWidth="1"/>
    <col min="15632" max="15632" width="8.5703125" style="1" customWidth="1"/>
    <col min="15633" max="15634" width="9.5703125" style="1" customWidth="1"/>
    <col min="15635" max="15635" width="7.7109375" style="1" customWidth="1"/>
    <col min="15636" max="15642" width="12.7109375" style="1" customWidth="1"/>
    <col min="15643" max="15643" width="11.85546875" style="1" customWidth="1"/>
    <col min="15644" max="15645" width="9.85546875" style="1" customWidth="1"/>
    <col min="15646" max="15646" width="11.28515625" style="1" customWidth="1"/>
    <col min="15647" max="15648" width="9.7109375" style="1" customWidth="1"/>
    <col min="15649" max="15649" width="10.42578125" style="1" customWidth="1"/>
    <col min="15650" max="15651" width="13.42578125" style="1" customWidth="1"/>
    <col min="15652" max="15652" width="12.7109375" style="1" customWidth="1"/>
    <col min="15653" max="15654" width="9.5703125" style="1" customWidth="1"/>
    <col min="15655" max="15655" width="9.28515625" style="1" customWidth="1"/>
    <col min="15656" max="15657" width="11.7109375" style="1" customWidth="1"/>
    <col min="15658" max="15658" width="11.42578125" style="1" customWidth="1"/>
    <col min="15659" max="15659" width="12.7109375" style="1" customWidth="1"/>
    <col min="15660" max="15660" width="12.28515625" style="1" customWidth="1"/>
    <col min="15661" max="15661" width="11.7109375" style="1" customWidth="1"/>
    <col min="15662" max="15663" width="13.85546875" style="1" customWidth="1"/>
    <col min="15664" max="15664" width="14.5703125" style="1" customWidth="1"/>
    <col min="15665" max="15666" width="12.85546875" style="1" customWidth="1"/>
    <col min="15667" max="15667" width="12.7109375" style="1" customWidth="1"/>
    <col min="15668" max="15669" width="11.7109375" style="1" customWidth="1"/>
    <col min="15670" max="15670" width="11.42578125" style="1" customWidth="1"/>
    <col min="15671" max="15671" width="10.42578125" style="1" customWidth="1"/>
    <col min="15672" max="15672" width="9.42578125" style="1" customWidth="1"/>
    <col min="15673" max="15673" width="10.28515625" style="1" customWidth="1"/>
    <col min="15674" max="15675" width="9.42578125" style="1" customWidth="1"/>
    <col min="15676" max="15676" width="7.85546875" style="1" customWidth="1"/>
    <col min="15677" max="15678" width="11.7109375" style="1" customWidth="1"/>
    <col min="15679" max="15679" width="12.28515625" style="1" customWidth="1"/>
    <col min="15680" max="15680" width="11.7109375" style="1" customWidth="1"/>
    <col min="15681" max="15682" width="15.42578125" style="1" customWidth="1"/>
    <col min="15683" max="15683" width="17" style="1" customWidth="1"/>
    <col min="15684" max="15685" width="9.85546875" style="1" customWidth="1"/>
    <col min="15686" max="15686" width="10.5703125" style="1" customWidth="1"/>
    <col min="15687" max="15688" width="10.7109375" style="1" customWidth="1"/>
    <col min="15689" max="15689" width="9.140625" style="1" customWidth="1"/>
    <col min="15690" max="15691" width="9.42578125" style="1" customWidth="1"/>
    <col min="15692" max="15692" width="8.7109375" style="1" customWidth="1"/>
    <col min="15693" max="15694" width="10.140625" style="1" customWidth="1"/>
    <col min="15695" max="15695" width="9.85546875" style="1" customWidth="1"/>
    <col min="15696" max="15697" width="9.5703125" style="1" customWidth="1"/>
    <col min="15698" max="15698" width="8.85546875" style="1" customWidth="1"/>
    <col min="15699" max="15700" width="14" style="1" customWidth="1"/>
    <col min="15701" max="15701" width="12.28515625" style="1" customWidth="1"/>
    <col min="15702" max="15702" width="8.140625" style="1" customWidth="1"/>
    <col min="15703" max="15704" width="12.7109375" style="1" customWidth="1"/>
    <col min="15705" max="15705" width="11.7109375" style="1" customWidth="1"/>
    <col min="15706" max="15706" width="15.42578125" style="1" customWidth="1"/>
    <col min="15707" max="15707" width="14.85546875" style="1" customWidth="1"/>
    <col min="15708" max="15708" width="13.7109375" style="1" customWidth="1"/>
    <col min="15709" max="15709" width="8.5703125" style="1"/>
    <col min="15710" max="15710" width="13.7109375" style="1" customWidth="1"/>
    <col min="15711" max="15826" width="8.5703125" style="1"/>
    <col min="15827" max="15827" width="5.140625" style="1" customWidth="1"/>
    <col min="15828" max="15828" width="24" style="1" customWidth="1"/>
    <col min="15829" max="15829" width="15" style="1" customWidth="1"/>
    <col min="15830" max="15830" width="12.28515625" style="1" customWidth="1"/>
    <col min="15831" max="15831" width="16" style="1" customWidth="1"/>
    <col min="15832" max="15832" width="17.140625" style="1" customWidth="1"/>
    <col min="15833" max="15833" width="15.140625" style="1" customWidth="1"/>
    <col min="15834" max="15834" width="13.85546875" style="1" customWidth="1"/>
    <col min="15835" max="15835" width="11.7109375" style="1" customWidth="1"/>
    <col min="15836" max="15836" width="15" style="1" customWidth="1"/>
    <col min="15837" max="15838" width="15.42578125" style="1" customWidth="1"/>
    <col min="15839" max="15839" width="15.140625" style="1" customWidth="1"/>
    <col min="15840" max="15840" width="11.140625" style="1" customWidth="1"/>
    <col min="15841" max="15842" width="15.140625" style="1" customWidth="1"/>
    <col min="15843" max="15844" width="15.28515625" style="1" customWidth="1"/>
    <col min="15845" max="15845" width="10.42578125" style="1" customWidth="1"/>
    <col min="15846" max="15847" width="14.7109375" style="1" customWidth="1"/>
    <col min="15848" max="15849" width="13.85546875" style="1" customWidth="1"/>
    <col min="15850" max="15850" width="14" style="1" customWidth="1"/>
    <col min="15851" max="15852" width="14.28515625" style="1" customWidth="1"/>
    <col min="15853" max="15853" width="12.85546875" style="1" customWidth="1"/>
    <col min="15854" max="15854" width="12" style="1" customWidth="1"/>
    <col min="15855" max="15855" width="13.42578125" style="1" customWidth="1"/>
    <col min="15856" max="15857" width="13.7109375" style="1" customWidth="1"/>
    <col min="15858" max="15860" width="12.85546875" style="1" customWidth="1"/>
    <col min="15861" max="15862" width="13.7109375" style="1" customWidth="1"/>
    <col min="15863" max="15863" width="11.42578125" style="1" customWidth="1"/>
    <col min="15864" max="15864" width="13.42578125" style="1" customWidth="1"/>
    <col min="15865" max="15865" width="12.7109375" style="1" customWidth="1"/>
    <col min="15866" max="15867" width="12.28515625" style="1" customWidth="1"/>
    <col min="15868" max="15868" width="11.7109375" style="1" customWidth="1"/>
    <col min="15869" max="15869" width="12.7109375" style="1" customWidth="1"/>
    <col min="15870" max="15870" width="11.28515625" style="1" customWidth="1"/>
    <col min="15871" max="15872" width="9.7109375" style="1" customWidth="1"/>
    <col min="15873" max="15873" width="8.5703125" style="1" customWidth="1"/>
    <col min="15874" max="15875" width="10.5703125" style="1" customWidth="1"/>
    <col min="15876" max="15876" width="9.28515625" style="1" customWidth="1"/>
    <col min="15877" max="15877" width="16.5703125" style="1" customWidth="1"/>
    <col min="15878" max="15878" width="15.5703125" style="1" customWidth="1"/>
    <col min="15879" max="15879" width="15.140625" style="1" customWidth="1"/>
    <col min="15880" max="15882" width="9.7109375" style="1" customWidth="1"/>
    <col min="15883" max="15884" width="11.7109375" style="1" customWidth="1"/>
    <col min="15885" max="15885" width="11" style="1" customWidth="1"/>
    <col min="15886" max="15887" width="9.42578125" style="1" customWidth="1"/>
    <col min="15888" max="15888" width="8.5703125" style="1" customWidth="1"/>
    <col min="15889" max="15890" width="9.5703125" style="1" customWidth="1"/>
    <col min="15891" max="15891" width="7.7109375" style="1" customWidth="1"/>
    <col min="15892" max="15898" width="12.7109375" style="1" customWidth="1"/>
    <col min="15899" max="15899" width="11.85546875" style="1" customWidth="1"/>
    <col min="15900" max="15901" width="9.85546875" style="1" customWidth="1"/>
    <col min="15902" max="15902" width="11.28515625" style="1" customWidth="1"/>
    <col min="15903" max="15904" width="9.7109375" style="1" customWidth="1"/>
    <col min="15905" max="15905" width="10.42578125" style="1" customWidth="1"/>
    <col min="15906" max="15907" width="13.42578125" style="1" customWidth="1"/>
    <col min="15908" max="15908" width="12.7109375" style="1" customWidth="1"/>
    <col min="15909" max="15910" width="9.5703125" style="1" customWidth="1"/>
    <col min="15911" max="15911" width="9.28515625" style="1" customWidth="1"/>
    <col min="15912" max="15913" width="11.7109375" style="1" customWidth="1"/>
    <col min="15914" max="15914" width="11.42578125" style="1" customWidth="1"/>
    <col min="15915" max="15915" width="12.7109375" style="1" customWidth="1"/>
    <col min="15916" max="15916" width="12.28515625" style="1" customWidth="1"/>
    <col min="15917" max="15917" width="11.7109375" style="1" customWidth="1"/>
    <col min="15918" max="15919" width="13.85546875" style="1" customWidth="1"/>
    <col min="15920" max="15920" width="14.5703125" style="1" customWidth="1"/>
    <col min="15921" max="15922" width="12.85546875" style="1" customWidth="1"/>
    <col min="15923" max="15923" width="12.7109375" style="1" customWidth="1"/>
    <col min="15924" max="15925" width="11.7109375" style="1" customWidth="1"/>
    <col min="15926" max="15926" width="11.42578125" style="1" customWidth="1"/>
    <col min="15927" max="15927" width="10.42578125" style="1" customWidth="1"/>
    <col min="15928" max="15928" width="9.42578125" style="1" customWidth="1"/>
    <col min="15929" max="15929" width="10.28515625" style="1" customWidth="1"/>
    <col min="15930" max="15931" width="9.42578125" style="1" customWidth="1"/>
    <col min="15932" max="15932" width="7.85546875" style="1" customWidth="1"/>
    <col min="15933" max="15934" width="11.7109375" style="1" customWidth="1"/>
    <col min="15935" max="15935" width="12.28515625" style="1" customWidth="1"/>
    <col min="15936" max="15936" width="11.7109375" style="1" customWidth="1"/>
    <col min="15937" max="15938" width="15.42578125" style="1" customWidth="1"/>
    <col min="15939" max="15939" width="17" style="1" customWidth="1"/>
    <col min="15940" max="15941" width="9.85546875" style="1" customWidth="1"/>
    <col min="15942" max="15942" width="10.5703125" style="1" customWidth="1"/>
    <col min="15943" max="15944" width="10.7109375" style="1" customWidth="1"/>
    <col min="15945" max="15945" width="9.140625" style="1" customWidth="1"/>
    <col min="15946" max="15947" width="9.42578125" style="1" customWidth="1"/>
    <col min="15948" max="15948" width="8.7109375" style="1" customWidth="1"/>
    <col min="15949" max="15950" width="10.140625" style="1" customWidth="1"/>
    <col min="15951" max="15951" width="9.85546875" style="1" customWidth="1"/>
    <col min="15952" max="15953" width="9.5703125" style="1" customWidth="1"/>
    <col min="15954" max="15954" width="8.85546875" style="1" customWidth="1"/>
    <col min="15955" max="15956" width="14" style="1" customWidth="1"/>
    <col min="15957" max="15957" width="12.28515625" style="1" customWidth="1"/>
    <col min="15958" max="15958" width="8.140625" style="1" customWidth="1"/>
    <col min="15959" max="15960" width="12.7109375" style="1" customWidth="1"/>
    <col min="15961" max="15961" width="11.7109375" style="1" customWidth="1"/>
    <col min="15962" max="15962" width="15.42578125" style="1" customWidth="1"/>
    <col min="15963" max="15963" width="14.85546875" style="1" customWidth="1"/>
    <col min="15964" max="15964" width="13.7109375" style="1" customWidth="1"/>
    <col min="15965" max="15965" width="8.5703125" style="1"/>
    <col min="15966" max="15966" width="13.7109375" style="1" customWidth="1"/>
    <col min="15967" max="16082" width="8.5703125" style="1"/>
    <col min="16083" max="16083" width="5.140625" style="1" customWidth="1"/>
    <col min="16084" max="16084" width="24" style="1" customWidth="1"/>
    <col min="16085" max="16085" width="15" style="1" customWidth="1"/>
    <col min="16086" max="16086" width="12.28515625" style="1" customWidth="1"/>
    <col min="16087" max="16087" width="16" style="1" customWidth="1"/>
    <col min="16088" max="16088" width="17.140625" style="1" customWidth="1"/>
    <col min="16089" max="16089" width="15.140625" style="1" customWidth="1"/>
    <col min="16090" max="16090" width="13.85546875" style="1" customWidth="1"/>
    <col min="16091" max="16091" width="11.7109375" style="1" customWidth="1"/>
    <col min="16092" max="16092" width="15" style="1" customWidth="1"/>
    <col min="16093" max="16094" width="15.42578125" style="1" customWidth="1"/>
    <col min="16095" max="16095" width="15.140625" style="1" customWidth="1"/>
    <col min="16096" max="16096" width="11.140625" style="1" customWidth="1"/>
    <col min="16097" max="16098" width="15.140625" style="1" customWidth="1"/>
    <col min="16099" max="16100" width="15.28515625" style="1" customWidth="1"/>
    <col min="16101" max="16101" width="10.42578125" style="1" customWidth="1"/>
    <col min="16102" max="16103" width="14.7109375" style="1" customWidth="1"/>
    <col min="16104" max="16105" width="13.85546875" style="1" customWidth="1"/>
    <col min="16106" max="16106" width="14" style="1" customWidth="1"/>
    <col min="16107" max="16108" width="14.28515625" style="1" customWidth="1"/>
    <col min="16109" max="16109" width="12.85546875" style="1" customWidth="1"/>
    <col min="16110" max="16110" width="12" style="1" customWidth="1"/>
    <col min="16111" max="16111" width="13.42578125" style="1" customWidth="1"/>
    <col min="16112" max="16113" width="13.7109375" style="1" customWidth="1"/>
    <col min="16114" max="16116" width="12.85546875" style="1" customWidth="1"/>
    <col min="16117" max="16118" width="13.7109375" style="1" customWidth="1"/>
    <col min="16119" max="16119" width="11.42578125" style="1" customWidth="1"/>
    <col min="16120" max="16120" width="13.42578125" style="1" customWidth="1"/>
    <col min="16121" max="16121" width="12.7109375" style="1" customWidth="1"/>
    <col min="16122" max="16123" width="12.28515625" style="1" customWidth="1"/>
    <col min="16124" max="16124" width="11.7109375" style="1" customWidth="1"/>
    <col min="16125" max="16125" width="12.7109375" style="1" customWidth="1"/>
    <col min="16126" max="16126" width="11.28515625" style="1" customWidth="1"/>
    <col min="16127" max="16128" width="9.7109375" style="1" customWidth="1"/>
    <col min="16129" max="16129" width="8.5703125" style="1" customWidth="1"/>
    <col min="16130" max="16131" width="10.5703125" style="1" customWidth="1"/>
    <col min="16132" max="16132" width="9.28515625" style="1" customWidth="1"/>
    <col min="16133" max="16133" width="16.5703125" style="1" customWidth="1"/>
    <col min="16134" max="16134" width="15.5703125" style="1" customWidth="1"/>
    <col min="16135" max="16135" width="15.140625" style="1" customWidth="1"/>
    <col min="16136" max="16138" width="9.7109375" style="1" customWidth="1"/>
    <col min="16139" max="16140" width="11.7109375" style="1" customWidth="1"/>
    <col min="16141" max="16141" width="11" style="1" customWidth="1"/>
    <col min="16142" max="16143" width="9.42578125" style="1" customWidth="1"/>
    <col min="16144" max="16144" width="8.5703125" style="1" customWidth="1"/>
    <col min="16145" max="16146" width="9.5703125" style="1" customWidth="1"/>
    <col min="16147" max="16147" width="7.7109375" style="1" customWidth="1"/>
    <col min="16148" max="16154" width="12.7109375" style="1" customWidth="1"/>
    <col min="16155" max="16155" width="11.85546875" style="1" customWidth="1"/>
    <col min="16156" max="16157" width="9.85546875" style="1" customWidth="1"/>
    <col min="16158" max="16158" width="11.28515625" style="1" customWidth="1"/>
    <col min="16159" max="16160" width="9.7109375" style="1" customWidth="1"/>
    <col min="16161" max="16161" width="10.42578125" style="1" customWidth="1"/>
    <col min="16162" max="16163" width="13.42578125" style="1" customWidth="1"/>
    <col min="16164" max="16164" width="12.7109375" style="1" customWidth="1"/>
    <col min="16165" max="16166" width="9.5703125" style="1" customWidth="1"/>
    <col min="16167" max="16167" width="9.28515625" style="1" customWidth="1"/>
    <col min="16168" max="16169" width="11.7109375" style="1" customWidth="1"/>
    <col min="16170" max="16170" width="11.42578125" style="1" customWidth="1"/>
    <col min="16171" max="16171" width="12.7109375" style="1" customWidth="1"/>
    <col min="16172" max="16172" width="12.28515625" style="1" customWidth="1"/>
    <col min="16173" max="16173" width="11.7109375" style="1" customWidth="1"/>
    <col min="16174" max="16175" width="13.85546875" style="1" customWidth="1"/>
    <col min="16176" max="16176" width="14.5703125" style="1" customWidth="1"/>
    <col min="16177" max="16178" width="12.85546875" style="1" customWidth="1"/>
    <col min="16179" max="16179" width="12.7109375" style="1" customWidth="1"/>
    <col min="16180" max="16181" width="11.7109375" style="1" customWidth="1"/>
    <col min="16182" max="16182" width="11.42578125" style="1" customWidth="1"/>
    <col min="16183" max="16183" width="10.42578125" style="1" customWidth="1"/>
    <col min="16184" max="16184" width="9.42578125" style="1" customWidth="1"/>
    <col min="16185" max="16185" width="10.28515625" style="1" customWidth="1"/>
    <col min="16186" max="16187" width="9.42578125" style="1" customWidth="1"/>
    <col min="16188" max="16188" width="7.85546875" style="1" customWidth="1"/>
    <col min="16189" max="16190" width="11.7109375" style="1" customWidth="1"/>
    <col min="16191" max="16191" width="12.28515625" style="1" customWidth="1"/>
    <col min="16192" max="16192" width="11.7109375" style="1" customWidth="1"/>
    <col min="16193" max="16194" width="15.42578125" style="1" customWidth="1"/>
    <col min="16195" max="16195" width="17" style="1" customWidth="1"/>
    <col min="16196" max="16197" width="9.85546875" style="1" customWidth="1"/>
    <col min="16198" max="16198" width="10.5703125" style="1" customWidth="1"/>
    <col min="16199" max="16200" width="10.7109375" style="1" customWidth="1"/>
    <col min="16201" max="16201" width="9.140625" style="1" customWidth="1"/>
    <col min="16202" max="16203" width="9.42578125" style="1" customWidth="1"/>
    <col min="16204" max="16204" width="8.7109375" style="1" customWidth="1"/>
    <col min="16205" max="16206" width="10.140625" style="1" customWidth="1"/>
    <col min="16207" max="16207" width="9.85546875" style="1" customWidth="1"/>
    <col min="16208" max="16209" width="9.5703125" style="1" customWidth="1"/>
    <col min="16210" max="16210" width="8.85546875" style="1" customWidth="1"/>
    <col min="16211" max="16212" width="14" style="1" customWidth="1"/>
    <col min="16213" max="16213" width="12.28515625" style="1" customWidth="1"/>
    <col min="16214" max="16214" width="8.140625" style="1" customWidth="1"/>
    <col min="16215" max="16216" width="12.7109375" style="1" customWidth="1"/>
    <col min="16217" max="16217" width="11.7109375" style="1" customWidth="1"/>
    <col min="16218" max="16218" width="15.42578125" style="1" customWidth="1"/>
    <col min="16219" max="16219" width="14.85546875" style="1" customWidth="1"/>
    <col min="16220" max="16220" width="13.7109375" style="1" customWidth="1"/>
    <col min="16221" max="16221" width="8.5703125" style="1"/>
    <col min="16222" max="16222" width="13.7109375" style="1" customWidth="1"/>
    <col min="16223" max="16384" width="8.5703125" style="1"/>
  </cols>
  <sheetData>
    <row r="1" spans="1:89" s="28" customFormat="1" ht="20.45" customHeight="1" x14ac:dyDescent="0.3">
      <c r="B1" s="29"/>
      <c r="C1" s="69" t="s">
        <v>98</v>
      </c>
      <c r="D1" s="69"/>
      <c r="E1" s="69"/>
      <c r="F1" s="69"/>
      <c r="G1" s="69"/>
      <c r="H1" s="69"/>
      <c r="I1" s="69"/>
      <c r="J1" s="69"/>
      <c r="K1" s="30"/>
      <c r="L1" s="30"/>
      <c r="M1" s="30"/>
      <c r="N1" s="30"/>
      <c r="O1" s="30"/>
      <c r="P1" s="31"/>
      <c r="Q1" s="31"/>
      <c r="R1" s="31"/>
      <c r="S1" s="31"/>
      <c r="T1" s="31"/>
      <c r="U1" s="31"/>
      <c r="V1" s="31"/>
      <c r="W1" s="30"/>
      <c r="X1" s="30"/>
      <c r="Y1" s="30"/>
      <c r="Z1" s="30"/>
      <c r="AA1" s="30"/>
      <c r="AB1" s="30"/>
      <c r="AC1" s="30"/>
      <c r="AD1" s="30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</row>
    <row r="2" spans="1:89" s="28" customFormat="1" ht="27.75" customHeight="1" x14ac:dyDescent="0.3">
      <c r="B2" s="29"/>
      <c r="C2" s="70" t="s">
        <v>151</v>
      </c>
      <c r="D2" s="70"/>
      <c r="E2" s="70"/>
      <c r="F2" s="70"/>
      <c r="G2" s="70"/>
      <c r="H2" s="70"/>
      <c r="I2" s="70"/>
      <c r="J2" s="70"/>
      <c r="L2" s="33"/>
      <c r="N2" s="98"/>
      <c r="O2" s="98"/>
      <c r="P2" s="34"/>
      <c r="R2" s="35"/>
      <c r="S2" s="34"/>
      <c r="T2" s="34"/>
      <c r="U2" s="35"/>
      <c r="V2" s="34"/>
      <c r="W2" s="34"/>
      <c r="X2" s="34"/>
      <c r="Y2" s="34"/>
      <c r="Z2" s="34"/>
      <c r="AA2" s="34"/>
      <c r="AB2" s="34"/>
      <c r="AC2" s="34"/>
      <c r="AD2" s="34"/>
    </row>
    <row r="3" spans="1:89" s="8" customFormat="1" ht="18" customHeight="1" x14ac:dyDescent="0.25">
      <c r="B3" s="9"/>
      <c r="C3" s="12"/>
      <c r="D3" s="12"/>
      <c r="E3" s="12"/>
      <c r="F3" s="12"/>
      <c r="G3" s="12"/>
      <c r="H3" s="12"/>
      <c r="I3" s="71" t="s">
        <v>42</v>
      </c>
      <c r="J3" s="71"/>
      <c r="K3" s="71"/>
      <c r="L3" s="10"/>
      <c r="N3" s="11"/>
      <c r="O3" s="11"/>
      <c r="P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89" s="13" customFormat="1" ht="18" customHeight="1" x14ac:dyDescent="0.25">
      <c r="A4" s="43" t="s">
        <v>99</v>
      </c>
      <c r="B4" s="46" t="s">
        <v>100</v>
      </c>
      <c r="C4" s="49" t="s">
        <v>101</v>
      </c>
      <c r="D4" s="49" t="s">
        <v>102</v>
      </c>
      <c r="E4" s="72" t="s">
        <v>153</v>
      </c>
      <c r="F4" s="73"/>
      <c r="G4" s="74"/>
      <c r="H4" s="81" t="s">
        <v>142</v>
      </c>
      <c r="I4" s="82"/>
      <c r="J4" s="83"/>
      <c r="K4" s="106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  <c r="BO4" s="107"/>
      <c r="BP4" s="107"/>
      <c r="BQ4" s="107"/>
      <c r="BR4" s="107"/>
      <c r="BS4" s="108"/>
      <c r="BT4" s="122" t="s">
        <v>103</v>
      </c>
      <c r="BU4" s="110" t="s">
        <v>104</v>
      </c>
      <c r="BV4" s="111"/>
      <c r="BW4" s="118" t="s">
        <v>105</v>
      </c>
      <c r="BX4" s="118"/>
      <c r="BY4" s="118"/>
      <c r="BZ4" s="118"/>
      <c r="CA4" s="118"/>
      <c r="CB4" s="118"/>
      <c r="CC4" s="118"/>
      <c r="CD4" s="118"/>
      <c r="CE4" s="118"/>
      <c r="CF4" s="118"/>
      <c r="CG4" s="118"/>
      <c r="CH4" s="118"/>
      <c r="CI4" s="122" t="s">
        <v>106</v>
      </c>
      <c r="CJ4" s="125" t="s">
        <v>107</v>
      </c>
      <c r="CK4" s="126"/>
    </row>
    <row r="5" spans="1:89" s="13" customFormat="1" ht="21.75" customHeight="1" x14ac:dyDescent="0.25">
      <c r="A5" s="44"/>
      <c r="B5" s="47"/>
      <c r="C5" s="50"/>
      <c r="D5" s="50"/>
      <c r="E5" s="75"/>
      <c r="F5" s="76"/>
      <c r="G5" s="77"/>
      <c r="H5" s="84"/>
      <c r="I5" s="85"/>
      <c r="J5" s="86"/>
      <c r="K5" s="36" t="s">
        <v>108</v>
      </c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8"/>
      <c r="AE5" s="62" t="s">
        <v>109</v>
      </c>
      <c r="AF5" s="62"/>
      <c r="AG5" s="62"/>
      <c r="AH5" s="62"/>
      <c r="AI5" s="62"/>
      <c r="AJ5" s="62"/>
      <c r="AK5" s="62"/>
      <c r="AL5" s="62"/>
      <c r="AM5" s="62"/>
      <c r="AN5" s="62"/>
      <c r="AO5" s="39" t="s">
        <v>110</v>
      </c>
      <c r="AP5" s="52"/>
      <c r="AQ5" s="54" t="s">
        <v>111</v>
      </c>
      <c r="AR5" s="55"/>
      <c r="AS5" s="55"/>
      <c r="AT5" s="55"/>
      <c r="AU5" s="55"/>
      <c r="AV5" s="55"/>
      <c r="AW5" s="55"/>
      <c r="AX5" s="55"/>
      <c r="AY5" s="55"/>
      <c r="AZ5" s="55"/>
      <c r="BA5" s="56"/>
      <c r="BB5" s="91" t="s">
        <v>112</v>
      </c>
      <c r="BC5" s="92"/>
      <c r="BD5" s="92"/>
      <c r="BE5" s="92"/>
      <c r="BF5" s="92"/>
      <c r="BG5" s="93"/>
      <c r="BH5" s="54" t="s">
        <v>113</v>
      </c>
      <c r="BI5" s="55"/>
      <c r="BJ5" s="55"/>
      <c r="BK5" s="55"/>
      <c r="BL5" s="55"/>
      <c r="BM5" s="55"/>
      <c r="BN5" s="62" t="s">
        <v>114</v>
      </c>
      <c r="BO5" s="62"/>
      <c r="BP5" s="39" t="s">
        <v>115</v>
      </c>
      <c r="BQ5" s="40"/>
      <c r="BR5" s="39" t="s">
        <v>116</v>
      </c>
      <c r="BS5" s="40"/>
      <c r="BT5" s="123"/>
      <c r="BU5" s="112"/>
      <c r="BV5" s="113"/>
      <c r="BW5" s="116"/>
      <c r="BX5" s="117"/>
      <c r="BY5" s="117"/>
      <c r="BZ5" s="117"/>
      <c r="CA5" s="39" t="s">
        <v>117</v>
      </c>
      <c r="CB5" s="40"/>
      <c r="CC5" s="131"/>
      <c r="CD5" s="132"/>
      <c r="CE5" s="132"/>
      <c r="CF5" s="132"/>
      <c r="CG5" s="132"/>
      <c r="CH5" s="132"/>
      <c r="CI5" s="123"/>
      <c r="CJ5" s="127"/>
      <c r="CK5" s="128"/>
    </row>
    <row r="6" spans="1:89" s="13" customFormat="1" ht="76.900000000000006" customHeight="1" x14ac:dyDescent="0.25">
      <c r="A6" s="44"/>
      <c r="B6" s="47"/>
      <c r="C6" s="50"/>
      <c r="D6" s="50"/>
      <c r="E6" s="78"/>
      <c r="F6" s="79"/>
      <c r="G6" s="80"/>
      <c r="H6" s="87"/>
      <c r="I6" s="88"/>
      <c r="J6" s="89"/>
      <c r="K6" s="94" t="s">
        <v>118</v>
      </c>
      <c r="L6" s="95"/>
      <c r="M6" s="96"/>
      <c r="N6" s="99" t="s">
        <v>119</v>
      </c>
      <c r="O6" s="100"/>
      <c r="P6" s="101"/>
      <c r="Q6" s="99" t="s">
        <v>120</v>
      </c>
      <c r="R6" s="100"/>
      <c r="S6" s="101"/>
      <c r="T6" s="99" t="s">
        <v>121</v>
      </c>
      <c r="U6" s="100"/>
      <c r="V6" s="101"/>
      <c r="W6" s="99" t="s">
        <v>122</v>
      </c>
      <c r="X6" s="100"/>
      <c r="Y6" s="101"/>
      <c r="Z6" s="99" t="s">
        <v>123</v>
      </c>
      <c r="AA6" s="100"/>
      <c r="AB6" s="101"/>
      <c r="AC6" s="97" t="s">
        <v>124</v>
      </c>
      <c r="AD6" s="97"/>
      <c r="AE6" s="63" t="s">
        <v>125</v>
      </c>
      <c r="AF6" s="64"/>
      <c r="AG6" s="63" t="s">
        <v>126</v>
      </c>
      <c r="AH6" s="102"/>
      <c r="AI6" s="103" t="s">
        <v>127</v>
      </c>
      <c r="AJ6" s="104"/>
      <c r="AK6" s="103" t="s">
        <v>128</v>
      </c>
      <c r="AL6" s="105"/>
      <c r="AM6" s="57" t="s">
        <v>129</v>
      </c>
      <c r="AN6" s="58"/>
      <c r="AO6" s="41"/>
      <c r="AP6" s="53"/>
      <c r="AQ6" s="59" t="s">
        <v>130</v>
      </c>
      <c r="AR6" s="60"/>
      <c r="AS6" s="61"/>
      <c r="AT6" s="90" t="s">
        <v>131</v>
      </c>
      <c r="AU6" s="90"/>
      <c r="AV6" s="90" t="s">
        <v>132</v>
      </c>
      <c r="AW6" s="90"/>
      <c r="AX6" s="90" t="s">
        <v>133</v>
      </c>
      <c r="AY6" s="90"/>
      <c r="AZ6" s="90" t="s">
        <v>134</v>
      </c>
      <c r="BA6" s="90"/>
      <c r="BB6" s="90" t="s">
        <v>143</v>
      </c>
      <c r="BC6" s="90"/>
      <c r="BD6" s="91" t="s">
        <v>144</v>
      </c>
      <c r="BE6" s="92"/>
      <c r="BF6" s="90" t="s">
        <v>135</v>
      </c>
      <c r="BG6" s="90"/>
      <c r="BH6" s="109" t="s">
        <v>136</v>
      </c>
      <c r="BI6" s="92"/>
      <c r="BJ6" s="90" t="s">
        <v>137</v>
      </c>
      <c r="BK6" s="90"/>
      <c r="BL6" s="91" t="s">
        <v>145</v>
      </c>
      <c r="BM6" s="92"/>
      <c r="BN6" s="62"/>
      <c r="BO6" s="62"/>
      <c r="BP6" s="41"/>
      <c r="BQ6" s="42"/>
      <c r="BR6" s="41"/>
      <c r="BS6" s="42"/>
      <c r="BT6" s="123"/>
      <c r="BU6" s="114"/>
      <c r="BV6" s="115"/>
      <c r="BW6" s="39" t="s">
        <v>146</v>
      </c>
      <c r="BX6" s="40"/>
      <c r="BY6" s="39" t="s">
        <v>147</v>
      </c>
      <c r="BZ6" s="40"/>
      <c r="CA6" s="41"/>
      <c r="CB6" s="42"/>
      <c r="CC6" s="39" t="s">
        <v>148</v>
      </c>
      <c r="CD6" s="40"/>
      <c r="CE6" s="39" t="s">
        <v>149</v>
      </c>
      <c r="CF6" s="40"/>
      <c r="CG6" s="133" t="s">
        <v>150</v>
      </c>
      <c r="CH6" s="134"/>
      <c r="CI6" s="123"/>
      <c r="CJ6" s="129"/>
      <c r="CK6" s="130"/>
    </row>
    <row r="7" spans="1:89" s="2" customFormat="1" ht="36" customHeight="1" x14ac:dyDescent="0.25">
      <c r="A7" s="44"/>
      <c r="B7" s="47"/>
      <c r="C7" s="50"/>
      <c r="D7" s="50"/>
      <c r="E7" s="65" t="s">
        <v>138</v>
      </c>
      <c r="F7" s="67" t="s">
        <v>139</v>
      </c>
      <c r="G7" s="68"/>
      <c r="H7" s="65" t="s">
        <v>138</v>
      </c>
      <c r="I7" s="67" t="s">
        <v>139</v>
      </c>
      <c r="J7" s="68"/>
      <c r="K7" s="65" t="s">
        <v>138</v>
      </c>
      <c r="L7" s="67" t="s">
        <v>139</v>
      </c>
      <c r="M7" s="68"/>
      <c r="N7" s="65" t="s">
        <v>138</v>
      </c>
      <c r="O7" s="67" t="s">
        <v>139</v>
      </c>
      <c r="P7" s="68"/>
      <c r="Q7" s="65" t="s">
        <v>138</v>
      </c>
      <c r="R7" s="67" t="s">
        <v>139</v>
      </c>
      <c r="S7" s="68"/>
      <c r="T7" s="65" t="s">
        <v>138</v>
      </c>
      <c r="U7" s="67" t="s">
        <v>139</v>
      </c>
      <c r="V7" s="68"/>
      <c r="W7" s="65" t="s">
        <v>138</v>
      </c>
      <c r="X7" s="67" t="s">
        <v>139</v>
      </c>
      <c r="Y7" s="68"/>
      <c r="Z7" s="65" t="s">
        <v>138</v>
      </c>
      <c r="AA7" s="67" t="s">
        <v>139</v>
      </c>
      <c r="AB7" s="68"/>
      <c r="AC7" s="65" t="s">
        <v>138</v>
      </c>
      <c r="AD7" s="120" t="s">
        <v>152</v>
      </c>
      <c r="AE7" s="65" t="s">
        <v>138</v>
      </c>
      <c r="AF7" s="120" t="s">
        <v>152</v>
      </c>
      <c r="AG7" s="65" t="s">
        <v>138</v>
      </c>
      <c r="AH7" s="120" t="s">
        <v>152</v>
      </c>
      <c r="AI7" s="65" t="s">
        <v>138</v>
      </c>
      <c r="AJ7" s="120" t="s">
        <v>152</v>
      </c>
      <c r="AK7" s="65" t="s">
        <v>138</v>
      </c>
      <c r="AL7" s="120" t="s">
        <v>152</v>
      </c>
      <c r="AM7" s="65" t="s">
        <v>138</v>
      </c>
      <c r="AN7" s="120" t="s">
        <v>152</v>
      </c>
      <c r="AO7" s="65" t="s">
        <v>138</v>
      </c>
      <c r="AP7" s="120" t="s">
        <v>152</v>
      </c>
      <c r="AQ7" s="65" t="s">
        <v>138</v>
      </c>
      <c r="AR7" s="67" t="s">
        <v>139</v>
      </c>
      <c r="AS7" s="68"/>
      <c r="AT7" s="65" t="s">
        <v>138</v>
      </c>
      <c r="AU7" s="120" t="s">
        <v>152</v>
      </c>
      <c r="AV7" s="65" t="s">
        <v>138</v>
      </c>
      <c r="AW7" s="120" t="s">
        <v>152</v>
      </c>
      <c r="AX7" s="65" t="s">
        <v>138</v>
      </c>
      <c r="AY7" s="120" t="s">
        <v>152</v>
      </c>
      <c r="AZ7" s="65" t="s">
        <v>138</v>
      </c>
      <c r="BA7" s="120" t="s">
        <v>152</v>
      </c>
      <c r="BB7" s="65" t="s">
        <v>138</v>
      </c>
      <c r="BC7" s="120" t="s">
        <v>152</v>
      </c>
      <c r="BD7" s="65" t="s">
        <v>138</v>
      </c>
      <c r="BE7" s="120" t="s">
        <v>152</v>
      </c>
      <c r="BF7" s="65" t="s">
        <v>138</v>
      </c>
      <c r="BG7" s="120" t="s">
        <v>152</v>
      </c>
      <c r="BH7" s="65" t="s">
        <v>138</v>
      </c>
      <c r="BI7" s="120" t="s">
        <v>152</v>
      </c>
      <c r="BJ7" s="65" t="s">
        <v>138</v>
      </c>
      <c r="BK7" s="120" t="s">
        <v>152</v>
      </c>
      <c r="BL7" s="65" t="s">
        <v>138</v>
      </c>
      <c r="BM7" s="120" t="s">
        <v>152</v>
      </c>
      <c r="BN7" s="65" t="s">
        <v>138</v>
      </c>
      <c r="BO7" s="120" t="s">
        <v>152</v>
      </c>
      <c r="BP7" s="65" t="s">
        <v>138</v>
      </c>
      <c r="BQ7" s="120" t="s">
        <v>152</v>
      </c>
      <c r="BR7" s="65" t="s">
        <v>138</v>
      </c>
      <c r="BS7" s="120" t="s">
        <v>152</v>
      </c>
      <c r="BT7" s="123"/>
      <c r="BU7" s="65" t="s">
        <v>138</v>
      </c>
      <c r="BV7" s="120" t="s">
        <v>152</v>
      </c>
      <c r="BW7" s="65" t="s">
        <v>138</v>
      </c>
      <c r="BX7" s="120" t="s">
        <v>152</v>
      </c>
      <c r="BY7" s="65" t="s">
        <v>138</v>
      </c>
      <c r="BZ7" s="120" t="s">
        <v>152</v>
      </c>
      <c r="CA7" s="65" t="s">
        <v>138</v>
      </c>
      <c r="CB7" s="120" t="s">
        <v>152</v>
      </c>
      <c r="CC7" s="65" t="s">
        <v>138</v>
      </c>
      <c r="CD7" s="120" t="s">
        <v>152</v>
      </c>
      <c r="CE7" s="65" t="s">
        <v>138</v>
      </c>
      <c r="CF7" s="120" t="s">
        <v>152</v>
      </c>
      <c r="CG7" s="65" t="s">
        <v>138</v>
      </c>
      <c r="CH7" s="120" t="s">
        <v>152</v>
      </c>
      <c r="CI7" s="123"/>
      <c r="CJ7" s="65" t="s">
        <v>138</v>
      </c>
      <c r="CK7" s="120" t="s">
        <v>152</v>
      </c>
    </row>
    <row r="8" spans="1:89" s="2" customFormat="1" ht="70.5" customHeight="1" x14ac:dyDescent="0.25">
      <c r="A8" s="45"/>
      <c r="B8" s="48"/>
      <c r="C8" s="51"/>
      <c r="D8" s="51"/>
      <c r="E8" s="66"/>
      <c r="F8" s="27" t="s">
        <v>152</v>
      </c>
      <c r="G8" s="27" t="s">
        <v>140</v>
      </c>
      <c r="H8" s="66"/>
      <c r="I8" s="27" t="s">
        <v>152</v>
      </c>
      <c r="J8" s="27" t="s">
        <v>140</v>
      </c>
      <c r="K8" s="66"/>
      <c r="L8" s="27" t="s">
        <v>152</v>
      </c>
      <c r="M8" s="27" t="s">
        <v>140</v>
      </c>
      <c r="N8" s="66"/>
      <c r="O8" s="27" t="s">
        <v>152</v>
      </c>
      <c r="P8" s="27" t="s">
        <v>140</v>
      </c>
      <c r="Q8" s="66"/>
      <c r="R8" s="27" t="s">
        <v>152</v>
      </c>
      <c r="S8" s="27" t="s">
        <v>140</v>
      </c>
      <c r="T8" s="66"/>
      <c r="U8" s="27" t="s">
        <v>152</v>
      </c>
      <c r="V8" s="27" t="s">
        <v>140</v>
      </c>
      <c r="W8" s="66"/>
      <c r="X8" s="27" t="s">
        <v>152</v>
      </c>
      <c r="Y8" s="27" t="s">
        <v>140</v>
      </c>
      <c r="Z8" s="66"/>
      <c r="AA8" s="27" t="s">
        <v>152</v>
      </c>
      <c r="AB8" s="27" t="s">
        <v>140</v>
      </c>
      <c r="AC8" s="66"/>
      <c r="AD8" s="121"/>
      <c r="AE8" s="66"/>
      <c r="AF8" s="121"/>
      <c r="AG8" s="66"/>
      <c r="AH8" s="121"/>
      <c r="AI8" s="66"/>
      <c r="AJ8" s="121"/>
      <c r="AK8" s="66"/>
      <c r="AL8" s="121"/>
      <c r="AM8" s="66"/>
      <c r="AN8" s="121"/>
      <c r="AO8" s="66"/>
      <c r="AP8" s="121"/>
      <c r="AQ8" s="66"/>
      <c r="AR8" s="27" t="s">
        <v>152</v>
      </c>
      <c r="AS8" s="27" t="s">
        <v>140</v>
      </c>
      <c r="AT8" s="66"/>
      <c r="AU8" s="121"/>
      <c r="AV8" s="66"/>
      <c r="AW8" s="121"/>
      <c r="AX8" s="66"/>
      <c r="AY8" s="121"/>
      <c r="AZ8" s="66"/>
      <c r="BA8" s="121"/>
      <c r="BB8" s="66"/>
      <c r="BC8" s="121"/>
      <c r="BD8" s="66"/>
      <c r="BE8" s="121"/>
      <c r="BF8" s="66"/>
      <c r="BG8" s="121"/>
      <c r="BH8" s="66"/>
      <c r="BI8" s="121"/>
      <c r="BJ8" s="66"/>
      <c r="BK8" s="121"/>
      <c r="BL8" s="66"/>
      <c r="BM8" s="121"/>
      <c r="BN8" s="66"/>
      <c r="BO8" s="121"/>
      <c r="BP8" s="66"/>
      <c r="BQ8" s="121"/>
      <c r="BR8" s="66"/>
      <c r="BS8" s="121"/>
      <c r="BT8" s="124"/>
      <c r="BU8" s="66"/>
      <c r="BV8" s="121"/>
      <c r="BW8" s="66"/>
      <c r="BX8" s="121"/>
      <c r="BY8" s="66"/>
      <c r="BZ8" s="121"/>
      <c r="CA8" s="66"/>
      <c r="CB8" s="121"/>
      <c r="CC8" s="66"/>
      <c r="CD8" s="121"/>
      <c r="CE8" s="66"/>
      <c r="CF8" s="121"/>
      <c r="CG8" s="66"/>
      <c r="CH8" s="121"/>
      <c r="CI8" s="124"/>
      <c r="CJ8" s="66"/>
      <c r="CK8" s="121"/>
    </row>
    <row r="9" spans="1:89" s="3" customFormat="1" ht="15.6" customHeight="1" x14ac:dyDescent="0.25">
      <c r="A9" s="5"/>
      <c r="B9" s="5">
        <v>1</v>
      </c>
      <c r="C9" s="6">
        <v>2</v>
      </c>
      <c r="D9" s="5">
        <v>3</v>
      </c>
      <c r="E9" s="6">
        <v>4</v>
      </c>
      <c r="F9" s="6">
        <v>5</v>
      </c>
      <c r="G9" s="6">
        <v>6</v>
      </c>
      <c r="H9" s="5">
        <v>7</v>
      </c>
      <c r="I9" s="5">
        <v>8</v>
      </c>
      <c r="J9" s="5">
        <v>9</v>
      </c>
      <c r="K9" s="6">
        <v>10</v>
      </c>
      <c r="L9" s="6">
        <v>11</v>
      </c>
      <c r="M9" s="6">
        <v>12</v>
      </c>
      <c r="N9" s="5">
        <v>13</v>
      </c>
      <c r="O9" s="5">
        <v>14</v>
      </c>
      <c r="P9" s="5">
        <v>15</v>
      </c>
      <c r="Q9" s="6">
        <v>16</v>
      </c>
      <c r="R9" s="6">
        <v>17</v>
      </c>
      <c r="S9" s="6">
        <v>18</v>
      </c>
      <c r="T9" s="5">
        <v>19</v>
      </c>
      <c r="U9" s="5">
        <v>20</v>
      </c>
      <c r="V9" s="5">
        <v>21</v>
      </c>
      <c r="W9" s="6">
        <v>22</v>
      </c>
      <c r="X9" s="6">
        <v>23</v>
      </c>
      <c r="Y9" s="6">
        <v>24</v>
      </c>
      <c r="Z9" s="5">
        <v>25</v>
      </c>
      <c r="AA9" s="5">
        <v>26</v>
      </c>
      <c r="AB9" s="5">
        <v>27</v>
      </c>
      <c r="AC9" s="6">
        <v>28</v>
      </c>
      <c r="AD9" s="6">
        <v>29</v>
      </c>
      <c r="AE9" s="5">
        <v>30</v>
      </c>
      <c r="AF9" s="5">
        <v>31</v>
      </c>
      <c r="AG9" s="6">
        <v>32</v>
      </c>
      <c r="AH9" s="6">
        <v>33</v>
      </c>
      <c r="AI9" s="5">
        <v>34</v>
      </c>
      <c r="AJ9" s="5">
        <v>35</v>
      </c>
      <c r="AK9" s="6">
        <v>36</v>
      </c>
      <c r="AL9" s="6">
        <v>37</v>
      </c>
      <c r="AM9" s="5">
        <v>38</v>
      </c>
      <c r="AN9" s="5">
        <v>39</v>
      </c>
      <c r="AO9" s="6">
        <v>40</v>
      </c>
      <c r="AP9" s="6">
        <v>41</v>
      </c>
      <c r="AQ9" s="5">
        <v>42</v>
      </c>
      <c r="AR9" s="5">
        <v>43</v>
      </c>
      <c r="AS9" s="5">
        <v>44</v>
      </c>
      <c r="AT9" s="6">
        <v>45</v>
      </c>
      <c r="AU9" s="6">
        <v>46</v>
      </c>
      <c r="AV9" s="5">
        <v>47</v>
      </c>
      <c r="AW9" s="5">
        <v>48</v>
      </c>
      <c r="AX9" s="6">
        <v>49</v>
      </c>
      <c r="AY9" s="6">
        <v>50</v>
      </c>
      <c r="AZ9" s="5">
        <v>51</v>
      </c>
      <c r="BA9" s="5">
        <v>52</v>
      </c>
      <c r="BB9" s="6">
        <v>53</v>
      </c>
      <c r="BC9" s="6">
        <v>54</v>
      </c>
      <c r="BD9" s="5">
        <v>55</v>
      </c>
      <c r="BE9" s="5">
        <v>56</v>
      </c>
      <c r="BF9" s="6">
        <v>57</v>
      </c>
      <c r="BG9" s="6">
        <v>58</v>
      </c>
      <c r="BH9" s="5">
        <v>59</v>
      </c>
      <c r="BI9" s="7">
        <v>60</v>
      </c>
      <c r="BJ9" s="6">
        <v>61</v>
      </c>
      <c r="BK9" s="6">
        <v>62</v>
      </c>
      <c r="BL9" s="5">
        <v>63</v>
      </c>
      <c r="BM9" s="5">
        <v>64</v>
      </c>
      <c r="BN9" s="6">
        <v>65</v>
      </c>
      <c r="BO9" s="6">
        <v>66</v>
      </c>
      <c r="BP9" s="5">
        <v>67</v>
      </c>
      <c r="BQ9" s="5">
        <v>68</v>
      </c>
      <c r="BR9" s="6">
        <v>69</v>
      </c>
      <c r="BS9" s="6">
        <v>70</v>
      </c>
      <c r="BT9" s="5">
        <v>71</v>
      </c>
      <c r="BU9" s="6">
        <v>72</v>
      </c>
      <c r="BV9" s="6">
        <v>73</v>
      </c>
      <c r="BW9" s="5">
        <v>74</v>
      </c>
      <c r="BX9" s="5">
        <v>75</v>
      </c>
      <c r="BY9" s="6">
        <v>76</v>
      </c>
      <c r="BZ9" s="6">
        <v>77</v>
      </c>
      <c r="CA9" s="5">
        <v>78</v>
      </c>
      <c r="CB9" s="5">
        <v>79</v>
      </c>
      <c r="CC9" s="6">
        <v>80</v>
      </c>
      <c r="CD9" s="6">
        <v>81</v>
      </c>
      <c r="CE9" s="5">
        <v>82</v>
      </c>
      <c r="CF9" s="5">
        <v>83</v>
      </c>
      <c r="CG9" s="6">
        <v>84</v>
      </c>
      <c r="CH9" s="6">
        <v>85</v>
      </c>
      <c r="CI9" s="5">
        <v>86</v>
      </c>
      <c r="CJ9" s="6">
        <v>87</v>
      </c>
      <c r="CK9" s="6">
        <v>88</v>
      </c>
    </row>
    <row r="10" spans="1:89" s="17" customFormat="1" ht="18" customHeight="1" x14ac:dyDescent="0.25">
      <c r="A10" s="14">
        <v>1</v>
      </c>
      <c r="B10" s="15" t="s">
        <v>0</v>
      </c>
      <c r="C10" s="16">
        <v>155644.79999999999</v>
      </c>
      <c r="D10" s="16">
        <v>24049.1</v>
      </c>
      <c r="E10" s="16">
        <f t="shared" ref="E10:E41" si="0">BU10+CJ10-CG10</f>
        <v>1393542</v>
      </c>
      <c r="F10" s="16">
        <f t="shared" ref="F10:F41" si="1">BV10+CK10-CH10</f>
        <v>1182694.7303999998</v>
      </c>
      <c r="G10" s="16">
        <f t="shared" ref="G10:G41" si="2">F10/E10*100</f>
        <v>84.869686769397674</v>
      </c>
      <c r="H10" s="16">
        <f t="shared" ref="H10:H41" si="3">N10+Q10+T10+W10+Z10+AC10+AO10+AT10+AV10+AX10+AZ10+BB10+BF10+BH10+BL10+BN10+BR10</f>
        <v>770286.99999999988</v>
      </c>
      <c r="I10" s="16">
        <f t="shared" ref="I10:I41" si="4">O10+R10+U10+X10+AA10+AD10+AP10+AU10+AW10+AY10+BA10+BC10+BG10+BI10+BM10+BO10+BS10</f>
        <v>663576.13039999991</v>
      </c>
      <c r="J10" s="16">
        <f t="shared" ref="J10:J41" si="5">I10/H10*100</f>
        <v>86.146609043122893</v>
      </c>
      <c r="K10" s="16">
        <f t="shared" ref="K10:K41" si="6">N10+T10</f>
        <v>299777</v>
      </c>
      <c r="L10" s="16">
        <f t="shared" ref="L10:L41" si="7">O10+U10</f>
        <v>266258.24050000001</v>
      </c>
      <c r="M10" s="16">
        <f t="shared" ref="M10:M41" si="8">L10/K10*100</f>
        <v>88.818768784796703</v>
      </c>
      <c r="N10" s="16">
        <v>109000</v>
      </c>
      <c r="O10" s="16">
        <v>68392.623500000002</v>
      </c>
      <c r="P10" s="16">
        <f t="shared" ref="P10:P51" si="9">O10/N10*100</f>
        <v>62.74552614678899</v>
      </c>
      <c r="Q10" s="16">
        <v>77472.800000000003</v>
      </c>
      <c r="R10" s="16">
        <v>56052.939400000003</v>
      </c>
      <c r="S10" s="16">
        <f t="shared" ref="S10:S41" si="10">R10/Q10*100</f>
        <v>72.351766555487856</v>
      </c>
      <c r="T10" s="16">
        <v>190777</v>
      </c>
      <c r="U10" s="16">
        <v>197865.617</v>
      </c>
      <c r="V10" s="16">
        <f t="shared" ref="V10:V41" si="11">U10/T10*100</f>
        <v>103.71565597530102</v>
      </c>
      <c r="W10" s="16">
        <v>38850</v>
      </c>
      <c r="X10" s="16">
        <v>41224.896000000001</v>
      </c>
      <c r="Y10" s="16">
        <f t="shared" ref="Y10:Y51" si="12">X10/W10*100</f>
        <v>106.11298841698841</v>
      </c>
      <c r="Z10" s="16">
        <v>25000</v>
      </c>
      <c r="AA10" s="16">
        <v>32941.75</v>
      </c>
      <c r="AB10" s="16">
        <f>AA10/Z10*100</f>
        <v>131.767</v>
      </c>
      <c r="AC10" s="16">
        <v>0</v>
      </c>
      <c r="AD10" s="16">
        <v>0</v>
      </c>
      <c r="AE10" s="16">
        <v>0</v>
      </c>
      <c r="AF10" s="16">
        <v>0</v>
      </c>
      <c r="AG10" s="16">
        <v>603209.19999999995</v>
      </c>
      <c r="AH10" s="16">
        <v>502674.4</v>
      </c>
      <c r="AI10" s="16">
        <v>0</v>
      </c>
      <c r="AJ10" s="16">
        <v>0</v>
      </c>
      <c r="AK10" s="16">
        <v>4900.8</v>
      </c>
      <c r="AL10" s="16">
        <v>3676.7</v>
      </c>
      <c r="AM10" s="16">
        <v>0</v>
      </c>
      <c r="AN10" s="16">
        <v>0</v>
      </c>
      <c r="AO10" s="16">
        <v>0</v>
      </c>
      <c r="AP10" s="16">
        <v>0</v>
      </c>
      <c r="AQ10" s="16">
        <f t="shared" ref="AQ10:AQ41" si="13">AT10+AV10+AX10+AZ10</f>
        <v>24232</v>
      </c>
      <c r="AR10" s="16">
        <f t="shared" ref="AR10:AR41" si="14">AU10+AW10+AY10+BA10</f>
        <v>26392.716</v>
      </c>
      <c r="AS10" s="16">
        <f t="shared" ref="AS10:AS41" si="15">AR10/AQ10*100</f>
        <v>108.91678771871905</v>
      </c>
      <c r="AT10" s="16">
        <v>23232</v>
      </c>
      <c r="AU10" s="16">
        <v>23961.866000000002</v>
      </c>
      <c r="AV10" s="16">
        <v>0</v>
      </c>
      <c r="AW10" s="16">
        <v>0</v>
      </c>
      <c r="AX10" s="16">
        <v>0</v>
      </c>
      <c r="AY10" s="16">
        <v>0</v>
      </c>
      <c r="AZ10" s="16">
        <v>1000</v>
      </c>
      <c r="BA10" s="16">
        <v>2430.85</v>
      </c>
      <c r="BB10" s="16">
        <v>0</v>
      </c>
      <c r="BC10" s="16">
        <v>0</v>
      </c>
      <c r="BD10" s="16">
        <v>7357</v>
      </c>
      <c r="BE10" s="16">
        <v>4979.5</v>
      </c>
      <c r="BF10" s="16">
        <v>0</v>
      </c>
      <c r="BG10" s="16">
        <v>0</v>
      </c>
      <c r="BH10" s="16">
        <v>296181.09999999998</v>
      </c>
      <c r="BI10" s="16">
        <v>221791.8095</v>
      </c>
      <c r="BJ10" s="16">
        <v>176524.9</v>
      </c>
      <c r="BK10" s="16">
        <v>125094.1835</v>
      </c>
      <c r="BL10" s="16">
        <v>5000</v>
      </c>
      <c r="BM10" s="16">
        <v>6507.9870000000001</v>
      </c>
      <c r="BN10" s="16">
        <v>0</v>
      </c>
      <c r="BO10" s="16">
        <v>1890</v>
      </c>
      <c r="BP10" s="16">
        <v>0</v>
      </c>
      <c r="BQ10" s="16">
        <v>0</v>
      </c>
      <c r="BR10" s="16">
        <v>3774.1</v>
      </c>
      <c r="BS10" s="16">
        <v>10515.791999999999</v>
      </c>
      <c r="BT10" s="16">
        <v>0</v>
      </c>
      <c r="BU10" s="16">
        <f t="shared" ref="BU10:BU41" si="16">N10+Q10+T10+W10+Z10+AC10+AE10+AG10+AI10+AK10+AM10+AO10+AT10+AV10+AX10+AZ10+BB10+BD10+BF10+BH10+BL10+BN10+BP10+BR10</f>
        <v>1385754</v>
      </c>
      <c r="BV10" s="16">
        <f t="shared" ref="BV10:BV41" si="17">O10+R10+U10+X10+AA10+AD10+AF10+AH10+AJ10+AL10+AN10+AP10+AU10+AW10+AY10+BA10+BC10+BE10+BG10+BI10+BM10+BO10+BQ10+BS10+BT10</f>
        <v>1174906.7303999998</v>
      </c>
      <c r="BW10" s="16">
        <v>7788</v>
      </c>
      <c r="BX10" s="16">
        <v>7788</v>
      </c>
      <c r="BY10" s="16">
        <v>0</v>
      </c>
      <c r="BZ10" s="16">
        <v>0</v>
      </c>
      <c r="CA10" s="16">
        <v>0</v>
      </c>
      <c r="CB10" s="16">
        <v>0</v>
      </c>
      <c r="CC10" s="16">
        <v>0</v>
      </c>
      <c r="CD10" s="16">
        <v>0</v>
      </c>
      <c r="CE10" s="16">
        <v>0</v>
      </c>
      <c r="CF10" s="16">
        <v>0</v>
      </c>
      <c r="CG10" s="16">
        <v>0</v>
      </c>
      <c r="CH10" s="16">
        <v>27500</v>
      </c>
      <c r="CI10" s="16">
        <v>0</v>
      </c>
      <c r="CJ10" s="16">
        <f t="shared" ref="CJ10:CJ41" si="18">BW10+BY10+CA10+CC10+CE10+CG10</f>
        <v>7788</v>
      </c>
      <c r="CK10" s="16">
        <f t="shared" ref="CK10:CK41" si="19">BX10+BZ10+CB10+CD10+CF10+CH10+CI10</f>
        <v>35288</v>
      </c>
    </row>
    <row r="11" spans="1:89" s="17" customFormat="1" ht="18" customHeight="1" x14ac:dyDescent="0.25">
      <c r="A11" s="14">
        <v>2</v>
      </c>
      <c r="B11" s="15" t="s">
        <v>1</v>
      </c>
      <c r="C11" s="16">
        <v>14145.9</v>
      </c>
      <c r="D11" s="16">
        <v>0</v>
      </c>
      <c r="E11" s="16">
        <f t="shared" si="0"/>
        <v>79500</v>
      </c>
      <c r="F11" s="16">
        <f t="shared" si="1"/>
        <v>62068.685999999994</v>
      </c>
      <c r="G11" s="16">
        <f t="shared" si="2"/>
        <v>78.073818867924516</v>
      </c>
      <c r="H11" s="16">
        <f t="shared" si="3"/>
        <v>16369.7</v>
      </c>
      <c r="I11" s="16">
        <f t="shared" si="4"/>
        <v>9460.1859999999997</v>
      </c>
      <c r="J11" s="16">
        <f t="shared" si="5"/>
        <v>57.790833063525902</v>
      </c>
      <c r="K11" s="16">
        <f t="shared" si="6"/>
        <v>7030</v>
      </c>
      <c r="L11" s="16">
        <f t="shared" si="7"/>
        <v>3687.49</v>
      </c>
      <c r="M11" s="16">
        <f t="shared" si="8"/>
        <v>52.453627311522041</v>
      </c>
      <c r="N11" s="16">
        <v>90</v>
      </c>
      <c r="O11" s="16">
        <v>9.6</v>
      </c>
      <c r="P11" s="16">
        <f t="shared" si="9"/>
        <v>10.666666666666666</v>
      </c>
      <c r="Q11" s="16">
        <v>5780</v>
      </c>
      <c r="R11" s="16">
        <v>3084.1</v>
      </c>
      <c r="S11" s="16">
        <f t="shared" si="10"/>
        <v>53.358131487889274</v>
      </c>
      <c r="T11" s="16">
        <v>6940</v>
      </c>
      <c r="U11" s="16">
        <v>3677.89</v>
      </c>
      <c r="V11" s="16">
        <f t="shared" si="11"/>
        <v>52.995533141210373</v>
      </c>
      <c r="W11" s="16">
        <v>170</v>
      </c>
      <c r="X11" s="16">
        <v>91.254000000000005</v>
      </c>
      <c r="Y11" s="16">
        <f t="shared" si="12"/>
        <v>53.678823529411765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0</v>
      </c>
      <c r="AG11" s="16">
        <v>63130.3</v>
      </c>
      <c r="AH11" s="16">
        <v>52608.5</v>
      </c>
      <c r="AI11" s="16">
        <v>0</v>
      </c>
      <c r="AJ11" s="16">
        <v>0</v>
      </c>
      <c r="AK11" s="16">
        <v>0</v>
      </c>
      <c r="AL11" s="16">
        <v>0</v>
      </c>
      <c r="AM11" s="16">
        <v>0</v>
      </c>
      <c r="AN11" s="16">
        <v>0</v>
      </c>
      <c r="AO11" s="16">
        <v>0</v>
      </c>
      <c r="AP11" s="16">
        <v>0</v>
      </c>
      <c r="AQ11" s="16">
        <f t="shared" si="13"/>
        <v>1220</v>
      </c>
      <c r="AR11" s="16">
        <f t="shared" si="14"/>
        <v>891.38</v>
      </c>
      <c r="AS11" s="16">
        <f t="shared" si="15"/>
        <v>73.063934426229508</v>
      </c>
      <c r="AT11" s="16">
        <v>1100</v>
      </c>
      <c r="AU11" s="16">
        <v>771.38</v>
      </c>
      <c r="AV11" s="16">
        <v>0</v>
      </c>
      <c r="AW11" s="16">
        <v>0</v>
      </c>
      <c r="AX11" s="16">
        <v>0</v>
      </c>
      <c r="AY11" s="16">
        <v>0</v>
      </c>
      <c r="AZ11" s="16">
        <v>120</v>
      </c>
      <c r="BA11" s="16">
        <v>120</v>
      </c>
      <c r="BB11" s="16">
        <v>0</v>
      </c>
      <c r="BC11" s="16">
        <v>0</v>
      </c>
      <c r="BD11" s="16">
        <v>0</v>
      </c>
      <c r="BE11" s="16">
        <v>0</v>
      </c>
      <c r="BF11" s="16">
        <v>0</v>
      </c>
      <c r="BG11" s="16">
        <v>0</v>
      </c>
      <c r="BH11" s="16">
        <v>2169.6999999999998</v>
      </c>
      <c r="BI11" s="16">
        <v>1475.5619999999999</v>
      </c>
      <c r="BJ11" s="16">
        <v>1219.7</v>
      </c>
      <c r="BK11" s="16">
        <v>575.56200000000001</v>
      </c>
      <c r="BL11" s="16">
        <v>0</v>
      </c>
      <c r="BM11" s="16">
        <v>0</v>
      </c>
      <c r="BN11" s="16">
        <v>0</v>
      </c>
      <c r="BO11" s="16">
        <v>0</v>
      </c>
      <c r="BP11" s="16">
        <v>0</v>
      </c>
      <c r="BQ11" s="16">
        <v>0</v>
      </c>
      <c r="BR11" s="16">
        <v>0</v>
      </c>
      <c r="BS11" s="16">
        <v>230.4</v>
      </c>
      <c r="BT11" s="16">
        <v>0</v>
      </c>
      <c r="BU11" s="16">
        <f t="shared" si="16"/>
        <v>79500</v>
      </c>
      <c r="BV11" s="16">
        <f t="shared" si="17"/>
        <v>62068.685999999994</v>
      </c>
      <c r="BW11" s="16">
        <v>0</v>
      </c>
      <c r="BX11" s="16">
        <v>0</v>
      </c>
      <c r="BY11" s="16">
        <v>0</v>
      </c>
      <c r="BZ11" s="16">
        <v>0</v>
      </c>
      <c r="CA11" s="16">
        <v>0</v>
      </c>
      <c r="CB11" s="16">
        <v>0</v>
      </c>
      <c r="CC11" s="16">
        <v>0</v>
      </c>
      <c r="CD11" s="16">
        <v>0</v>
      </c>
      <c r="CE11" s="16">
        <v>0</v>
      </c>
      <c r="CF11" s="16">
        <v>0</v>
      </c>
      <c r="CG11" s="16">
        <v>9000</v>
      </c>
      <c r="CH11" s="16">
        <v>2500</v>
      </c>
      <c r="CI11" s="16">
        <v>0</v>
      </c>
      <c r="CJ11" s="16">
        <f t="shared" si="18"/>
        <v>9000</v>
      </c>
      <c r="CK11" s="16">
        <f t="shared" si="19"/>
        <v>2500</v>
      </c>
    </row>
    <row r="12" spans="1:89" s="17" customFormat="1" ht="18" customHeight="1" x14ac:dyDescent="0.25">
      <c r="A12" s="14">
        <v>3</v>
      </c>
      <c r="B12" s="15" t="s">
        <v>2</v>
      </c>
      <c r="C12" s="16">
        <v>5241.5</v>
      </c>
      <c r="D12" s="16">
        <v>0</v>
      </c>
      <c r="E12" s="16">
        <f t="shared" si="0"/>
        <v>40343.1</v>
      </c>
      <c r="F12" s="16">
        <f t="shared" si="1"/>
        <v>31240.188999999998</v>
      </c>
      <c r="G12" s="16">
        <f t="shared" si="2"/>
        <v>77.436262954507711</v>
      </c>
      <c r="H12" s="16">
        <f t="shared" si="3"/>
        <v>12748.400000000001</v>
      </c>
      <c r="I12" s="16">
        <f t="shared" si="4"/>
        <v>8244.6890000000003</v>
      </c>
      <c r="J12" s="16">
        <f t="shared" si="5"/>
        <v>64.67234319600891</v>
      </c>
      <c r="K12" s="16">
        <f t="shared" si="6"/>
        <v>6768.2</v>
      </c>
      <c r="L12" s="16">
        <f t="shared" si="7"/>
        <v>4167.4290000000001</v>
      </c>
      <c r="M12" s="16">
        <f t="shared" si="8"/>
        <v>61.573668035814542</v>
      </c>
      <c r="N12" s="16">
        <v>1659</v>
      </c>
      <c r="O12" s="16">
        <v>500.14699999999999</v>
      </c>
      <c r="P12" s="16">
        <f t="shared" si="9"/>
        <v>30.147498493068113</v>
      </c>
      <c r="Q12" s="16">
        <v>4500</v>
      </c>
      <c r="R12" s="16">
        <v>2776.866</v>
      </c>
      <c r="S12" s="16">
        <f t="shared" si="10"/>
        <v>61.708133333333336</v>
      </c>
      <c r="T12" s="16">
        <v>5109.2</v>
      </c>
      <c r="U12" s="16">
        <v>3667.2820000000002</v>
      </c>
      <c r="V12" s="16">
        <f t="shared" si="11"/>
        <v>71.778008298755196</v>
      </c>
      <c r="W12" s="16">
        <v>220</v>
      </c>
      <c r="X12" s="16">
        <v>235</v>
      </c>
      <c r="Y12" s="16">
        <f t="shared" si="12"/>
        <v>106.81818181818181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27594.7</v>
      </c>
      <c r="AH12" s="16">
        <v>22995.5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f t="shared" si="13"/>
        <v>540.20000000000005</v>
      </c>
      <c r="AR12" s="16">
        <f t="shared" si="14"/>
        <v>232.572</v>
      </c>
      <c r="AS12" s="16">
        <f t="shared" si="15"/>
        <v>43.052943354313214</v>
      </c>
      <c r="AT12" s="16">
        <v>435.1</v>
      </c>
      <c r="AU12" s="16">
        <v>180.072</v>
      </c>
      <c r="AV12" s="16">
        <v>0</v>
      </c>
      <c r="AW12" s="16">
        <v>0</v>
      </c>
      <c r="AX12" s="16">
        <v>0</v>
      </c>
      <c r="AY12" s="16">
        <v>0</v>
      </c>
      <c r="AZ12" s="16">
        <v>105.1</v>
      </c>
      <c r="BA12" s="16">
        <v>52.5</v>
      </c>
      <c r="BB12" s="16">
        <v>0</v>
      </c>
      <c r="BC12" s="16">
        <v>0</v>
      </c>
      <c r="BD12" s="16">
        <v>0</v>
      </c>
      <c r="BE12" s="16">
        <v>0</v>
      </c>
      <c r="BF12" s="16">
        <v>0</v>
      </c>
      <c r="BG12" s="16">
        <v>0</v>
      </c>
      <c r="BH12" s="16">
        <v>720</v>
      </c>
      <c r="BI12" s="16">
        <v>18.600000000000001</v>
      </c>
      <c r="BJ12" s="16">
        <v>720</v>
      </c>
      <c r="BK12" s="16">
        <v>18.600000000000001</v>
      </c>
      <c r="BL12" s="16">
        <v>0</v>
      </c>
      <c r="BM12" s="16">
        <v>814.22199999999998</v>
      </c>
      <c r="BN12" s="16">
        <v>0</v>
      </c>
      <c r="BO12" s="16">
        <v>0</v>
      </c>
      <c r="BP12" s="16">
        <v>0</v>
      </c>
      <c r="BQ12" s="16">
        <v>0</v>
      </c>
      <c r="BR12" s="16">
        <v>0</v>
      </c>
      <c r="BS12" s="16">
        <v>0</v>
      </c>
      <c r="BT12" s="16">
        <v>0</v>
      </c>
      <c r="BU12" s="16">
        <f t="shared" si="16"/>
        <v>40343.1</v>
      </c>
      <c r="BV12" s="16">
        <f t="shared" si="17"/>
        <v>31240.188999999998</v>
      </c>
      <c r="BW12" s="16">
        <v>0</v>
      </c>
      <c r="BX12" s="16">
        <v>0</v>
      </c>
      <c r="BY12" s="16">
        <v>0</v>
      </c>
      <c r="BZ12" s="16">
        <v>0</v>
      </c>
      <c r="CA12" s="16">
        <v>0</v>
      </c>
      <c r="CB12" s="16">
        <v>0</v>
      </c>
      <c r="CC12" s="16">
        <v>0</v>
      </c>
      <c r="CD12" s="16">
        <v>0</v>
      </c>
      <c r="CE12" s="16">
        <v>0</v>
      </c>
      <c r="CF12" s="16">
        <v>0</v>
      </c>
      <c r="CG12" s="16">
        <v>0</v>
      </c>
      <c r="CH12" s="16">
        <v>0</v>
      </c>
      <c r="CI12" s="16">
        <v>0</v>
      </c>
      <c r="CJ12" s="16">
        <f t="shared" si="18"/>
        <v>0</v>
      </c>
      <c r="CK12" s="16">
        <f t="shared" si="19"/>
        <v>0</v>
      </c>
    </row>
    <row r="13" spans="1:89" s="17" customFormat="1" ht="18" customHeight="1" x14ac:dyDescent="0.25">
      <c r="A13" s="14">
        <v>4</v>
      </c>
      <c r="B13" s="15" t="s">
        <v>3</v>
      </c>
      <c r="C13" s="16">
        <v>17347.400000000001</v>
      </c>
      <c r="D13" s="16">
        <v>0</v>
      </c>
      <c r="E13" s="16">
        <f t="shared" si="0"/>
        <v>85222.399999999994</v>
      </c>
      <c r="F13" s="16">
        <f t="shared" si="1"/>
        <v>71300.661999999997</v>
      </c>
      <c r="G13" s="16">
        <f t="shared" si="2"/>
        <v>83.664226776058882</v>
      </c>
      <c r="H13" s="16">
        <f t="shared" si="3"/>
        <v>23690</v>
      </c>
      <c r="I13" s="16">
        <f t="shared" si="4"/>
        <v>20023.662</v>
      </c>
      <c r="J13" s="16">
        <f t="shared" si="5"/>
        <v>84.523689320388357</v>
      </c>
      <c r="K13" s="16">
        <f t="shared" si="6"/>
        <v>10000</v>
      </c>
      <c r="L13" s="16">
        <f t="shared" si="7"/>
        <v>8026.66</v>
      </c>
      <c r="M13" s="16">
        <f t="shared" si="8"/>
        <v>80.266599999999997</v>
      </c>
      <c r="N13" s="16">
        <v>500</v>
      </c>
      <c r="O13" s="16">
        <v>755.29399999999998</v>
      </c>
      <c r="P13" s="16">
        <f t="shared" si="9"/>
        <v>151.05879999999999</v>
      </c>
      <c r="Q13" s="16">
        <v>9500</v>
      </c>
      <c r="R13" s="16">
        <v>9438.4500000000007</v>
      </c>
      <c r="S13" s="16">
        <f t="shared" si="10"/>
        <v>99.352105263157895</v>
      </c>
      <c r="T13" s="16">
        <v>9500</v>
      </c>
      <c r="U13" s="16">
        <v>7271.366</v>
      </c>
      <c r="V13" s="16">
        <f t="shared" si="11"/>
        <v>76.540694736842113</v>
      </c>
      <c r="W13" s="16">
        <v>440</v>
      </c>
      <c r="X13" s="16">
        <v>459.78</v>
      </c>
      <c r="Y13" s="16">
        <f t="shared" si="12"/>
        <v>104.49545454545455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61532.4</v>
      </c>
      <c r="AH13" s="16">
        <v>51277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f t="shared" si="13"/>
        <v>2300</v>
      </c>
      <c r="AR13" s="16">
        <f t="shared" si="14"/>
        <v>1181.144</v>
      </c>
      <c r="AS13" s="16">
        <f t="shared" si="15"/>
        <v>51.354086956521741</v>
      </c>
      <c r="AT13" s="16">
        <v>2290</v>
      </c>
      <c r="AU13" s="16">
        <v>1181.144</v>
      </c>
      <c r="AV13" s="16">
        <v>0</v>
      </c>
      <c r="AW13" s="16">
        <v>0</v>
      </c>
      <c r="AX13" s="16">
        <v>0</v>
      </c>
      <c r="AY13" s="16">
        <v>0</v>
      </c>
      <c r="AZ13" s="16">
        <v>10</v>
      </c>
      <c r="BA13" s="16">
        <v>0</v>
      </c>
      <c r="BB13" s="16">
        <v>0</v>
      </c>
      <c r="BC13" s="16">
        <v>0</v>
      </c>
      <c r="BD13" s="16">
        <v>0</v>
      </c>
      <c r="BE13" s="16">
        <v>0</v>
      </c>
      <c r="BF13" s="16">
        <v>0</v>
      </c>
      <c r="BG13" s="16">
        <v>0</v>
      </c>
      <c r="BH13" s="16">
        <v>1350</v>
      </c>
      <c r="BI13" s="16">
        <v>688.4</v>
      </c>
      <c r="BJ13" s="16">
        <v>1300</v>
      </c>
      <c r="BK13" s="16">
        <v>665.9</v>
      </c>
      <c r="BL13" s="16">
        <v>0</v>
      </c>
      <c r="BM13" s="16">
        <v>0</v>
      </c>
      <c r="BN13" s="16">
        <v>100</v>
      </c>
      <c r="BO13" s="16">
        <v>30</v>
      </c>
      <c r="BP13" s="16">
        <v>0</v>
      </c>
      <c r="BQ13" s="16">
        <v>0</v>
      </c>
      <c r="BR13" s="16">
        <v>0</v>
      </c>
      <c r="BS13" s="16">
        <v>199.22800000000001</v>
      </c>
      <c r="BT13" s="16">
        <v>0</v>
      </c>
      <c r="BU13" s="16">
        <f t="shared" si="16"/>
        <v>85222.399999999994</v>
      </c>
      <c r="BV13" s="16">
        <f t="shared" si="17"/>
        <v>71300.661999999997</v>
      </c>
      <c r="BW13" s="16">
        <v>0</v>
      </c>
      <c r="BX13" s="16">
        <v>0</v>
      </c>
      <c r="BY13" s="16">
        <v>0</v>
      </c>
      <c r="BZ13" s="16">
        <v>0</v>
      </c>
      <c r="CA13" s="16">
        <v>0</v>
      </c>
      <c r="CB13" s="16">
        <v>0</v>
      </c>
      <c r="CC13" s="16">
        <v>0</v>
      </c>
      <c r="CD13" s="16">
        <v>0</v>
      </c>
      <c r="CE13" s="16">
        <v>0</v>
      </c>
      <c r="CF13" s="16">
        <v>0</v>
      </c>
      <c r="CG13" s="16">
        <v>0</v>
      </c>
      <c r="CH13" s="16">
        <v>0</v>
      </c>
      <c r="CI13" s="16">
        <v>0</v>
      </c>
      <c r="CJ13" s="16">
        <f t="shared" si="18"/>
        <v>0</v>
      </c>
      <c r="CK13" s="16">
        <f t="shared" si="19"/>
        <v>0</v>
      </c>
    </row>
    <row r="14" spans="1:89" s="17" customFormat="1" ht="18" customHeight="1" x14ac:dyDescent="0.25">
      <c r="A14" s="14">
        <v>5</v>
      </c>
      <c r="B14" s="15" t="s">
        <v>4</v>
      </c>
      <c r="C14" s="16">
        <v>476.4</v>
      </c>
      <c r="D14" s="16">
        <v>60.9</v>
      </c>
      <c r="E14" s="16">
        <f t="shared" si="0"/>
        <v>50000</v>
      </c>
      <c r="F14" s="16">
        <f t="shared" si="1"/>
        <v>36205.386000000006</v>
      </c>
      <c r="G14" s="16">
        <f t="shared" si="2"/>
        <v>72.410772000000009</v>
      </c>
      <c r="H14" s="16">
        <f t="shared" si="3"/>
        <v>22302.399999999998</v>
      </c>
      <c r="I14" s="16">
        <f t="shared" si="4"/>
        <v>13123.985999999997</v>
      </c>
      <c r="J14" s="16">
        <f t="shared" si="5"/>
        <v>58.845621995839004</v>
      </c>
      <c r="K14" s="16">
        <f t="shared" si="6"/>
        <v>2898.3</v>
      </c>
      <c r="L14" s="16">
        <f t="shared" si="7"/>
        <v>2592.172</v>
      </c>
      <c r="M14" s="16">
        <f t="shared" si="8"/>
        <v>89.437670358486002</v>
      </c>
      <c r="N14" s="16">
        <v>128.30000000000001</v>
      </c>
      <c r="O14" s="16">
        <v>61.942</v>
      </c>
      <c r="P14" s="16">
        <f t="shared" si="9"/>
        <v>48.279033515198748</v>
      </c>
      <c r="Q14" s="16">
        <v>17899.8</v>
      </c>
      <c r="R14" s="16">
        <v>9467.7459999999992</v>
      </c>
      <c r="S14" s="16">
        <f t="shared" si="10"/>
        <v>52.89302673772891</v>
      </c>
      <c r="T14" s="16">
        <v>2770</v>
      </c>
      <c r="U14" s="16">
        <v>2530.23</v>
      </c>
      <c r="V14" s="16">
        <f t="shared" si="11"/>
        <v>91.344043321299637</v>
      </c>
      <c r="W14" s="16">
        <v>296</v>
      </c>
      <c r="X14" s="16">
        <v>76.8</v>
      </c>
      <c r="Y14" s="16">
        <f t="shared" si="12"/>
        <v>25.945945945945947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27697.599999999999</v>
      </c>
      <c r="AH14" s="16">
        <v>23081.4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f t="shared" si="13"/>
        <v>230.3</v>
      </c>
      <c r="AR14" s="16">
        <f t="shared" si="14"/>
        <v>199.54400000000001</v>
      </c>
      <c r="AS14" s="16">
        <f t="shared" si="15"/>
        <v>86.645245332175421</v>
      </c>
      <c r="AT14" s="16">
        <v>148.30000000000001</v>
      </c>
      <c r="AU14" s="16">
        <v>199.54400000000001</v>
      </c>
      <c r="AV14" s="16">
        <v>0</v>
      </c>
      <c r="AW14" s="16">
        <v>0</v>
      </c>
      <c r="AX14" s="16">
        <v>0</v>
      </c>
      <c r="AY14" s="16">
        <v>0</v>
      </c>
      <c r="AZ14" s="16">
        <v>82</v>
      </c>
      <c r="BA14" s="16">
        <v>0</v>
      </c>
      <c r="BB14" s="16">
        <v>0</v>
      </c>
      <c r="BC14" s="16">
        <v>0</v>
      </c>
      <c r="BD14" s="16">
        <v>0</v>
      </c>
      <c r="BE14" s="16">
        <v>0</v>
      </c>
      <c r="BF14" s="16">
        <v>0</v>
      </c>
      <c r="BG14" s="16">
        <v>0</v>
      </c>
      <c r="BH14" s="16">
        <v>978</v>
      </c>
      <c r="BI14" s="16">
        <v>568.9</v>
      </c>
      <c r="BJ14" s="16">
        <v>978</v>
      </c>
      <c r="BK14" s="16">
        <v>559.1</v>
      </c>
      <c r="BL14" s="16">
        <v>0</v>
      </c>
      <c r="BM14" s="16">
        <v>169.25</v>
      </c>
      <c r="BN14" s="16">
        <v>0</v>
      </c>
      <c r="BO14" s="16">
        <v>0</v>
      </c>
      <c r="BP14" s="16">
        <v>0</v>
      </c>
      <c r="BQ14" s="16">
        <v>0</v>
      </c>
      <c r="BR14" s="16">
        <v>0</v>
      </c>
      <c r="BS14" s="16">
        <v>49.573999999999998</v>
      </c>
      <c r="BT14" s="16">
        <v>0</v>
      </c>
      <c r="BU14" s="16">
        <f t="shared" si="16"/>
        <v>50000</v>
      </c>
      <c r="BV14" s="16">
        <f t="shared" si="17"/>
        <v>36205.386000000006</v>
      </c>
      <c r="BW14" s="16">
        <v>0</v>
      </c>
      <c r="BX14" s="16">
        <v>0</v>
      </c>
      <c r="BY14" s="16">
        <v>0</v>
      </c>
      <c r="BZ14" s="16">
        <v>0</v>
      </c>
      <c r="CA14" s="16">
        <v>0</v>
      </c>
      <c r="CB14" s="16">
        <v>0</v>
      </c>
      <c r="CC14" s="16">
        <v>0</v>
      </c>
      <c r="CD14" s="16">
        <v>0</v>
      </c>
      <c r="CE14" s="16">
        <v>0</v>
      </c>
      <c r="CF14" s="16">
        <v>0</v>
      </c>
      <c r="CG14" s="16">
        <v>10000</v>
      </c>
      <c r="CH14" s="16">
        <v>1050</v>
      </c>
      <c r="CI14" s="16">
        <v>0</v>
      </c>
      <c r="CJ14" s="16">
        <f t="shared" si="18"/>
        <v>10000</v>
      </c>
      <c r="CK14" s="16">
        <f t="shared" si="19"/>
        <v>1050</v>
      </c>
    </row>
    <row r="15" spans="1:89" s="17" customFormat="1" ht="18" customHeight="1" x14ac:dyDescent="0.25">
      <c r="A15" s="14">
        <v>6</v>
      </c>
      <c r="B15" s="15" t="s">
        <v>5</v>
      </c>
      <c r="C15" s="16">
        <v>1139.3</v>
      </c>
      <c r="D15" s="16">
        <v>0</v>
      </c>
      <c r="E15" s="16">
        <f t="shared" si="0"/>
        <v>42892.2</v>
      </c>
      <c r="F15" s="16">
        <f t="shared" si="1"/>
        <v>35230.445</v>
      </c>
      <c r="G15" s="16">
        <f t="shared" si="2"/>
        <v>82.137183450604084</v>
      </c>
      <c r="H15" s="16">
        <f t="shared" si="3"/>
        <v>16329.5</v>
      </c>
      <c r="I15" s="16">
        <f t="shared" si="4"/>
        <v>13094.945</v>
      </c>
      <c r="J15" s="16">
        <f t="shared" si="5"/>
        <v>80.191953213509294</v>
      </c>
      <c r="K15" s="16">
        <f t="shared" si="6"/>
        <v>6185.5</v>
      </c>
      <c r="L15" s="16">
        <f t="shared" si="7"/>
        <v>4634.0249999999996</v>
      </c>
      <c r="M15" s="16">
        <f t="shared" si="8"/>
        <v>74.917549106781991</v>
      </c>
      <c r="N15" s="16">
        <v>519.4</v>
      </c>
      <c r="O15" s="16">
        <v>486.459</v>
      </c>
      <c r="P15" s="16">
        <f t="shared" si="9"/>
        <v>93.657874470542936</v>
      </c>
      <c r="Q15" s="16">
        <v>1880</v>
      </c>
      <c r="R15" s="16">
        <v>1496.133</v>
      </c>
      <c r="S15" s="16">
        <f t="shared" si="10"/>
        <v>79.581542553191483</v>
      </c>
      <c r="T15" s="16">
        <v>5666.1</v>
      </c>
      <c r="U15" s="16">
        <v>4147.5659999999998</v>
      </c>
      <c r="V15" s="16">
        <f t="shared" si="11"/>
        <v>73.199661142584844</v>
      </c>
      <c r="W15" s="16">
        <v>238.5</v>
      </c>
      <c r="X15" s="16">
        <v>303</v>
      </c>
      <c r="Y15" s="16">
        <f t="shared" si="12"/>
        <v>127.0440251572327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26562.7</v>
      </c>
      <c r="AH15" s="16">
        <v>22135.5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f t="shared" si="13"/>
        <v>645.5</v>
      </c>
      <c r="AR15" s="16">
        <f t="shared" si="14"/>
        <v>540.41200000000003</v>
      </c>
      <c r="AS15" s="16">
        <f t="shared" si="15"/>
        <v>83.719907048799385</v>
      </c>
      <c r="AT15" s="16">
        <v>90.5</v>
      </c>
      <c r="AU15" s="16">
        <v>85.412000000000006</v>
      </c>
      <c r="AV15" s="16">
        <v>0</v>
      </c>
      <c r="AW15" s="16">
        <v>0</v>
      </c>
      <c r="AX15" s="16">
        <v>0</v>
      </c>
      <c r="AY15" s="16">
        <v>0</v>
      </c>
      <c r="AZ15" s="16">
        <v>555</v>
      </c>
      <c r="BA15" s="16">
        <v>455</v>
      </c>
      <c r="BB15" s="16">
        <v>0</v>
      </c>
      <c r="BC15" s="16">
        <v>0</v>
      </c>
      <c r="BD15" s="16">
        <v>0</v>
      </c>
      <c r="BE15" s="16">
        <v>0</v>
      </c>
      <c r="BF15" s="16">
        <v>0</v>
      </c>
      <c r="BG15" s="16">
        <v>0</v>
      </c>
      <c r="BH15" s="16">
        <v>7380</v>
      </c>
      <c r="BI15" s="16">
        <v>6121.375</v>
      </c>
      <c r="BJ15" s="16">
        <v>1380</v>
      </c>
      <c r="BK15" s="16">
        <v>1365.175</v>
      </c>
      <c r="BL15" s="16">
        <v>0</v>
      </c>
      <c r="BM15" s="16">
        <v>0</v>
      </c>
      <c r="BN15" s="16">
        <v>0</v>
      </c>
      <c r="BO15" s="16">
        <v>0</v>
      </c>
      <c r="BP15" s="16">
        <v>0</v>
      </c>
      <c r="BQ15" s="16">
        <v>0</v>
      </c>
      <c r="BR15" s="16">
        <v>0</v>
      </c>
      <c r="BS15" s="16">
        <v>0</v>
      </c>
      <c r="BT15" s="16">
        <v>0</v>
      </c>
      <c r="BU15" s="16">
        <f t="shared" si="16"/>
        <v>42892.2</v>
      </c>
      <c r="BV15" s="16">
        <f t="shared" si="17"/>
        <v>35230.445</v>
      </c>
      <c r="BW15" s="16">
        <v>0</v>
      </c>
      <c r="BX15" s="16">
        <v>0</v>
      </c>
      <c r="BY15" s="16">
        <v>0</v>
      </c>
      <c r="BZ15" s="16">
        <v>0</v>
      </c>
      <c r="CA15" s="16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6">
        <v>0</v>
      </c>
      <c r="CH15" s="16">
        <v>0</v>
      </c>
      <c r="CI15" s="16">
        <v>0</v>
      </c>
      <c r="CJ15" s="16">
        <f t="shared" si="18"/>
        <v>0</v>
      </c>
      <c r="CK15" s="16">
        <f t="shared" si="19"/>
        <v>0</v>
      </c>
    </row>
    <row r="16" spans="1:89" s="17" customFormat="1" ht="18" customHeight="1" x14ac:dyDescent="0.25">
      <c r="A16" s="14">
        <v>7</v>
      </c>
      <c r="B16" s="15" t="s">
        <v>141</v>
      </c>
      <c r="C16" s="16">
        <v>321.10000000000002</v>
      </c>
      <c r="D16" s="16">
        <v>340.6</v>
      </c>
      <c r="E16" s="16">
        <f t="shared" si="0"/>
        <v>46532</v>
      </c>
      <c r="F16" s="16">
        <f t="shared" si="1"/>
        <v>35485.523000000001</v>
      </c>
      <c r="G16" s="16">
        <f t="shared" si="2"/>
        <v>76.260472363104952</v>
      </c>
      <c r="H16" s="16">
        <f t="shared" si="3"/>
        <v>11840</v>
      </c>
      <c r="I16" s="16">
        <f t="shared" si="4"/>
        <v>6575.5230000000001</v>
      </c>
      <c r="J16" s="16">
        <f t="shared" si="5"/>
        <v>55.536511824324329</v>
      </c>
      <c r="K16" s="16">
        <f t="shared" si="6"/>
        <v>4590</v>
      </c>
      <c r="L16" s="16">
        <f t="shared" si="7"/>
        <v>2663.431</v>
      </c>
      <c r="M16" s="16">
        <f t="shared" si="8"/>
        <v>58.026819172113285</v>
      </c>
      <c r="N16" s="16">
        <v>90</v>
      </c>
      <c r="O16" s="16">
        <v>60.576000000000001</v>
      </c>
      <c r="P16" s="16">
        <f t="shared" si="9"/>
        <v>67.306666666666672</v>
      </c>
      <c r="Q16" s="16">
        <v>5100</v>
      </c>
      <c r="R16" s="16">
        <v>3161.5160000000001</v>
      </c>
      <c r="S16" s="16">
        <f t="shared" si="10"/>
        <v>61.990509803921569</v>
      </c>
      <c r="T16" s="16">
        <v>4500</v>
      </c>
      <c r="U16" s="16">
        <v>2602.855</v>
      </c>
      <c r="V16" s="16">
        <f t="shared" si="11"/>
        <v>57.841222222222221</v>
      </c>
      <c r="W16" s="16">
        <v>50</v>
      </c>
      <c r="X16" s="16">
        <v>0</v>
      </c>
      <c r="Y16" s="16">
        <f t="shared" si="12"/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34692</v>
      </c>
      <c r="AH16" s="16">
        <v>28910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f t="shared" si="13"/>
        <v>1100</v>
      </c>
      <c r="AR16" s="16">
        <f t="shared" si="14"/>
        <v>750.57600000000002</v>
      </c>
      <c r="AS16" s="16">
        <f t="shared" si="15"/>
        <v>68.23418181818181</v>
      </c>
      <c r="AT16" s="16">
        <v>1100</v>
      </c>
      <c r="AU16" s="16">
        <v>750.57600000000002</v>
      </c>
      <c r="AV16" s="16">
        <v>0</v>
      </c>
      <c r="AW16" s="16">
        <v>0</v>
      </c>
      <c r="AX16" s="16">
        <v>0</v>
      </c>
      <c r="AY16" s="16">
        <v>0</v>
      </c>
      <c r="AZ16" s="16">
        <v>0</v>
      </c>
      <c r="BA16" s="16">
        <v>0</v>
      </c>
      <c r="BB16" s="16">
        <v>0</v>
      </c>
      <c r="BC16" s="16">
        <v>0</v>
      </c>
      <c r="BD16" s="16">
        <v>0</v>
      </c>
      <c r="BE16" s="16">
        <v>0</v>
      </c>
      <c r="BF16" s="16">
        <v>0</v>
      </c>
      <c r="BG16" s="16">
        <v>0</v>
      </c>
      <c r="BH16" s="16">
        <v>1000</v>
      </c>
      <c r="BI16" s="16">
        <v>0</v>
      </c>
      <c r="BJ16" s="16">
        <v>1000</v>
      </c>
      <c r="BK16" s="16">
        <v>0</v>
      </c>
      <c r="BL16" s="16">
        <v>0</v>
      </c>
      <c r="BM16" s="16">
        <v>0</v>
      </c>
      <c r="BN16" s="16">
        <v>0</v>
      </c>
      <c r="BO16" s="16">
        <v>0</v>
      </c>
      <c r="BP16" s="16">
        <v>0</v>
      </c>
      <c r="BQ16" s="16">
        <v>0</v>
      </c>
      <c r="BR16" s="16">
        <v>0</v>
      </c>
      <c r="BS16" s="16">
        <v>0</v>
      </c>
      <c r="BT16" s="16">
        <v>0</v>
      </c>
      <c r="BU16" s="16">
        <f t="shared" si="16"/>
        <v>46532</v>
      </c>
      <c r="BV16" s="16">
        <f t="shared" si="17"/>
        <v>35485.523000000001</v>
      </c>
      <c r="BW16" s="16">
        <v>0</v>
      </c>
      <c r="BX16" s="16">
        <v>0</v>
      </c>
      <c r="BY16" s="16">
        <v>0</v>
      </c>
      <c r="BZ16" s="16">
        <v>0</v>
      </c>
      <c r="CA16" s="16">
        <v>0</v>
      </c>
      <c r="CB16" s="16">
        <v>0</v>
      </c>
      <c r="CC16" s="16">
        <v>0</v>
      </c>
      <c r="CD16" s="16">
        <v>0</v>
      </c>
      <c r="CE16" s="16">
        <v>0</v>
      </c>
      <c r="CF16" s="16">
        <v>0</v>
      </c>
      <c r="CG16" s="16">
        <v>1000</v>
      </c>
      <c r="CH16" s="16">
        <v>0</v>
      </c>
      <c r="CI16" s="16">
        <v>0</v>
      </c>
      <c r="CJ16" s="16">
        <f t="shared" si="18"/>
        <v>1000</v>
      </c>
      <c r="CK16" s="16">
        <f t="shared" si="19"/>
        <v>0</v>
      </c>
    </row>
    <row r="17" spans="1:97" s="17" customFormat="1" ht="18" customHeight="1" x14ac:dyDescent="0.25">
      <c r="A17" s="14">
        <v>8</v>
      </c>
      <c r="B17" s="15" t="s">
        <v>6</v>
      </c>
      <c r="C17" s="16">
        <v>2920.7</v>
      </c>
      <c r="D17" s="16">
        <v>531</v>
      </c>
      <c r="E17" s="16">
        <f t="shared" si="0"/>
        <v>52099</v>
      </c>
      <c r="F17" s="16">
        <f t="shared" si="1"/>
        <v>39985.887999999999</v>
      </c>
      <c r="G17" s="16">
        <f t="shared" si="2"/>
        <v>76.749818614560738</v>
      </c>
      <c r="H17" s="16">
        <f t="shared" si="3"/>
        <v>18129.400000000001</v>
      </c>
      <c r="I17" s="16">
        <f t="shared" si="4"/>
        <v>11677.888000000001</v>
      </c>
      <c r="J17" s="16">
        <f t="shared" si="5"/>
        <v>64.414089820953819</v>
      </c>
      <c r="K17" s="16">
        <f t="shared" si="6"/>
        <v>5365.4</v>
      </c>
      <c r="L17" s="16">
        <f t="shared" si="7"/>
        <v>1230.19</v>
      </c>
      <c r="M17" s="16">
        <f t="shared" si="8"/>
        <v>22.928206657471954</v>
      </c>
      <c r="N17" s="16">
        <v>348.4</v>
      </c>
      <c r="O17" s="16">
        <v>48.67</v>
      </c>
      <c r="P17" s="16">
        <f t="shared" si="9"/>
        <v>13.969575200918486</v>
      </c>
      <c r="Q17" s="16">
        <v>4442.1000000000004</v>
      </c>
      <c r="R17" s="16">
        <v>1703.665</v>
      </c>
      <c r="S17" s="16">
        <f t="shared" si="10"/>
        <v>38.352693545845426</v>
      </c>
      <c r="T17" s="16">
        <v>5017</v>
      </c>
      <c r="U17" s="16">
        <v>1181.52</v>
      </c>
      <c r="V17" s="16">
        <f t="shared" si="11"/>
        <v>23.550328881801875</v>
      </c>
      <c r="W17" s="16">
        <v>536</v>
      </c>
      <c r="X17" s="16">
        <v>278.3</v>
      </c>
      <c r="Y17" s="16">
        <f t="shared" si="12"/>
        <v>51.921641791044784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33969.599999999999</v>
      </c>
      <c r="AH17" s="16">
        <v>28308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f t="shared" si="13"/>
        <v>1500</v>
      </c>
      <c r="AR17" s="16">
        <f t="shared" si="14"/>
        <v>858.96799999999996</v>
      </c>
      <c r="AS17" s="16">
        <f t="shared" si="15"/>
        <v>57.264533333333333</v>
      </c>
      <c r="AT17" s="16">
        <v>1500</v>
      </c>
      <c r="AU17" s="16">
        <v>858.96799999999996</v>
      </c>
      <c r="AV17" s="16">
        <v>0</v>
      </c>
      <c r="AW17" s="16">
        <v>0</v>
      </c>
      <c r="AX17" s="16">
        <v>0</v>
      </c>
      <c r="AY17" s="16">
        <v>0</v>
      </c>
      <c r="AZ17" s="16">
        <v>0</v>
      </c>
      <c r="BA17" s="16">
        <v>0</v>
      </c>
      <c r="BB17" s="16">
        <v>0</v>
      </c>
      <c r="BC17" s="16">
        <v>0</v>
      </c>
      <c r="BD17" s="16">
        <v>0</v>
      </c>
      <c r="BE17" s="16">
        <v>0</v>
      </c>
      <c r="BF17" s="16">
        <v>0</v>
      </c>
      <c r="BG17" s="16">
        <v>0</v>
      </c>
      <c r="BH17" s="16">
        <v>6285.9</v>
      </c>
      <c r="BI17" s="16">
        <v>4453.8900000000003</v>
      </c>
      <c r="BJ17" s="16">
        <v>1385</v>
      </c>
      <c r="BK17" s="16">
        <v>350.52</v>
      </c>
      <c r="BL17" s="16">
        <v>0</v>
      </c>
      <c r="BM17" s="16">
        <v>0</v>
      </c>
      <c r="BN17" s="16">
        <v>0</v>
      </c>
      <c r="BO17" s="16">
        <v>0</v>
      </c>
      <c r="BP17" s="16">
        <v>0</v>
      </c>
      <c r="BQ17" s="16">
        <v>0</v>
      </c>
      <c r="BR17" s="16">
        <v>0</v>
      </c>
      <c r="BS17" s="16">
        <v>3152.875</v>
      </c>
      <c r="BT17" s="16">
        <v>0</v>
      </c>
      <c r="BU17" s="16">
        <f t="shared" si="16"/>
        <v>52099</v>
      </c>
      <c r="BV17" s="16">
        <f t="shared" si="17"/>
        <v>39985.887999999999</v>
      </c>
      <c r="BW17" s="16">
        <v>0</v>
      </c>
      <c r="BX17" s="16">
        <v>0</v>
      </c>
      <c r="BY17" s="16">
        <v>0</v>
      </c>
      <c r="BZ17" s="16">
        <v>0</v>
      </c>
      <c r="CA17" s="16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6">
        <v>0</v>
      </c>
      <c r="CH17" s="16">
        <v>0</v>
      </c>
      <c r="CI17" s="16">
        <v>0</v>
      </c>
      <c r="CJ17" s="16">
        <f t="shared" si="18"/>
        <v>0</v>
      </c>
      <c r="CK17" s="16">
        <f t="shared" si="19"/>
        <v>0</v>
      </c>
    </row>
    <row r="18" spans="1:97" s="17" customFormat="1" ht="18" customHeight="1" x14ac:dyDescent="0.25">
      <c r="A18" s="14">
        <v>9</v>
      </c>
      <c r="B18" s="15" t="s">
        <v>7</v>
      </c>
      <c r="C18" s="16">
        <v>13239.5</v>
      </c>
      <c r="D18" s="16">
        <v>0</v>
      </c>
      <c r="E18" s="16">
        <f t="shared" si="0"/>
        <v>72131</v>
      </c>
      <c r="F18" s="16">
        <f t="shared" si="1"/>
        <v>54128.692999999999</v>
      </c>
      <c r="G18" s="16">
        <f t="shared" si="2"/>
        <v>75.04220515451054</v>
      </c>
      <c r="H18" s="16">
        <f t="shared" si="3"/>
        <v>25358.5</v>
      </c>
      <c r="I18" s="16">
        <f t="shared" si="4"/>
        <v>15151.592999999999</v>
      </c>
      <c r="J18" s="16">
        <f t="shared" si="5"/>
        <v>59.749563262811279</v>
      </c>
      <c r="K18" s="16">
        <f t="shared" si="6"/>
        <v>7821.2999999999993</v>
      </c>
      <c r="L18" s="16">
        <f t="shared" si="7"/>
        <v>5144.9880000000003</v>
      </c>
      <c r="M18" s="16">
        <f t="shared" si="8"/>
        <v>65.781749836983622</v>
      </c>
      <c r="N18" s="16">
        <v>279.89999999999998</v>
      </c>
      <c r="O18" s="16">
        <v>176.47800000000001</v>
      </c>
      <c r="P18" s="16">
        <f t="shared" si="9"/>
        <v>63.050375133976431</v>
      </c>
      <c r="Q18" s="16">
        <v>12560.5</v>
      </c>
      <c r="R18" s="16">
        <v>6886.5739999999996</v>
      </c>
      <c r="S18" s="16">
        <f t="shared" si="10"/>
        <v>54.827228215437287</v>
      </c>
      <c r="T18" s="16">
        <v>7541.4</v>
      </c>
      <c r="U18" s="16">
        <v>4968.51</v>
      </c>
      <c r="V18" s="16">
        <f t="shared" si="11"/>
        <v>65.88312514917655</v>
      </c>
      <c r="W18" s="16">
        <v>180</v>
      </c>
      <c r="X18" s="16">
        <v>30</v>
      </c>
      <c r="Y18" s="16">
        <f t="shared" si="12"/>
        <v>16.666666666666664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46772.5</v>
      </c>
      <c r="AH18" s="16">
        <v>38977.1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f t="shared" si="13"/>
        <v>1321.7</v>
      </c>
      <c r="AR18" s="16">
        <f t="shared" si="14"/>
        <v>1201.4000000000001</v>
      </c>
      <c r="AS18" s="16">
        <f t="shared" si="15"/>
        <v>90.898085798592717</v>
      </c>
      <c r="AT18" s="16">
        <v>181.7</v>
      </c>
      <c r="AU18" s="16">
        <v>251.4</v>
      </c>
      <c r="AV18" s="16">
        <v>0</v>
      </c>
      <c r="AW18" s="16">
        <v>0</v>
      </c>
      <c r="AX18" s="16">
        <v>0</v>
      </c>
      <c r="AY18" s="16">
        <v>0</v>
      </c>
      <c r="AZ18" s="16">
        <v>1140</v>
      </c>
      <c r="BA18" s="16">
        <v>950</v>
      </c>
      <c r="BB18" s="16">
        <v>0</v>
      </c>
      <c r="BC18" s="16">
        <v>0</v>
      </c>
      <c r="BD18" s="16">
        <v>0</v>
      </c>
      <c r="BE18" s="16">
        <v>0</v>
      </c>
      <c r="BF18" s="16">
        <v>0</v>
      </c>
      <c r="BG18" s="16">
        <v>0</v>
      </c>
      <c r="BH18" s="16">
        <v>3475</v>
      </c>
      <c r="BI18" s="16">
        <v>1847.18</v>
      </c>
      <c r="BJ18" s="16">
        <v>1475</v>
      </c>
      <c r="BK18" s="16">
        <v>9.18</v>
      </c>
      <c r="BL18" s="16">
        <v>0</v>
      </c>
      <c r="BM18" s="16">
        <v>0</v>
      </c>
      <c r="BN18" s="16">
        <v>0</v>
      </c>
      <c r="BO18" s="16">
        <v>0</v>
      </c>
      <c r="BP18" s="16">
        <v>0</v>
      </c>
      <c r="BQ18" s="16">
        <v>0</v>
      </c>
      <c r="BR18" s="16">
        <v>0</v>
      </c>
      <c r="BS18" s="16">
        <v>41.451000000000001</v>
      </c>
      <c r="BT18" s="16">
        <v>0</v>
      </c>
      <c r="BU18" s="16">
        <f t="shared" si="16"/>
        <v>72131</v>
      </c>
      <c r="BV18" s="16">
        <f t="shared" si="17"/>
        <v>54128.692999999999</v>
      </c>
      <c r="BW18" s="16">
        <v>0</v>
      </c>
      <c r="BX18" s="16">
        <v>0</v>
      </c>
      <c r="BY18" s="16">
        <v>0</v>
      </c>
      <c r="BZ18" s="16">
        <v>0</v>
      </c>
      <c r="CA18" s="16">
        <v>0</v>
      </c>
      <c r="CB18" s="16">
        <v>0</v>
      </c>
      <c r="CC18" s="16">
        <v>0</v>
      </c>
      <c r="CD18" s="16">
        <v>0</v>
      </c>
      <c r="CE18" s="16">
        <v>0</v>
      </c>
      <c r="CF18" s="16">
        <v>0</v>
      </c>
      <c r="CG18" s="16">
        <v>2033</v>
      </c>
      <c r="CH18" s="16">
        <v>2033</v>
      </c>
      <c r="CI18" s="16">
        <v>0</v>
      </c>
      <c r="CJ18" s="16">
        <f t="shared" si="18"/>
        <v>2033</v>
      </c>
      <c r="CK18" s="16">
        <f t="shared" si="19"/>
        <v>2033</v>
      </c>
    </row>
    <row r="19" spans="1:97" s="17" customFormat="1" ht="18" customHeight="1" x14ac:dyDescent="0.25">
      <c r="A19" s="14">
        <v>10</v>
      </c>
      <c r="B19" s="15" t="s">
        <v>8</v>
      </c>
      <c r="C19" s="16">
        <v>1938.9</v>
      </c>
      <c r="D19" s="16">
        <v>0</v>
      </c>
      <c r="E19" s="16">
        <f t="shared" si="0"/>
        <v>70111.599999999991</v>
      </c>
      <c r="F19" s="16">
        <f t="shared" si="1"/>
        <v>52387.763000000006</v>
      </c>
      <c r="G19" s="16">
        <f t="shared" si="2"/>
        <v>74.720535546186383</v>
      </c>
      <c r="H19" s="16">
        <f t="shared" si="3"/>
        <v>27733</v>
      </c>
      <c r="I19" s="16">
        <f t="shared" si="4"/>
        <v>19901.563000000002</v>
      </c>
      <c r="J19" s="16">
        <f t="shared" si="5"/>
        <v>71.761306025312805</v>
      </c>
      <c r="K19" s="16">
        <f t="shared" si="6"/>
        <v>7910</v>
      </c>
      <c r="L19" s="16">
        <f t="shared" si="7"/>
        <v>3530.7330000000002</v>
      </c>
      <c r="M19" s="16">
        <f t="shared" si="8"/>
        <v>44.636321112515802</v>
      </c>
      <c r="N19" s="16">
        <v>310</v>
      </c>
      <c r="O19" s="16">
        <v>240.69200000000001</v>
      </c>
      <c r="P19" s="16">
        <f t="shared" si="9"/>
        <v>77.642580645161303</v>
      </c>
      <c r="Q19" s="16">
        <v>12000</v>
      </c>
      <c r="R19" s="16">
        <v>9802</v>
      </c>
      <c r="S19" s="16">
        <f t="shared" si="10"/>
        <v>81.683333333333337</v>
      </c>
      <c r="T19" s="16">
        <v>7600</v>
      </c>
      <c r="U19" s="16">
        <v>3290.0410000000002</v>
      </c>
      <c r="V19" s="16">
        <f t="shared" si="11"/>
        <v>43.290013157894741</v>
      </c>
      <c r="W19" s="16">
        <v>240</v>
      </c>
      <c r="X19" s="16">
        <v>200</v>
      </c>
      <c r="Y19" s="16">
        <f t="shared" si="12"/>
        <v>83.333333333333343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39166.199999999997</v>
      </c>
      <c r="AH19" s="16">
        <v>32486.2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f t="shared" si="13"/>
        <v>318</v>
      </c>
      <c r="AR19" s="16">
        <f t="shared" si="14"/>
        <v>23.65</v>
      </c>
      <c r="AS19" s="16">
        <f t="shared" si="15"/>
        <v>7.4371069182389933</v>
      </c>
      <c r="AT19" s="16">
        <v>318</v>
      </c>
      <c r="AU19" s="16">
        <v>23.65</v>
      </c>
      <c r="AV19" s="16">
        <v>0</v>
      </c>
      <c r="AW19" s="16">
        <v>0</v>
      </c>
      <c r="AX19" s="16">
        <v>0</v>
      </c>
      <c r="AY19" s="16">
        <v>0</v>
      </c>
      <c r="AZ19" s="16">
        <v>0</v>
      </c>
      <c r="BA19" s="16">
        <v>0</v>
      </c>
      <c r="BB19" s="16">
        <v>0</v>
      </c>
      <c r="BC19" s="16">
        <v>0</v>
      </c>
      <c r="BD19" s="16">
        <v>0</v>
      </c>
      <c r="BE19" s="16">
        <v>0</v>
      </c>
      <c r="BF19" s="16">
        <v>0</v>
      </c>
      <c r="BG19" s="16">
        <v>0</v>
      </c>
      <c r="BH19" s="16">
        <v>7265</v>
      </c>
      <c r="BI19" s="16">
        <v>6345.18</v>
      </c>
      <c r="BJ19" s="16">
        <v>2500</v>
      </c>
      <c r="BK19" s="16">
        <v>809</v>
      </c>
      <c r="BL19" s="16">
        <v>0</v>
      </c>
      <c r="BM19" s="16">
        <v>0</v>
      </c>
      <c r="BN19" s="16">
        <v>0</v>
      </c>
      <c r="BO19" s="16">
        <v>0</v>
      </c>
      <c r="BP19" s="16">
        <v>0</v>
      </c>
      <c r="BQ19" s="16">
        <v>0</v>
      </c>
      <c r="BR19" s="16">
        <v>0</v>
      </c>
      <c r="BS19" s="16">
        <v>0</v>
      </c>
      <c r="BT19" s="16">
        <v>0</v>
      </c>
      <c r="BU19" s="16">
        <f t="shared" si="16"/>
        <v>66899.199999999997</v>
      </c>
      <c r="BV19" s="16">
        <f t="shared" si="17"/>
        <v>52387.763000000006</v>
      </c>
      <c r="BW19" s="16">
        <v>0</v>
      </c>
      <c r="BX19" s="16">
        <v>0</v>
      </c>
      <c r="BY19" s="16">
        <v>3212.4</v>
      </c>
      <c r="BZ19" s="16">
        <v>0</v>
      </c>
      <c r="CA19" s="16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6">
        <v>4500</v>
      </c>
      <c r="CH19" s="16">
        <v>2335</v>
      </c>
      <c r="CI19" s="16">
        <v>0</v>
      </c>
      <c r="CJ19" s="16">
        <f t="shared" si="18"/>
        <v>7712.4</v>
      </c>
      <c r="CK19" s="16">
        <f t="shared" si="19"/>
        <v>2335</v>
      </c>
    </row>
    <row r="20" spans="1:97" s="17" customFormat="1" ht="18" customHeight="1" x14ac:dyDescent="0.25">
      <c r="A20" s="14">
        <v>11</v>
      </c>
      <c r="B20" s="15" t="s">
        <v>9</v>
      </c>
      <c r="C20" s="16">
        <v>21178.1</v>
      </c>
      <c r="D20" s="16">
        <v>59.8</v>
      </c>
      <c r="E20" s="16">
        <f t="shared" si="0"/>
        <v>46379.199999999997</v>
      </c>
      <c r="F20" s="16">
        <f t="shared" si="1"/>
        <v>33394.881799999996</v>
      </c>
      <c r="G20" s="16">
        <f t="shared" si="2"/>
        <v>72.004005674957739</v>
      </c>
      <c r="H20" s="16">
        <f t="shared" si="3"/>
        <v>15083.5</v>
      </c>
      <c r="I20" s="16">
        <f t="shared" si="4"/>
        <v>7315.1817999999994</v>
      </c>
      <c r="J20" s="16">
        <f t="shared" si="5"/>
        <v>48.497906984453202</v>
      </c>
      <c r="K20" s="16">
        <f t="shared" si="6"/>
        <v>5211.3999999999996</v>
      </c>
      <c r="L20" s="16">
        <f t="shared" si="7"/>
        <v>3949.9520000000002</v>
      </c>
      <c r="M20" s="16">
        <f t="shared" si="8"/>
        <v>75.794450627470553</v>
      </c>
      <c r="N20" s="16">
        <v>20</v>
      </c>
      <c r="O20" s="16">
        <v>8.952</v>
      </c>
      <c r="P20" s="16">
        <f t="shared" si="9"/>
        <v>44.76</v>
      </c>
      <c r="Q20" s="16">
        <v>6606.4</v>
      </c>
      <c r="R20" s="16">
        <v>1663.0047999999999</v>
      </c>
      <c r="S20" s="16">
        <f t="shared" si="10"/>
        <v>25.172632598692179</v>
      </c>
      <c r="T20" s="16">
        <v>5191.3999999999996</v>
      </c>
      <c r="U20" s="16">
        <v>3941</v>
      </c>
      <c r="V20" s="16">
        <f t="shared" si="11"/>
        <v>75.914011634626505</v>
      </c>
      <c r="W20" s="16">
        <v>400</v>
      </c>
      <c r="X20" s="16">
        <v>72.900000000000006</v>
      </c>
      <c r="Y20" s="16">
        <f t="shared" si="12"/>
        <v>18.225000000000001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31295.7</v>
      </c>
      <c r="AH20" s="16">
        <v>26079.7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f t="shared" si="13"/>
        <v>1600</v>
      </c>
      <c r="AR20" s="16">
        <f t="shared" si="14"/>
        <v>699.60500000000002</v>
      </c>
      <c r="AS20" s="16">
        <f t="shared" si="15"/>
        <v>43.725312500000001</v>
      </c>
      <c r="AT20" s="16">
        <v>200</v>
      </c>
      <c r="AU20" s="16">
        <v>200</v>
      </c>
      <c r="AV20" s="16">
        <v>1400</v>
      </c>
      <c r="AW20" s="16">
        <v>499.60500000000002</v>
      </c>
      <c r="AX20" s="16">
        <v>0</v>
      </c>
      <c r="AY20" s="16">
        <v>0</v>
      </c>
      <c r="AZ20" s="16">
        <v>0</v>
      </c>
      <c r="BA20" s="16">
        <v>0</v>
      </c>
      <c r="BB20" s="16">
        <v>0</v>
      </c>
      <c r="BC20" s="16">
        <v>0</v>
      </c>
      <c r="BD20" s="16">
        <v>0</v>
      </c>
      <c r="BE20" s="16">
        <v>0</v>
      </c>
      <c r="BF20" s="16">
        <v>0</v>
      </c>
      <c r="BG20" s="16">
        <v>0</v>
      </c>
      <c r="BH20" s="16">
        <v>1265.7</v>
      </c>
      <c r="BI20" s="16">
        <v>56.8</v>
      </c>
      <c r="BJ20" s="16">
        <v>1265.7</v>
      </c>
      <c r="BK20" s="16">
        <v>56.8</v>
      </c>
      <c r="BL20" s="16">
        <v>0</v>
      </c>
      <c r="BM20" s="16">
        <v>0</v>
      </c>
      <c r="BN20" s="16">
        <v>0</v>
      </c>
      <c r="BO20" s="16">
        <v>0</v>
      </c>
      <c r="BP20" s="16">
        <v>0</v>
      </c>
      <c r="BQ20" s="16">
        <v>0</v>
      </c>
      <c r="BR20" s="16">
        <v>0</v>
      </c>
      <c r="BS20" s="16">
        <v>872.92</v>
      </c>
      <c r="BT20" s="16">
        <v>0</v>
      </c>
      <c r="BU20" s="16">
        <f t="shared" si="16"/>
        <v>46379.199999999997</v>
      </c>
      <c r="BV20" s="16">
        <f t="shared" si="17"/>
        <v>33394.881799999996</v>
      </c>
      <c r="BW20" s="16">
        <v>0</v>
      </c>
      <c r="BX20" s="16">
        <v>0</v>
      </c>
      <c r="BY20" s="16">
        <v>0</v>
      </c>
      <c r="BZ20" s="16">
        <v>0</v>
      </c>
      <c r="CA20" s="16">
        <v>0</v>
      </c>
      <c r="CB20" s="16">
        <v>0</v>
      </c>
      <c r="CC20" s="16">
        <v>0</v>
      </c>
      <c r="CD20" s="16">
        <v>0</v>
      </c>
      <c r="CE20" s="16">
        <v>0</v>
      </c>
      <c r="CF20" s="16">
        <v>0</v>
      </c>
      <c r="CG20" s="16">
        <v>0</v>
      </c>
      <c r="CH20" s="16">
        <v>0</v>
      </c>
      <c r="CI20" s="16">
        <v>0</v>
      </c>
      <c r="CJ20" s="16">
        <f t="shared" si="18"/>
        <v>0</v>
      </c>
      <c r="CK20" s="16">
        <f t="shared" si="19"/>
        <v>0</v>
      </c>
    </row>
    <row r="21" spans="1:97" s="17" customFormat="1" ht="18" customHeight="1" x14ac:dyDescent="0.25">
      <c r="A21" s="14">
        <v>12</v>
      </c>
      <c r="B21" s="15" t="s">
        <v>10</v>
      </c>
      <c r="C21" s="16">
        <v>9691.4</v>
      </c>
      <c r="D21" s="16">
        <v>0</v>
      </c>
      <c r="E21" s="16">
        <f t="shared" si="0"/>
        <v>100388.2</v>
      </c>
      <c r="F21" s="16">
        <f t="shared" si="1"/>
        <v>75563.047999999995</v>
      </c>
      <c r="G21" s="16">
        <f t="shared" si="2"/>
        <v>75.270846573601276</v>
      </c>
      <c r="H21" s="16">
        <f t="shared" si="3"/>
        <v>43485</v>
      </c>
      <c r="I21" s="16">
        <f t="shared" si="4"/>
        <v>27593.748</v>
      </c>
      <c r="J21" s="16">
        <f t="shared" si="5"/>
        <v>63.455784753363233</v>
      </c>
      <c r="K21" s="16">
        <f t="shared" si="6"/>
        <v>11605</v>
      </c>
      <c r="L21" s="16">
        <f t="shared" si="7"/>
        <v>8393.7960000000003</v>
      </c>
      <c r="M21" s="16">
        <f t="shared" si="8"/>
        <v>72.329133993968114</v>
      </c>
      <c r="N21" s="16">
        <v>2500</v>
      </c>
      <c r="O21" s="16">
        <v>845.89300000000003</v>
      </c>
      <c r="P21" s="16">
        <f t="shared" si="9"/>
        <v>33.835720000000002</v>
      </c>
      <c r="Q21" s="16">
        <v>16500</v>
      </c>
      <c r="R21" s="16">
        <v>6389.1809999999996</v>
      </c>
      <c r="S21" s="16">
        <f t="shared" si="10"/>
        <v>38.722309090909093</v>
      </c>
      <c r="T21" s="16">
        <v>9105</v>
      </c>
      <c r="U21" s="16">
        <v>7547.9030000000002</v>
      </c>
      <c r="V21" s="16">
        <f t="shared" si="11"/>
        <v>82.8984404173531</v>
      </c>
      <c r="W21" s="16">
        <v>1231</v>
      </c>
      <c r="X21" s="16">
        <v>943.3</v>
      </c>
      <c r="Y21" s="16">
        <f t="shared" si="12"/>
        <v>76.628757108042237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56903.199999999997</v>
      </c>
      <c r="AH21" s="16">
        <v>47419.4</v>
      </c>
      <c r="AI21" s="16">
        <v>0</v>
      </c>
      <c r="AJ21" s="16">
        <v>0</v>
      </c>
      <c r="AK21" s="16">
        <v>0</v>
      </c>
      <c r="AL21" s="16">
        <v>525.20000000000005</v>
      </c>
      <c r="AM21" s="16">
        <v>0</v>
      </c>
      <c r="AN21" s="16">
        <v>0</v>
      </c>
      <c r="AO21" s="16">
        <v>0</v>
      </c>
      <c r="AP21" s="16">
        <v>0</v>
      </c>
      <c r="AQ21" s="16">
        <f t="shared" si="13"/>
        <v>2320</v>
      </c>
      <c r="AR21" s="16">
        <f t="shared" si="14"/>
        <v>2894.4189999999999</v>
      </c>
      <c r="AS21" s="16">
        <f t="shared" si="15"/>
        <v>124.7594396551724</v>
      </c>
      <c r="AT21" s="16">
        <v>1000</v>
      </c>
      <c r="AU21" s="16">
        <v>1944.4190000000001</v>
      </c>
      <c r="AV21" s="16">
        <v>0</v>
      </c>
      <c r="AW21" s="16">
        <v>0</v>
      </c>
      <c r="AX21" s="16">
        <v>0</v>
      </c>
      <c r="AY21" s="16">
        <v>0</v>
      </c>
      <c r="AZ21" s="16">
        <v>1320</v>
      </c>
      <c r="BA21" s="16">
        <v>950</v>
      </c>
      <c r="BB21" s="16">
        <v>0</v>
      </c>
      <c r="BC21" s="16">
        <v>0</v>
      </c>
      <c r="BD21" s="16">
        <v>0</v>
      </c>
      <c r="BE21" s="16">
        <v>0</v>
      </c>
      <c r="BF21" s="16">
        <v>0</v>
      </c>
      <c r="BG21" s="16">
        <v>0</v>
      </c>
      <c r="BH21" s="16">
        <v>11100</v>
      </c>
      <c r="BI21" s="16">
        <v>8539.25</v>
      </c>
      <c r="BJ21" s="16">
        <v>4900</v>
      </c>
      <c r="BK21" s="16">
        <v>1011</v>
      </c>
      <c r="BL21" s="16">
        <v>200</v>
      </c>
      <c r="BM21" s="16">
        <v>226.142</v>
      </c>
      <c r="BN21" s="16">
        <v>200</v>
      </c>
      <c r="BO21" s="16">
        <v>0</v>
      </c>
      <c r="BP21" s="16">
        <v>0</v>
      </c>
      <c r="BQ21" s="16">
        <v>0</v>
      </c>
      <c r="BR21" s="16">
        <v>329</v>
      </c>
      <c r="BS21" s="16">
        <v>207.66</v>
      </c>
      <c r="BT21" s="16">
        <v>24.7</v>
      </c>
      <c r="BU21" s="16">
        <f t="shared" si="16"/>
        <v>100388.2</v>
      </c>
      <c r="BV21" s="16">
        <f t="shared" si="17"/>
        <v>75563.047999999995</v>
      </c>
      <c r="BW21" s="16">
        <v>0</v>
      </c>
      <c r="BX21" s="16">
        <v>0</v>
      </c>
      <c r="BY21" s="16">
        <v>0</v>
      </c>
      <c r="BZ21" s="16">
        <v>0</v>
      </c>
      <c r="CA21" s="16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6">
        <v>0</v>
      </c>
      <c r="CH21" s="16">
        <v>0</v>
      </c>
      <c r="CI21" s="16">
        <v>0</v>
      </c>
      <c r="CJ21" s="16">
        <f t="shared" si="18"/>
        <v>0</v>
      </c>
      <c r="CK21" s="16">
        <f t="shared" si="19"/>
        <v>0</v>
      </c>
    </row>
    <row r="22" spans="1:97" s="18" customFormat="1" ht="18" customHeight="1" x14ac:dyDescent="0.25">
      <c r="A22" s="14">
        <v>13</v>
      </c>
      <c r="B22" s="15" t="s">
        <v>11</v>
      </c>
      <c r="C22" s="16">
        <v>12936.3</v>
      </c>
      <c r="D22" s="16">
        <v>0</v>
      </c>
      <c r="E22" s="16">
        <f t="shared" si="0"/>
        <v>52578.5</v>
      </c>
      <c r="F22" s="16">
        <f t="shared" si="1"/>
        <v>39616.196999999993</v>
      </c>
      <c r="G22" s="16">
        <f t="shared" si="2"/>
        <v>75.3467615089818</v>
      </c>
      <c r="H22" s="16">
        <f t="shared" si="3"/>
        <v>23349</v>
      </c>
      <c r="I22" s="16">
        <f t="shared" si="4"/>
        <v>15258.197</v>
      </c>
      <c r="J22" s="16">
        <f t="shared" si="5"/>
        <v>65.348396076919784</v>
      </c>
      <c r="K22" s="16">
        <f t="shared" si="6"/>
        <v>6650</v>
      </c>
      <c r="L22" s="16">
        <f t="shared" si="7"/>
        <v>5423.5460000000003</v>
      </c>
      <c r="M22" s="16">
        <f t="shared" si="8"/>
        <v>81.55708270676692</v>
      </c>
      <c r="N22" s="16">
        <v>1500</v>
      </c>
      <c r="O22" s="16">
        <v>680.36599999999999</v>
      </c>
      <c r="P22" s="16">
        <f t="shared" si="9"/>
        <v>45.357733333333336</v>
      </c>
      <c r="Q22" s="16">
        <v>12250</v>
      </c>
      <c r="R22" s="16">
        <v>6475.2370000000001</v>
      </c>
      <c r="S22" s="16">
        <f t="shared" si="10"/>
        <v>52.859077551020405</v>
      </c>
      <c r="T22" s="16">
        <v>5150</v>
      </c>
      <c r="U22" s="16">
        <v>4743.18</v>
      </c>
      <c r="V22" s="16">
        <f t="shared" si="11"/>
        <v>92.100582524271843</v>
      </c>
      <c r="W22" s="16">
        <v>64</v>
      </c>
      <c r="X22" s="16">
        <v>48</v>
      </c>
      <c r="Y22" s="16">
        <f t="shared" si="12"/>
        <v>75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29229.5</v>
      </c>
      <c r="AH22" s="16">
        <v>24358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f t="shared" si="13"/>
        <v>385</v>
      </c>
      <c r="AR22" s="16">
        <f t="shared" si="14"/>
        <v>315.30399999999997</v>
      </c>
      <c r="AS22" s="16">
        <f t="shared" si="15"/>
        <v>81.897142857142853</v>
      </c>
      <c r="AT22" s="16">
        <v>385</v>
      </c>
      <c r="AU22" s="16">
        <v>315.30399999999997</v>
      </c>
      <c r="AV22" s="16">
        <v>0</v>
      </c>
      <c r="AW22" s="16">
        <v>0</v>
      </c>
      <c r="AX22" s="16">
        <v>0</v>
      </c>
      <c r="AY22" s="16">
        <v>0</v>
      </c>
      <c r="AZ22" s="16">
        <v>0</v>
      </c>
      <c r="BA22" s="16">
        <v>0</v>
      </c>
      <c r="BB22" s="16">
        <v>0</v>
      </c>
      <c r="BC22" s="16">
        <v>0</v>
      </c>
      <c r="BD22" s="16">
        <v>0</v>
      </c>
      <c r="BE22" s="16">
        <v>0</v>
      </c>
      <c r="BF22" s="16">
        <v>0</v>
      </c>
      <c r="BG22" s="16">
        <v>0</v>
      </c>
      <c r="BH22" s="16">
        <v>4000</v>
      </c>
      <c r="BI22" s="16">
        <v>2935.11</v>
      </c>
      <c r="BJ22" s="16">
        <v>1524</v>
      </c>
      <c r="BK22" s="16">
        <v>400.95</v>
      </c>
      <c r="BL22" s="16">
        <v>0</v>
      </c>
      <c r="BM22" s="16">
        <v>0</v>
      </c>
      <c r="BN22" s="16">
        <v>0</v>
      </c>
      <c r="BO22" s="16">
        <v>0</v>
      </c>
      <c r="BP22" s="16">
        <v>0</v>
      </c>
      <c r="BQ22" s="16">
        <v>0</v>
      </c>
      <c r="BR22" s="16">
        <v>0</v>
      </c>
      <c r="BS22" s="16">
        <v>61</v>
      </c>
      <c r="BT22" s="16">
        <v>0</v>
      </c>
      <c r="BU22" s="16">
        <f t="shared" si="16"/>
        <v>52578.5</v>
      </c>
      <c r="BV22" s="16">
        <f t="shared" si="17"/>
        <v>39616.196999999993</v>
      </c>
      <c r="BW22" s="16">
        <v>0</v>
      </c>
      <c r="BX22" s="16">
        <v>0</v>
      </c>
      <c r="BY22" s="16">
        <v>0</v>
      </c>
      <c r="BZ22" s="16">
        <v>0</v>
      </c>
      <c r="CA22" s="16">
        <v>0</v>
      </c>
      <c r="CB22" s="16">
        <v>0</v>
      </c>
      <c r="CC22" s="16">
        <v>0</v>
      </c>
      <c r="CD22" s="16">
        <v>0</v>
      </c>
      <c r="CE22" s="16">
        <v>0</v>
      </c>
      <c r="CF22" s="16">
        <v>0</v>
      </c>
      <c r="CG22" s="16">
        <v>0</v>
      </c>
      <c r="CH22" s="16">
        <v>0</v>
      </c>
      <c r="CI22" s="16">
        <v>0</v>
      </c>
      <c r="CJ22" s="16">
        <f t="shared" si="18"/>
        <v>0</v>
      </c>
      <c r="CK22" s="16">
        <f t="shared" si="19"/>
        <v>0</v>
      </c>
      <c r="CM22" s="17"/>
      <c r="CN22" s="17"/>
      <c r="CP22" s="17"/>
      <c r="CQ22" s="17"/>
      <c r="CS22" s="17"/>
    </row>
    <row r="23" spans="1:97" s="18" customFormat="1" ht="18" customHeight="1" x14ac:dyDescent="0.25">
      <c r="A23" s="14">
        <v>14</v>
      </c>
      <c r="B23" s="15" t="s">
        <v>12</v>
      </c>
      <c r="C23" s="16">
        <v>39334.1</v>
      </c>
      <c r="D23" s="16">
        <v>0</v>
      </c>
      <c r="E23" s="16">
        <f t="shared" si="0"/>
        <v>48618.6</v>
      </c>
      <c r="F23" s="16">
        <f t="shared" si="1"/>
        <v>41163.593999999997</v>
      </c>
      <c r="G23" s="16">
        <f t="shared" si="2"/>
        <v>84.666349915464451</v>
      </c>
      <c r="H23" s="16">
        <f t="shared" si="3"/>
        <v>12529.5</v>
      </c>
      <c r="I23" s="16">
        <f t="shared" si="4"/>
        <v>11089.293999999998</v>
      </c>
      <c r="J23" s="16">
        <f t="shared" si="5"/>
        <v>88.505479069396216</v>
      </c>
      <c r="K23" s="16">
        <f t="shared" si="6"/>
        <v>4900</v>
      </c>
      <c r="L23" s="16">
        <f t="shared" si="7"/>
        <v>5287.598</v>
      </c>
      <c r="M23" s="16">
        <f t="shared" si="8"/>
        <v>107.91016326530611</v>
      </c>
      <c r="N23" s="16">
        <v>700</v>
      </c>
      <c r="O23" s="16">
        <v>557.39800000000002</v>
      </c>
      <c r="P23" s="16">
        <f t="shared" si="9"/>
        <v>79.628285714285724</v>
      </c>
      <c r="Q23" s="16">
        <v>5100</v>
      </c>
      <c r="R23" s="16">
        <v>4052.13</v>
      </c>
      <c r="S23" s="16">
        <f t="shared" si="10"/>
        <v>79.453529411764706</v>
      </c>
      <c r="T23" s="16">
        <v>4200</v>
      </c>
      <c r="U23" s="16">
        <v>4730.2</v>
      </c>
      <c r="V23" s="16">
        <f t="shared" si="11"/>
        <v>112.62380952380953</v>
      </c>
      <c r="W23" s="16">
        <v>119.5</v>
      </c>
      <c r="X23" s="16">
        <v>203.4</v>
      </c>
      <c r="Y23" s="16">
        <f t="shared" si="12"/>
        <v>170.20920502092051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36089.1</v>
      </c>
      <c r="AH23" s="16">
        <v>30074.3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f t="shared" si="13"/>
        <v>910</v>
      </c>
      <c r="AR23" s="16">
        <f t="shared" si="14"/>
        <v>289.60000000000002</v>
      </c>
      <c r="AS23" s="16">
        <f t="shared" si="15"/>
        <v>31.824175824175825</v>
      </c>
      <c r="AT23" s="16">
        <v>550</v>
      </c>
      <c r="AU23" s="16">
        <v>79.599999999999994</v>
      </c>
      <c r="AV23" s="16">
        <v>0</v>
      </c>
      <c r="AW23" s="16">
        <v>0</v>
      </c>
      <c r="AX23" s="16">
        <v>0</v>
      </c>
      <c r="AY23" s="16">
        <v>0</v>
      </c>
      <c r="AZ23" s="16">
        <v>360</v>
      </c>
      <c r="BA23" s="16">
        <v>210</v>
      </c>
      <c r="BB23" s="16">
        <v>0</v>
      </c>
      <c r="BC23" s="16">
        <v>0</v>
      </c>
      <c r="BD23" s="16">
        <v>0</v>
      </c>
      <c r="BE23" s="16">
        <v>0</v>
      </c>
      <c r="BF23" s="16">
        <v>0</v>
      </c>
      <c r="BG23" s="16">
        <v>0</v>
      </c>
      <c r="BH23" s="16">
        <v>1500</v>
      </c>
      <c r="BI23" s="16">
        <v>833.35599999999999</v>
      </c>
      <c r="BJ23" s="16">
        <v>1500</v>
      </c>
      <c r="BK23" s="16">
        <v>833.35599999999999</v>
      </c>
      <c r="BL23" s="16">
        <v>0</v>
      </c>
      <c r="BM23" s="16">
        <v>0</v>
      </c>
      <c r="BN23" s="16">
        <v>0</v>
      </c>
      <c r="BO23" s="16">
        <v>0</v>
      </c>
      <c r="BP23" s="16">
        <v>0</v>
      </c>
      <c r="BQ23" s="16">
        <v>0</v>
      </c>
      <c r="BR23" s="16">
        <v>0</v>
      </c>
      <c r="BS23" s="16">
        <v>423.21</v>
      </c>
      <c r="BT23" s="16">
        <v>0</v>
      </c>
      <c r="BU23" s="16">
        <f t="shared" si="16"/>
        <v>48618.6</v>
      </c>
      <c r="BV23" s="16">
        <f t="shared" si="17"/>
        <v>41163.593999999997</v>
      </c>
      <c r="BW23" s="16">
        <v>0</v>
      </c>
      <c r="BX23" s="16">
        <v>0</v>
      </c>
      <c r="BY23" s="16">
        <v>0</v>
      </c>
      <c r="BZ23" s="16">
        <v>0</v>
      </c>
      <c r="CA23" s="16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6">
        <v>0</v>
      </c>
      <c r="CH23" s="16">
        <v>0</v>
      </c>
      <c r="CI23" s="16">
        <v>0</v>
      </c>
      <c r="CJ23" s="16">
        <f t="shared" si="18"/>
        <v>0</v>
      </c>
      <c r="CK23" s="16">
        <f t="shared" si="19"/>
        <v>0</v>
      </c>
      <c r="CM23" s="17"/>
      <c r="CN23" s="17"/>
      <c r="CP23" s="17"/>
      <c r="CQ23" s="17"/>
      <c r="CS23" s="17"/>
    </row>
    <row r="24" spans="1:97" s="18" customFormat="1" ht="18" customHeight="1" x14ac:dyDescent="0.25">
      <c r="A24" s="14">
        <v>15</v>
      </c>
      <c r="B24" s="15" t="s">
        <v>13</v>
      </c>
      <c r="C24" s="16">
        <v>12304.4</v>
      </c>
      <c r="D24" s="16">
        <v>600</v>
      </c>
      <c r="E24" s="16">
        <f t="shared" si="0"/>
        <v>64377.5</v>
      </c>
      <c r="F24" s="16">
        <f t="shared" si="1"/>
        <v>56506.14</v>
      </c>
      <c r="G24" s="16">
        <f t="shared" si="2"/>
        <v>87.773119490505223</v>
      </c>
      <c r="H24" s="16">
        <f t="shared" si="3"/>
        <v>14888.5</v>
      </c>
      <c r="I24" s="16">
        <f t="shared" si="4"/>
        <v>15265.240000000002</v>
      </c>
      <c r="J24" s="16">
        <f t="shared" si="5"/>
        <v>102.53040937636433</v>
      </c>
      <c r="K24" s="16">
        <f t="shared" si="6"/>
        <v>8900</v>
      </c>
      <c r="L24" s="16">
        <f t="shared" si="7"/>
        <v>8230.9760000000006</v>
      </c>
      <c r="M24" s="16">
        <f t="shared" si="8"/>
        <v>92.482876404494391</v>
      </c>
      <c r="N24" s="16">
        <v>800</v>
      </c>
      <c r="O24" s="16">
        <v>789.21600000000001</v>
      </c>
      <c r="P24" s="16">
        <f t="shared" si="9"/>
        <v>98.652000000000001</v>
      </c>
      <c r="Q24" s="16">
        <v>3300</v>
      </c>
      <c r="R24" s="16">
        <v>2973.7260000000001</v>
      </c>
      <c r="S24" s="16">
        <f t="shared" si="10"/>
        <v>90.112909090909099</v>
      </c>
      <c r="T24" s="16">
        <v>8100</v>
      </c>
      <c r="U24" s="16">
        <v>7441.76</v>
      </c>
      <c r="V24" s="16">
        <f t="shared" si="11"/>
        <v>91.873580246913576</v>
      </c>
      <c r="W24" s="16">
        <v>550.5</v>
      </c>
      <c r="X24" s="16">
        <v>542</v>
      </c>
      <c r="Y24" s="16">
        <f t="shared" si="12"/>
        <v>98.455949137148053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49489</v>
      </c>
      <c r="AH24" s="16">
        <v>41240.9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f t="shared" si="13"/>
        <v>270.89999999999998</v>
      </c>
      <c r="AR24" s="16">
        <f t="shared" si="14"/>
        <v>181.28800000000001</v>
      </c>
      <c r="AS24" s="16">
        <f t="shared" si="15"/>
        <v>66.920634920634924</v>
      </c>
      <c r="AT24" s="16">
        <v>270.89999999999998</v>
      </c>
      <c r="AU24" s="16">
        <v>181.28800000000001</v>
      </c>
      <c r="AV24" s="16">
        <v>0</v>
      </c>
      <c r="AW24" s="16">
        <v>0</v>
      </c>
      <c r="AX24" s="16">
        <v>0</v>
      </c>
      <c r="AY24" s="16">
        <v>0</v>
      </c>
      <c r="AZ24" s="16">
        <v>0</v>
      </c>
      <c r="BA24" s="16">
        <v>0</v>
      </c>
      <c r="BB24" s="16">
        <v>0</v>
      </c>
      <c r="BC24" s="16">
        <v>0</v>
      </c>
      <c r="BD24" s="16">
        <v>0</v>
      </c>
      <c r="BE24" s="16">
        <v>0</v>
      </c>
      <c r="BF24" s="16">
        <v>0</v>
      </c>
      <c r="BG24" s="16">
        <v>0</v>
      </c>
      <c r="BH24" s="16">
        <v>1867.1</v>
      </c>
      <c r="BI24" s="16">
        <v>1233.8499999999999</v>
      </c>
      <c r="BJ24" s="16">
        <v>1867.1</v>
      </c>
      <c r="BK24" s="16">
        <v>1170.55</v>
      </c>
      <c r="BL24" s="16">
        <v>0</v>
      </c>
      <c r="BM24" s="16">
        <v>2103.4</v>
      </c>
      <c r="BN24" s="16">
        <v>0</v>
      </c>
      <c r="BO24" s="16">
        <v>0</v>
      </c>
      <c r="BP24" s="16">
        <v>0</v>
      </c>
      <c r="BQ24" s="16">
        <v>0</v>
      </c>
      <c r="BR24" s="16">
        <v>0</v>
      </c>
      <c r="BS24" s="16">
        <v>0</v>
      </c>
      <c r="BT24" s="16">
        <v>0</v>
      </c>
      <c r="BU24" s="16">
        <f t="shared" si="16"/>
        <v>64377.5</v>
      </c>
      <c r="BV24" s="16">
        <f t="shared" si="17"/>
        <v>56506.14</v>
      </c>
      <c r="BW24" s="16">
        <v>0</v>
      </c>
      <c r="BX24" s="16">
        <v>0</v>
      </c>
      <c r="BY24" s="16">
        <v>0</v>
      </c>
      <c r="BZ24" s="16">
        <v>0</v>
      </c>
      <c r="CA24" s="16">
        <v>0</v>
      </c>
      <c r="CB24" s="16">
        <v>0</v>
      </c>
      <c r="CC24" s="16">
        <v>0</v>
      </c>
      <c r="CD24" s="16">
        <v>0</v>
      </c>
      <c r="CE24" s="16">
        <v>0</v>
      </c>
      <c r="CF24" s="16">
        <v>0</v>
      </c>
      <c r="CG24" s="16">
        <v>18023.5</v>
      </c>
      <c r="CH24" s="16">
        <v>8500</v>
      </c>
      <c r="CI24" s="16">
        <v>0</v>
      </c>
      <c r="CJ24" s="16">
        <f t="shared" si="18"/>
        <v>18023.5</v>
      </c>
      <c r="CK24" s="16">
        <f t="shared" si="19"/>
        <v>8500</v>
      </c>
      <c r="CM24" s="17"/>
      <c r="CN24" s="17"/>
      <c r="CP24" s="17"/>
      <c r="CQ24" s="17"/>
      <c r="CS24" s="17"/>
    </row>
    <row r="25" spans="1:97" s="18" customFormat="1" ht="18" customHeight="1" x14ac:dyDescent="0.25">
      <c r="A25" s="14">
        <v>16</v>
      </c>
      <c r="B25" s="15" t="s">
        <v>14</v>
      </c>
      <c r="C25" s="16">
        <v>114379.7</v>
      </c>
      <c r="D25" s="16">
        <v>0</v>
      </c>
      <c r="E25" s="16">
        <f t="shared" si="0"/>
        <v>97216.3</v>
      </c>
      <c r="F25" s="16">
        <f t="shared" si="1"/>
        <v>76186.432300000015</v>
      </c>
      <c r="G25" s="16">
        <f t="shared" si="2"/>
        <v>78.367961236953079</v>
      </c>
      <c r="H25" s="16">
        <f t="shared" si="3"/>
        <v>36490</v>
      </c>
      <c r="I25" s="16">
        <f t="shared" si="4"/>
        <v>25716.9323</v>
      </c>
      <c r="J25" s="16">
        <f t="shared" si="5"/>
        <v>70.476657440394632</v>
      </c>
      <c r="K25" s="16">
        <f t="shared" si="6"/>
        <v>17350</v>
      </c>
      <c r="L25" s="16">
        <f t="shared" si="7"/>
        <v>12621.194</v>
      </c>
      <c r="M25" s="16">
        <f t="shared" si="8"/>
        <v>72.744634005763686</v>
      </c>
      <c r="N25" s="16">
        <v>4450</v>
      </c>
      <c r="O25" s="16">
        <v>2641.8159999999998</v>
      </c>
      <c r="P25" s="16">
        <f t="shared" si="9"/>
        <v>59.366651685393258</v>
      </c>
      <c r="Q25" s="16">
        <v>8800</v>
      </c>
      <c r="R25" s="16">
        <v>6251.9022999999997</v>
      </c>
      <c r="S25" s="16">
        <f t="shared" si="10"/>
        <v>71.044344318181814</v>
      </c>
      <c r="T25" s="16">
        <v>12900</v>
      </c>
      <c r="U25" s="16">
        <v>9979.3780000000006</v>
      </c>
      <c r="V25" s="16">
        <f t="shared" si="11"/>
        <v>77.359519379844969</v>
      </c>
      <c r="W25" s="16">
        <v>650</v>
      </c>
      <c r="X25" s="16">
        <v>1020.87</v>
      </c>
      <c r="Y25" s="16">
        <f t="shared" si="12"/>
        <v>157.05692307692308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59092.7</v>
      </c>
      <c r="AH25" s="16">
        <v>49243.9</v>
      </c>
      <c r="AI25" s="16">
        <v>0</v>
      </c>
      <c r="AJ25" s="16">
        <v>0</v>
      </c>
      <c r="AK25" s="16">
        <v>1633.6</v>
      </c>
      <c r="AL25" s="16">
        <v>1225.5999999999999</v>
      </c>
      <c r="AM25" s="16">
        <v>0</v>
      </c>
      <c r="AN25" s="16">
        <v>0</v>
      </c>
      <c r="AO25" s="16">
        <v>0</v>
      </c>
      <c r="AP25" s="16">
        <v>0</v>
      </c>
      <c r="AQ25" s="16">
        <f t="shared" si="13"/>
        <v>2660</v>
      </c>
      <c r="AR25" s="16">
        <f t="shared" si="14"/>
        <v>1981.346</v>
      </c>
      <c r="AS25" s="16">
        <f t="shared" si="15"/>
        <v>74.486691729323312</v>
      </c>
      <c r="AT25" s="16">
        <v>2300</v>
      </c>
      <c r="AU25" s="16">
        <v>1681.346</v>
      </c>
      <c r="AV25" s="16">
        <v>0</v>
      </c>
      <c r="AW25" s="16">
        <v>0</v>
      </c>
      <c r="AX25" s="16">
        <v>0</v>
      </c>
      <c r="AY25" s="16">
        <v>0</v>
      </c>
      <c r="AZ25" s="16">
        <v>360</v>
      </c>
      <c r="BA25" s="16">
        <v>300</v>
      </c>
      <c r="BB25" s="16">
        <v>0</v>
      </c>
      <c r="BC25" s="16">
        <v>0</v>
      </c>
      <c r="BD25" s="16">
        <v>0</v>
      </c>
      <c r="BE25" s="16">
        <v>0</v>
      </c>
      <c r="BF25" s="16">
        <v>0</v>
      </c>
      <c r="BG25" s="16">
        <v>0</v>
      </c>
      <c r="BH25" s="16">
        <v>6030</v>
      </c>
      <c r="BI25" s="16">
        <v>3215.77</v>
      </c>
      <c r="BJ25" s="16">
        <v>3700</v>
      </c>
      <c r="BK25" s="16">
        <v>1452.87</v>
      </c>
      <c r="BL25" s="16">
        <v>1000</v>
      </c>
      <c r="BM25" s="16">
        <v>0</v>
      </c>
      <c r="BN25" s="16">
        <v>0</v>
      </c>
      <c r="BO25" s="16">
        <v>200</v>
      </c>
      <c r="BP25" s="16">
        <v>0</v>
      </c>
      <c r="BQ25" s="16">
        <v>0</v>
      </c>
      <c r="BR25" s="16">
        <v>0</v>
      </c>
      <c r="BS25" s="16">
        <v>425.85</v>
      </c>
      <c r="BT25" s="16">
        <v>0</v>
      </c>
      <c r="BU25" s="16">
        <f t="shared" si="16"/>
        <v>97216.3</v>
      </c>
      <c r="BV25" s="16">
        <f t="shared" si="17"/>
        <v>76186.432300000015</v>
      </c>
      <c r="BW25" s="16">
        <v>0</v>
      </c>
      <c r="BX25" s="16">
        <v>0</v>
      </c>
      <c r="BY25" s="16">
        <v>0</v>
      </c>
      <c r="BZ25" s="16">
        <v>0</v>
      </c>
      <c r="CA25" s="16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6">
        <v>0</v>
      </c>
      <c r="CH25" s="16">
        <v>0</v>
      </c>
      <c r="CI25" s="16">
        <v>0</v>
      </c>
      <c r="CJ25" s="16">
        <f t="shared" si="18"/>
        <v>0</v>
      </c>
      <c r="CK25" s="16">
        <f t="shared" si="19"/>
        <v>0</v>
      </c>
      <c r="CM25" s="17"/>
      <c r="CN25" s="17"/>
      <c r="CP25" s="17"/>
      <c r="CQ25" s="17"/>
      <c r="CS25" s="17"/>
    </row>
    <row r="26" spans="1:97" s="18" customFormat="1" ht="18" customHeight="1" x14ac:dyDescent="0.25">
      <c r="A26" s="14">
        <v>17</v>
      </c>
      <c r="B26" s="15" t="s">
        <v>15</v>
      </c>
      <c r="C26" s="16">
        <v>3432</v>
      </c>
      <c r="D26" s="16">
        <v>0</v>
      </c>
      <c r="E26" s="16">
        <f t="shared" si="0"/>
        <v>48034.400000000001</v>
      </c>
      <c r="F26" s="16">
        <f t="shared" si="1"/>
        <v>38261.286</v>
      </c>
      <c r="G26" s="16">
        <f t="shared" si="2"/>
        <v>79.653927185517048</v>
      </c>
      <c r="H26" s="16">
        <f t="shared" si="3"/>
        <v>18189.2</v>
      </c>
      <c r="I26" s="16">
        <f t="shared" si="4"/>
        <v>13390.286</v>
      </c>
      <c r="J26" s="16">
        <f t="shared" si="5"/>
        <v>73.616684626041831</v>
      </c>
      <c r="K26" s="16">
        <f t="shared" si="6"/>
        <v>6219.7000000000007</v>
      </c>
      <c r="L26" s="16">
        <f t="shared" si="7"/>
        <v>5766.4110000000001</v>
      </c>
      <c r="M26" s="16">
        <f t="shared" si="8"/>
        <v>92.712043989259911</v>
      </c>
      <c r="N26" s="16">
        <v>1207.4000000000001</v>
      </c>
      <c r="O26" s="16">
        <v>917.40599999999995</v>
      </c>
      <c r="P26" s="16">
        <f t="shared" si="9"/>
        <v>75.98194467450719</v>
      </c>
      <c r="Q26" s="16">
        <v>7483</v>
      </c>
      <c r="R26" s="16">
        <v>4873.2640000000001</v>
      </c>
      <c r="S26" s="16">
        <f t="shared" si="10"/>
        <v>65.12446879593746</v>
      </c>
      <c r="T26" s="16">
        <v>5012.3</v>
      </c>
      <c r="U26" s="16">
        <v>4849.0050000000001</v>
      </c>
      <c r="V26" s="16">
        <f t="shared" si="11"/>
        <v>96.742114398579488</v>
      </c>
      <c r="W26" s="16">
        <v>192</v>
      </c>
      <c r="X26" s="16">
        <v>110.7</v>
      </c>
      <c r="Y26" s="16">
        <f t="shared" si="12"/>
        <v>57.65625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29845.200000000001</v>
      </c>
      <c r="AH26" s="16">
        <v>24871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f t="shared" si="13"/>
        <v>1038.8</v>
      </c>
      <c r="AR26" s="16">
        <f t="shared" si="14"/>
        <v>658.18600000000004</v>
      </c>
      <c r="AS26" s="16">
        <f t="shared" si="15"/>
        <v>63.360223334616869</v>
      </c>
      <c r="AT26" s="16">
        <v>1038.8</v>
      </c>
      <c r="AU26" s="16">
        <v>658.18600000000004</v>
      </c>
      <c r="AV26" s="16">
        <v>0</v>
      </c>
      <c r="AW26" s="16">
        <v>0</v>
      </c>
      <c r="AX26" s="16">
        <v>0</v>
      </c>
      <c r="AY26" s="16">
        <v>0</v>
      </c>
      <c r="AZ26" s="16">
        <v>0</v>
      </c>
      <c r="BA26" s="16">
        <v>0</v>
      </c>
      <c r="BB26" s="16">
        <v>0</v>
      </c>
      <c r="BC26" s="16">
        <v>0</v>
      </c>
      <c r="BD26" s="16">
        <v>0</v>
      </c>
      <c r="BE26" s="16">
        <v>0</v>
      </c>
      <c r="BF26" s="16">
        <v>0</v>
      </c>
      <c r="BG26" s="16">
        <v>0</v>
      </c>
      <c r="BH26" s="16">
        <v>3255.7</v>
      </c>
      <c r="BI26" s="16">
        <v>1981.7249999999999</v>
      </c>
      <c r="BJ26" s="16">
        <v>1455.7</v>
      </c>
      <c r="BK26" s="16">
        <v>20.625</v>
      </c>
      <c r="BL26" s="16">
        <v>0</v>
      </c>
      <c r="BM26" s="16">
        <v>0</v>
      </c>
      <c r="BN26" s="16">
        <v>0</v>
      </c>
      <c r="BO26" s="16">
        <v>0</v>
      </c>
      <c r="BP26" s="16">
        <v>0</v>
      </c>
      <c r="BQ26" s="16">
        <v>0</v>
      </c>
      <c r="BR26" s="16">
        <v>0</v>
      </c>
      <c r="BS26" s="16">
        <v>0</v>
      </c>
      <c r="BT26" s="16">
        <v>0</v>
      </c>
      <c r="BU26" s="16">
        <f t="shared" si="16"/>
        <v>48034.400000000001</v>
      </c>
      <c r="BV26" s="16">
        <f t="shared" si="17"/>
        <v>38261.286</v>
      </c>
      <c r="BW26" s="16">
        <v>0</v>
      </c>
      <c r="BX26" s="16">
        <v>0</v>
      </c>
      <c r="BY26" s="16">
        <v>0</v>
      </c>
      <c r="BZ26" s="16">
        <v>0</v>
      </c>
      <c r="CA26" s="16">
        <v>0</v>
      </c>
      <c r="CB26" s="16">
        <v>0</v>
      </c>
      <c r="CC26" s="16">
        <v>0</v>
      </c>
      <c r="CD26" s="16">
        <v>0</v>
      </c>
      <c r="CE26" s="16">
        <v>0</v>
      </c>
      <c r="CF26" s="16">
        <v>0</v>
      </c>
      <c r="CG26" s="16">
        <v>0</v>
      </c>
      <c r="CH26" s="16">
        <v>0</v>
      </c>
      <c r="CI26" s="16">
        <v>0</v>
      </c>
      <c r="CJ26" s="16">
        <f t="shared" si="18"/>
        <v>0</v>
      </c>
      <c r="CK26" s="16">
        <f t="shared" si="19"/>
        <v>0</v>
      </c>
      <c r="CM26" s="17"/>
      <c r="CN26" s="17"/>
      <c r="CP26" s="17"/>
      <c r="CQ26" s="17"/>
      <c r="CS26" s="17"/>
    </row>
    <row r="27" spans="1:97" s="18" customFormat="1" ht="18" customHeight="1" x14ac:dyDescent="0.25">
      <c r="A27" s="14">
        <v>18</v>
      </c>
      <c r="B27" s="15" t="s">
        <v>16</v>
      </c>
      <c r="C27" s="16">
        <v>2178.1</v>
      </c>
      <c r="D27" s="16">
        <v>0</v>
      </c>
      <c r="E27" s="16">
        <f t="shared" si="0"/>
        <v>24060.499999999996</v>
      </c>
      <c r="F27" s="16">
        <f t="shared" si="1"/>
        <v>18397.922999999999</v>
      </c>
      <c r="G27" s="16">
        <f t="shared" si="2"/>
        <v>76.465256332993917</v>
      </c>
      <c r="H27" s="16">
        <f t="shared" si="3"/>
        <v>6549.9000000000005</v>
      </c>
      <c r="I27" s="16">
        <f t="shared" si="4"/>
        <v>3805.6230000000005</v>
      </c>
      <c r="J27" s="16">
        <f t="shared" si="5"/>
        <v>58.102001557275685</v>
      </c>
      <c r="K27" s="16">
        <f t="shared" si="6"/>
        <v>2178.1</v>
      </c>
      <c r="L27" s="16">
        <f t="shared" si="7"/>
        <v>1613.5650000000001</v>
      </c>
      <c r="M27" s="16">
        <f t="shared" si="8"/>
        <v>74.081309398099265</v>
      </c>
      <c r="N27" s="16">
        <v>152.1</v>
      </c>
      <c r="O27" s="16">
        <v>103.38500000000001</v>
      </c>
      <c r="P27" s="16">
        <f t="shared" si="9"/>
        <v>67.97172912557528</v>
      </c>
      <c r="Q27" s="16">
        <v>3137.5</v>
      </c>
      <c r="R27" s="16">
        <v>1822.329</v>
      </c>
      <c r="S27" s="16">
        <f t="shared" si="10"/>
        <v>58.082199203187244</v>
      </c>
      <c r="T27" s="16">
        <v>2026</v>
      </c>
      <c r="U27" s="16">
        <v>1510.18</v>
      </c>
      <c r="V27" s="16">
        <f t="shared" si="11"/>
        <v>74.53998025666337</v>
      </c>
      <c r="W27" s="16">
        <v>242</v>
      </c>
      <c r="X27" s="16">
        <v>196.5</v>
      </c>
      <c r="Y27" s="16">
        <f t="shared" si="12"/>
        <v>81.198347107438025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17510.599999999999</v>
      </c>
      <c r="AH27" s="16">
        <v>14592.3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f t="shared" si="13"/>
        <v>192.3</v>
      </c>
      <c r="AR27" s="16">
        <f t="shared" si="14"/>
        <v>71.554000000000002</v>
      </c>
      <c r="AS27" s="16">
        <f t="shared" si="15"/>
        <v>37.209568382735306</v>
      </c>
      <c r="AT27" s="16">
        <v>192.3</v>
      </c>
      <c r="AU27" s="16">
        <v>71.554000000000002</v>
      </c>
      <c r="AV27" s="16">
        <v>0</v>
      </c>
      <c r="AW27" s="16">
        <v>0</v>
      </c>
      <c r="AX27" s="16">
        <v>0</v>
      </c>
      <c r="AY27" s="16">
        <v>0</v>
      </c>
      <c r="AZ27" s="16">
        <v>0</v>
      </c>
      <c r="BA27" s="16">
        <v>0</v>
      </c>
      <c r="BB27" s="16">
        <v>0</v>
      </c>
      <c r="BC27" s="16">
        <v>0</v>
      </c>
      <c r="BD27" s="16">
        <v>0</v>
      </c>
      <c r="BE27" s="16">
        <v>0</v>
      </c>
      <c r="BF27" s="16">
        <v>20</v>
      </c>
      <c r="BG27" s="16">
        <v>10</v>
      </c>
      <c r="BH27" s="16">
        <v>780</v>
      </c>
      <c r="BI27" s="16">
        <v>91.674999999999997</v>
      </c>
      <c r="BJ27" s="16">
        <v>780</v>
      </c>
      <c r="BK27" s="16">
        <v>91.674999999999997</v>
      </c>
      <c r="BL27" s="16">
        <v>0</v>
      </c>
      <c r="BM27" s="16">
        <v>0</v>
      </c>
      <c r="BN27" s="16">
        <v>0</v>
      </c>
      <c r="BO27" s="16">
        <v>0</v>
      </c>
      <c r="BP27" s="16">
        <v>0</v>
      </c>
      <c r="BQ27" s="16">
        <v>0</v>
      </c>
      <c r="BR27" s="16">
        <v>0</v>
      </c>
      <c r="BS27" s="16">
        <v>0</v>
      </c>
      <c r="BT27" s="16">
        <v>0</v>
      </c>
      <c r="BU27" s="16">
        <f t="shared" si="16"/>
        <v>24060.499999999996</v>
      </c>
      <c r="BV27" s="16">
        <f t="shared" si="17"/>
        <v>18397.922999999999</v>
      </c>
      <c r="BW27" s="16">
        <v>0</v>
      </c>
      <c r="BX27" s="16">
        <v>0</v>
      </c>
      <c r="BY27" s="16">
        <v>0</v>
      </c>
      <c r="BZ27" s="16">
        <v>0</v>
      </c>
      <c r="CA27" s="16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6">
        <v>0</v>
      </c>
      <c r="CH27" s="16">
        <v>0</v>
      </c>
      <c r="CI27" s="16">
        <v>0</v>
      </c>
      <c r="CJ27" s="16">
        <f t="shared" si="18"/>
        <v>0</v>
      </c>
      <c r="CK27" s="16">
        <f t="shared" si="19"/>
        <v>0</v>
      </c>
      <c r="CM27" s="17"/>
      <c r="CN27" s="17"/>
      <c r="CP27" s="17"/>
      <c r="CQ27" s="17"/>
      <c r="CS27" s="17"/>
    </row>
    <row r="28" spans="1:97" s="18" customFormat="1" ht="18" customHeight="1" x14ac:dyDescent="0.25">
      <c r="A28" s="14">
        <v>19</v>
      </c>
      <c r="B28" s="15" t="s">
        <v>17</v>
      </c>
      <c r="C28" s="16">
        <v>273.39999999999998</v>
      </c>
      <c r="D28" s="16">
        <v>0</v>
      </c>
      <c r="E28" s="16">
        <f t="shared" si="0"/>
        <v>33875</v>
      </c>
      <c r="F28" s="16">
        <f t="shared" si="1"/>
        <v>25094.135999999999</v>
      </c>
      <c r="G28" s="16">
        <f t="shared" si="2"/>
        <v>74.078630258302582</v>
      </c>
      <c r="H28" s="16">
        <f t="shared" si="3"/>
        <v>12930.1</v>
      </c>
      <c r="I28" s="16">
        <f t="shared" si="4"/>
        <v>7487.4359999999997</v>
      </c>
      <c r="J28" s="16">
        <f t="shared" si="5"/>
        <v>57.907023147539462</v>
      </c>
      <c r="K28" s="16">
        <f t="shared" si="6"/>
        <v>4200.1000000000004</v>
      </c>
      <c r="L28" s="16">
        <f t="shared" si="7"/>
        <v>2716.65</v>
      </c>
      <c r="M28" s="16">
        <f t="shared" si="8"/>
        <v>64.680602842789455</v>
      </c>
      <c r="N28" s="16">
        <v>130</v>
      </c>
      <c r="O28" s="16">
        <v>48.81</v>
      </c>
      <c r="P28" s="16">
        <f t="shared" si="9"/>
        <v>37.546153846153842</v>
      </c>
      <c r="Q28" s="16">
        <v>6800</v>
      </c>
      <c r="R28" s="16">
        <v>3750.75</v>
      </c>
      <c r="S28" s="16">
        <f t="shared" si="10"/>
        <v>55.158088235294123</v>
      </c>
      <c r="T28" s="16">
        <v>4070.1</v>
      </c>
      <c r="U28" s="16">
        <v>2667.84</v>
      </c>
      <c r="V28" s="16">
        <f t="shared" si="11"/>
        <v>65.547283850519648</v>
      </c>
      <c r="W28" s="16">
        <v>120</v>
      </c>
      <c r="X28" s="16">
        <v>105.1</v>
      </c>
      <c r="Y28" s="16">
        <f t="shared" si="12"/>
        <v>87.583333333333329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20944.900000000001</v>
      </c>
      <c r="AH28" s="16">
        <v>17606.7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f t="shared" si="13"/>
        <v>550</v>
      </c>
      <c r="AR28" s="16">
        <f t="shared" si="14"/>
        <v>567.476</v>
      </c>
      <c r="AS28" s="16">
        <f t="shared" si="15"/>
        <v>103.17745454545455</v>
      </c>
      <c r="AT28" s="16">
        <v>550</v>
      </c>
      <c r="AU28" s="16">
        <v>567.476</v>
      </c>
      <c r="AV28" s="16">
        <v>0</v>
      </c>
      <c r="AW28" s="16">
        <v>0</v>
      </c>
      <c r="AX28" s="16">
        <v>0</v>
      </c>
      <c r="AY28" s="16">
        <v>0</v>
      </c>
      <c r="AZ28" s="16">
        <v>0</v>
      </c>
      <c r="BA28" s="16">
        <v>0</v>
      </c>
      <c r="BB28" s="16">
        <v>0</v>
      </c>
      <c r="BC28" s="16">
        <v>0</v>
      </c>
      <c r="BD28" s="16">
        <v>0</v>
      </c>
      <c r="BE28" s="16">
        <v>0</v>
      </c>
      <c r="BF28" s="16">
        <v>0</v>
      </c>
      <c r="BG28" s="16">
        <v>0</v>
      </c>
      <c r="BH28" s="16">
        <v>900</v>
      </c>
      <c r="BI28" s="16">
        <v>64.760000000000005</v>
      </c>
      <c r="BJ28" s="16">
        <v>900</v>
      </c>
      <c r="BK28" s="16">
        <v>62.6</v>
      </c>
      <c r="BL28" s="16">
        <v>0</v>
      </c>
      <c r="BM28" s="16">
        <v>0</v>
      </c>
      <c r="BN28" s="16">
        <v>0</v>
      </c>
      <c r="BO28" s="16">
        <v>0</v>
      </c>
      <c r="BP28" s="16">
        <v>0</v>
      </c>
      <c r="BQ28" s="16">
        <v>0</v>
      </c>
      <c r="BR28" s="16">
        <v>360</v>
      </c>
      <c r="BS28" s="16">
        <v>282.7</v>
      </c>
      <c r="BT28" s="16">
        <v>0</v>
      </c>
      <c r="BU28" s="16">
        <f t="shared" si="16"/>
        <v>33875</v>
      </c>
      <c r="BV28" s="16">
        <f t="shared" si="17"/>
        <v>25094.135999999999</v>
      </c>
      <c r="BW28" s="16">
        <v>0</v>
      </c>
      <c r="BX28" s="16">
        <v>0</v>
      </c>
      <c r="BY28" s="16">
        <v>0</v>
      </c>
      <c r="BZ28" s="16">
        <v>0</v>
      </c>
      <c r="CA28" s="16">
        <v>0</v>
      </c>
      <c r="CB28" s="16">
        <v>0</v>
      </c>
      <c r="CC28" s="16">
        <v>0</v>
      </c>
      <c r="CD28" s="16">
        <v>0</v>
      </c>
      <c r="CE28" s="16">
        <v>0</v>
      </c>
      <c r="CF28" s="16">
        <v>0</v>
      </c>
      <c r="CG28" s="16">
        <v>0</v>
      </c>
      <c r="CH28" s="16">
        <v>0</v>
      </c>
      <c r="CI28" s="16">
        <v>0</v>
      </c>
      <c r="CJ28" s="16">
        <f t="shared" si="18"/>
        <v>0</v>
      </c>
      <c r="CK28" s="16">
        <f t="shared" si="19"/>
        <v>0</v>
      </c>
      <c r="CM28" s="17"/>
      <c r="CN28" s="17"/>
      <c r="CP28" s="17"/>
      <c r="CQ28" s="17"/>
      <c r="CS28" s="17"/>
    </row>
    <row r="29" spans="1:97" s="18" customFormat="1" ht="18" customHeight="1" x14ac:dyDescent="0.25">
      <c r="A29" s="14">
        <v>20</v>
      </c>
      <c r="B29" s="15" t="s">
        <v>18</v>
      </c>
      <c r="C29" s="16">
        <v>1086.2</v>
      </c>
      <c r="D29" s="16">
        <v>0</v>
      </c>
      <c r="E29" s="16">
        <f t="shared" si="0"/>
        <v>12431.7</v>
      </c>
      <c r="F29" s="16">
        <f t="shared" si="1"/>
        <v>10603.742</v>
      </c>
      <c r="G29" s="16">
        <f t="shared" si="2"/>
        <v>85.2959933074318</v>
      </c>
      <c r="H29" s="16">
        <f t="shared" si="3"/>
        <v>2006.5</v>
      </c>
      <c r="I29" s="16">
        <f t="shared" si="4"/>
        <v>1916.1420000000003</v>
      </c>
      <c r="J29" s="16">
        <f t="shared" si="5"/>
        <v>95.496735609269891</v>
      </c>
      <c r="K29" s="16">
        <f t="shared" si="6"/>
        <v>745</v>
      </c>
      <c r="L29" s="16">
        <f t="shared" si="7"/>
        <v>715.93200000000002</v>
      </c>
      <c r="M29" s="16">
        <f t="shared" si="8"/>
        <v>96.098255033557052</v>
      </c>
      <c r="N29" s="16">
        <v>70</v>
      </c>
      <c r="O29" s="16">
        <v>29.111999999999998</v>
      </c>
      <c r="P29" s="16">
        <f t="shared" si="9"/>
        <v>41.588571428571427</v>
      </c>
      <c r="Q29" s="16">
        <v>655.5</v>
      </c>
      <c r="R29" s="16">
        <v>512.52</v>
      </c>
      <c r="S29" s="16">
        <f t="shared" si="10"/>
        <v>78.187643020594962</v>
      </c>
      <c r="T29" s="16">
        <v>675</v>
      </c>
      <c r="U29" s="16">
        <v>686.82</v>
      </c>
      <c r="V29" s="16">
        <f t="shared" si="11"/>
        <v>101.75111111111113</v>
      </c>
      <c r="W29" s="16">
        <v>50</v>
      </c>
      <c r="X29" s="16">
        <v>71.92</v>
      </c>
      <c r="Y29" s="16">
        <f t="shared" si="12"/>
        <v>143.84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10425.200000000001</v>
      </c>
      <c r="AH29" s="16">
        <v>8687.6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f t="shared" si="13"/>
        <v>196</v>
      </c>
      <c r="AR29" s="16">
        <f t="shared" si="14"/>
        <v>232.62</v>
      </c>
      <c r="AS29" s="16">
        <f t="shared" si="15"/>
        <v>118.68367346938776</v>
      </c>
      <c r="AT29" s="16">
        <v>196</v>
      </c>
      <c r="AU29" s="16">
        <v>232.62</v>
      </c>
      <c r="AV29" s="16">
        <v>0</v>
      </c>
      <c r="AW29" s="16">
        <v>0</v>
      </c>
      <c r="AX29" s="16">
        <v>0</v>
      </c>
      <c r="AY29" s="16">
        <v>0</v>
      </c>
      <c r="AZ29" s="16">
        <v>0</v>
      </c>
      <c r="BA29" s="16">
        <v>0</v>
      </c>
      <c r="BB29" s="16">
        <v>0</v>
      </c>
      <c r="BC29" s="16">
        <v>0</v>
      </c>
      <c r="BD29" s="16">
        <v>0</v>
      </c>
      <c r="BE29" s="16">
        <v>0</v>
      </c>
      <c r="BF29" s="16">
        <v>0</v>
      </c>
      <c r="BG29" s="16">
        <v>0</v>
      </c>
      <c r="BH29" s="16">
        <v>360</v>
      </c>
      <c r="BI29" s="16">
        <v>383.15</v>
      </c>
      <c r="BJ29" s="16">
        <v>360</v>
      </c>
      <c r="BK29" s="16">
        <v>383.15</v>
      </c>
      <c r="BL29" s="16">
        <v>0</v>
      </c>
      <c r="BM29" s="16">
        <v>0</v>
      </c>
      <c r="BN29" s="16">
        <v>0</v>
      </c>
      <c r="BO29" s="16">
        <v>0</v>
      </c>
      <c r="BP29" s="16">
        <v>0</v>
      </c>
      <c r="BQ29" s="16">
        <v>0</v>
      </c>
      <c r="BR29" s="16">
        <v>0</v>
      </c>
      <c r="BS29" s="16">
        <v>0</v>
      </c>
      <c r="BT29" s="16">
        <v>0</v>
      </c>
      <c r="BU29" s="16">
        <f t="shared" si="16"/>
        <v>12431.7</v>
      </c>
      <c r="BV29" s="16">
        <f t="shared" si="17"/>
        <v>10603.742</v>
      </c>
      <c r="BW29" s="16">
        <v>0</v>
      </c>
      <c r="BX29" s="16">
        <v>0</v>
      </c>
      <c r="BY29" s="16">
        <v>0</v>
      </c>
      <c r="BZ29" s="16">
        <v>0</v>
      </c>
      <c r="CA29" s="16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6">
        <v>0</v>
      </c>
      <c r="CH29" s="16">
        <v>0</v>
      </c>
      <c r="CI29" s="16">
        <v>0</v>
      </c>
      <c r="CJ29" s="16">
        <f t="shared" si="18"/>
        <v>0</v>
      </c>
      <c r="CK29" s="16">
        <f t="shared" si="19"/>
        <v>0</v>
      </c>
      <c r="CM29" s="17"/>
      <c r="CN29" s="17"/>
      <c r="CP29" s="17"/>
      <c r="CQ29" s="17"/>
      <c r="CS29" s="17"/>
    </row>
    <row r="30" spans="1:97" s="18" customFormat="1" ht="18" customHeight="1" x14ac:dyDescent="0.25">
      <c r="A30" s="14">
        <v>21</v>
      </c>
      <c r="B30" s="15" t="s">
        <v>19</v>
      </c>
      <c r="C30" s="16">
        <v>9549.2999999999993</v>
      </c>
      <c r="D30" s="16">
        <v>0</v>
      </c>
      <c r="E30" s="16">
        <f t="shared" si="0"/>
        <v>28595</v>
      </c>
      <c r="F30" s="16">
        <f t="shared" si="1"/>
        <v>21679.319</v>
      </c>
      <c r="G30" s="16">
        <f t="shared" si="2"/>
        <v>75.815069068018886</v>
      </c>
      <c r="H30" s="16">
        <f t="shared" si="3"/>
        <v>8709.5</v>
      </c>
      <c r="I30" s="16">
        <f t="shared" si="4"/>
        <v>5108.0189999999993</v>
      </c>
      <c r="J30" s="16">
        <f t="shared" si="5"/>
        <v>58.648820253745903</v>
      </c>
      <c r="K30" s="16">
        <f t="shared" si="6"/>
        <v>3138.9</v>
      </c>
      <c r="L30" s="16">
        <f t="shared" si="7"/>
        <v>2504.5590000000002</v>
      </c>
      <c r="M30" s="16">
        <f t="shared" si="8"/>
        <v>79.79097773105228</v>
      </c>
      <c r="N30" s="16">
        <v>380.9</v>
      </c>
      <c r="O30" s="16">
        <v>142.38900000000001</v>
      </c>
      <c r="P30" s="16">
        <f t="shared" si="9"/>
        <v>37.382252559726972</v>
      </c>
      <c r="Q30" s="16">
        <v>3937.2</v>
      </c>
      <c r="R30" s="16">
        <v>2026.626</v>
      </c>
      <c r="S30" s="16">
        <f t="shared" si="10"/>
        <v>51.47378847912222</v>
      </c>
      <c r="T30" s="16">
        <v>2758</v>
      </c>
      <c r="U30" s="16">
        <v>2362.17</v>
      </c>
      <c r="V30" s="16">
        <f t="shared" si="11"/>
        <v>85.647933284989136</v>
      </c>
      <c r="W30" s="16">
        <v>460</v>
      </c>
      <c r="X30" s="16">
        <v>285</v>
      </c>
      <c r="Y30" s="16">
        <f t="shared" si="12"/>
        <v>61.95652173913043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19885.5</v>
      </c>
      <c r="AH30" s="16">
        <v>16571.3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f t="shared" si="13"/>
        <v>213.4</v>
      </c>
      <c r="AR30" s="16">
        <f t="shared" si="14"/>
        <v>115.384</v>
      </c>
      <c r="AS30" s="16">
        <f t="shared" si="15"/>
        <v>54.069353327085288</v>
      </c>
      <c r="AT30" s="16">
        <v>213.4</v>
      </c>
      <c r="AU30" s="16">
        <v>115.384</v>
      </c>
      <c r="AV30" s="16">
        <v>0</v>
      </c>
      <c r="AW30" s="16">
        <v>0</v>
      </c>
      <c r="AX30" s="16">
        <v>0</v>
      </c>
      <c r="AY30" s="16">
        <v>0</v>
      </c>
      <c r="AZ30" s="16">
        <v>0</v>
      </c>
      <c r="BA30" s="16">
        <v>0</v>
      </c>
      <c r="BB30" s="16">
        <v>0</v>
      </c>
      <c r="BC30" s="16">
        <v>0</v>
      </c>
      <c r="BD30" s="16">
        <v>0</v>
      </c>
      <c r="BE30" s="16">
        <v>0</v>
      </c>
      <c r="BF30" s="16">
        <v>0</v>
      </c>
      <c r="BG30" s="16">
        <v>0</v>
      </c>
      <c r="BH30" s="16">
        <v>960</v>
      </c>
      <c r="BI30" s="16">
        <v>51.45</v>
      </c>
      <c r="BJ30" s="16">
        <v>960</v>
      </c>
      <c r="BK30" s="16">
        <v>51.45</v>
      </c>
      <c r="BL30" s="16">
        <v>0</v>
      </c>
      <c r="BM30" s="16">
        <v>0</v>
      </c>
      <c r="BN30" s="16">
        <v>0</v>
      </c>
      <c r="BO30" s="16">
        <v>0</v>
      </c>
      <c r="BP30" s="16">
        <v>0</v>
      </c>
      <c r="BQ30" s="16">
        <v>0</v>
      </c>
      <c r="BR30" s="16">
        <v>0</v>
      </c>
      <c r="BS30" s="16">
        <v>125</v>
      </c>
      <c r="BT30" s="16">
        <v>0</v>
      </c>
      <c r="BU30" s="16">
        <f t="shared" si="16"/>
        <v>28595</v>
      </c>
      <c r="BV30" s="16">
        <f t="shared" si="17"/>
        <v>21679.319</v>
      </c>
      <c r="BW30" s="16">
        <v>0</v>
      </c>
      <c r="BX30" s="16">
        <v>0</v>
      </c>
      <c r="BY30" s="16">
        <v>0</v>
      </c>
      <c r="BZ30" s="16">
        <v>0</v>
      </c>
      <c r="CA30" s="16">
        <v>0</v>
      </c>
      <c r="CB30" s="16">
        <v>0</v>
      </c>
      <c r="CC30" s="16">
        <v>0</v>
      </c>
      <c r="CD30" s="16">
        <v>0</v>
      </c>
      <c r="CE30" s="16">
        <v>0</v>
      </c>
      <c r="CF30" s="16">
        <v>0</v>
      </c>
      <c r="CG30" s="16">
        <v>0</v>
      </c>
      <c r="CH30" s="16">
        <v>0</v>
      </c>
      <c r="CI30" s="16">
        <v>0</v>
      </c>
      <c r="CJ30" s="16">
        <f t="shared" si="18"/>
        <v>0</v>
      </c>
      <c r="CK30" s="16">
        <f t="shared" si="19"/>
        <v>0</v>
      </c>
      <c r="CM30" s="17"/>
      <c r="CN30" s="17"/>
      <c r="CP30" s="17"/>
      <c r="CQ30" s="17"/>
      <c r="CS30" s="17"/>
    </row>
    <row r="31" spans="1:97" s="18" customFormat="1" ht="18" customHeight="1" x14ac:dyDescent="0.25">
      <c r="A31" s="14">
        <v>22</v>
      </c>
      <c r="B31" s="15" t="s">
        <v>20</v>
      </c>
      <c r="C31" s="16">
        <v>19576.099999999999</v>
      </c>
      <c r="D31" s="16">
        <v>0</v>
      </c>
      <c r="E31" s="16">
        <f t="shared" si="0"/>
        <v>68016.899999999994</v>
      </c>
      <c r="F31" s="16">
        <f t="shared" si="1"/>
        <v>55124.859399999994</v>
      </c>
      <c r="G31" s="16">
        <f t="shared" si="2"/>
        <v>81.045827434064179</v>
      </c>
      <c r="H31" s="16">
        <f t="shared" si="3"/>
        <v>20960.2</v>
      </c>
      <c r="I31" s="16">
        <f t="shared" si="4"/>
        <v>15910.9594</v>
      </c>
      <c r="J31" s="16">
        <f t="shared" si="5"/>
        <v>75.910341504374955</v>
      </c>
      <c r="K31" s="16">
        <f t="shared" si="6"/>
        <v>6914.9000000000005</v>
      </c>
      <c r="L31" s="16">
        <f t="shared" si="7"/>
        <v>4827.4931999999999</v>
      </c>
      <c r="M31" s="16">
        <f t="shared" si="8"/>
        <v>69.812914141925404</v>
      </c>
      <c r="N31" s="16">
        <v>250.6</v>
      </c>
      <c r="O31" s="16">
        <v>73.493200000000002</v>
      </c>
      <c r="P31" s="16">
        <f t="shared" si="9"/>
        <v>29.326895450917799</v>
      </c>
      <c r="Q31" s="16">
        <v>8625.2999999999993</v>
      </c>
      <c r="R31" s="16">
        <v>7453.6541999999999</v>
      </c>
      <c r="S31" s="16">
        <f t="shared" si="10"/>
        <v>86.416173350492159</v>
      </c>
      <c r="T31" s="16">
        <v>6664.3</v>
      </c>
      <c r="U31" s="16">
        <v>4754</v>
      </c>
      <c r="V31" s="16">
        <f t="shared" si="11"/>
        <v>71.335324040034209</v>
      </c>
      <c r="W31" s="16">
        <v>540</v>
      </c>
      <c r="X31" s="16">
        <v>141.69999999999999</v>
      </c>
      <c r="Y31" s="16">
        <f t="shared" si="12"/>
        <v>26.240740740740737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47056.7</v>
      </c>
      <c r="AH31" s="16">
        <v>39213.9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f t="shared" si="13"/>
        <v>980</v>
      </c>
      <c r="AR31" s="16">
        <f t="shared" si="14"/>
        <v>1158.912</v>
      </c>
      <c r="AS31" s="16">
        <f t="shared" si="15"/>
        <v>118.25632653061224</v>
      </c>
      <c r="AT31" s="16">
        <v>800</v>
      </c>
      <c r="AU31" s="16">
        <v>895.41200000000003</v>
      </c>
      <c r="AV31" s="16">
        <v>0</v>
      </c>
      <c r="AW31" s="16">
        <v>0</v>
      </c>
      <c r="AX31" s="16">
        <v>0</v>
      </c>
      <c r="AY31" s="16">
        <v>0</v>
      </c>
      <c r="AZ31" s="16">
        <v>180</v>
      </c>
      <c r="BA31" s="16">
        <v>263.5</v>
      </c>
      <c r="BB31" s="16">
        <v>0</v>
      </c>
      <c r="BC31" s="16">
        <v>0</v>
      </c>
      <c r="BD31" s="16">
        <v>0</v>
      </c>
      <c r="BE31" s="16">
        <v>0</v>
      </c>
      <c r="BF31" s="16">
        <v>0</v>
      </c>
      <c r="BG31" s="16">
        <v>0</v>
      </c>
      <c r="BH31" s="16">
        <v>3900</v>
      </c>
      <c r="BI31" s="16">
        <v>2329.1999999999998</v>
      </c>
      <c r="BJ31" s="16">
        <v>1600</v>
      </c>
      <c r="BK31" s="16">
        <v>553.79999999999995</v>
      </c>
      <c r="BL31" s="16">
        <v>0</v>
      </c>
      <c r="BM31" s="16">
        <v>0</v>
      </c>
      <c r="BN31" s="16">
        <v>0</v>
      </c>
      <c r="BO31" s="16">
        <v>0</v>
      </c>
      <c r="BP31" s="16">
        <v>0</v>
      </c>
      <c r="BQ31" s="16">
        <v>0</v>
      </c>
      <c r="BR31" s="16">
        <v>0</v>
      </c>
      <c r="BS31" s="16">
        <v>0</v>
      </c>
      <c r="BT31" s="16">
        <v>0</v>
      </c>
      <c r="BU31" s="16">
        <f t="shared" si="16"/>
        <v>68016.899999999994</v>
      </c>
      <c r="BV31" s="16">
        <f t="shared" si="17"/>
        <v>55124.859399999994</v>
      </c>
      <c r="BW31" s="16">
        <v>0</v>
      </c>
      <c r="BX31" s="16">
        <v>0</v>
      </c>
      <c r="BY31" s="16">
        <v>0</v>
      </c>
      <c r="BZ31" s="16">
        <v>0</v>
      </c>
      <c r="CA31" s="16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6">
        <v>0</v>
      </c>
      <c r="CH31" s="16">
        <v>0</v>
      </c>
      <c r="CI31" s="16">
        <v>0</v>
      </c>
      <c r="CJ31" s="16">
        <f t="shared" si="18"/>
        <v>0</v>
      </c>
      <c r="CK31" s="16">
        <f t="shared" si="19"/>
        <v>0</v>
      </c>
      <c r="CM31" s="17"/>
      <c r="CN31" s="17"/>
      <c r="CP31" s="17"/>
      <c r="CQ31" s="17"/>
      <c r="CS31" s="17"/>
    </row>
    <row r="32" spans="1:97" s="18" customFormat="1" ht="18" customHeight="1" x14ac:dyDescent="0.25">
      <c r="A32" s="14">
        <v>23</v>
      </c>
      <c r="B32" s="15" t="s">
        <v>21</v>
      </c>
      <c r="C32" s="16">
        <v>0</v>
      </c>
      <c r="D32" s="16">
        <v>0</v>
      </c>
      <c r="E32" s="16">
        <f t="shared" si="0"/>
        <v>38663.300000000003</v>
      </c>
      <c r="F32" s="16">
        <f t="shared" si="1"/>
        <v>25947.734</v>
      </c>
      <c r="G32" s="16">
        <f t="shared" si="2"/>
        <v>67.112051997630829</v>
      </c>
      <c r="H32" s="16">
        <f t="shared" si="3"/>
        <v>11272</v>
      </c>
      <c r="I32" s="16">
        <f t="shared" si="4"/>
        <v>3244.5110000000004</v>
      </c>
      <c r="J32" s="16">
        <f t="shared" si="5"/>
        <v>28.78380943931867</v>
      </c>
      <c r="K32" s="16">
        <f t="shared" si="6"/>
        <v>4180</v>
      </c>
      <c r="L32" s="16">
        <f t="shared" si="7"/>
        <v>2083.5690000000004</v>
      </c>
      <c r="M32" s="16">
        <f t="shared" si="8"/>
        <v>49.846148325358861</v>
      </c>
      <c r="N32" s="16">
        <v>180</v>
      </c>
      <c r="O32" s="16">
        <v>0.501</v>
      </c>
      <c r="P32" s="16">
        <f t="shared" si="9"/>
        <v>0.27833333333333332</v>
      </c>
      <c r="Q32" s="16">
        <v>5256</v>
      </c>
      <c r="R32" s="16">
        <v>1065.21</v>
      </c>
      <c r="S32" s="16">
        <f t="shared" si="10"/>
        <v>20.266552511415526</v>
      </c>
      <c r="T32" s="16">
        <v>4000</v>
      </c>
      <c r="U32" s="16">
        <v>2083.0680000000002</v>
      </c>
      <c r="V32" s="16">
        <f t="shared" si="11"/>
        <v>52.07670000000001</v>
      </c>
      <c r="W32" s="16">
        <v>150</v>
      </c>
      <c r="X32" s="16">
        <v>10</v>
      </c>
      <c r="Y32" s="16">
        <f t="shared" si="12"/>
        <v>6.666666666666667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27391.3</v>
      </c>
      <c r="AH32" s="16">
        <v>22826.1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f t="shared" si="13"/>
        <v>690</v>
      </c>
      <c r="AR32" s="16">
        <f t="shared" si="14"/>
        <v>85.731999999999999</v>
      </c>
      <c r="AS32" s="16">
        <f t="shared" si="15"/>
        <v>12.424927536231884</v>
      </c>
      <c r="AT32" s="16">
        <v>690</v>
      </c>
      <c r="AU32" s="16">
        <v>85.731999999999999</v>
      </c>
      <c r="AV32" s="16">
        <v>0</v>
      </c>
      <c r="AW32" s="16">
        <v>0</v>
      </c>
      <c r="AX32" s="16">
        <v>0</v>
      </c>
      <c r="AY32" s="16">
        <v>0</v>
      </c>
      <c r="AZ32" s="16">
        <v>0</v>
      </c>
      <c r="BA32" s="16">
        <v>0</v>
      </c>
      <c r="BB32" s="16">
        <v>0</v>
      </c>
      <c r="BC32" s="16">
        <v>0</v>
      </c>
      <c r="BD32" s="16">
        <v>0</v>
      </c>
      <c r="BE32" s="16">
        <v>0</v>
      </c>
      <c r="BF32" s="16">
        <v>0</v>
      </c>
      <c r="BG32" s="16">
        <v>0</v>
      </c>
      <c r="BH32" s="16">
        <v>996</v>
      </c>
      <c r="BI32" s="16">
        <v>0</v>
      </c>
      <c r="BJ32" s="16">
        <v>996</v>
      </c>
      <c r="BK32" s="16">
        <v>0</v>
      </c>
      <c r="BL32" s="16">
        <v>0</v>
      </c>
      <c r="BM32" s="16">
        <v>0</v>
      </c>
      <c r="BN32" s="16">
        <v>0</v>
      </c>
      <c r="BO32" s="16">
        <v>0</v>
      </c>
      <c r="BP32" s="16">
        <v>0</v>
      </c>
      <c r="BQ32" s="16">
        <v>0</v>
      </c>
      <c r="BR32" s="16">
        <v>0</v>
      </c>
      <c r="BS32" s="16">
        <v>0</v>
      </c>
      <c r="BT32" s="16">
        <v>-122.877</v>
      </c>
      <c r="BU32" s="16">
        <f t="shared" si="16"/>
        <v>38663.300000000003</v>
      </c>
      <c r="BV32" s="16">
        <f t="shared" si="17"/>
        <v>25947.734</v>
      </c>
      <c r="BW32" s="16">
        <v>0</v>
      </c>
      <c r="BX32" s="16">
        <v>0</v>
      </c>
      <c r="BY32" s="16">
        <v>0</v>
      </c>
      <c r="BZ32" s="16">
        <v>0</v>
      </c>
      <c r="CA32" s="16">
        <v>0</v>
      </c>
      <c r="CB32" s="16">
        <v>0</v>
      </c>
      <c r="CC32" s="16">
        <v>0</v>
      </c>
      <c r="CD32" s="16">
        <v>0</v>
      </c>
      <c r="CE32" s="16">
        <v>0</v>
      </c>
      <c r="CF32" s="16">
        <v>0</v>
      </c>
      <c r="CG32" s="16">
        <v>525.29999999999995</v>
      </c>
      <c r="CH32" s="16">
        <v>0</v>
      </c>
      <c r="CI32" s="16">
        <v>0</v>
      </c>
      <c r="CJ32" s="16">
        <f t="shared" si="18"/>
        <v>525.29999999999995</v>
      </c>
      <c r="CK32" s="16">
        <f t="shared" si="19"/>
        <v>0</v>
      </c>
      <c r="CM32" s="17"/>
      <c r="CN32" s="17"/>
      <c r="CP32" s="17"/>
      <c r="CQ32" s="17"/>
      <c r="CS32" s="17"/>
    </row>
    <row r="33" spans="1:97" s="18" customFormat="1" ht="18" customHeight="1" x14ac:dyDescent="0.25">
      <c r="A33" s="14">
        <v>24</v>
      </c>
      <c r="B33" s="15" t="s">
        <v>22</v>
      </c>
      <c r="C33" s="16">
        <v>28543.5</v>
      </c>
      <c r="D33" s="16">
        <v>0</v>
      </c>
      <c r="E33" s="16">
        <f t="shared" si="0"/>
        <v>33776.800000000003</v>
      </c>
      <c r="F33" s="16">
        <f t="shared" si="1"/>
        <v>29925.392000000003</v>
      </c>
      <c r="G33" s="16">
        <f t="shared" si="2"/>
        <v>88.597475190071293</v>
      </c>
      <c r="H33" s="16">
        <f t="shared" si="3"/>
        <v>14484.8</v>
      </c>
      <c r="I33" s="16">
        <f t="shared" si="4"/>
        <v>13848.791999999999</v>
      </c>
      <c r="J33" s="16">
        <f t="shared" si="5"/>
        <v>95.609135093339219</v>
      </c>
      <c r="K33" s="16">
        <f t="shared" si="6"/>
        <v>6950</v>
      </c>
      <c r="L33" s="16">
        <f t="shared" si="7"/>
        <v>4844.2730000000001</v>
      </c>
      <c r="M33" s="16">
        <f t="shared" si="8"/>
        <v>69.701769784172669</v>
      </c>
      <c r="N33" s="16">
        <v>1550</v>
      </c>
      <c r="O33" s="16">
        <v>1662.021</v>
      </c>
      <c r="P33" s="16">
        <f t="shared" si="9"/>
        <v>107.22716129032257</v>
      </c>
      <c r="Q33" s="16">
        <v>5300</v>
      </c>
      <c r="R33" s="16">
        <v>4745.5479999999998</v>
      </c>
      <c r="S33" s="16">
        <f t="shared" si="10"/>
        <v>89.538641509433958</v>
      </c>
      <c r="T33" s="16">
        <v>5400</v>
      </c>
      <c r="U33" s="16">
        <v>3182.252</v>
      </c>
      <c r="V33" s="16">
        <f t="shared" si="11"/>
        <v>58.930592592592589</v>
      </c>
      <c r="W33" s="16">
        <v>634</v>
      </c>
      <c r="X33" s="16">
        <v>587</v>
      </c>
      <c r="Y33" s="16">
        <f t="shared" si="12"/>
        <v>92.586750788643542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19292</v>
      </c>
      <c r="AH33" s="16">
        <v>16076.6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f t="shared" si="13"/>
        <v>486.8</v>
      </c>
      <c r="AR33" s="16">
        <f t="shared" si="14"/>
        <v>430.786</v>
      </c>
      <c r="AS33" s="16">
        <f t="shared" si="15"/>
        <v>88.493426458504516</v>
      </c>
      <c r="AT33" s="16">
        <v>486.8</v>
      </c>
      <c r="AU33" s="16">
        <v>430.786</v>
      </c>
      <c r="AV33" s="16">
        <v>0</v>
      </c>
      <c r="AW33" s="16">
        <v>0</v>
      </c>
      <c r="AX33" s="16">
        <v>0</v>
      </c>
      <c r="AY33" s="16">
        <v>0</v>
      </c>
      <c r="AZ33" s="16">
        <v>0</v>
      </c>
      <c r="BA33" s="16">
        <v>0</v>
      </c>
      <c r="BB33" s="16">
        <v>0</v>
      </c>
      <c r="BC33" s="16">
        <v>0</v>
      </c>
      <c r="BD33" s="16">
        <v>0</v>
      </c>
      <c r="BE33" s="16">
        <v>0</v>
      </c>
      <c r="BF33" s="16">
        <v>0</v>
      </c>
      <c r="BG33" s="16">
        <v>0</v>
      </c>
      <c r="BH33" s="16">
        <v>1114</v>
      </c>
      <c r="BI33" s="16">
        <v>531.60599999999999</v>
      </c>
      <c r="BJ33" s="16">
        <v>1100</v>
      </c>
      <c r="BK33" s="16">
        <v>529.60599999999999</v>
      </c>
      <c r="BL33" s="16">
        <v>0</v>
      </c>
      <c r="BM33" s="16">
        <v>2709.5790000000002</v>
      </c>
      <c r="BN33" s="16">
        <v>0</v>
      </c>
      <c r="BO33" s="16">
        <v>0</v>
      </c>
      <c r="BP33" s="16">
        <v>0</v>
      </c>
      <c r="BQ33" s="16">
        <v>0</v>
      </c>
      <c r="BR33" s="16">
        <v>0</v>
      </c>
      <c r="BS33" s="16">
        <v>0</v>
      </c>
      <c r="BT33" s="16">
        <v>0</v>
      </c>
      <c r="BU33" s="16">
        <f t="shared" si="16"/>
        <v>33776.800000000003</v>
      </c>
      <c r="BV33" s="16">
        <f t="shared" si="17"/>
        <v>29925.392000000003</v>
      </c>
      <c r="BW33" s="16">
        <v>0</v>
      </c>
      <c r="BX33" s="16">
        <v>0</v>
      </c>
      <c r="BY33" s="16">
        <v>0</v>
      </c>
      <c r="BZ33" s="16">
        <v>0</v>
      </c>
      <c r="CA33" s="16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0</v>
      </c>
      <c r="CG33" s="16">
        <v>0</v>
      </c>
      <c r="CH33" s="16">
        <v>0</v>
      </c>
      <c r="CI33" s="16">
        <v>0</v>
      </c>
      <c r="CJ33" s="16">
        <f t="shared" si="18"/>
        <v>0</v>
      </c>
      <c r="CK33" s="16">
        <f t="shared" si="19"/>
        <v>0</v>
      </c>
      <c r="CM33" s="17"/>
      <c r="CN33" s="17"/>
      <c r="CP33" s="17"/>
      <c r="CQ33" s="17"/>
      <c r="CS33" s="17"/>
    </row>
    <row r="34" spans="1:97" s="18" customFormat="1" ht="18" customHeight="1" x14ac:dyDescent="0.25">
      <c r="A34" s="14">
        <v>25</v>
      </c>
      <c r="B34" s="15" t="s">
        <v>23</v>
      </c>
      <c r="C34" s="16">
        <v>1471.1</v>
      </c>
      <c r="D34" s="16">
        <v>0</v>
      </c>
      <c r="E34" s="16">
        <f t="shared" si="0"/>
        <v>29890.7</v>
      </c>
      <c r="F34" s="16">
        <f t="shared" si="1"/>
        <v>20801.810999999998</v>
      </c>
      <c r="G34" s="16">
        <f t="shared" si="2"/>
        <v>69.592920205950335</v>
      </c>
      <c r="H34" s="16">
        <f t="shared" si="3"/>
        <v>9316.9</v>
      </c>
      <c r="I34" s="16">
        <f t="shared" si="4"/>
        <v>3650.8109999999997</v>
      </c>
      <c r="J34" s="16">
        <f t="shared" si="5"/>
        <v>39.184825424765748</v>
      </c>
      <c r="K34" s="16">
        <f t="shared" si="6"/>
        <v>3580</v>
      </c>
      <c r="L34" s="16">
        <f t="shared" si="7"/>
        <v>2313.0550000000003</v>
      </c>
      <c r="M34" s="16">
        <f t="shared" si="8"/>
        <v>64.610474860335202</v>
      </c>
      <c r="N34" s="16">
        <v>380</v>
      </c>
      <c r="O34" s="16">
        <v>0.72599999999999998</v>
      </c>
      <c r="P34" s="16">
        <f t="shared" si="9"/>
        <v>0.19105263157894736</v>
      </c>
      <c r="Q34" s="16">
        <v>4700</v>
      </c>
      <c r="R34" s="16">
        <v>1265.78</v>
      </c>
      <c r="S34" s="16">
        <f t="shared" si="10"/>
        <v>26.931489361702127</v>
      </c>
      <c r="T34" s="16">
        <v>3200</v>
      </c>
      <c r="U34" s="16">
        <v>2312.3290000000002</v>
      </c>
      <c r="V34" s="16">
        <f t="shared" si="11"/>
        <v>72.260281250000006</v>
      </c>
      <c r="W34" s="16">
        <v>150</v>
      </c>
      <c r="X34" s="16">
        <v>35.700000000000003</v>
      </c>
      <c r="Y34" s="16">
        <f t="shared" si="12"/>
        <v>23.8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20573.8</v>
      </c>
      <c r="AH34" s="16">
        <v>17151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f t="shared" si="13"/>
        <v>68.900000000000006</v>
      </c>
      <c r="AR34" s="16">
        <f t="shared" si="14"/>
        <v>31.175999999999998</v>
      </c>
      <c r="AS34" s="16">
        <f t="shared" si="15"/>
        <v>45.248185776487659</v>
      </c>
      <c r="AT34" s="16">
        <v>68.900000000000006</v>
      </c>
      <c r="AU34" s="16">
        <v>31.175999999999998</v>
      </c>
      <c r="AV34" s="16">
        <v>0</v>
      </c>
      <c r="AW34" s="16">
        <v>0</v>
      </c>
      <c r="AX34" s="16">
        <v>0</v>
      </c>
      <c r="AY34" s="16">
        <v>0</v>
      </c>
      <c r="AZ34" s="16">
        <v>0</v>
      </c>
      <c r="BA34" s="16">
        <v>0</v>
      </c>
      <c r="BB34" s="16">
        <v>0</v>
      </c>
      <c r="BC34" s="16">
        <v>0</v>
      </c>
      <c r="BD34" s="16">
        <v>0</v>
      </c>
      <c r="BE34" s="16">
        <v>0</v>
      </c>
      <c r="BF34" s="16">
        <v>0</v>
      </c>
      <c r="BG34" s="16">
        <v>0</v>
      </c>
      <c r="BH34" s="16">
        <v>818</v>
      </c>
      <c r="BI34" s="16">
        <v>0</v>
      </c>
      <c r="BJ34" s="16">
        <v>818</v>
      </c>
      <c r="BK34" s="16">
        <v>0</v>
      </c>
      <c r="BL34" s="16">
        <v>0</v>
      </c>
      <c r="BM34" s="16">
        <v>0</v>
      </c>
      <c r="BN34" s="16">
        <v>0</v>
      </c>
      <c r="BO34" s="16">
        <v>0</v>
      </c>
      <c r="BP34" s="16">
        <v>0</v>
      </c>
      <c r="BQ34" s="16">
        <v>0</v>
      </c>
      <c r="BR34" s="16">
        <v>0</v>
      </c>
      <c r="BS34" s="16">
        <v>5.0999999999999996</v>
      </c>
      <c r="BT34" s="16">
        <v>0</v>
      </c>
      <c r="BU34" s="16">
        <f t="shared" si="16"/>
        <v>29890.7</v>
      </c>
      <c r="BV34" s="16">
        <f t="shared" si="17"/>
        <v>20801.810999999998</v>
      </c>
      <c r="BW34" s="16">
        <v>0</v>
      </c>
      <c r="BX34" s="16">
        <v>0</v>
      </c>
      <c r="BY34" s="16">
        <v>0</v>
      </c>
      <c r="BZ34" s="16">
        <v>0</v>
      </c>
      <c r="CA34" s="16">
        <v>0</v>
      </c>
      <c r="CB34" s="16">
        <v>0</v>
      </c>
      <c r="CC34" s="16">
        <v>0</v>
      </c>
      <c r="CD34" s="16">
        <v>0</v>
      </c>
      <c r="CE34" s="16">
        <v>0</v>
      </c>
      <c r="CF34" s="16">
        <v>0</v>
      </c>
      <c r="CG34" s="16">
        <v>580</v>
      </c>
      <c r="CH34" s="16">
        <v>0</v>
      </c>
      <c r="CI34" s="16">
        <v>0</v>
      </c>
      <c r="CJ34" s="16">
        <f t="shared" si="18"/>
        <v>580</v>
      </c>
      <c r="CK34" s="16">
        <f t="shared" si="19"/>
        <v>0</v>
      </c>
      <c r="CM34" s="17"/>
      <c r="CN34" s="17"/>
      <c r="CP34" s="17"/>
      <c r="CQ34" s="17"/>
      <c r="CS34" s="17"/>
    </row>
    <row r="35" spans="1:97" s="18" customFormat="1" ht="18" customHeight="1" x14ac:dyDescent="0.25">
      <c r="A35" s="14">
        <v>26</v>
      </c>
      <c r="B35" s="15" t="s">
        <v>24</v>
      </c>
      <c r="C35" s="16">
        <v>11819.2</v>
      </c>
      <c r="D35" s="16">
        <v>0</v>
      </c>
      <c r="E35" s="16">
        <f t="shared" si="0"/>
        <v>72654.800000000017</v>
      </c>
      <c r="F35" s="16">
        <f t="shared" si="1"/>
        <v>50894.627999999997</v>
      </c>
      <c r="G35" s="16">
        <f t="shared" si="2"/>
        <v>70.049918243529646</v>
      </c>
      <c r="H35" s="16">
        <f t="shared" si="3"/>
        <v>25332.5</v>
      </c>
      <c r="I35" s="16">
        <f t="shared" si="4"/>
        <v>11459.328</v>
      </c>
      <c r="J35" s="16">
        <f t="shared" si="5"/>
        <v>45.235677489391094</v>
      </c>
      <c r="K35" s="16">
        <f t="shared" si="6"/>
        <v>10423.200000000001</v>
      </c>
      <c r="L35" s="16">
        <f t="shared" si="7"/>
        <v>7405.44</v>
      </c>
      <c r="M35" s="16">
        <f t="shared" si="8"/>
        <v>71.047662905825462</v>
      </c>
      <c r="N35" s="16">
        <v>672.1</v>
      </c>
      <c r="O35" s="16">
        <v>167.94</v>
      </c>
      <c r="P35" s="16">
        <f t="shared" si="9"/>
        <v>24.987353072459452</v>
      </c>
      <c r="Q35" s="16">
        <v>11151.7</v>
      </c>
      <c r="R35" s="16">
        <v>1730.3</v>
      </c>
      <c r="S35" s="16">
        <f t="shared" si="10"/>
        <v>15.516019979016651</v>
      </c>
      <c r="T35" s="16">
        <v>9751.1</v>
      </c>
      <c r="U35" s="16">
        <v>7237.5</v>
      </c>
      <c r="V35" s="16">
        <f t="shared" si="11"/>
        <v>74.222395422054944</v>
      </c>
      <c r="W35" s="16">
        <v>185</v>
      </c>
      <c r="X35" s="16">
        <v>25</v>
      </c>
      <c r="Y35" s="16">
        <f t="shared" si="12"/>
        <v>13.513513513513514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47322.3</v>
      </c>
      <c r="AH35" s="16">
        <v>39435.300000000003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f t="shared" si="13"/>
        <v>572.6</v>
      </c>
      <c r="AR35" s="16">
        <f t="shared" si="14"/>
        <v>909.08799999999997</v>
      </c>
      <c r="AS35" s="16">
        <f t="shared" si="15"/>
        <v>158.76493188962627</v>
      </c>
      <c r="AT35" s="16">
        <v>572.6</v>
      </c>
      <c r="AU35" s="16">
        <v>459.08800000000002</v>
      </c>
      <c r="AV35" s="16">
        <v>0</v>
      </c>
      <c r="AW35" s="16">
        <v>0</v>
      </c>
      <c r="AX35" s="16">
        <v>0</v>
      </c>
      <c r="AY35" s="16">
        <v>0</v>
      </c>
      <c r="AZ35" s="16">
        <v>0</v>
      </c>
      <c r="BA35" s="16">
        <v>450</v>
      </c>
      <c r="BB35" s="16">
        <v>0</v>
      </c>
      <c r="BC35" s="16">
        <v>0</v>
      </c>
      <c r="BD35" s="16">
        <v>0</v>
      </c>
      <c r="BE35" s="16">
        <v>0</v>
      </c>
      <c r="BF35" s="16">
        <v>0</v>
      </c>
      <c r="BG35" s="16">
        <v>0</v>
      </c>
      <c r="BH35" s="16">
        <v>3000</v>
      </c>
      <c r="BI35" s="16">
        <v>0</v>
      </c>
      <c r="BJ35" s="16">
        <v>3000</v>
      </c>
      <c r="BK35" s="16">
        <v>0</v>
      </c>
      <c r="BL35" s="16">
        <v>0</v>
      </c>
      <c r="BM35" s="16">
        <v>0</v>
      </c>
      <c r="BN35" s="16">
        <v>0</v>
      </c>
      <c r="BO35" s="16">
        <v>0</v>
      </c>
      <c r="BP35" s="16">
        <v>0</v>
      </c>
      <c r="BQ35" s="16">
        <v>0</v>
      </c>
      <c r="BR35" s="16">
        <v>0</v>
      </c>
      <c r="BS35" s="16">
        <v>1389.5</v>
      </c>
      <c r="BT35" s="16">
        <v>0</v>
      </c>
      <c r="BU35" s="16">
        <f t="shared" si="16"/>
        <v>72654.800000000017</v>
      </c>
      <c r="BV35" s="16">
        <f t="shared" si="17"/>
        <v>50894.628000000004</v>
      </c>
      <c r="BW35" s="16">
        <v>0</v>
      </c>
      <c r="BX35" s="16">
        <v>0</v>
      </c>
      <c r="BY35" s="16">
        <v>0</v>
      </c>
      <c r="BZ35" s="16">
        <v>0</v>
      </c>
      <c r="CA35" s="16">
        <v>0</v>
      </c>
      <c r="CB35" s="16">
        <v>0</v>
      </c>
      <c r="CC35" s="16">
        <v>0</v>
      </c>
      <c r="CD35" s="16">
        <v>0</v>
      </c>
      <c r="CE35" s="16">
        <v>0</v>
      </c>
      <c r="CF35" s="16">
        <v>0</v>
      </c>
      <c r="CG35" s="16">
        <v>11373.8</v>
      </c>
      <c r="CH35" s="16">
        <v>11373.8</v>
      </c>
      <c r="CI35" s="16">
        <v>0</v>
      </c>
      <c r="CJ35" s="16">
        <f t="shared" si="18"/>
        <v>11373.8</v>
      </c>
      <c r="CK35" s="16">
        <f t="shared" si="19"/>
        <v>11373.8</v>
      </c>
      <c r="CM35" s="17"/>
      <c r="CN35" s="17"/>
      <c r="CP35" s="17"/>
      <c r="CQ35" s="17"/>
      <c r="CS35" s="17"/>
    </row>
    <row r="36" spans="1:97" s="18" customFormat="1" ht="18" customHeight="1" x14ac:dyDescent="0.25">
      <c r="A36" s="14">
        <v>27</v>
      </c>
      <c r="B36" s="15" t="s">
        <v>25</v>
      </c>
      <c r="C36" s="16">
        <v>0</v>
      </c>
      <c r="D36" s="16">
        <v>0</v>
      </c>
      <c r="E36" s="16">
        <f t="shared" si="0"/>
        <v>31999.8</v>
      </c>
      <c r="F36" s="16">
        <f t="shared" si="1"/>
        <v>25294.356</v>
      </c>
      <c r="G36" s="16">
        <f t="shared" si="2"/>
        <v>79.045356533478341</v>
      </c>
      <c r="H36" s="16">
        <f t="shared" si="3"/>
        <v>8907</v>
      </c>
      <c r="I36" s="16">
        <f t="shared" si="4"/>
        <v>6050.3559999999998</v>
      </c>
      <c r="J36" s="16">
        <f t="shared" si="5"/>
        <v>67.928101493207578</v>
      </c>
      <c r="K36" s="16">
        <f t="shared" si="6"/>
        <v>2230</v>
      </c>
      <c r="L36" s="16">
        <f t="shared" si="7"/>
        <v>3966.1280000000002</v>
      </c>
      <c r="M36" s="16">
        <f t="shared" si="8"/>
        <v>177.8532735426009</v>
      </c>
      <c r="N36" s="16">
        <v>130</v>
      </c>
      <c r="O36" s="16">
        <v>11.128</v>
      </c>
      <c r="P36" s="16">
        <f t="shared" si="9"/>
        <v>8.5599999999999987</v>
      </c>
      <c r="Q36" s="16">
        <v>5900</v>
      </c>
      <c r="R36" s="16">
        <v>1913</v>
      </c>
      <c r="S36" s="16">
        <f t="shared" si="10"/>
        <v>32.423728813559322</v>
      </c>
      <c r="T36" s="16">
        <v>2100</v>
      </c>
      <c r="U36" s="16">
        <v>3955</v>
      </c>
      <c r="V36" s="16">
        <f t="shared" si="11"/>
        <v>188.33333333333334</v>
      </c>
      <c r="W36" s="16">
        <v>100</v>
      </c>
      <c r="X36" s="16">
        <v>97.5</v>
      </c>
      <c r="Y36" s="16">
        <f t="shared" si="12"/>
        <v>97.5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23092.799999999999</v>
      </c>
      <c r="AH36" s="16">
        <v>19244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f t="shared" si="13"/>
        <v>77</v>
      </c>
      <c r="AR36" s="16">
        <f t="shared" si="14"/>
        <v>2.8000000000000001E-2</v>
      </c>
      <c r="AS36" s="16">
        <f t="shared" si="15"/>
        <v>3.6363636363636369E-2</v>
      </c>
      <c r="AT36" s="16">
        <v>77</v>
      </c>
      <c r="AU36" s="16">
        <v>2.8000000000000001E-2</v>
      </c>
      <c r="AV36" s="16">
        <v>0</v>
      </c>
      <c r="AW36" s="16">
        <v>0</v>
      </c>
      <c r="AX36" s="16">
        <v>0</v>
      </c>
      <c r="AY36" s="16">
        <v>0</v>
      </c>
      <c r="AZ36" s="16">
        <v>0</v>
      </c>
      <c r="BA36" s="16">
        <v>0</v>
      </c>
      <c r="BB36" s="16">
        <v>0</v>
      </c>
      <c r="BC36" s="16">
        <v>0</v>
      </c>
      <c r="BD36" s="16">
        <v>0</v>
      </c>
      <c r="BE36" s="16">
        <v>0</v>
      </c>
      <c r="BF36" s="16">
        <v>0</v>
      </c>
      <c r="BG36" s="16">
        <v>0</v>
      </c>
      <c r="BH36" s="16">
        <v>600</v>
      </c>
      <c r="BI36" s="16">
        <v>73.7</v>
      </c>
      <c r="BJ36" s="16">
        <v>600</v>
      </c>
      <c r="BK36" s="16">
        <v>0</v>
      </c>
      <c r="BL36" s="16">
        <v>0</v>
      </c>
      <c r="BM36" s="16">
        <v>0</v>
      </c>
      <c r="BN36" s="16">
        <v>0</v>
      </c>
      <c r="BO36" s="16">
        <v>0</v>
      </c>
      <c r="BP36" s="16">
        <v>0</v>
      </c>
      <c r="BQ36" s="16">
        <v>0</v>
      </c>
      <c r="BR36" s="16">
        <v>0</v>
      </c>
      <c r="BS36" s="16">
        <v>0</v>
      </c>
      <c r="BT36" s="16">
        <v>0</v>
      </c>
      <c r="BU36" s="16">
        <f t="shared" si="16"/>
        <v>31999.8</v>
      </c>
      <c r="BV36" s="16">
        <f t="shared" si="17"/>
        <v>25294.356</v>
      </c>
      <c r="BW36" s="16">
        <v>0</v>
      </c>
      <c r="BX36" s="16">
        <v>0</v>
      </c>
      <c r="BY36" s="16">
        <v>0</v>
      </c>
      <c r="BZ36" s="16">
        <v>0</v>
      </c>
      <c r="CA36" s="16">
        <v>0</v>
      </c>
      <c r="CB36" s="16">
        <v>0</v>
      </c>
      <c r="CC36" s="16">
        <v>0</v>
      </c>
      <c r="CD36" s="16">
        <v>0</v>
      </c>
      <c r="CE36" s="16">
        <v>0</v>
      </c>
      <c r="CF36" s="16">
        <v>0</v>
      </c>
      <c r="CG36" s="16">
        <v>0</v>
      </c>
      <c r="CH36" s="16">
        <v>0</v>
      </c>
      <c r="CI36" s="16">
        <v>0</v>
      </c>
      <c r="CJ36" s="16">
        <f t="shared" si="18"/>
        <v>0</v>
      </c>
      <c r="CK36" s="16">
        <f t="shared" si="19"/>
        <v>0</v>
      </c>
      <c r="CM36" s="17"/>
      <c r="CN36" s="17"/>
      <c r="CP36" s="17"/>
      <c r="CQ36" s="17"/>
      <c r="CS36" s="17"/>
    </row>
    <row r="37" spans="1:97" s="18" customFormat="1" ht="18" customHeight="1" x14ac:dyDescent="0.25">
      <c r="A37" s="14">
        <v>28</v>
      </c>
      <c r="B37" s="15" t="s">
        <v>26</v>
      </c>
      <c r="C37" s="16">
        <v>5899.7</v>
      </c>
      <c r="D37" s="16">
        <v>0</v>
      </c>
      <c r="E37" s="16">
        <f t="shared" si="0"/>
        <v>35895.799999999996</v>
      </c>
      <c r="F37" s="16">
        <f t="shared" si="1"/>
        <v>27450.966100000001</v>
      </c>
      <c r="G37" s="16">
        <f t="shared" si="2"/>
        <v>76.474033452381633</v>
      </c>
      <c r="H37" s="16">
        <f t="shared" si="3"/>
        <v>10332.700000000001</v>
      </c>
      <c r="I37" s="16">
        <f t="shared" si="4"/>
        <v>6148.4660999999996</v>
      </c>
      <c r="J37" s="16">
        <f t="shared" si="5"/>
        <v>59.504931915181892</v>
      </c>
      <c r="K37" s="16">
        <f t="shared" si="6"/>
        <v>3092.4</v>
      </c>
      <c r="L37" s="16">
        <f t="shared" si="7"/>
        <v>2109</v>
      </c>
      <c r="M37" s="16">
        <f t="shared" si="8"/>
        <v>68.199456732634843</v>
      </c>
      <c r="N37" s="16">
        <v>335.8</v>
      </c>
      <c r="O37" s="16">
        <v>129</v>
      </c>
      <c r="P37" s="16">
        <f t="shared" si="9"/>
        <v>38.415723645026802</v>
      </c>
      <c r="Q37" s="16">
        <v>5723</v>
      </c>
      <c r="R37" s="16">
        <v>3591.9901</v>
      </c>
      <c r="S37" s="16">
        <f t="shared" si="10"/>
        <v>62.764111479993012</v>
      </c>
      <c r="T37" s="16">
        <v>2756.6</v>
      </c>
      <c r="U37" s="16">
        <v>1980</v>
      </c>
      <c r="V37" s="16">
        <f t="shared" si="11"/>
        <v>71.827613727055066</v>
      </c>
      <c r="W37" s="16">
        <v>159.19999999999999</v>
      </c>
      <c r="X37" s="16">
        <v>114.7</v>
      </c>
      <c r="Y37" s="16">
        <f t="shared" si="12"/>
        <v>72.047738693467352</v>
      </c>
      <c r="Z37" s="16">
        <v>0</v>
      </c>
      <c r="AA37" s="16">
        <v>0</v>
      </c>
      <c r="AB37" s="16">
        <v>0</v>
      </c>
      <c r="AC37" s="16">
        <v>100</v>
      </c>
      <c r="AD37" s="16">
        <v>0</v>
      </c>
      <c r="AE37" s="16">
        <v>0</v>
      </c>
      <c r="AF37" s="16">
        <v>0</v>
      </c>
      <c r="AG37" s="16">
        <v>25563.1</v>
      </c>
      <c r="AH37" s="16">
        <v>21302.5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f t="shared" si="13"/>
        <v>178.1</v>
      </c>
      <c r="AR37" s="16">
        <f t="shared" si="14"/>
        <v>58.276000000000003</v>
      </c>
      <c r="AS37" s="16">
        <f t="shared" si="15"/>
        <v>32.720943290286357</v>
      </c>
      <c r="AT37" s="16">
        <v>178.1</v>
      </c>
      <c r="AU37" s="16">
        <v>58.276000000000003</v>
      </c>
      <c r="AV37" s="16">
        <v>0</v>
      </c>
      <c r="AW37" s="16">
        <v>0</v>
      </c>
      <c r="AX37" s="16">
        <v>0</v>
      </c>
      <c r="AY37" s="16">
        <v>0</v>
      </c>
      <c r="AZ37" s="16">
        <v>0</v>
      </c>
      <c r="BA37" s="16">
        <v>0</v>
      </c>
      <c r="BB37" s="16">
        <v>0</v>
      </c>
      <c r="BC37" s="16">
        <v>0</v>
      </c>
      <c r="BD37" s="16">
        <v>0</v>
      </c>
      <c r="BE37" s="16">
        <v>0</v>
      </c>
      <c r="BF37" s="16">
        <v>0</v>
      </c>
      <c r="BG37" s="16">
        <v>0</v>
      </c>
      <c r="BH37" s="16">
        <v>1080</v>
      </c>
      <c r="BI37" s="16">
        <v>274.5</v>
      </c>
      <c r="BJ37" s="16">
        <v>1080</v>
      </c>
      <c r="BK37" s="16">
        <v>274.5</v>
      </c>
      <c r="BL37" s="16">
        <v>0</v>
      </c>
      <c r="BM37" s="16">
        <v>0</v>
      </c>
      <c r="BN37" s="16">
        <v>0</v>
      </c>
      <c r="BO37" s="16">
        <v>0</v>
      </c>
      <c r="BP37" s="16">
        <v>0</v>
      </c>
      <c r="BQ37" s="16">
        <v>0</v>
      </c>
      <c r="BR37" s="16">
        <v>0</v>
      </c>
      <c r="BS37" s="16">
        <v>0</v>
      </c>
      <c r="BT37" s="16">
        <v>0</v>
      </c>
      <c r="BU37" s="16">
        <f t="shared" si="16"/>
        <v>35895.799999999996</v>
      </c>
      <c r="BV37" s="16">
        <f t="shared" si="17"/>
        <v>27450.966100000001</v>
      </c>
      <c r="BW37" s="16">
        <v>0</v>
      </c>
      <c r="BX37" s="16">
        <v>0</v>
      </c>
      <c r="BY37" s="16">
        <v>0</v>
      </c>
      <c r="BZ37" s="16">
        <v>0</v>
      </c>
      <c r="CA37" s="16">
        <v>0</v>
      </c>
      <c r="CB37" s="16">
        <v>0</v>
      </c>
      <c r="CC37" s="16">
        <v>0</v>
      </c>
      <c r="CD37" s="16">
        <v>0</v>
      </c>
      <c r="CE37" s="16">
        <v>0</v>
      </c>
      <c r="CF37" s="16">
        <v>0</v>
      </c>
      <c r="CG37" s="16">
        <v>0</v>
      </c>
      <c r="CH37" s="16">
        <v>0</v>
      </c>
      <c r="CI37" s="16">
        <v>0</v>
      </c>
      <c r="CJ37" s="16">
        <f t="shared" si="18"/>
        <v>0</v>
      </c>
      <c r="CK37" s="16">
        <f t="shared" si="19"/>
        <v>0</v>
      </c>
      <c r="CM37" s="17"/>
      <c r="CN37" s="17"/>
      <c r="CP37" s="17"/>
      <c r="CQ37" s="17"/>
      <c r="CS37" s="17"/>
    </row>
    <row r="38" spans="1:97" s="18" customFormat="1" ht="18" customHeight="1" x14ac:dyDescent="0.25">
      <c r="A38" s="14">
        <v>29</v>
      </c>
      <c r="B38" s="15" t="s">
        <v>27</v>
      </c>
      <c r="C38" s="16">
        <v>4225.8</v>
      </c>
      <c r="D38" s="16">
        <v>0</v>
      </c>
      <c r="E38" s="16">
        <f t="shared" si="0"/>
        <v>33776.9</v>
      </c>
      <c r="F38" s="16">
        <f t="shared" si="1"/>
        <v>26277.548600000002</v>
      </c>
      <c r="G38" s="16">
        <f t="shared" si="2"/>
        <v>77.797395853379086</v>
      </c>
      <c r="H38" s="16">
        <f t="shared" si="3"/>
        <v>11670</v>
      </c>
      <c r="I38" s="16">
        <f t="shared" si="4"/>
        <v>7855.048600000001</v>
      </c>
      <c r="J38" s="16">
        <f t="shared" si="5"/>
        <v>67.309756640959733</v>
      </c>
      <c r="K38" s="16">
        <f t="shared" si="6"/>
        <v>5610</v>
      </c>
      <c r="L38" s="16">
        <f t="shared" si="7"/>
        <v>3976.6875999999997</v>
      </c>
      <c r="M38" s="16">
        <f t="shared" si="8"/>
        <v>70.885696969696966</v>
      </c>
      <c r="N38" s="16">
        <v>210</v>
      </c>
      <c r="O38" s="16">
        <v>116.613</v>
      </c>
      <c r="P38" s="16">
        <f t="shared" si="9"/>
        <v>55.53</v>
      </c>
      <c r="Q38" s="16">
        <v>2700</v>
      </c>
      <c r="R38" s="16">
        <v>1860.7909999999999</v>
      </c>
      <c r="S38" s="16">
        <f t="shared" si="10"/>
        <v>68.918185185185195</v>
      </c>
      <c r="T38" s="16">
        <v>5400</v>
      </c>
      <c r="U38" s="16">
        <v>3860.0745999999999</v>
      </c>
      <c r="V38" s="16">
        <f t="shared" si="11"/>
        <v>71.482862962962955</v>
      </c>
      <c r="W38" s="16">
        <v>80</v>
      </c>
      <c r="X38" s="16">
        <v>60</v>
      </c>
      <c r="Y38" s="16">
        <f t="shared" si="12"/>
        <v>75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22106.9</v>
      </c>
      <c r="AH38" s="16">
        <v>18422.5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f t="shared" si="13"/>
        <v>1600</v>
      </c>
      <c r="AR38" s="16">
        <f t="shared" si="14"/>
        <v>1115.778</v>
      </c>
      <c r="AS38" s="16">
        <f t="shared" si="15"/>
        <v>69.736125000000001</v>
      </c>
      <c r="AT38" s="16">
        <v>1600</v>
      </c>
      <c r="AU38" s="16">
        <v>1115.778</v>
      </c>
      <c r="AV38" s="16">
        <v>0</v>
      </c>
      <c r="AW38" s="16">
        <v>0</v>
      </c>
      <c r="AX38" s="16">
        <v>0</v>
      </c>
      <c r="AY38" s="16">
        <v>0</v>
      </c>
      <c r="AZ38" s="16">
        <v>0</v>
      </c>
      <c r="BA38" s="16">
        <v>0</v>
      </c>
      <c r="BB38" s="16">
        <v>0</v>
      </c>
      <c r="BC38" s="16">
        <v>0</v>
      </c>
      <c r="BD38" s="16">
        <v>0</v>
      </c>
      <c r="BE38" s="16">
        <v>0</v>
      </c>
      <c r="BF38" s="16">
        <v>0</v>
      </c>
      <c r="BG38" s="16">
        <v>0</v>
      </c>
      <c r="BH38" s="16">
        <v>1200</v>
      </c>
      <c r="BI38" s="16">
        <v>248.68</v>
      </c>
      <c r="BJ38" s="16">
        <v>1200</v>
      </c>
      <c r="BK38" s="16">
        <v>238.68</v>
      </c>
      <c r="BL38" s="16">
        <v>0</v>
      </c>
      <c r="BM38" s="16">
        <v>0</v>
      </c>
      <c r="BN38" s="16">
        <v>0</v>
      </c>
      <c r="BO38" s="16">
        <v>0</v>
      </c>
      <c r="BP38" s="16">
        <v>0</v>
      </c>
      <c r="BQ38" s="16">
        <v>0</v>
      </c>
      <c r="BR38" s="16">
        <v>480</v>
      </c>
      <c r="BS38" s="16">
        <v>593.11199999999997</v>
      </c>
      <c r="BT38" s="16">
        <v>0</v>
      </c>
      <c r="BU38" s="16">
        <f t="shared" si="16"/>
        <v>33776.9</v>
      </c>
      <c r="BV38" s="16">
        <f t="shared" si="17"/>
        <v>26277.548600000002</v>
      </c>
      <c r="BW38" s="16">
        <v>0</v>
      </c>
      <c r="BX38" s="16">
        <v>0</v>
      </c>
      <c r="BY38" s="16">
        <v>0</v>
      </c>
      <c r="BZ38" s="16">
        <v>0</v>
      </c>
      <c r="CA38" s="16">
        <v>0</v>
      </c>
      <c r="CB38" s="16">
        <v>0</v>
      </c>
      <c r="CC38" s="16">
        <v>0</v>
      </c>
      <c r="CD38" s="16">
        <v>0</v>
      </c>
      <c r="CE38" s="16">
        <v>0</v>
      </c>
      <c r="CF38" s="16">
        <v>0</v>
      </c>
      <c r="CG38" s="16">
        <v>261</v>
      </c>
      <c r="CH38" s="16">
        <v>261</v>
      </c>
      <c r="CI38" s="16">
        <v>0</v>
      </c>
      <c r="CJ38" s="16">
        <f t="shared" si="18"/>
        <v>261</v>
      </c>
      <c r="CK38" s="16">
        <f t="shared" si="19"/>
        <v>261</v>
      </c>
      <c r="CM38" s="17"/>
      <c r="CN38" s="17"/>
      <c r="CP38" s="17"/>
      <c r="CQ38" s="17"/>
      <c r="CS38" s="17"/>
    </row>
    <row r="39" spans="1:97" s="18" customFormat="1" ht="18" customHeight="1" x14ac:dyDescent="0.25">
      <c r="A39" s="14">
        <v>30</v>
      </c>
      <c r="B39" s="15" t="s">
        <v>28</v>
      </c>
      <c r="C39" s="16">
        <v>46355.9</v>
      </c>
      <c r="D39" s="16">
        <v>0</v>
      </c>
      <c r="E39" s="16">
        <f t="shared" si="0"/>
        <v>108885.1</v>
      </c>
      <c r="F39" s="16">
        <f t="shared" si="1"/>
        <v>93152.72</v>
      </c>
      <c r="G39" s="16">
        <f t="shared" si="2"/>
        <v>85.551393165823413</v>
      </c>
      <c r="H39" s="16">
        <f t="shared" si="3"/>
        <v>37956</v>
      </c>
      <c r="I39" s="16">
        <f t="shared" si="4"/>
        <v>34666.020000000004</v>
      </c>
      <c r="J39" s="16">
        <f t="shared" si="5"/>
        <v>91.332121403730653</v>
      </c>
      <c r="K39" s="16">
        <f t="shared" si="6"/>
        <v>17650</v>
      </c>
      <c r="L39" s="16">
        <f t="shared" si="7"/>
        <v>14278.132</v>
      </c>
      <c r="M39" s="16">
        <f t="shared" si="8"/>
        <v>80.895932011331439</v>
      </c>
      <c r="N39" s="16">
        <v>2150</v>
      </c>
      <c r="O39" s="16">
        <v>884.44500000000005</v>
      </c>
      <c r="P39" s="16">
        <f t="shared" si="9"/>
        <v>41.13697674418605</v>
      </c>
      <c r="Q39" s="16">
        <v>2100</v>
      </c>
      <c r="R39" s="16">
        <v>1314.2170000000001</v>
      </c>
      <c r="S39" s="16">
        <f t="shared" si="10"/>
        <v>62.581761904761912</v>
      </c>
      <c r="T39" s="16">
        <v>15500</v>
      </c>
      <c r="U39" s="16">
        <v>13393.687</v>
      </c>
      <c r="V39" s="16">
        <f t="shared" si="11"/>
        <v>86.410883870967737</v>
      </c>
      <c r="W39" s="16">
        <v>294</v>
      </c>
      <c r="X39" s="16">
        <v>286.3</v>
      </c>
      <c r="Y39" s="16">
        <f t="shared" si="12"/>
        <v>97.380952380952394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16">
        <v>69404.100000000006</v>
      </c>
      <c r="AH39" s="16">
        <v>57836.7</v>
      </c>
      <c r="AI39" s="16">
        <v>0</v>
      </c>
      <c r="AJ39" s="16">
        <v>0</v>
      </c>
      <c r="AK39" s="16">
        <v>0</v>
      </c>
      <c r="AL39" s="16">
        <v>0</v>
      </c>
      <c r="AM39" s="16">
        <v>0</v>
      </c>
      <c r="AN39" s="16">
        <v>0</v>
      </c>
      <c r="AO39" s="16">
        <v>0</v>
      </c>
      <c r="AP39" s="16">
        <v>0</v>
      </c>
      <c r="AQ39" s="16">
        <f t="shared" si="13"/>
        <v>7892</v>
      </c>
      <c r="AR39" s="16">
        <f t="shared" si="14"/>
        <v>8016.3330000000005</v>
      </c>
      <c r="AS39" s="16">
        <f t="shared" si="15"/>
        <v>101.57543081601624</v>
      </c>
      <c r="AT39" s="16">
        <v>7500</v>
      </c>
      <c r="AU39" s="16">
        <v>7721.7830000000004</v>
      </c>
      <c r="AV39" s="16">
        <v>0</v>
      </c>
      <c r="AW39" s="16">
        <v>0</v>
      </c>
      <c r="AX39" s="16">
        <v>0</v>
      </c>
      <c r="AY39" s="16">
        <v>0</v>
      </c>
      <c r="AZ39" s="16">
        <v>392</v>
      </c>
      <c r="BA39" s="16">
        <v>294.55</v>
      </c>
      <c r="BB39" s="16">
        <v>0</v>
      </c>
      <c r="BC39" s="16">
        <v>0</v>
      </c>
      <c r="BD39" s="16">
        <v>0</v>
      </c>
      <c r="BE39" s="16">
        <v>0</v>
      </c>
      <c r="BF39" s="16">
        <v>20</v>
      </c>
      <c r="BG39" s="16">
        <v>27.9</v>
      </c>
      <c r="BH39" s="16">
        <v>9000</v>
      </c>
      <c r="BI39" s="16">
        <v>7258.4589999999998</v>
      </c>
      <c r="BJ39" s="16">
        <v>3600</v>
      </c>
      <c r="BK39" s="16">
        <v>2694.99</v>
      </c>
      <c r="BL39" s="16">
        <v>1000</v>
      </c>
      <c r="BM39" s="16">
        <v>0</v>
      </c>
      <c r="BN39" s="16">
        <v>0</v>
      </c>
      <c r="BO39" s="16">
        <v>0</v>
      </c>
      <c r="BP39" s="16">
        <v>0</v>
      </c>
      <c r="BQ39" s="16">
        <v>0</v>
      </c>
      <c r="BR39" s="16">
        <v>0</v>
      </c>
      <c r="BS39" s="16">
        <v>3484.6790000000001</v>
      </c>
      <c r="BT39" s="16">
        <v>0</v>
      </c>
      <c r="BU39" s="16">
        <f t="shared" si="16"/>
        <v>107360.1</v>
      </c>
      <c r="BV39" s="16">
        <f t="shared" si="17"/>
        <v>92502.720000000001</v>
      </c>
      <c r="BW39" s="16">
        <v>0</v>
      </c>
      <c r="BX39" s="16">
        <v>0</v>
      </c>
      <c r="BY39" s="16">
        <v>0</v>
      </c>
      <c r="BZ39" s="16">
        <v>0</v>
      </c>
      <c r="CA39" s="16">
        <v>0</v>
      </c>
      <c r="CB39" s="16">
        <v>0</v>
      </c>
      <c r="CC39" s="16">
        <v>1525</v>
      </c>
      <c r="CD39" s="16">
        <v>650</v>
      </c>
      <c r="CE39" s="16">
        <v>0</v>
      </c>
      <c r="CF39" s="16">
        <v>0</v>
      </c>
      <c r="CG39" s="16">
        <v>0</v>
      </c>
      <c r="CH39" s="16">
        <v>0</v>
      </c>
      <c r="CI39" s="16">
        <v>0</v>
      </c>
      <c r="CJ39" s="16">
        <f t="shared" si="18"/>
        <v>1525</v>
      </c>
      <c r="CK39" s="16">
        <f t="shared" si="19"/>
        <v>650</v>
      </c>
      <c r="CM39" s="17"/>
      <c r="CN39" s="17"/>
      <c r="CP39" s="17"/>
      <c r="CQ39" s="17"/>
      <c r="CS39" s="17"/>
    </row>
    <row r="40" spans="1:97" s="18" customFormat="1" ht="18" customHeight="1" x14ac:dyDescent="0.25">
      <c r="A40" s="14">
        <v>31</v>
      </c>
      <c r="B40" s="15" t="s">
        <v>29</v>
      </c>
      <c r="C40" s="16">
        <v>10501</v>
      </c>
      <c r="D40" s="16">
        <v>5595.2</v>
      </c>
      <c r="E40" s="16">
        <f t="shared" si="0"/>
        <v>33781.199999999997</v>
      </c>
      <c r="F40" s="16">
        <f t="shared" si="1"/>
        <v>26321.120000000003</v>
      </c>
      <c r="G40" s="16">
        <f t="shared" si="2"/>
        <v>77.916474251950802</v>
      </c>
      <c r="H40" s="16">
        <f t="shared" si="3"/>
        <v>9129</v>
      </c>
      <c r="I40" s="16">
        <f t="shared" si="4"/>
        <v>5777.6200000000008</v>
      </c>
      <c r="J40" s="16">
        <f t="shared" si="5"/>
        <v>63.288640595903175</v>
      </c>
      <c r="K40" s="16">
        <f t="shared" si="6"/>
        <v>3790</v>
      </c>
      <c r="L40" s="16">
        <f t="shared" si="7"/>
        <v>2176.65</v>
      </c>
      <c r="M40" s="16">
        <f t="shared" si="8"/>
        <v>57.431398416886545</v>
      </c>
      <c r="N40" s="16">
        <v>120</v>
      </c>
      <c r="O40" s="16">
        <v>39.232999999999997</v>
      </c>
      <c r="P40" s="16">
        <f t="shared" si="9"/>
        <v>32.694166666666661</v>
      </c>
      <c r="Q40" s="16">
        <v>4355</v>
      </c>
      <c r="R40" s="16">
        <v>3420.8020000000001</v>
      </c>
      <c r="S40" s="16">
        <f t="shared" si="10"/>
        <v>78.548840413318032</v>
      </c>
      <c r="T40" s="16">
        <v>3670</v>
      </c>
      <c r="U40" s="16">
        <v>2137.4169999999999</v>
      </c>
      <c r="V40" s="16">
        <f t="shared" si="11"/>
        <v>58.240245231607624</v>
      </c>
      <c r="W40" s="16">
        <v>24</v>
      </c>
      <c r="X40" s="16">
        <v>18</v>
      </c>
      <c r="Y40" s="16">
        <f t="shared" si="12"/>
        <v>75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24652.2</v>
      </c>
      <c r="AH40" s="16">
        <v>20543.5</v>
      </c>
      <c r="AI40" s="16">
        <v>0</v>
      </c>
      <c r="AJ40" s="16">
        <v>0</v>
      </c>
      <c r="AK40" s="16">
        <v>0</v>
      </c>
      <c r="AL40" s="16">
        <v>0</v>
      </c>
      <c r="AM40" s="16">
        <v>0</v>
      </c>
      <c r="AN40" s="16">
        <v>0</v>
      </c>
      <c r="AO40" s="16">
        <v>0</v>
      </c>
      <c r="AP40" s="16">
        <v>0</v>
      </c>
      <c r="AQ40" s="16">
        <f t="shared" si="13"/>
        <v>300</v>
      </c>
      <c r="AR40" s="16">
        <f t="shared" si="14"/>
        <v>33.22</v>
      </c>
      <c r="AS40" s="16">
        <f t="shared" si="15"/>
        <v>11.073333333333334</v>
      </c>
      <c r="AT40" s="16">
        <v>300</v>
      </c>
      <c r="AU40" s="16">
        <v>33.22</v>
      </c>
      <c r="AV40" s="16">
        <v>0</v>
      </c>
      <c r="AW40" s="16">
        <v>0</v>
      </c>
      <c r="AX40" s="16">
        <v>0</v>
      </c>
      <c r="AY40" s="16">
        <v>0</v>
      </c>
      <c r="AZ40" s="16">
        <v>0</v>
      </c>
      <c r="BA40" s="16">
        <v>0</v>
      </c>
      <c r="BB40" s="16">
        <v>0</v>
      </c>
      <c r="BC40" s="16">
        <v>0</v>
      </c>
      <c r="BD40" s="16">
        <v>0</v>
      </c>
      <c r="BE40" s="16">
        <v>0</v>
      </c>
      <c r="BF40" s="16">
        <v>0</v>
      </c>
      <c r="BG40" s="16">
        <v>0</v>
      </c>
      <c r="BH40" s="16">
        <v>660</v>
      </c>
      <c r="BI40" s="16">
        <v>128.94800000000001</v>
      </c>
      <c r="BJ40" s="16">
        <v>660</v>
      </c>
      <c r="BK40" s="16">
        <v>126.5</v>
      </c>
      <c r="BL40" s="16">
        <v>0</v>
      </c>
      <c r="BM40" s="16">
        <v>0</v>
      </c>
      <c r="BN40" s="16">
        <v>0</v>
      </c>
      <c r="BO40" s="16">
        <v>0</v>
      </c>
      <c r="BP40" s="16">
        <v>0</v>
      </c>
      <c r="BQ40" s="16">
        <v>0</v>
      </c>
      <c r="BR40" s="16">
        <v>0</v>
      </c>
      <c r="BS40" s="16">
        <v>0</v>
      </c>
      <c r="BT40" s="16">
        <v>0</v>
      </c>
      <c r="BU40" s="16">
        <f t="shared" si="16"/>
        <v>33781.199999999997</v>
      </c>
      <c r="BV40" s="16">
        <f t="shared" si="17"/>
        <v>26321.120000000003</v>
      </c>
      <c r="BW40" s="16">
        <v>0</v>
      </c>
      <c r="BX40" s="16">
        <v>0</v>
      </c>
      <c r="BY40" s="16">
        <v>0</v>
      </c>
      <c r="BZ40" s="16">
        <v>0</v>
      </c>
      <c r="CA40" s="16">
        <v>0</v>
      </c>
      <c r="CB40" s="16">
        <v>0</v>
      </c>
      <c r="CC40" s="16">
        <v>0</v>
      </c>
      <c r="CD40" s="16">
        <v>0</v>
      </c>
      <c r="CE40" s="16">
        <v>0</v>
      </c>
      <c r="CF40" s="16">
        <v>0</v>
      </c>
      <c r="CG40" s="16">
        <v>0</v>
      </c>
      <c r="CH40" s="16">
        <v>0</v>
      </c>
      <c r="CI40" s="16">
        <v>0</v>
      </c>
      <c r="CJ40" s="16">
        <f t="shared" si="18"/>
        <v>0</v>
      </c>
      <c r="CK40" s="16">
        <f t="shared" si="19"/>
        <v>0</v>
      </c>
      <c r="CM40" s="17"/>
      <c r="CN40" s="17"/>
      <c r="CP40" s="17"/>
      <c r="CQ40" s="17"/>
      <c r="CS40" s="17"/>
    </row>
    <row r="41" spans="1:97" s="18" customFormat="1" ht="18" customHeight="1" x14ac:dyDescent="0.25">
      <c r="A41" s="14">
        <v>32</v>
      </c>
      <c r="B41" s="15" t="s">
        <v>30</v>
      </c>
      <c r="C41" s="16">
        <v>6330.6</v>
      </c>
      <c r="D41" s="16">
        <v>0</v>
      </c>
      <c r="E41" s="16">
        <f t="shared" si="0"/>
        <v>64990.000000000007</v>
      </c>
      <c r="F41" s="16">
        <f t="shared" si="1"/>
        <v>47242.958999999995</v>
      </c>
      <c r="G41" s="16">
        <f t="shared" si="2"/>
        <v>72.692658870595466</v>
      </c>
      <c r="H41" s="16">
        <f t="shared" si="3"/>
        <v>26556.7</v>
      </c>
      <c r="I41" s="16">
        <f t="shared" si="4"/>
        <v>15215.259</v>
      </c>
      <c r="J41" s="16">
        <f t="shared" si="5"/>
        <v>57.29348525984026</v>
      </c>
      <c r="K41" s="16">
        <f t="shared" si="6"/>
        <v>13688.5</v>
      </c>
      <c r="L41" s="16">
        <f t="shared" si="7"/>
        <v>10280.416999999999</v>
      </c>
      <c r="M41" s="16">
        <f t="shared" si="8"/>
        <v>75.102582459728964</v>
      </c>
      <c r="N41" s="16">
        <v>4409.2</v>
      </c>
      <c r="O41" s="16">
        <v>1321.384</v>
      </c>
      <c r="P41" s="16">
        <f t="shared" si="9"/>
        <v>29.968792524721039</v>
      </c>
      <c r="Q41" s="16">
        <v>5960</v>
      </c>
      <c r="R41" s="16">
        <v>1912.8620000000001</v>
      </c>
      <c r="S41" s="16">
        <f t="shared" si="10"/>
        <v>32.094999999999999</v>
      </c>
      <c r="T41" s="16">
        <v>9279.2999999999993</v>
      </c>
      <c r="U41" s="16">
        <v>8959.0329999999994</v>
      </c>
      <c r="V41" s="16">
        <f t="shared" si="11"/>
        <v>96.54858663907838</v>
      </c>
      <c r="W41" s="16">
        <v>601.79999999999995</v>
      </c>
      <c r="X41" s="16">
        <v>396.5</v>
      </c>
      <c r="Y41" s="16">
        <f t="shared" si="12"/>
        <v>65.885676304420087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38433.300000000003</v>
      </c>
      <c r="AH41" s="16">
        <v>32027.7</v>
      </c>
      <c r="AI41" s="16">
        <v>0</v>
      </c>
      <c r="AJ41" s="16">
        <v>0</v>
      </c>
      <c r="AK41" s="16">
        <v>0</v>
      </c>
      <c r="AL41" s="16">
        <v>0</v>
      </c>
      <c r="AM41" s="16">
        <v>0</v>
      </c>
      <c r="AN41" s="16">
        <v>0</v>
      </c>
      <c r="AO41" s="16">
        <v>0</v>
      </c>
      <c r="AP41" s="16">
        <v>0</v>
      </c>
      <c r="AQ41" s="16">
        <f t="shared" si="13"/>
        <v>306.39999999999998</v>
      </c>
      <c r="AR41" s="16">
        <f t="shared" si="14"/>
        <v>73.900000000000006</v>
      </c>
      <c r="AS41" s="16">
        <f t="shared" si="15"/>
        <v>24.118798955613581</v>
      </c>
      <c r="AT41" s="16">
        <v>302.39999999999998</v>
      </c>
      <c r="AU41" s="16">
        <v>70.2</v>
      </c>
      <c r="AV41" s="16">
        <v>0</v>
      </c>
      <c r="AW41" s="16">
        <v>0</v>
      </c>
      <c r="AX41" s="16">
        <v>4</v>
      </c>
      <c r="AY41" s="16">
        <v>3.7</v>
      </c>
      <c r="AZ41" s="16">
        <v>0</v>
      </c>
      <c r="BA41" s="16">
        <v>0</v>
      </c>
      <c r="BB41" s="16">
        <v>0</v>
      </c>
      <c r="BC41" s="16">
        <v>0</v>
      </c>
      <c r="BD41" s="16">
        <v>0</v>
      </c>
      <c r="BE41" s="16">
        <v>0</v>
      </c>
      <c r="BF41" s="16">
        <v>0</v>
      </c>
      <c r="BG41" s="16">
        <v>0</v>
      </c>
      <c r="BH41" s="16">
        <v>6000</v>
      </c>
      <c r="BI41" s="16">
        <v>2547.8000000000002</v>
      </c>
      <c r="BJ41" s="16">
        <v>3000</v>
      </c>
      <c r="BK41" s="16">
        <v>236.8</v>
      </c>
      <c r="BL41" s="16">
        <v>0</v>
      </c>
      <c r="BM41" s="16">
        <v>3.78</v>
      </c>
      <c r="BN41" s="16">
        <v>0</v>
      </c>
      <c r="BO41" s="16">
        <v>0</v>
      </c>
      <c r="BP41" s="16">
        <v>0</v>
      </c>
      <c r="BQ41" s="16">
        <v>0</v>
      </c>
      <c r="BR41" s="16">
        <v>0</v>
      </c>
      <c r="BS41" s="16">
        <v>0</v>
      </c>
      <c r="BT41" s="16">
        <v>0</v>
      </c>
      <c r="BU41" s="16">
        <f t="shared" si="16"/>
        <v>64990.000000000007</v>
      </c>
      <c r="BV41" s="16">
        <f t="shared" si="17"/>
        <v>47242.958999999995</v>
      </c>
      <c r="BW41" s="16">
        <v>0</v>
      </c>
      <c r="BX41" s="16">
        <v>0</v>
      </c>
      <c r="BY41" s="16">
        <v>0</v>
      </c>
      <c r="BZ41" s="16">
        <v>0</v>
      </c>
      <c r="CA41" s="16">
        <v>0</v>
      </c>
      <c r="CB41" s="16">
        <v>0</v>
      </c>
      <c r="CC41" s="16">
        <v>0</v>
      </c>
      <c r="CD41" s="16">
        <v>0</v>
      </c>
      <c r="CE41" s="16">
        <v>0</v>
      </c>
      <c r="CF41" s="16">
        <v>0</v>
      </c>
      <c r="CG41" s="16">
        <v>0</v>
      </c>
      <c r="CH41" s="16">
        <v>0</v>
      </c>
      <c r="CI41" s="16">
        <v>0</v>
      </c>
      <c r="CJ41" s="16">
        <f t="shared" si="18"/>
        <v>0</v>
      </c>
      <c r="CK41" s="16">
        <f t="shared" si="19"/>
        <v>0</v>
      </c>
      <c r="CM41" s="17"/>
      <c r="CN41" s="17"/>
      <c r="CP41" s="17"/>
      <c r="CQ41" s="17"/>
      <c r="CS41" s="17"/>
    </row>
    <row r="42" spans="1:97" s="18" customFormat="1" ht="18" customHeight="1" x14ac:dyDescent="0.25">
      <c r="A42" s="14">
        <v>33</v>
      </c>
      <c r="B42" s="15" t="s">
        <v>31</v>
      </c>
      <c r="C42" s="16">
        <v>21539.7</v>
      </c>
      <c r="D42" s="16">
        <v>1228</v>
      </c>
      <c r="E42" s="16">
        <f t="shared" ref="E42:E73" si="20">BU42+CJ42-CG42</f>
        <v>79593</v>
      </c>
      <c r="F42" s="16">
        <f t="shared" ref="F42:F73" si="21">BV42+CK42-CH42</f>
        <v>60032.708999999995</v>
      </c>
      <c r="G42" s="16">
        <f t="shared" ref="G42:G73" si="22">F42/E42*100</f>
        <v>75.424608948023064</v>
      </c>
      <c r="H42" s="16">
        <f t="shared" ref="H42:H73" si="23">N42+Q42+T42+W42+Z42+AC42+AO42+AT42+AV42+AX42+AZ42+BB42+BF42+BH42+BL42+BN42+BR42</f>
        <v>24030</v>
      </c>
      <c r="I42" s="16">
        <f t="shared" ref="I42:I73" si="24">O42+R42+U42+X42+AA42+AD42+AP42+AU42+AW42+AY42+BA42+BC42+BG42+BI42+BM42+BO42+BS42</f>
        <v>13730.109</v>
      </c>
      <c r="J42" s="16">
        <f t="shared" ref="J42:J73" si="25">I42/H42*100</f>
        <v>57.137365792759056</v>
      </c>
      <c r="K42" s="16">
        <f t="shared" ref="K42:K73" si="26">N42+T42</f>
        <v>12100</v>
      </c>
      <c r="L42" s="16">
        <f t="shared" ref="L42:L73" si="27">O42+U42</f>
        <v>7177.7060000000001</v>
      </c>
      <c r="M42" s="16">
        <f t="shared" ref="M42:M73" si="28">L42/K42*100</f>
        <v>59.319884297520666</v>
      </c>
      <c r="N42" s="16">
        <v>2300</v>
      </c>
      <c r="O42" s="16">
        <v>1311.3420000000001</v>
      </c>
      <c r="P42" s="16">
        <f t="shared" si="9"/>
        <v>57.014869565217396</v>
      </c>
      <c r="Q42" s="16">
        <v>3900</v>
      </c>
      <c r="R42" s="16">
        <v>1679.3979999999999</v>
      </c>
      <c r="S42" s="16">
        <f t="shared" ref="S42:S73" si="29">R42/Q42*100</f>
        <v>43.06148717948718</v>
      </c>
      <c r="T42" s="16">
        <v>9800</v>
      </c>
      <c r="U42" s="16">
        <v>5866.3639999999996</v>
      </c>
      <c r="V42" s="16">
        <f t="shared" ref="V42:V73" si="30">U42/T42*100</f>
        <v>59.860857142857135</v>
      </c>
      <c r="W42" s="16">
        <v>1165</v>
      </c>
      <c r="X42" s="16">
        <v>233.35</v>
      </c>
      <c r="Y42" s="16">
        <f t="shared" si="12"/>
        <v>20.030042918454935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6">
        <v>55563</v>
      </c>
      <c r="AH42" s="16">
        <v>46302.6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16">
        <v>0</v>
      </c>
      <c r="AQ42" s="16">
        <f t="shared" ref="AQ42:AQ73" si="31">AT42+AV42+AX42+AZ42</f>
        <v>55</v>
      </c>
      <c r="AR42" s="16">
        <f t="shared" ref="AR42:AR73" si="32">AU42+AW42+AY42+BA42</f>
        <v>84.316000000000003</v>
      </c>
      <c r="AS42" s="16">
        <f t="shared" ref="AS42:AS73" si="33">AR42/AQ42*100</f>
        <v>153.30181818181819</v>
      </c>
      <c r="AT42" s="16">
        <v>55</v>
      </c>
      <c r="AU42" s="16">
        <v>84.316000000000003</v>
      </c>
      <c r="AV42" s="16">
        <v>0</v>
      </c>
      <c r="AW42" s="16">
        <v>0</v>
      </c>
      <c r="AX42" s="16">
        <v>0</v>
      </c>
      <c r="AY42" s="16">
        <v>0</v>
      </c>
      <c r="AZ42" s="16">
        <v>0</v>
      </c>
      <c r="BA42" s="16">
        <v>0</v>
      </c>
      <c r="BB42" s="16">
        <v>0</v>
      </c>
      <c r="BC42" s="16">
        <v>0</v>
      </c>
      <c r="BD42" s="16">
        <v>0</v>
      </c>
      <c r="BE42" s="16">
        <v>0</v>
      </c>
      <c r="BF42" s="16">
        <v>0</v>
      </c>
      <c r="BG42" s="16">
        <v>10</v>
      </c>
      <c r="BH42" s="16">
        <v>6800</v>
      </c>
      <c r="BI42" s="16">
        <v>3990.0749999999998</v>
      </c>
      <c r="BJ42" s="16">
        <v>1920</v>
      </c>
      <c r="BK42" s="16">
        <v>488.32499999999999</v>
      </c>
      <c r="BL42" s="16">
        <v>0</v>
      </c>
      <c r="BM42" s="16">
        <v>553.76400000000001</v>
      </c>
      <c r="BN42" s="16">
        <v>10</v>
      </c>
      <c r="BO42" s="16">
        <v>0</v>
      </c>
      <c r="BP42" s="16">
        <v>0</v>
      </c>
      <c r="BQ42" s="16">
        <v>0</v>
      </c>
      <c r="BR42" s="16">
        <v>0</v>
      </c>
      <c r="BS42" s="16">
        <v>1.5</v>
      </c>
      <c r="BT42" s="16">
        <v>0</v>
      </c>
      <c r="BU42" s="16">
        <f t="shared" ref="BU42:BU73" si="34">N42+Q42+T42+W42+Z42+AC42+AE42+AG42+AI42+AK42+AM42+AO42+AT42+AV42+AX42+AZ42+BB42+BD42+BF42+BH42+BL42+BN42+BP42+BR42</f>
        <v>79593</v>
      </c>
      <c r="BV42" s="16">
        <f t="shared" ref="BV42:BV73" si="35">O42+R42+U42+X42+AA42+AD42+AF42+AH42+AJ42+AL42+AN42+AP42+AU42+AW42+AY42+BA42+BC42+BE42+BG42+BI42+BM42+BO42+BQ42+BS42+BT42</f>
        <v>60032.708999999995</v>
      </c>
      <c r="BW42" s="16">
        <v>0</v>
      </c>
      <c r="BX42" s="16">
        <v>0</v>
      </c>
      <c r="BY42" s="16">
        <v>0</v>
      </c>
      <c r="BZ42" s="16">
        <v>0</v>
      </c>
      <c r="CA42" s="16">
        <v>0</v>
      </c>
      <c r="CB42" s="16">
        <v>0</v>
      </c>
      <c r="CC42" s="16">
        <v>0</v>
      </c>
      <c r="CD42" s="16">
        <v>0</v>
      </c>
      <c r="CE42" s="16">
        <v>0</v>
      </c>
      <c r="CF42" s="16">
        <v>0</v>
      </c>
      <c r="CG42" s="16">
        <v>0</v>
      </c>
      <c r="CH42" s="16">
        <v>0</v>
      </c>
      <c r="CI42" s="16">
        <v>0</v>
      </c>
      <c r="CJ42" s="16">
        <f t="shared" ref="CJ42:CJ73" si="36">BW42+BY42+CA42+CC42+CE42+CG42</f>
        <v>0</v>
      </c>
      <c r="CK42" s="16">
        <f t="shared" ref="CK42:CK73" si="37">BX42+BZ42+CB42+CD42+CF42+CH42+CI42</f>
        <v>0</v>
      </c>
      <c r="CM42" s="17"/>
      <c r="CN42" s="17"/>
      <c r="CP42" s="17"/>
      <c r="CQ42" s="17"/>
      <c r="CS42" s="17"/>
    </row>
    <row r="43" spans="1:97" s="18" customFormat="1" ht="18" customHeight="1" x14ac:dyDescent="0.25">
      <c r="A43" s="14">
        <v>34</v>
      </c>
      <c r="B43" s="15" t="s">
        <v>32</v>
      </c>
      <c r="C43" s="16">
        <v>5717.1</v>
      </c>
      <c r="D43" s="16">
        <v>0</v>
      </c>
      <c r="E43" s="16">
        <f t="shared" si="20"/>
        <v>42410.400000000001</v>
      </c>
      <c r="F43" s="16">
        <f t="shared" si="21"/>
        <v>33621.658600000002</v>
      </c>
      <c r="G43" s="16">
        <f t="shared" si="22"/>
        <v>79.276919340539123</v>
      </c>
      <c r="H43" s="16">
        <f t="shared" si="23"/>
        <v>10241</v>
      </c>
      <c r="I43" s="16">
        <f t="shared" si="24"/>
        <v>6813.7586000000001</v>
      </c>
      <c r="J43" s="16">
        <f t="shared" si="25"/>
        <v>66.534113856068743</v>
      </c>
      <c r="K43" s="16">
        <f t="shared" si="26"/>
        <v>3070</v>
      </c>
      <c r="L43" s="16">
        <f t="shared" si="27"/>
        <v>3364.0839999999998</v>
      </c>
      <c r="M43" s="16">
        <f t="shared" si="28"/>
        <v>109.57928338762216</v>
      </c>
      <c r="N43" s="16">
        <v>200</v>
      </c>
      <c r="O43" s="16">
        <v>75.912000000000006</v>
      </c>
      <c r="P43" s="16">
        <f t="shared" si="9"/>
        <v>37.956000000000003</v>
      </c>
      <c r="Q43" s="16">
        <v>4500</v>
      </c>
      <c r="R43" s="16">
        <v>2404.6206000000002</v>
      </c>
      <c r="S43" s="16">
        <f t="shared" si="29"/>
        <v>53.436013333333342</v>
      </c>
      <c r="T43" s="16">
        <v>2870</v>
      </c>
      <c r="U43" s="16">
        <v>3288.172</v>
      </c>
      <c r="V43" s="16">
        <f t="shared" si="30"/>
        <v>114.57045296167247</v>
      </c>
      <c r="W43" s="16">
        <v>578</v>
      </c>
      <c r="X43" s="16">
        <v>85.007999999999996</v>
      </c>
      <c r="Y43" s="16">
        <f t="shared" si="12"/>
        <v>14.707266435986158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0</v>
      </c>
      <c r="AG43" s="16">
        <v>32169.4</v>
      </c>
      <c r="AH43" s="16">
        <v>26807.9</v>
      </c>
      <c r="AI43" s="16">
        <v>0</v>
      </c>
      <c r="AJ43" s="16">
        <v>0</v>
      </c>
      <c r="AK43" s="16">
        <v>0</v>
      </c>
      <c r="AL43" s="16">
        <v>0</v>
      </c>
      <c r="AM43" s="16">
        <v>0</v>
      </c>
      <c r="AN43" s="16">
        <v>0</v>
      </c>
      <c r="AO43" s="16">
        <v>0</v>
      </c>
      <c r="AP43" s="16">
        <v>0</v>
      </c>
      <c r="AQ43" s="16">
        <f t="shared" si="31"/>
        <v>33</v>
      </c>
      <c r="AR43" s="16">
        <f t="shared" si="32"/>
        <v>6.91</v>
      </c>
      <c r="AS43" s="16">
        <f t="shared" si="33"/>
        <v>20.939393939393941</v>
      </c>
      <c r="AT43" s="16">
        <v>33</v>
      </c>
      <c r="AU43" s="16">
        <v>6.91</v>
      </c>
      <c r="AV43" s="16">
        <v>0</v>
      </c>
      <c r="AW43" s="16">
        <v>0</v>
      </c>
      <c r="AX43" s="16">
        <v>0</v>
      </c>
      <c r="AY43" s="16">
        <v>0</v>
      </c>
      <c r="AZ43" s="16">
        <v>0</v>
      </c>
      <c r="BA43" s="16">
        <v>0</v>
      </c>
      <c r="BB43" s="16">
        <v>0</v>
      </c>
      <c r="BC43" s="16">
        <v>0</v>
      </c>
      <c r="BD43" s="16">
        <v>0</v>
      </c>
      <c r="BE43" s="16">
        <v>0</v>
      </c>
      <c r="BF43" s="16">
        <v>0</v>
      </c>
      <c r="BG43" s="16">
        <v>0</v>
      </c>
      <c r="BH43" s="16">
        <v>960</v>
      </c>
      <c r="BI43" s="16">
        <v>96.292000000000002</v>
      </c>
      <c r="BJ43" s="16">
        <v>960</v>
      </c>
      <c r="BK43" s="16">
        <v>2.5920000000000001</v>
      </c>
      <c r="BL43" s="16">
        <v>0</v>
      </c>
      <c r="BM43" s="16">
        <v>0</v>
      </c>
      <c r="BN43" s="16">
        <v>0</v>
      </c>
      <c r="BO43" s="16">
        <v>0</v>
      </c>
      <c r="BP43" s="16">
        <v>0</v>
      </c>
      <c r="BQ43" s="16">
        <v>0</v>
      </c>
      <c r="BR43" s="16">
        <v>1100</v>
      </c>
      <c r="BS43" s="16">
        <v>856.84400000000005</v>
      </c>
      <c r="BT43" s="16">
        <v>0</v>
      </c>
      <c r="BU43" s="16">
        <f t="shared" si="34"/>
        <v>42410.400000000001</v>
      </c>
      <c r="BV43" s="16">
        <f t="shared" si="35"/>
        <v>33621.658600000002</v>
      </c>
      <c r="BW43" s="16">
        <v>0</v>
      </c>
      <c r="BX43" s="16">
        <v>0</v>
      </c>
      <c r="BY43" s="16">
        <v>0</v>
      </c>
      <c r="BZ43" s="16">
        <v>0</v>
      </c>
      <c r="CA43" s="16">
        <v>0</v>
      </c>
      <c r="CB43" s="16">
        <v>0</v>
      </c>
      <c r="CC43" s="16">
        <v>0</v>
      </c>
      <c r="CD43" s="16">
        <v>0</v>
      </c>
      <c r="CE43" s="16">
        <v>0</v>
      </c>
      <c r="CF43" s="16">
        <v>0</v>
      </c>
      <c r="CG43" s="16">
        <v>0</v>
      </c>
      <c r="CH43" s="16">
        <v>0</v>
      </c>
      <c r="CI43" s="16">
        <v>0</v>
      </c>
      <c r="CJ43" s="16">
        <f t="shared" si="36"/>
        <v>0</v>
      </c>
      <c r="CK43" s="16">
        <f t="shared" si="37"/>
        <v>0</v>
      </c>
      <c r="CM43" s="17"/>
      <c r="CN43" s="17"/>
      <c r="CP43" s="17"/>
      <c r="CQ43" s="17"/>
      <c r="CS43" s="17"/>
    </row>
    <row r="44" spans="1:97" s="18" customFormat="1" ht="18" customHeight="1" x14ac:dyDescent="0.25">
      <c r="A44" s="14">
        <v>35</v>
      </c>
      <c r="B44" s="15" t="s">
        <v>33</v>
      </c>
      <c r="C44" s="16">
        <v>21594.9</v>
      </c>
      <c r="D44" s="16">
        <v>0</v>
      </c>
      <c r="E44" s="16">
        <f t="shared" si="20"/>
        <v>28196.1</v>
      </c>
      <c r="F44" s="16">
        <f t="shared" si="21"/>
        <v>22324.613999999998</v>
      </c>
      <c r="G44" s="16">
        <f t="shared" si="22"/>
        <v>79.176247778948152</v>
      </c>
      <c r="H44" s="16">
        <f t="shared" si="23"/>
        <v>3051</v>
      </c>
      <c r="I44" s="16">
        <f t="shared" si="24"/>
        <v>1370.3139999999999</v>
      </c>
      <c r="J44" s="16">
        <f t="shared" si="25"/>
        <v>44.913602097672886</v>
      </c>
      <c r="K44" s="16">
        <f t="shared" si="26"/>
        <v>2020</v>
      </c>
      <c r="L44" s="16">
        <f t="shared" si="27"/>
        <v>1102.8140000000001</v>
      </c>
      <c r="M44" s="16">
        <f t="shared" si="28"/>
        <v>54.594752475247532</v>
      </c>
      <c r="N44" s="16">
        <v>40</v>
      </c>
      <c r="O44" s="16">
        <v>5.3140000000000001</v>
      </c>
      <c r="P44" s="16">
        <f t="shared" si="9"/>
        <v>13.285</v>
      </c>
      <c r="Q44" s="16">
        <v>552</v>
      </c>
      <c r="R44" s="16">
        <v>240.95</v>
      </c>
      <c r="S44" s="16">
        <f t="shared" si="29"/>
        <v>43.650362318840578</v>
      </c>
      <c r="T44" s="16">
        <v>1980</v>
      </c>
      <c r="U44" s="16">
        <v>1097.5</v>
      </c>
      <c r="V44" s="16">
        <f t="shared" si="30"/>
        <v>55.429292929292927</v>
      </c>
      <c r="W44" s="16">
        <v>24</v>
      </c>
      <c r="X44" s="16">
        <v>0</v>
      </c>
      <c r="Y44" s="16">
        <f t="shared" si="12"/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6">
        <v>25145.1</v>
      </c>
      <c r="AH44" s="16">
        <v>20954.3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6">
        <v>0</v>
      </c>
      <c r="AQ44" s="16">
        <f t="shared" si="31"/>
        <v>55</v>
      </c>
      <c r="AR44" s="16">
        <f t="shared" si="32"/>
        <v>21</v>
      </c>
      <c r="AS44" s="16">
        <f t="shared" si="33"/>
        <v>38.181818181818187</v>
      </c>
      <c r="AT44" s="16">
        <v>55</v>
      </c>
      <c r="AU44" s="16">
        <v>21</v>
      </c>
      <c r="AV44" s="16">
        <v>0</v>
      </c>
      <c r="AW44" s="16">
        <v>0</v>
      </c>
      <c r="AX44" s="16">
        <v>0</v>
      </c>
      <c r="AY44" s="16">
        <v>0</v>
      </c>
      <c r="AZ44" s="16">
        <v>0</v>
      </c>
      <c r="BA44" s="16">
        <v>0</v>
      </c>
      <c r="BB44" s="16">
        <v>0</v>
      </c>
      <c r="BC44" s="16">
        <v>0</v>
      </c>
      <c r="BD44" s="16">
        <v>0</v>
      </c>
      <c r="BE44" s="16">
        <v>0</v>
      </c>
      <c r="BF44" s="16">
        <v>0</v>
      </c>
      <c r="BG44" s="16">
        <v>0</v>
      </c>
      <c r="BH44" s="16">
        <v>400</v>
      </c>
      <c r="BI44" s="16">
        <v>0</v>
      </c>
      <c r="BJ44" s="16">
        <v>400</v>
      </c>
      <c r="BK44" s="16">
        <v>0</v>
      </c>
      <c r="BL44" s="16">
        <v>0</v>
      </c>
      <c r="BM44" s="16">
        <v>0</v>
      </c>
      <c r="BN44" s="16">
        <v>0</v>
      </c>
      <c r="BO44" s="16">
        <v>0</v>
      </c>
      <c r="BP44" s="16">
        <v>0</v>
      </c>
      <c r="BQ44" s="16">
        <v>0</v>
      </c>
      <c r="BR44" s="16">
        <v>0</v>
      </c>
      <c r="BS44" s="16">
        <v>5.55</v>
      </c>
      <c r="BT44" s="16">
        <v>0</v>
      </c>
      <c r="BU44" s="16">
        <f t="shared" si="34"/>
        <v>28196.1</v>
      </c>
      <c r="BV44" s="16">
        <f t="shared" si="35"/>
        <v>22324.613999999998</v>
      </c>
      <c r="BW44" s="16">
        <v>0</v>
      </c>
      <c r="BX44" s="16">
        <v>0</v>
      </c>
      <c r="BY44" s="16">
        <v>0</v>
      </c>
      <c r="BZ44" s="16">
        <v>0</v>
      </c>
      <c r="CA44" s="16">
        <v>0</v>
      </c>
      <c r="CB44" s="16">
        <v>0</v>
      </c>
      <c r="CC44" s="16">
        <v>0</v>
      </c>
      <c r="CD44" s="16">
        <v>0</v>
      </c>
      <c r="CE44" s="16">
        <v>0</v>
      </c>
      <c r="CF44" s="16">
        <v>0</v>
      </c>
      <c r="CG44" s="16">
        <v>0</v>
      </c>
      <c r="CH44" s="16">
        <v>0</v>
      </c>
      <c r="CI44" s="16">
        <v>0</v>
      </c>
      <c r="CJ44" s="16">
        <f t="shared" si="36"/>
        <v>0</v>
      </c>
      <c r="CK44" s="16">
        <f t="shared" si="37"/>
        <v>0</v>
      </c>
      <c r="CM44" s="17"/>
      <c r="CN44" s="17"/>
      <c r="CP44" s="17"/>
      <c r="CQ44" s="17"/>
      <c r="CS44" s="17"/>
    </row>
    <row r="45" spans="1:97" s="18" customFormat="1" ht="18" customHeight="1" x14ac:dyDescent="0.25">
      <c r="A45" s="14">
        <v>36</v>
      </c>
      <c r="B45" s="15" t="s">
        <v>34</v>
      </c>
      <c r="C45" s="16">
        <v>112384</v>
      </c>
      <c r="D45" s="16">
        <v>0</v>
      </c>
      <c r="E45" s="16">
        <f t="shared" si="20"/>
        <v>77576.2</v>
      </c>
      <c r="F45" s="16">
        <f t="shared" si="21"/>
        <v>62082.561000000002</v>
      </c>
      <c r="G45" s="16">
        <f t="shared" si="22"/>
        <v>80.027844880259664</v>
      </c>
      <c r="H45" s="16">
        <f t="shared" si="23"/>
        <v>22108.1</v>
      </c>
      <c r="I45" s="16">
        <f t="shared" si="24"/>
        <v>15859.061000000002</v>
      </c>
      <c r="J45" s="16">
        <f t="shared" si="25"/>
        <v>71.734165305928613</v>
      </c>
      <c r="K45" s="16">
        <f t="shared" si="26"/>
        <v>10058.6</v>
      </c>
      <c r="L45" s="16">
        <f t="shared" si="27"/>
        <v>6615.2970000000005</v>
      </c>
      <c r="M45" s="16">
        <f t="shared" si="28"/>
        <v>65.767572027916415</v>
      </c>
      <c r="N45" s="16">
        <v>700</v>
      </c>
      <c r="O45" s="16">
        <v>691.99699999999996</v>
      </c>
      <c r="P45" s="16">
        <f t="shared" si="9"/>
        <v>98.856714285714276</v>
      </c>
      <c r="Q45" s="16">
        <v>8299.5</v>
      </c>
      <c r="R45" s="16">
        <v>6568.9</v>
      </c>
      <c r="S45" s="16">
        <f t="shared" si="29"/>
        <v>79.148141454304479</v>
      </c>
      <c r="T45" s="16">
        <v>9358.6</v>
      </c>
      <c r="U45" s="16">
        <v>5923.3</v>
      </c>
      <c r="V45" s="16">
        <f t="shared" si="30"/>
        <v>63.292586497980466</v>
      </c>
      <c r="W45" s="16">
        <v>210</v>
      </c>
      <c r="X45" s="16">
        <v>121</v>
      </c>
      <c r="Y45" s="16">
        <f t="shared" si="12"/>
        <v>57.619047619047613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55468.1</v>
      </c>
      <c r="AH45" s="16">
        <v>46223.5</v>
      </c>
      <c r="AI45" s="16">
        <v>0</v>
      </c>
      <c r="AJ45" s="16">
        <v>0</v>
      </c>
      <c r="AK45" s="16">
        <v>0</v>
      </c>
      <c r="AL45" s="16">
        <v>0</v>
      </c>
      <c r="AM45" s="16">
        <v>0</v>
      </c>
      <c r="AN45" s="16">
        <v>0</v>
      </c>
      <c r="AO45" s="16">
        <v>0</v>
      </c>
      <c r="AP45" s="16">
        <v>0</v>
      </c>
      <c r="AQ45" s="16">
        <f t="shared" si="31"/>
        <v>150</v>
      </c>
      <c r="AR45" s="16">
        <f t="shared" si="32"/>
        <v>47.003999999999998</v>
      </c>
      <c r="AS45" s="16">
        <f t="shared" si="33"/>
        <v>31.335999999999999</v>
      </c>
      <c r="AT45" s="16">
        <v>150</v>
      </c>
      <c r="AU45" s="16">
        <v>47.003999999999998</v>
      </c>
      <c r="AV45" s="16">
        <v>0</v>
      </c>
      <c r="AW45" s="16">
        <v>0</v>
      </c>
      <c r="AX45" s="16">
        <v>0</v>
      </c>
      <c r="AY45" s="16">
        <v>0</v>
      </c>
      <c r="AZ45" s="16">
        <v>0</v>
      </c>
      <c r="BA45" s="16">
        <v>0</v>
      </c>
      <c r="BB45" s="16">
        <v>0</v>
      </c>
      <c r="BC45" s="16">
        <v>0</v>
      </c>
      <c r="BD45" s="16">
        <v>0</v>
      </c>
      <c r="BE45" s="16">
        <v>0</v>
      </c>
      <c r="BF45" s="16">
        <v>0</v>
      </c>
      <c r="BG45" s="16">
        <v>0</v>
      </c>
      <c r="BH45" s="16">
        <v>3390</v>
      </c>
      <c r="BI45" s="16">
        <v>1598.2</v>
      </c>
      <c r="BJ45" s="16">
        <v>1790</v>
      </c>
      <c r="BK45" s="16">
        <v>162.19999999999999</v>
      </c>
      <c r="BL45" s="16">
        <v>0</v>
      </c>
      <c r="BM45" s="16">
        <v>0</v>
      </c>
      <c r="BN45" s="16">
        <v>0</v>
      </c>
      <c r="BO45" s="16">
        <v>0</v>
      </c>
      <c r="BP45" s="16">
        <v>0</v>
      </c>
      <c r="BQ45" s="16">
        <v>0</v>
      </c>
      <c r="BR45" s="16">
        <v>0</v>
      </c>
      <c r="BS45" s="16">
        <v>908.66</v>
      </c>
      <c r="BT45" s="16">
        <v>0</v>
      </c>
      <c r="BU45" s="16">
        <f t="shared" si="34"/>
        <v>77576.2</v>
      </c>
      <c r="BV45" s="16">
        <f t="shared" si="35"/>
        <v>62082.561000000002</v>
      </c>
      <c r="BW45" s="16">
        <v>0</v>
      </c>
      <c r="BX45" s="16">
        <v>0</v>
      </c>
      <c r="BY45" s="16">
        <v>0</v>
      </c>
      <c r="BZ45" s="16">
        <v>0</v>
      </c>
      <c r="CA45" s="16">
        <v>0</v>
      </c>
      <c r="CB45" s="16">
        <v>0</v>
      </c>
      <c r="CC45" s="16">
        <v>0</v>
      </c>
      <c r="CD45" s="16">
        <v>0</v>
      </c>
      <c r="CE45" s="16">
        <v>0</v>
      </c>
      <c r="CF45" s="16">
        <v>0</v>
      </c>
      <c r="CG45" s="16">
        <v>0</v>
      </c>
      <c r="CH45" s="16">
        <v>0</v>
      </c>
      <c r="CI45" s="16">
        <v>0</v>
      </c>
      <c r="CJ45" s="16">
        <f t="shared" si="36"/>
        <v>0</v>
      </c>
      <c r="CK45" s="16">
        <f t="shared" si="37"/>
        <v>0</v>
      </c>
      <c r="CM45" s="17"/>
      <c r="CN45" s="17"/>
      <c r="CP45" s="17"/>
      <c r="CQ45" s="17"/>
      <c r="CS45" s="17"/>
    </row>
    <row r="46" spans="1:97" s="18" customFormat="1" ht="18" customHeight="1" x14ac:dyDescent="0.25">
      <c r="A46" s="14">
        <v>37</v>
      </c>
      <c r="B46" s="15" t="s">
        <v>35</v>
      </c>
      <c r="C46" s="16">
        <v>13328</v>
      </c>
      <c r="D46" s="16">
        <v>0</v>
      </c>
      <c r="E46" s="16">
        <f t="shared" si="20"/>
        <v>46794.5</v>
      </c>
      <c r="F46" s="16">
        <f t="shared" si="21"/>
        <v>42676.635999999999</v>
      </c>
      <c r="G46" s="16">
        <f t="shared" si="22"/>
        <v>91.200111124170576</v>
      </c>
      <c r="H46" s="16">
        <f t="shared" si="23"/>
        <v>17970</v>
      </c>
      <c r="I46" s="16">
        <f t="shared" si="24"/>
        <v>18656.135999999999</v>
      </c>
      <c r="J46" s="16">
        <f t="shared" si="25"/>
        <v>103.81823038397329</v>
      </c>
      <c r="K46" s="16">
        <f t="shared" si="26"/>
        <v>7800</v>
      </c>
      <c r="L46" s="16">
        <f t="shared" si="27"/>
        <v>7964.2360000000008</v>
      </c>
      <c r="M46" s="16">
        <f t="shared" si="28"/>
        <v>102.10558974358976</v>
      </c>
      <c r="N46" s="16">
        <v>1800</v>
      </c>
      <c r="O46" s="16">
        <v>1697.306</v>
      </c>
      <c r="P46" s="16">
        <f t="shared" si="9"/>
        <v>94.294777777777782</v>
      </c>
      <c r="Q46" s="16">
        <v>5800</v>
      </c>
      <c r="R46" s="16">
        <v>4005.65</v>
      </c>
      <c r="S46" s="16">
        <f t="shared" si="29"/>
        <v>69.062931034482759</v>
      </c>
      <c r="T46" s="16">
        <v>6000</v>
      </c>
      <c r="U46" s="16">
        <v>6266.93</v>
      </c>
      <c r="V46" s="16">
        <f t="shared" si="30"/>
        <v>104.44883333333334</v>
      </c>
      <c r="W46" s="16">
        <v>300</v>
      </c>
      <c r="X46" s="16">
        <v>463</v>
      </c>
      <c r="Y46" s="16">
        <f t="shared" si="12"/>
        <v>154.33333333333331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6">
        <v>28824.5</v>
      </c>
      <c r="AH46" s="16">
        <v>24020.5</v>
      </c>
      <c r="AI46" s="16">
        <v>0</v>
      </c>
      <c r="AJ46" s="16">
        <v>0</v>
      </c>
      <c r="AK46" s="16">
        <v>0</v>
      </c>
      <c r="AL46" s="16">
        <v>0</v>
      </c>
      <c r="AM46" s="16">
        <v>0</v>
      </c>
      <c r="AN46" s="16">
        <v>0</v>
      </c>
      <c r="AO46" s="16">
        <v>0</v>
      </c>
      <c r="AP46" s="16">
        <v>0</v>
      </c>
      <c r="AQ46" s="16">
        <f t="shared" si="31"/>
        <v>370</v>
      </c>
      <c r="AR46" s="16">
        <f t="shared" si="32"/>
        <v>270</v>
      </c>
      <c r="AS46" s="16">
        <f t="shared" si="33"/>
        <v>72.972972972972968</v>
      </c>
      <c r="AT46" s="16">
        <v>370</v>
      </c>
      <c r="AU46" s="16">
        <v>270</v>
      </c>
      <c r="AV46" s="16">
        <v>0</v>
      </c>
      <c r="AW46" s="16">
        <v>0</v>
      </c>
      <c r="AX46" s="16">
        <v>0</v>
      </c>
      <c r="AY46" s="16">
        <v>0</v>
      </c>
      <c r="AZ46" s="16">
        <v>0</v>
      </c>
      <c r="BA46" s="16">
        <v>0</v>
      </c>
      <c r="BB46" s="16">
        <v>0</v>
      </c>
      <c r="BC46" s="16">
        <v>0</v>
      </c>
      <c r="BD46" s="16">
        <v>0</v>
      </c>
      <c r="BE46" s="16">
        <v>0</v>
      </c>
      <c r="BF46" s="16">
        <v>0</v>
      </c>
      <c r="BG46" s="16">
        <v>0</v>
      </c>
      <c r="BH46" s="16">
        <v>3700</v>
      </c>
      <c r="BI46" s="16">
        <v>3556.64</v>
      </c>
      <c r="BJ46" s="16">
        <v>950</v>
      </c>
      <c r="BK46" s="16">
        <v>824.64</v>
      </c>
      <c r="BL46" s="16">
        <v>0</v>
      </c>
      <c r="BM46" s="16">
        <v>0</v>
      </c>
      <c r="BN46" s="16">
        <v>0</v>
      </c>
      <c r="BO46" s="16">
        <v>0</v>
      </c>
      <c r="BP46" s="16">
        <v>0</v>
      </c>
      <c r="BQ46" s="16">
        <v>0</v>
      </c>
      <c r="BR46" s="16">
        <v>0</v>
      </c>
      <c r="BS46" s="16">
        <v>2396.61</v>
      </c>
      <c r="BT46" s="16">
        <v>0</v>
      </c>
      <c r="BU46" s="16">
        <f t="shared" si="34"/>
        <v>46794.5</v>
      </c>
      <c r="BV46" s="16">
        <f t="shared" si="35"/>
        <v>42676.635999999999</v>
      </c>
      <c r="BW46" s="16">
        <v>0</v>
      </c>
      <c r="BX46" s="16">
        <v>0</v>
      </c>
      <c r="BY46" s="16">
        <v>0</v>
      </c>
      <c r="BZ46" s="16">
        <v>0</v>
      </c>
      <c r="CA46" s="16">
        <v>0</v>
      </c>
      <c r="CB46" s="16">
        <v>0</v>
      </c>
      <c r="CC46" s="16">
        <v>0</v>
      </c>
      <c r="CD46" s="16">
        <v>0</v>
      </c>
      <c r="CE46" s="16">
        <v>0</v>
      </c>
      <c r="CF46" s="16">
        <v>0</v>
      </c>
      <c r="CG46" s="16">
        <v>0</v>
      </c>
      <c r="CH46" s="16">
        <v>0</v>
      </c>
      <c r="CI46" s="16">
        <v>0</v>
      </c>
      <c r="CJ46" s="16">
        <f t="shared" si="36"/>
        <v>0</v>
      </c>
      <c r="CK46" s="16">
        <f t="shared" si="37"/>
        <v>0</v>
      </c>
      <c r="CM46" s="17"/>
      <c r="CN46" s="17"/>
      <c r="CP46" s="17"/>
      <c r="CQ46" s="17"/>
      <c r="CS46" s="17"/>
    </row>
    <row r="47" spans="1:97" s="18" customFormat="1" ht="18" customHeight="1" x14ac:dyDescent="0.25">
      <c r="A47" s="14">
        <v>38</v>
      </c>
      <c r="B47" s="15" t="s">
        <v>36</v>
      </c>
      <c r="C47" s="16">
        <v>27904.5</v>
      </c>
      <c r="D47" s="16">
        <v>0</v>
      </c>
      <c r="E47" s="16">
        <f t="shared" si="20"/>
        <v>72988</v>
      </c>
      <c r="F47" s="16">
        <f t="shared" si="21"/>
        <v>57668.529000000002</v>
      </c>
      <c r="G47" s="16">
        <f t="shared" si="22"/>
        <v>79.010973036663572</v>
      </c>
      <c r="H47" s="16">
        <f t="shared" si="23"/>
        <v>14345.5</v>
      </c>
      <c r="I47" s="16">
        <f t="shared" si="24"/>
        <v>11476.993</v>
      </c>
      <c r="J47" s="16">
        <f t="shared" si="25"/>
        <v>80.004133700463569</v>
      </c>
      <c r="K47" s="16">
        <f t="shared" si="26"/>
        <v>5048.5</v>
      </c>
      <c r="L47" s="16">
        <f t="shared" si="27"/>
        <v>6466.4679999999998</v>
      </c>
      <c r="M47" s="16">
        <f t="shared" si="28"/>
        <v>128.08691690601168</v>
      </c>
      <c r="N47" s="16">
        <v>487.8</v>
      </c>
      <c r="O47" s="16">
        <v>444.56099999999998</v>
      </c>
      <c r="P47" s="16">
        <f t="shared" si="9"/>
        <v>91.135916359163588</v>
      </c>
      <c r="Q47" s="16">
        <v>5201.2</v>
      </c>
      <c r="R47" s="16">
        <v>2317.1999999999998</v>
      </c>
      <c r="S47" s="16">
        <f t="shared" si="29"/>
        <v>44.551257402137963</v>
      </c>
      <c r="T47" s="16">
        <v>4560.7</v>
      </c>
      <c r="U47" s="16">
        <v>6021.9070000000002</v>
      </c>
      <c r="V47" s="16">
        <f t="shared" si="30"/>
        <v>132.03909487578662</v>
      </c>
      <c r="W47" s="16">
        <v>100</v>
      </c>
      <c r="X47" s="16">
        <v>15.7</v>
      </c>
      <c r="Y47" s="16">
        <f t="shared" si="12"/>
        <v>15.7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6">
        <v>58642.5</v>
      </c>
      <c r="AH47" s="16">
        <v>48868.7</v>
      </c>
      <c r="AI47" s="16">
        <v>0</v>
      </c>
      <c r="AJ47" s="16">
        <v>0</v>
      </c>
      <c r="AK47" s="16">
        <v>0</v>
      </c>
      <c r="AL47" s="16">
        <v>0</v>
      </c>
      <c r="AM47" s="16">
        <v>0</v>
      </c>
      <c r="AN47" s="16">
        <v>0</v>
      </c>
      <c r="AO47" s="16">
        <v>0</v>
      </c>
      <c r="AP47" s="16">
        <v>0</v>
      </c>
      <c r="AQ47" s="16">
        <f t="shared" si="31"/>
        <v>933</v>
      </c>
      <c r="AR47" s="16">
        <f t="shared" si="32"/>
        <v>748.17</v>
      </c>
      <c r="AS47" s="16">
        <f t="shared" si="33"/>
        <v>80.18971061093248</v>
      </c>
      <c r="AT47" s="16">
        <v>933</v>
      </c>
      <c r="AU47" s="16">
        <v>748.17</v>
      </c>
      <c r="AV47" s="16">
        <v>0</v>
      </c>
      <c r="AW47" s="16">
        <v>0</v>
      </c>
      <c r="AX47" s="16">
        <v>0</v>
      </c>
      <c r="AY47" s="16">
        <v>0</v>
      </c>
      <c r="AZ47" s="16">
        <v>0</v>
      </c>
      <c r="BA47" s="16">
        <v>0</v>
      </c>
      <c r="BB47" s="16">
        <v>0</v>
      </c>
      <c r="BC47" s="16">
        <v>0</v>
      </c>
      <c r="BD47" s="16">
        <v>0</v>
      </c>
      <c r="BE47" s="16">
        <v>0</v>
      </c>
      <c r="BF47" s="16">
        <v>0</v>
      </c>
      <c r="BG47" s="16">
        <v>0</v>
      </c>
      <c r="BH47" s="16">
        <v>3062.8</v>
      </c>
      <c r="BI47" s="16">
        <v>1914.0550000000001</v>
      </c>
      <c r="BJ47" s="16">
        <v>312.8</v>
      </c>
      <c r="BK47" s="16">
        <v>80.655000000000001</v>
      </c>
      <c r="BL47" s="16">
        <v>0</v>
      </c>
      <c r="BM47" s="16">
        <v>0</v>
      </c>
      <c r="BN47" s="16">
        <v>0</v>
      </c>
      <c r="BO47" s="16">
        <v>0</v>
      </c>
      <c r="BP47" s="16">
        <v>0</v>
      </c>
      <c r="BQ47" s="16">
        <v>0</v>
      </c>
      <c r="BR47" s="16">
        <v>0</v>
      </c>
      <c r="BS47" s="16">
        <v>15.4</v>
      </c>
      <c r="BT47" s="16">
        <v>-2677.1640000000002</v>
      </c>
      <c r="BU47" s="16">
        <f t="shared" si="34"/>
        <v>72988</v>
      </c>
      <c r="BV47" s="16">
        <f t="shared" si="35"/>
        <v>57668.529000000002</v>
      </c>
      <c r="BW47" s="16">
        <v>0</v>
      </c>
      <c r="BX47" s="16">
        <v>0</v>
      </c>
      <c r="BY47" s="16">
        <v>0</v>
      </c>
      <c r="BZ47" s="16">
        <v>0</v>
      </c>
      <c r="CA47" s="16">
        <v>0</v>
      </c>
      <c r="CB47" s="16">
        <v>0</v>
      </c>
      <c r="CC47" s="16">
        <v>0</v>
      </c>
      <c r="CD47" s="16">
        <v>0</v>
      </c>
      <c r="CE47" s="16">
        <v>0</v>
      </c>
      <c r="CF47" s="16">
        <v>0</v>
      </c>
      <c r="CG47" s="16">
        <v>0</v>
      </c>
      <c r="CH47" s="16">
        <v>0</v>
      </c>
      <c r="CI47" s="16">
        <v>0</v>
      </c>
      <c r="CJ47" s="16">
        <f t="shared" si="36"/>
        <v>0</v>
      </c>
      <c r="CK47" s="16">
        <f t="shared" si="37"/>
        <v>0</v>
      </c>
      <c r="CM47" s="17"/>
      <c r="CN47" s="17"/>
      <c r="CP47" s="17"/>
      <c r="CQ47" s="17"/>
      <c r="CS47" s="17"/>
    </row>
    <row r="48" spans="1:97" s="18" customFormat="1" ht="18" customHeight="1" x14ac:dyDescent="0.25">
      <c r="A48" s="14">
        <v>39</v>
      </c>
      <c r="B48" s="15" t="s">
        <v>37</v>
      </c>
      <c r="C48" s="16">
        <v>0</v>
      </c>
      <c r="D48" s="16">
        <v>0</v>
      </c>
      <c r="E48" s="16">
        <f t="shared" si="20"/>
        <v>43340.5</v>
      </c>
      <c r="F48" s="16">
        <f t="shared" si="21"/>
        <v>39435.935999999994</v>
      </c>
      <c r="G48" s="16">
        <f t="shared" si="22"/>
        <v>90.990957649311838</v>
      </c>
      <c r="H48" s="16">
        <f t="shared" si="23"/>
        <v>13545</v>
      </c>
      <c r="I48" s="16">
        <f t="shared" si="24"/>
        <v>14606.436</v>
      </c>
      <c r="J48" s="16">
        <f t="shared" si="25"/>
        <v>107.83636766334442</v>
      </c>
      <c r="K48" s="16">
        <f t="shared" si="26"/>
        <v>4750</v>
      </c>
      <c r="L48" s="16">
        <f t="shared" si="27"/>
        <v>5366.2380000000003</v>
      </c>
      <c r="M48" s="16">
        <f t="shared" si="28"/>
        <v>112.97343157894737</v>
      </c>
      <c r="N48" s="16">
        <v>1750</v>
      </c>
      <c r="O48" s="16">
        <v>1721.9880000000001</v>
      </c>
      <c r="P48" s="16">
        <f t="shared" si="9"/>
        <v>98.399314285714297</v>
      </c>
      <c r="Q48" s="16">
        <v>2335</v>
      </c>
      <c r="R48" s="16">
        <v>2213.232</v>
      </c>
      <c r="S48" s="16">
        <f t="shared" si="29"/>
        <v>94.785096359743036</v>
      </c>
      <c r="T48" s="16">
        <v>3000</v>
      </c>
      <c r="U48" s="16">
        <v>3644.25</v>
      </c>
      <c r="V48" s="16">
        <f t="shared" si="30"/>
        <v>121.47499999999999</v>
      </c>
      <c r="W48" s="16">
        <v>210</v>
      </c>
      <c r="X48" s="16">
        <v>378.85</v>
      </c>
      <c r="Y48" s="16">
        <f t="shared" si="12"/>
        <v>180.40476190476193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0</v>
      </c>
      <c r="AG48" s="16">
        <v>29795.5</v>
      </c>
      <c r="AH48" s="16">
        <v>24829.5</v>
      </c>
      <c r="AI48" s="16">
        <v>0</v>
      </c>
      <c r="AJ48" s="16">
        <v>0</v>
      </c>
      <c r="AK48" s="16">
        <v>0</v>
      </c>
      <c r="AL48" s="16">
        <v>0</v>
      </c>
      <c r="AM48" s="16">
        <v>0</v>
      </c>
      <c r="AN48" s="16">
        <v>0</v>
      </c>
      <c r="AO48" s="16">
        <v>0</v>
      </c>
      <c r="AP48" s="16">
        <v>0</v>
      </c>
      <c r="AQ48" s="16">
        <f t="shared" si="31"/>
        <v>490</v>
      </c>
      <c r="AR48" s="16">
        <f t="shared" si="32"/>
        <v>663.7</v>
      </c>
      <c r="AS48" s="16">
        <f t="shared" si="33"/>
        <v>135.44897959183675</v>
      </c>
      <c r="AT48" s="16">
        <v>190</v>
      </c>
      <c r="AU48" s="16">
        <v>283.7</v>
      </c>
      <c r="AV48" s="16">
        <v>0</v>
      </c>
      <c r="AW48" s="16">
        <v>0</v>
      </c>
      <c r="AX48" s="16">
        <v>0</v>
      </c>
      <c r="AY48" s="16">
        <v>0</v>
      </c>
      <c r="AZ48" s="16">
        <v>300</v>
      </c>
      <c r="BA48" s="16">
        <v>380</v>
      </c>
      <c r="BB48" s="16">
        <v>0</v>
      </c>
      <c r="BC48" s="16">
        <v>0</v>
      </c>
      <c r="BD48" s="16">
        <v>0</v>
      </c>
      <c r="BE48" s="16">
        <v>0</v>
      </c>
      <c r="BF48" s="16">
        <v>1000</v>
      </c>
      <c r="BG48" s="16">
        <v>0</v>
      </c>
      <c r="BH48" s="16">
        <v>4760</v>
      </c>
      <c r="BI48" s="16">
        <v>5782.8159999999998</v>
      </c>
      <c r="BJ48" s="16">
        <v>1200</v>
      </c>
      <c r="BK48" s="16">
        <v>573.95600000000002</v>
      </c>
      <c r="BL48" s="16">
        <v>0</v>
      </c>
      <c r="BM48" s="16">
        <v>0</v>
      </c>
      <c r="BN48" s="16">
        <v>0</v>
      </c>
      <c r="BO48" s="16">
        <v>0</v>
      </c>
      <c r="BP48" s="16">
        <v>0</v>
      </c>
      <c r="BQ48" s="16">
        <v>0</v>
      </c>
      <c r="BR48" s="16">
        <v>0</v>
      </c>
      <c r="BS48" s="16">
        <v>201.6</v>
      </c>
      <c r="BT48" s="16">
        <v>0</v>
      </c>
      <c r="BU48" s="16">
        <f t="shared" si="34"/>
        <v>43340.5</v>
      </c>
      <c r="BV48" s="16">
        <f t="shared" si="35"/>
        <v>39435.935999999994</v>
      </c>
      <c r="BW48" s="16">
        <v>0</v>
      </c>
      <c r="BX48" s="16">
        <v>0</v>
      </c>
      <c r="BY48" s="16">
        <v>0</v>
      </c>
      <c r="BZ48" s="16">
        <v>0</v>
      </c>
      <c r="CA48" s="16">
        <v>0</v>
      </c>
      <c r="CB48" s="16">
        <v>0</v>
      </c>
      <c r="CC48" s="16">
        <v>0</v>
      </c>
      <c r="CD48" s="16">
        <v>0</v>
      </c>
      <c r="CE48" s="16">
        <v>0</v>
      </c>
      <c r="CF48" s="16">
        <v>0</v>
      </c>
      <c r="CG48" s="16">
        <v>0</v>
      </c>
      <c r="CH48" s="16">
        <v>0</v>
      </c>
      <c r="CI48" s="16">
        <v>0</v>
      </c>
      <c r="CJ48" s="16">
        <f t="shared" si="36"/>
        <v>0</v>
      </c>
      <c r="CK48" s="16">
        <f t="shared" si="37"/>
        <v>0</v>
      </c>
      <c r="CM48" s="17"/>
      <c r="CN48" s="17"/>
      <c r="CP48" s="17"/>
      <c r="CQ48" s="17"/>
      <c r="CS48" s="17"/>
    </row>
    <row r="49" spans="1:97" s="18" customFormat="1" ht="18" customHeight="1" x14ac:dyDescent="0.25">
      <c r="A49" s="14">
        <v>40</v>
      </c>
      <c r="B49" s="15" t="s">
        <v>38</v>
      </c>
      <c r="C49" s="16">
        <v>22038.3</v>
      </c>
      <c r="D49" s="16">
        <v>0</v>
      </c>
      <c r="E49" s="16">
        <f t="shared" si="20"/>
        <v>72248</v>
      </c>
      <c r="F49" s="16">
        <f t="shared" si="21"/>
        <v>55305.667999999998</v>
      </c>
      <c r="G49" s="16">
        <f t="shared" si="22"/>
        <v>76.549756394640681</v>
      </c>
      <c r="H49" s="16">
        <f t="shared" si="23"/>
        <v>26783.4</v>
      </c>
      <c r="I49" s="16">
        <f t="shared" si="24"/>
        <v>17418.367999999999</v>
      </c>
      <c r="J49" s="16">
        <f t="shared" si="25"/>
        <v>65.034192820926378</v>
      </c>
      <c r="K49" s="16">
        <f t="shared" si="26"/>
        <v>6387</v>
      </c>
      <c r="L49" s="16">
        <f t="shared" si="27"/>
        <v>4412.1049999999996</v>
      </c>
      <c r="M49" s="16">
        <f t="shared" si="28"/>
        <v>69.079458274620322</v>
      </c>
      <c r="N49" s="16">
        <v>200</v>
      </c>
      <c r="O49" s="16">
        <v>114.262</v>
      </c>
      <c r="P49" s="16">
        <f t="shared" si="9"/>
        <v>57.131</v>
      </c>
      <c r="Q49" s="16">
        <v>14854.4</v>
      </c>
      <c r="R49" s="16">
        <v>9808.3559999999998</v>
      </c>
      <c r="S49" s="16">
        <f t="shared" si="29"/>
        <v>66.029970917707885</v>
      </c>
      <c r="T49" s="16">
        <v>6187</v>
      </c>
      <c r="U49" s="16">
        <v>4297.8429999999998</v>
      </c>
      <c r="V49" s="16">
        <f t="shared" si="30"/>
        <v>69.465702278972032</v>
      </c>
      <c r="W49" s="16">
        <v>508.5</v>
      </c>
      <c r="X49" s="16">
        <v>218.5</v>
      </c>
      <c r="Y49" s="16">
        <f t="shared" si="12"/>
        <v>42.969518190757128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16">
        <v>0</v>
      </c>
      <c r="AG49" s="16">
        <v>45464.6</v>
      </c>
      <c r="AH49" s="16">
        <v>37887.300000000003</v>
      </c>
      <c r="AI49" s="16">
        <v>0</v>
      </c>
      <c r="AJ49" s="16">
        <v>0</v>
      </c>
      <c r="AK49" s="16">
        <v>0</v>
      </c>
      <c r="AL49" s="16">
        <v>0</v>
      </c>
      <c r="AM49" s="16">
        <v>0</v>
      </c>
      <c r="AN49" s="16">
        <v>0</v>
      </c>
      <c r="AO49" s="16">
        <v>0</v>
      </c>
      <c r="AP49" s="16">
        <v>0</v>
      </c>
      <c r="AQ49" s="16">
        <f t="shared" si="31"/>
        <v>120</v>
      </c>
      <c r="AR49" s="16">
        <f t="shared" si="32"/>
        <v>56.71</v>
      </c>
      <c r="AS49" s="16">
        <f t="shared" si="33"/>
        <v>47.258333333333333</v>
      </c>
      <c r="AT49" s="16">
        <v>120</v>
      </c>
      <c r="AU49" s="16">
        <v>56.71</v>
      </c>
      <c r="AV49" s="16">
        <v>0</v>
      </c>
      <c r="AW49" s="16">
        <v>0</v>
      </c>
      <c r="AX49" s="16">
        <v>0</v>
      </c>
      <c r="AY49" s="16">
        <v>0</v>
      </c>
      <c r="AZ49" s="16">
        <v>0</v>
      </c>
      <c r="BA49" s="16">
        <v>0</v>
      </c>
      <c r="BB49" s="16">
        <v>0</v>
      </c>
      <c r="BC49" s="16">
        <v>0</v>
      </c>
      <c r="BD49" s="16">
        <v>0</v>
      </c>
      <c r="BE49" s="16">
        <v>0</v>
      </c>
      <c r="BF49" s="16">
        <v>0</v>
      </c>
      <c r="BG49" s="16">
        <v>0</v>
      </c>
      <c r="BH49" s="16">
        <v>4280.5</v>
      </c>
      <c r="BI49" s="16">
        <v>1809.72</v>
      </c>
      <c r="BJ49" s="16">
        <v>2343.5</v>
      </c>
      <c r="BK49" s="16">
        <v>50.32</v>
      </c>
      <c r="BL49" s="16">
        <v>613</v>
      </c>
      <c r="BM49" s="16">
        <v>613.27700000000004</v>
      </c>
      <c r="BN49" s="16">
        <v>0</v>
      </c>
      <c r="BO49" s="16">
        <v>0</v>
      </c>
      <c r="BP49" s="16">
        <v>0</v>
      </c>
      <c r="BQ49" s="16">
        <v>0</v>
      </c>
      <c r="BR49" s="16">
        <v>20</v>
      </c>
      <c r="BS49" s="16">
        <v>499.7</v>
      </c>
      <c r="BT49" s="16">
        <v>0</v>
      </c>
      <c r="BU49" s="16">
        <f t="shared" si="34"/>
        <v>72248</v>
      </c>
      <c r="BV49" s="16">
        <f t="shared" si="35"/>
        <v>55305.667999999998</v>
      </c>
      <c r="BW49" s="16">
        <v>0</v>
      </c>
      <c r="BX49" s="16">
        <v>0</v>
      </c>
      <c r="BY49" s="16">
        <v>0</v>
      </c>
      <c r="BZ49" s="16">
        <v>0</v>
      </c>
      <c r="CA49" s="16">
        <v>0</v>
      </c>
      <c r="CB49" s="16">
        <v>0</v>
      </c>
      <c r="CC49" s="16">
        <v>0</v>
      </c>
      <c r="CD49" s="16">
        <v>0</v>
      </c>
      <c r="CE49" s="16">
        <v>0</v>
      </c>
      <c r="CF49" s="16">
        <v>0</v>
      </c>
      <c r="CG49" s="16">
        <v>0</v>
      </c>
      <c r="CH49" s="16">
        <v>0</v>
      </c>
      <c r="CI49" s="16">
        <v>0</v>
      </c>
      <c r="CJ49" s="16">
        <f t="shared" si="36"/>
        <v>0</v>
      </c>
      <c r="CK49" s="16">
        <f t="shared" si="37"/>
        <v>0</v>
      </c>
      <c r="CM49" s="17"/>
      <c r="CN49" s="17"/>
      <c r="CP49" s="17"/>
      <c r="CQ49" s="17"/>
      <c r="CS49" s="17"/>
    </row>
    <row r="50" spans="1:97" s="18" customFormat="1" ht="18" customHeight="1" x14ac:dyDescent="0.25">
      <c r="A50" s="14">
        <v>41</v>
      </c>
      <c r="B50" s="15" t="s">
        <v>39</v>
      </c>
      <c r="C50" s="16">
        <v>8763.1</v>
      </c>
      <c r="D50" s="16">
        <v>725</v>
      </c>
      <c r="E50" s="16">
        <f t="shared" si="20"/>
        <v>50465.3</v>
      </c>
      <c r="F50" s="16">
        <f t="shared" si="21"/>
        <v>41673.109000000004</v>
      </c>
      <c r="G50" s="16">
        <f t="shared" si="22"/>
        <v>82.577749463492751</v>
      </c>
      <c r="H50" s="16">
        <f t="shared" si="23"/>
        <v>12558.4</v>
      </c>
      <c r="I50" s="16">
        <f t="shared" si="24"/>
        <v>10083.909</v>
      </c>
      <c r="J50" s="16">
        <f t="shared" si="25"/>
        <v>80.296128487705445</v>
      </c>
      <c r="K50" s="16">
        <f t="shared" si="26"/>
        <v>4675</v>
      </c>
      <c r="L50" s="16">
        <f t="shared" si="27"/>
        <v>5594.9660000000003</v>
      </c>
      <c r="M50" s="16">
        <f t="shared" si="28"/>
        <v>119.67841711229947</v>
      </c>
      <c r="N50" s="16">
        <v>475</v>
      </c>
      <c r="O50" s="16">
        <v>124.71</v>
      </c>
      <c r="P50" s="16">
        <f t="shared" si="9"/>
        <v>26.254736842105263</v>
      </c>
      <c r="Q50" s="16">
        <v>5000</v>
      </c>
      <c r="R50" s="16">
        <v>3047.1689999999999</v>
      </c>
      <c r="S50" s="16">
        <f t="shared" si="29"/>
        <v>60.943380000000005</v>
      </c>
      <c r="T50" s="16">
        <v>4200</v>
      </c>
      <c r="U50" s="16">
        <v>5470.2560000000003</v>
      </c>
      <c r="V50" s="16">
        <f t="shared" si="30"/>
        <v>130.24419047619048</v>
      </c>
      <c r="W50" s="16">
        <v>320</v>
      </c>
      <c r="X50" s="16">
        <v>10</v>
      </c>
      <c r="Y50" s="16">
        <f t="shared" si="12"/>
        <v>3.125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0</v>
      </c>
      <c r="AG50" s="16">
        <v>37906.9</v>
      </c>
      <c r="AH50" s="16">
        <v>31589.200000000001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0</v>
      </c>
      <c r="AP50" s="16">
        <v>0</v>
      </c>
      <c r="AQ50" s="16">
        <f t="shared" si="31"/>
        <v>200</v>
      </c>
      <c r="AR50" s="16">
        <f t="shared" si="32"/>
        <v>6</v>
      </c>
      <c r="AS50" s="16">
        <f t="shared" si="33"/>
        <v>3</v>
      </c>
      <c r="AT50" s="16">
        <v>200</v>
      </c>
      <c r="AU50" s="16">
        <v>6</v>
      </c>
      <c r="AV50" s="16">
        <v>0</v>
      </c>
      <c r="AW50" s="16">
        <v>0</v>
      </c>
      <c r="AX50" s="16">
        <v>0</v>
      </c>
      <c r="AY50" s="16">
        <v>0</v>
      </c>
      <c r="AZ50" s="16">
        <v>0</v>
      </c>
      <c r="BA50" s="16">
        <v>0</v>
      </c>
      <c r="BB50" s="16">
        <v>0</v>
      </c>
      <c r="BC50" s="16">
        <v>0</v>
      </c>
      <c r="BD50" s="16">
        <v>0</v>
      </c>
      <c r="BE50" s="16">
        <v>0</v>
      </c>
      <c r="BF50" s="16">
        <v>0</v>
      </c>
      <c r="BG50" s="16">
        <v>0</v>
      </c>
      <c r="BH50" s="16">
        <v>1300</v>
      </c>
      <c r="BI50" s="16">
        <v>362.32799999999997</v>
      </c>
      <c r="BJ50" s="16">
        <v>1300</v>
      </c>
      <c r="BK50" s="16">
        <v>362.32799999999997</v>
      </c>
      <c r="BL50" s="16">
        <v>863.4</v>
      </c>
      <c r="BM50" s="16">
        <v>1726.8</v>
      </c>
      <c r="BN50" s="16">
        <v>200</v>
      </c>
      <c r="BO50" s="16">
        <v>-663.35400000000004</v>
      </c>
      <c r="BP50" s="16">
        <v>0</v>
      </c>
      <c r="BQ50" s="16">
        <v>0</v>
      </c>
      <c r="BR50" s="16">
        <v>0</v>
      </c>
      <c r="BS50" s="16">
        <v>0</v>
      </c>
      <c r="BT50" s="16">
        <v>0</v>
      </c>
      <c r="BU50" s="16">
        <f t="shared" si="34"/>
        <v>50465.3</v>
      </c>
      <c r="BV50" s="16">
        <f t="shared" si="35"/>
        <v>41673.109000000004</v>
      </c>
      <c r="BW50" s="16">
        <v>0</v>
      </c>
      <c r="BX50" s="16">
        <v>0</v>
      </c>
      <c r="BY50" s="16">
        <v>0</v>
      </c>
      <c r="BZ50" s="16">
        <v>0</v>
      </c>
      <c r="CA50" s="16">
        <v>0</v>
      </c>
      <c r="CB50" s="16">
        <v>0</v>
      </c>
      <c r="CC50" s="16">
        <v>0</v>
      </c>
      <c r="CD50" s="16">
        <v>0</v>
      </c>
      <c r="CE50" s="16">
        <v>0</v>
      </c>
      <c r="CF50" s="16">
        <v>0</v>
      </c>
      <c r="CG50" s="16">
        <v>2970</v>
      </c>
      <c r="CH50" s="16">
        <v>2562</v>
      </c>
      <c r="CI50" s="16">
        <v>0</v>
      </c>
      <c r="CJ50" s="16">
        <f t="shared" si="36"/>
        <v>2970</v>
      </c>
      <c r="CK50" s="16">
        <f t="shared" si="37"/>
        <v>2562</v>
      </c>
      <c r="CM50" s="17"/>
      <c r="CN50" s="17"/>
      <c r="CP50" s="17"/>
      <c r="CQ50" s="17"/>
      <c r="CS50" s="17"/>
    </row>
    <row r="51" spans="1:97" s="18" customFormat="1" ht="18" customHeight="1" x14ac:dyDescent="0.25">
      <c r="A51" s="14">
        <v>42</v>
      </c>
      <c r="B51" s="15" t="s">
        <v>40</v>
      </c>
      <c r="C51" s="16">
        <v>24015.7</v>
      </c>
      <c r="D51" s="16">
        <v>0</v>
      </c>
      <c r="E51" s="16">
        <f t="shared" si="20"/>
        <v>269000</v>
      </c>
      <c r="F51" s="16">
        <f t="shared" si="21"/>
        <v>212584.44810000001</v>
      </c>
      <c r="G51" s="16">
        <f t="shared" si="22"/>
        <v>79.027675873605958</v>
      </c>
      <c r="H51" s="16">
        <f t="shared" si="23"/>
        <v>152458.70000000001</v>
      </c>
      <c r="I51" s="16">
        <f t="shared" si="24"/>
        <v>116378.04810000001</v>
      </c>
      <c r="J51" s="16">
        <f t="shared" si="25"/>
        <v>76.334146952584533</v>
      </c>
      <c r="K51" s="16">
        <f t="shared" si="26"/>
        <v>91000</v>
      </c>
      <c r="L51" s="16">
        <f t="shared" si="27"/>
        <v>53384.566000000006</v>
      </c>
      <c r="M51" s="16">
        <f t="shared" si="28"/>
        <v>58.664358241758251</v>
      </c>
      <c r="N51" s="16">
        <v>51000</v>
      </c>
      <c r="O51" s="16">
        <v>16128.532999999999</v>
      </c>
      <c r="P51" s="16">
        <f t="shared" si="9"/>
        <v>31.624574509803921</v>
      </c>
      <c r="Q51" s="16">
        <v>13500</v>
      </c>
      <c r="R51" s="16">
        <v>8294.6299999999992</v>
      </c>
      <c r="S51" s="16">
        <f t="shared" si="29"/>
        <v>61.441703703703695</v>
      </c>
      <c r="T51" s="16">
        <v>40000</v>
      </c>
      <c r="U51" s="16">
        <v>37256.033000000003</v>
      </c>
      <c r="V51" s="16">
        <f t="shared" si="30"/>
        <v>93.140082500000005</v>
      </c>
      <c r="W51" s="16">
        <v>9973.7000000000007</v>
      </c>
      <c r="X51" s="16">
        <v>10086.766</v>
      </c>
      <c r="Y51" s="16">
        <f t="shared" si="12"/>
        <v>101.13364147708472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0</v>
      </c>
      <c r="AG51" s="16">
        <v>105572.7</v>
      </c>
      <c r="AH51" s="16">
        <v>87977.2</v>
      </c>
      <c r="AI51" s="16">
        <v>0</v>
      </c>
      <c r="AJ51" s="16">
        <v>0</v>
      </c>
      <c r="AK51" s="16">
        <v>10968.6</v>
      </c>
      <c r="AL51" s="16">
        <v>8229.2000000000007</v>
      </c>
      <c r="AM51" s="16">
        <v>0</v>
      </c>
      <c r="AN51" s="16">
        <v>0</v>
      </c>
      <c r="AO51" s="16">
        <v>0</v>
      </c>
      <c r="AP51" s="16">
        <v>0</v>
      </c>
      <c r="AQ51" s="16">
        <f t="shared" si="31"/>
        <v>1300</v>
      </c>
      <c r="AR51" s="16">
        <f t="shared" si="32"/>
        <v>434.29199999999997</v>
      </c>
      <c r="AS51" s="16">
        <f t="shared" si="33"/>
        <v>33.407076923076922</v>
      </c>
      <c r="AT51" s="16">
        <v>1300</v>
      </c>
      <c r="AU51" s="16">
        <v>434.29199999999997</v>
      </c>
      <c r="AV51" s="16">
        <v>0</v>
      </c>
      <c r="AW51" s="16">
        <v>0</v>
      </c>
      <c r="AX51" s="16">
        <v>0</v>
      </c>
      <c r="AY51" s="16">
        <v>0</v>
      </c>
      <c r="AZ51" s="16">
        <v>0</v>
      </c>
      <c r="BA51" s="16">
        <v>0</v>
      </c>
      <c r="BB51" s="16">
        <v>0</v>
      </c>
      <c r="BC51" s="16">
        <v>0</v>
      </c>
      <c r="BD51" s="16">
        <v>0</v>
      </c>
      <c r="BE51" s="16">
        <v>0</v>
      </c>
      <c r="BF51" s="16">
        <v>0</v>
      </c>
      <c r="BG51" s="16">
        <v>0</v>
      </c>
      <c r="BH51" s="16">
        <v>32785</v>
      </c>
      <c r="BI51" s="16">
        <v>20975.107</v>
      </c>
      <c r="BJ51" s="16">
        <v>12000</v>
      </c>
      <c r="BK51" s="16">
        <v>5966.1469999999999</v>
      </c>
      <c r="BL51" s="16">
        <v>3000</v>
      </c>
      <c r="BM51" s="16">
        <v>20718.430799999998</v>
      </c>
      <c r="BN51" s="16">
        <v>400</v>
      </c>
      <c r="BO51" s="16">
        <v>2022.1563000000001</v>
      </c>
      <c r="BP51" s="16">
        <v>0</v>
      </c>
      <c r="BQ51" s="16">
        <v>0</v>
      </c>
      <c r="BR51" s="16">
        <v>500</v>
      </c>
      <c r="BS51" s="16">
        <v>462.1</v>
      </c>
      <c r="BT51" s="16">
        <v>0</v>
      </c>
      <c r="BU51" s="16">
        <f t="shared" si="34"/>
        <v>269000</v>
      </c>
      <c r="BV51" s="16">
        <f t="shared" si="35"/>
        <v>212584.44810000001</v>
      </c>
      <c r="BW51" s="16">
        <v>0</v>
      </c>
      <c r="BX51" s="16">
        <v>0</v>
      </c>
      <c r="BY51" s="16">
        <v>0</v>
      </c>
      <c r="BZ51" s="16">
        <v>0</v>
      </c>
      <c r="CA51" s="16">
        <v>0</v>
      </c>
      <c r="CB51" s="16">
        <v>0</v>
      </c>
      <c r="CC51" s="16">
        <v>0</v>
      </c>
      <c r="CD51" s="16">
        <v>0</v>
      </c>
      <c r="CE51" s="16">
        <v>0</v>
      </c>
      <c r="CF51" s="16">
        <v>0</v>
      </c>
      <c r="CG51" s="16">
        <v>8000</v>
      </c>
      <c r="CH51" s="16">
        <v>5000</v>
      </c>
      <c r="CI51" s="16">
        <v>0</v>
      </c>
      <c r="CJ51" s="16">
        <f t="shared" si="36"/>
        <v>8000</v>
      </c>
      <c r="CK51" s="16">
        <f t="shared" si="37"/>
        <v>5000</v>
      </c>
      <c r="CM51" s="17"/>
      <c r="CN51" s="17"/>
      <c r="CP51" s="17"/>
      <c r="CQ51" s="17"/>
      <c r="CS51" s="17"/>
    </row>
    <row r="52" spans="1:97" s="18" customFormat="1" ht="18" customHeight="1" x14ac:dyDescent="0.25">
      <c r="A52" s="14">
        <v>43</v>
      </c>
      <c r="B52" s="15" t="s">
        <v>41</v>
      </c>
      <c r="C52" s="16">
        <v>0</v>
      </c>
      <c r="D52" s="16">
        <v>0</v>
      </c>
      <c r="E52" s="16">
        <f t="shared" si="20"/>
        <v>8086.5</v>
      </c>
      <c r="F52" s="16">
        <f t="shared" si="21"/>
        <v>6448.3440000000001</v>
      </c>
      <c r="G52" s="16">
        <f t="shared" si="22"/>
        <v>79.742088666295672</v>
      </c>
      <c r="H52" s="16">
        <f t="shared" si="23"/>
        <v>3454</v>
      </c>
      <c r="I52" s="16">
        <f t="shared" si="24"/>
        <v>2587.8440000000001</v>
      </c>
      <c r="J52" s="16">
        <f t="shared" si="25"/>
        <v>74.923103647944416</v>
      </c>
      <c r="K52" s="16">
        <f t="shared" si="26"/>
        <v>167.7</v>
      </c>
      <c r="L52" s="16">
        <f t="shared" si="27"/>
        <v>146.72200000000001</v>
      </c>
      <c r="M52" s="16">
        <f t="shared" si="28"/>
        <v>87.490757304710812</v>
      </c>
      <c r="N52" s="16">
        <v>0</v>
      </c>
      <c r="O52" s="16">
        <v>0</v>
      </c>
      <c r="P52" s="16">
        <v>0</v>
      </c>
      <c r="Q52" s="16">
        <v>2686.3</v>
      </c>
      <c r="R52" s="16">
        <v>1750.5219999999999</v>
      </c>
      <c r="S52" s="16">
        <f t="shared" si="29"/>
        <v>65.164799166139304</v>
      </c>
      <c r="T52" s="16">
        <v>167.7</v>
      </c>
      <c r="U52" s="16">
        <v>146.72200000000001</v>
      </c>
      <c r="V52" s="16">
        <f t="shared" si="30"/>
        <v>87.490757304710812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0</v>
      </c>
      <c r="AG52" s="16">
        <v>4632.5</v>
      </c>
      <c r="AH52" s="16">
        <v>3860.5</v>
      </c>
      <c r="AI52" s="16">
        <v>0</v>
      </c>
      <c r="AJ52" s="16">
        <v>0</v>
      </c>
      <c r="AK52" s="16">
        <v>0</v>
      </c>
      <c r="AL52" s="16">
        <v>0</v>
      </c>
      <c r="AM52" s="16">
        <v>0</v>
      </c>
      <c r="AN52" s="16">
        <v>0</v>
      </c>
      <c r="AO52" s="16">
        <v>0</v>
      </c>
      <c r="AP52" s="16">
        <v>0</v>
      </c>
      <c r="AQ52" s="16">
        <f t="shared" si="31"/>
        <v>600</v>
      </c>
      <c r="AR52" s="16">
        <f t="shared" si="32"/>
        <v>690.6</v>
      </c>
      <c r="AS52" s="16">
        <f t="shared" si="33"/>
        <v>115.10000000000001</v>
      </c>
      <c r="AT52" s="16">
        <v>600</v>
      </c>
      <c r="AU52" s="16">
        <v>690.6</v>
      </c>
      <c r="AV52" s="16">
        <v>0</v>
      </c>
      <c r="AW52" s="16">
        <v>0</v>
      </c>
      <c r="AX52" s="16">
        <v>0</v>
      </c>
      <c r="AY52" s="16">
        <v>0</v>
      </c>
      <c r="AZ52" s="16">
        <v>0</v>
      </c>
      <c r="BA52" s="16">
        <v>0</v>
      </c>
      <c r="BB52" s="16">
        <v>0</v>
      </c>
      <c r="BC52" s="16">
        <v>0</v>
      </c>
      <c r="BD52" s="16">
        <v>0</v>
      </c>
      <c r="BE52" s="16">
        <v>0</v>
      </c>
      <c r="BF52" s="16">
        <v>0</v>
      </c>
      <c r="BG52" s="16">
        <v>0</v>
      </c>
      <c r="BH52" s="16">
        <v>0</v>
      </c>
      <c r="BI52" s="16">
        <v>0</v>
      </c>
      <c r="BJ52" s="16">
        <v>0</v>
      </c>
      <c r="BK52" s="16">
        <v>0</v>
      </c>
      <c r="BL52" s="16">
        <v>0</v>
      </c>
      <c r="BM52" s="16">
        <v>0</v>
      </c>
      <c r="BN52" s="16">
        <v>0</v>
      </c>
      <c r="BO52" s="16">
        <v>0</v>
      </c>
      <c r="BP52" s="16">
        <v>0</v>
      </c>
      <c r="BQ52" s="16">
        <v>0</v>
      </c>
      <c r="BR52" s="16">
        <v>0</v>
      </c>
      <c r="BS52" s="16">
        <v>0</v>
      </c>
      <c r="BT52" s="16">
        <v>0</v>
      </c>
      <c r="BU52" s="16">
        <f t="shared" si="34"/>
        <v>8086.5</v>
      </c>
      <c r="BV52" s="16">
        <f t="shared" si="35"/>
        <v>6448.3440000000001</v>
      </c>
      <c r="BW52" s="16">
        <v>0</v>
      </c>
      <c r="BX52" s="16">
        <v>0</v>
      </c>
      <c r="BY52" s="16">
        <v>0</v>
      </c>
      <c r="BZ52" s="16">
        <v>0</v>
      </c>
      <c r="CA52" s="16">
        <v>0</v>
      </c>
      <c r="CB52" s="16">
        <v>0</v>
      </c>
      <c r="CC52" s="16">
        <v>0</v>
      </c>
      <c r="CD52" s="16">
        <v>0</v>
      </c>
      <c r="CE52" s="16">
        <v>0</v>
      </c>
      <c r="CF52" s="16">
        <v>0</v>
      </c>
      <c r="CG52" s="16">
        <v>0</v>
      </c>
      <c r="CH52" s="16">
        <v>0</v>
      </c>
      <c r="CI52" s="16">
        <v>0</v>
      </c>
      <c r="CJ52" s="16">
        <f t="shared" si="36"/>
        <v>0</v>
      </c>
      <c r="CK52" s="16">
        <f t="shared" si="37"/>
        <v>0</v>
      </c>
      <c r="CM52" s="17"/>
      <c r="CN52" s="17"/>
      <c r="CP52" s="17"/>
      <c r="CQ52" s="17"/>
      <c r="CS52" s="17"/>
    </row>
    <row r="53" spans="1:97" s="18" customFormat="1" ht="18" customHeight="1" x14ac:dyDescent="0.25">
      <c r="A53" s="14">
        <v>44</v>
      </c>
      <c r="B53" s="15" t="s">
        <v>44</v>
      </c>
      <c r="C53" s="16">
        <v>112689.60000000001</v>
      </c>
      <c r="D53" s="16">
        <v>0</v>
      </c>
      <c r="E53" s="16">
        <f t="shared" si="20"/>
        <v>890409.2</v>
      </c>
      <c r="F53" s="16">
        <f t="shared" si="21"/>
        <v>731424.5196</v>
      </c>
      <c r="G53" s="16">
        <f t="shared" si="22"/>
        <v>82.144762161037875</v>
      </c>
      <c r="H53" s="16">
        <f t="shared" si="23"/>
        <v>444960.2</v>
      </c>
      <c r="I53" s="16">
        <f t="shared" si="24"/>
        <v>359768.0796</v>
      </c>
      <c r="J53" s="16">
        <f t="shared" si="25"/>
        <v>80.85399089626442</v>
      </c>
      <c r="K53" s="16">
        <f t="shared" si="26"/>
        <v>179829</v>
      </c>
      <c r="L53" s="16">
        <f t="shared" si="27"/>
        <v>144333.18659999999</v>
      </c>
      <c r="M53" s="16">
        <f t="shared" si="28"/>
        <v>80.261351951020131</v>
      </c>
      <c r="N53" s="16">
        <v>54335</v>
      </c>
      <c r="O53" s="16">
        <v>39712.168599999997</v>
      </c>
      <c r="P53" s="16">
        <f t="shared" ref="P53:P87" si="38">O53/N53*100</f>
        <v>73.08763890678199</v>
      </c>
      <c r="Q53" s="16">
        <v>22358</v>
      </c>
      <c r="R53" s="16">
        <v>14880.551799999999</v>
      </c>
      <c r="S53" s="16">
        <f t="shared" si="29"/>
        <v>66.55582699704803</v>
      </c>
      <c r="T53" s="16">
        <v>125494</v>
      </c>
      <c r="U53" s="16">
        <v>104621.018</v>
      </c>
      <c r="V53" s="16">
        <f t="shared" si="30"/>
        <v>83.367346646054784</v>
      </c>
      <c r="W53" s="16">
        <v>27417.200000000001</v>
      </c>
      <c r="X53" s="16">
        <v>20600.643499999998</v>
      </c>
      <c r="Y53" s="16">
        <f t="shared" ref="Y53:Y100" si="39">X53/W53*100</f>
        <v>75.137663583443953</v>
      </c>
      <c r="Z53" s="16">
        <v>28800</v>
      </c>
      <c r="AA53" s="16">
        <v>24269</v>
      </c>
      <c r="AB53" s="16">
        <f>AA53/Z53*100</f>
        <v>84.267361111111114</v>
      </c>
      <c r="AC53" s="16">
        <v>0</v>
      </c>
      <c r="AD53" s="16">
        <v>0</v>
      </c>
      <c r="AE53" s="16">
        <v>0</v>
      </c>
      <c r="AF53" s="16">
        <v>0</v>
      </c>
      <c r="AG53" s="16">
        <v>434124.6</v>
      </c>
      <c r="AH53" s="16">
        <v>361770.5</v>
      </c>
      <c r="AI53" s="16">
        <v>0</v>
      </c>
      <c r="AJ53" s="16">
        <v>0</v>
      </c>
      <c r="AK53" s="16">
        <v>3967.4</v>
      </c>
      <c r="AL53" s="16">
        <v>4000.34</v>
      </c>
      <c r="AM53" s="16">
        <v>0</v>
      </c>
      <c r="AN53" s="16">
        <v>0</v>
      </c>
      <c r="AO53" s="16">
        <v>0</v>
      </c>
      <c r="AP53" s="16">
        <v>0</v>
      </c>
      <c r="AQ53" s="16">
        <f t="shared" si="31"/>
        <v>35349.1</v>
      </c>
      <c r="AR53" s="16">
        <f t="shared" si="32"/>
        <v>26409.878000000001</v>
      </c>
      <c r="AS53" s="16">
        <f t="shared" si="33"/>
        <v>74.711599446662007</v>
      </c>
      <c r="AT53" s="16">
        <v>31797</v>
      </c>
      <c r="AU53" s="16">
        <v>24268.572</v>
      </c>
      <c r="AV53" s="16">
        <v>0</v>
      </c>
      <c r="AW53" s="16">
        <v>0</v>
      </c>
      <c r="AX53" s="16">
        <v>0</v>
      </c>
      <c r="AY53" s="16">
        <v>0</v>
      </c>
      <c r="AZ53" s="16">
        <v>3552.1</v>
      </c>
      <c r="BA53" s="16">
        <v>2141.306</v>
      </c>
      <c r="BB53" s="16">
        <v>0</v>
      </c>
      <c r="BC53" s="16">
        <v>0</v>
      </c>
      <c r="BD53" s="16">
        <v>7357</v>
      </c>
      <c r="BE53" s="16">
        <v>5885.6</v>
      </c>
      <c r="BF53" s="16">
        <v>7027</v>
      </c>
      <c r="BG53" s="16">
        <v>5706.97</v>
      </c>
      <c r="BH53" s="16">
        <v>139834.70000000001</v>
      </c>
      <c r="BI53" s="16">
        <v>108693.7337</v>
      </c>
      <c r="BJ53" s="16">
        <v>46055</v>
      </c>
      <c r="BK53" s="16">
        <v>29866.164700000001</v>
      </c>
      <c r="BL53" s="16">
        <v>1000</v>
      </c>
      <c r="BM53" s="16">
        <v>10704.116</v>
      </c>
      <c r="BN53" s="16">
        <v>400</v>
      </c>
      <c r="BO53" s="16">
        <v>2630</v>
      </c>
      <c r="BP53" s="16">
        <v>0</v>
      </c>
      <c r="BQ53" s="16">
        <v>0</v>
      </c>
      <c r="BR53" s="16">
        <v>2945.2</v>
      </c>
      <c r="BS53" s="16">
        <v>1540</v>
      </c>
      <c r="BT53" s="16">
        <v>0</v>
      </c>
      <c r="BU53" s="16">
        <f t="shared" si="34"/>
        <v>890409.2</v>
      </c>
      <c r="BV53" s="16">
        <f t="shared" si="35"/>
        <v>731424.5196</v>
      </c>
      <c r="BW53" s="16">
        <v>0</v>
      </c>
      <c r="BX53" s="16">
        <v>0</v>
      </c>
      <c r="BY53" s="16">
        <v>0</v>
      </c>
      <c r="BZ53" s="16">
        <v>0</v>
      </c>
      <c r="CA53" s="16">
        <v>0</v>
      </c>
      <c r="CB53" s="16">
        <v>0</v>
      </c>
      <c r="CC53" s="16">
        <v>0</v>
      </c>
      <c r="CD53" s="16">
        <v>0</v>
      </c>
      <c r="CE53" s="16">
        <v>0</v>
      </c>
      <c r="CF53" s="16">
        <v>0</v>
      </c>
      <c r="CG53" s="16">
        <v>6183.9</v>
      </c>
      <c r="CH53" s="16">
        <v>0</v>
      </c>
      <c r="CI53" s="16">
        <v>0</v>
      </c>
      <c r="CJ53" s="16">
        <f t="shared" si="36"/>
        <v>6183.9</v>
      </c>
      <c r="CK53" s="16">
        <f t="shared" si="37"/>
        <v>0</v>
      </c>
      <c r="CM53" s="17"/>
      <c r="CN53" s="17"/>
      <c r="CP53" s="17"/>
      <c r="CQ53" s="17"/>
      <c r="CS53" s="17"/>
    </row>
    <row r="54" spans="1:97" s="18" customFormat="1" ht="18" customHeight="1" x14ac:dyDescent="0.25">
      <c r="A54" s="14">
        <v>45</v>
      </c>
      <c r="B54" s="15" t="s">
        <v>45</v>
      </c>
      <c r="C54" s="16">
        <v>21834.7</v>
      </c>
      <c r="D54" s="16">
        <v>3900.2</v>
      </c>
      <c r="E54" s="16">
        <f t="shared" si="20"/>
        <v>295444.7</v>
      </c>
      <c r="F54" s="16">
        <f t="shared" si="21"/>
        <v>239360.41939999996</v>
      </c>
      <c r="G54" s="16">
        <f t="shared" si="22"/>
        <v>81.016995532497262</v>
      </c>
      <c r="H54" s="16">
        <f t="shared" si="23"/>
        <v>100258</v>
      </c>
      <c r="I54" s="16">
        <f t="shared" si="24"/>
        <v>80801.119400000011</v>
      </c>
      <c r="J54" s="16">
        <f t="shared" si="25"/>
        <v>80.593188972451088</v>
      </c>
      <c r="K54" s="16">
        <f t="shared" si="26"/>
        <v>39250</v>
      </c>
      <c r="L54" s="16">
        <f t="shared" si="27"/>
        <v>36338.847799999996</v>
      </c>
      <c r="M54" s="16">
        <f t="shared" si="28"/>
        <v>92.583051719745214</v>
      </c>
      <c r="N54" s="16">
        <v>6250</v>
      </c>
      <c r="O54" s="16">
        <v>3769.5868</v>
      </c>
      <c r="P54" s="16">
        <f t="shared" si="38"/>
        <v>60.313388799999998</v>
      </c>
      <c r="Q54" s="16">
        <v>1350</v>
      </c>
      <c r="R54" s="16">
        <v>1058.8212000000001</v>
      </c>
      <c r="S54" s="16">
        <f t="shared" si="29"/>
        <v>78.431200000000018</v>
      </c>
      <c r="T54" s="16">
        <v>33000</v>
      </c>
      <c r="U54" s="16">
        <v>32569.260999999999</v>
      </c>
      <c r="V54" s="16">
        <f t="shared" si="30"/>
        <v>98.694730303030298</v>
      </c>
      <c r="W54" s="16">
        <v>5518</v>
      </c>
      <c r="X54" s="16">
        <v>3777.1</v>
      </c>
      <c r="Y54" s="16">
        <f t="shared" si="39"/>
        <v>68.450525552736494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6">
        <v>186345.5</v>
      </c>
      <c r="AH54" s="16">
        <v>155287.9</v>
      </c>
      <c r="AI54" s="16">
        <v>0</v>
      </c>
      <c r="AJ54" s="16">
        <v>0</v>
      </c>
      <c r="AK54" s="16">
        <v>3033.8</v>
      </c>
      <c r="AL54" s="16">
        <v>2276.1</v>
      </c>
      <c r="AM54" s="16">
        <v>0</v>
      </c>
      <c r="AN54" s="16">
        <v>0</v>
      </c>
      <c r="AO54" s="16">
        <v>0</v>
      </c>
      <c r="AP54" s="16">
        <v>0</v>
      </c>
      <c r="AQ54" s="16">
        <f t="shared" si="31"/>
        <v>10220</v>
      </c>
      <c r="AR54" s="16">
        <f t="shared" si="32"/>
        <v>9845.2263999999996</v>
      </c>
      <c r="AS54" s="16">
        <f t="shared" si="33"/>
        <v>96.332939334637956</v>
      </c>
      <c r="AT54" s="16">
        <v>1000</v>
      </c>
      <c r="AU54" s="16">
        <v>1871.2664</v>
      </c>
      <c r="AV54" s="16">
        <v>0</v>
      </c>
      <c r="AW54" s="16">
        <v>0</v>
      </c>
      <c r="AX54" s="16">
        <v>0</v>
      </c>
      <c r="AY54" s="16">
        <v>0</v>
      </c>
      <c r="AZ54" s="16">
        <v>9220</v>
      </c>
      <c r="BA54" s="16">
        <v>7973.96</v>
      </c>
      <c r="BB54" s="16">
        <v>0</v>
      </c>
      <c r="BC54" s="16">
        <v>0</v>
      </c>
      <c r="BD54" s="16">
        <v>0</v>
      </c>
      <c r="BE54" s="16">
        <v>0</v>
      </c>
      <c r="BF54" s="16">
        <v>1850</v>
      </c>
      <c r="BG54" s="16">
        <v>1379</v>
      </c>
      <c r="BH54" s="16">
        <v>39250</v>
      </c>
      <c r="BI54" s="16">
        <v>27317.103999999999</v>
      </c>
      <c r="BJ54" s="16">
        <v>21000</v>
      </c>
      <c r="BK54" s="16">
        <v>13939.949000000001</v>
      </c>
      <c r="BL54" s="16">
        <v>2000</v>
      </c>
      <c r="BM54" s="16">
        <v>545.02</v>
      </c>
      <c r="BN54" s="16">
        <v>100</v>
      </c>
      <c r="BO54" s="16">
        <v>0</v>
      </c>
      <c r="BP54" s="16">
        <v>0</v>
      </c>
      <c r="BQ54" s="16">
        <v>0</v>
      </c>
      <c r="BR54" s="16">
        <v>720</v>
      </c>
      <c r="BS54" s="16">
        <v>540</v>
      </c>
      <c r="BT54" s="16">
        <v>0</v>
      </c>
      <c r="BU54" s="16">
        <f t="shared" si="34"/>
        <v>289637.3</v>
      </c>
      <c r="BV54" s="16">
        <f t="shared" si="35"/>
        <v>238365.11939999997</v>
      </c>
      <c r="BW54" s="16">
        <v>0</v>
      </c>
      <c r="BX54" s="16">
        <v>0</v>
      </c>
      <c r="BY54" s="16">
        <v>5807.4</v>
      </c>
      <c r="BZ54" s="16">
        <v>645.29999999999995</v>
      </c>
      <c r="CA54" s="16">
        <v>0</v>
      </c>
      <c r="CB54" s="16">
        <v>0</v>
      </c>
      <c r="CC54" s="16">
        <v>0</v>
      </c>
      <c r="CD54" s="16">
        <v>350</v>
      </c>
      <c r="CE54" s="16">
        <v>0</v>
      </c>
      <c r="CF54" s="16">
        <v>0</v>
      </c>
      <c r="CG54" s="16">
        <v>0</v>
      </c>
      <c r="CH54" s="16">
        <v>0</v>
      </c>
      <c r="CI54" s="16">
        <v>0</v>
      </c>
      <c r="CJ54" s="16">
        <f t="shared" si="36"/>
        <v>5807.4</v>
      </c>
      <c r="CK54" s="16">
        <f t="shared" si="37"/>
        <v>995.3</v>
      </c>
      <c r="CM54" s="17"/>
      <c r="CN54" s="17"/>
      <c r="CP54" s="17"/>
      <c r="CQ54" s="17"/>
      <c r="CS54" s="17"/>
    </row>
    <row r="55" spans="1:97" s="18" customFormat="1" ht="18" customHeight="1" x14ac:dyDescent="0.25">
      <c r="A55" s="14">
        <v>46</v>
      </c>
      <c r="B55" s="15" t="s">
        <v>46</v>
      </c>
      <c r="C55" s="16">
        <v>185.1</v>
      </c>
      <c r="D55" s="16">
        <v>639</v>
      </c>
      <c r="E55" s="16">
        <f t="shared" si="20"/>
        <v>31582.699999999997</v>
      </c>
      <c r="F55" s="16">
        <f t="shared" si="21"/>
        <v>20145.775999999998</v>
      </c>
      <c r="G55" s="16">
        <f t="shared" si="22"/>
        <v>63.787377266668145</v>
      </c>
      <c r="H55" s="16">
        <f t="shared" si="23"/>
        <v>15157</v>
      </c>
      <c r="I55" s="16">
        <f t="shared" si="24"/>
        <v>6537.3760000000002</v>
      </c>
      <c r="J55" s="16">
        <f t="shared" si="25"/>
        <v>43.131068153328492</v>
      </c>
      <c r="K55" s="16">
        <f t="shared" si="26"/>
        <v>3580</v>
      </c>
      <c r="L55" s="16">
        <f t="shared" si="27"/>
        <v>2097.7759999999998</v>
      </c>
      <c r="M55" s="16">
        <f t="shared" si="28"/>
        <v>58.597094972067033</v>
      </c>
      <c r="N55" s="16">
        <v>80</v>
      </c>
      <c r="O55" s="16">
        <v>40.276000000000003</v>
      </c>
      <c r="P55" s="16">
        <f t="shared" si="38"/>
        <v>50.345000000000006</v>
      </c>
      <c r="Q55" s="16">
        <v>8600</v>
      </c>
      <c r="R55" s="16">
        <v>4170.5</v>
      </c>
      <c r="S55" s="16">
        <f t="shared" si="29"/>
        <v>48.494186046511629</v>
      </c>
      <c r="T55" s="16">
        <v>3500</v>
      </c>
      <c r="U55" s="16">
        <v>2057.5</v>
      </c>
      <c r="V55" s="16">
        <f t="shared" si="30"/>
        <v>58.785714285714285</v>
      </c>
      <c r="W55" s="16">
        <v>35</v>
      </c>
      <c r="X55" s="16">
        <v>9.3000000000000007</v>
      </c>
      <c r="Y55" s="16">
        <f t="shared" si="39"/>
        <v>26.571428571428573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</v>
      </c>
      <c r="AG55" s="16">
        <v>16425.7</v>
      </c>
      <c r="AH55" s="16">
        <v>13692.4</v>
      </c>
      <c r="AI55" s="16">
        <v>0</v>
      </c>
      <c r="AJ55" s="16">
        <v>0</v>
      </c>
      <c r="AK55" s="16">
        <v>0</v>
      </c>
      <c r="AL55" s="16">
        <v>0</v>
      </c>
      <c r="AM55" s="16">
        <v>0</v>
      </c>
      <c r="AN55" s="16">
        <v>0</v>
      </c>
      <c r="AO55" s="16">
        <v>0</v>
      </c>
      <c r="AP55" s="16">
        <v>0</v>
      </c>
      <c r="AQ55" s="16">
        <f t="shared" si="31"/>
        <v>142</v>
      </c>
      <c r="AR55" s="16">
        <f t="shared" si="32"/>
        <v>134.5</v>
      </c>
      <c r="AS55" s="16">
        <f t="shared" si="33"/>
        <v>94.718309859154928</v>
      </c>
      <c r="AT55" s="16">
        <v>142</v>
      </c>
      <c r="AU55" s="16">
        <v>134.5</v>
      </c>
      <c r="AV55" s="16">
        <v>0</v>
      </c>
      <c r="AW55" s="16">
        <v>0</v>
      </c>
      <c r="AX55" s="16">
        <v>0</v>
      </c>
      <c r="AY55" s="16">
        <v>0</v>
      </c>
      <c r="AZ55" s="16">
        <v>0</v>
      </c>
      <c r="BA55" s="16">
        <v>0</v>
      </c>
      <c r="BB55" s="16">
        <v>0</v>
      </c>
      <c r="BC55" s="16">
        <v>0</v>
      </c>
      <c r="BD55" s="16">
        <v>0</v>
      </c>
      <c r="BE55" s="16">
        <v>0</v>
      </c>
      <c r="BF55" s="16">
        <v>2000</v>
      </c>
      <c r="BG55" s="16">
        <v>125.3</v>
      </c>
      <c r="BH55" s="16">
        <v>800</v>
      </c>
      <c r="BI55" s="16">
        <v>0</v>
      </c>
      <c r="BJ55" s="16">
        <v>800</v>
      </c>
      <c r="BK55" s="16">
        <v>0</v>
      </c>
      <c r="BL55" s="16">
        <v>0</v>
      </c>
      <c r="BM55" s="16">
        <v>0</v>
      </c>
      <c r="BN55" s="16">
        <v>0</v>
      </c>
      <c r="BO55" s="16">
        <v>0</v>
      </c>
      <c r="BP55" s="16">
        <v>0</v>
      </c>
      <c r="BQ55" s="16">
        <v>0</v>
      </c>
      <c r="BR55" s="16">
        <v>0</v>
      </c>
      <c r="BS55" s="16">
        <v>0</v>
      </c>
      <c r="BT55" s="16">
        <v>-84</v>
      </c>
      <c r="BU55" s="16">
        <f t="shared" si="34"/>
        <v>31582.7</v>
      </c>
      <c r="BV55" s="16">
        <f t="shared" si="35"/>
        <v>20145.775999999998</v>
      </c>
      <c r="BW55" s="16">
        <v>0</v>
      </c>
      <c r="BX55" s="16">
        <v>0</v>
      </c>
      <c r="BY55" s="16">
        <v>0</v>
      </c>
      <c r="BZ55" s="16">
        <v>0</v>
      </c>
      <c r="CA55" s="16">
        <v>0</v>
      </c>
      <c r="CB55" s="16">
        <v>0</v>
      </c>
      <c r="CC55" s="16">
        <v>0</v>
      </c>
      <c r="CD55" s="16">
        <v>0</v>
      </c>
      <c r="CE55" s="16">
        <v>0</v>
      </c>
      <c r="CF55" s="16">
        <v>0</v>
      </c>
      <c r="CG55" s="16">
        <v>2900</v>
      </c>
      <c r="CH55" s="16">
        <v>1421</v>
      </c>
      <c r="CI55" s="16">
        <v>0</v>
      </c>
      <c r="CJ55" s="16">
        <f t="shared" si="36"/>
        <v>2900</v>
      </c>
      <c r="CK55" s="16">
        <f t="shared" si="37"/>
        <v>1421</v>
      </c>
      <c r="CM55" s="17"/>
      <c r="CN55" s="17"/>
      <c r="CP55" s="17"/>
      <c r="CQ55" s="17"/>
      <c r="CS55" s="17"/>
    </row>
    <row r="56" spans="1:97" s="18" customFormat="1" ht="18" customHeight="1" x14ac:dyDescent="0.25">
      <c r="A56" s="14">
        <v>47</v>
      </c>
      <c r="B56" s="15" t="s">
        <v>47</v>
      </c>
      <c r="C56" s="16">
        <v>3838.7</v>
      </c>
      <c r="D56" s="16">
        <v>310</v>
      </c>
      <c r="E56" s="16">
        <f t="shared" si="20"/>
        <v>51277.9</v>
      </c>
      <c r="F56" s="16">
        <f t="shared" si="21"/>
        <v>34860.468000000001</v>
      </c>
      <c r="G56" s="16">
        <f t="shared" si="22"/>
        <v>67.983415857513663</v>
      </c>
      <c r="H56" s="16">
        <f t="shared" si="23"/>
        <v>18934.7</v>
      </c>
      <c r="I56" s="16">
        <f t="shared" si="24"/>
        <v>7886.9679999999998</v>
      </c>
      <c r="J56" s="16">
        <f t="shared" si="25"/>
        <v>41.653514447020548</v>
      </c>
      <c r="K56" s="16">
        <f t="shared" si="26"/>
        <v>6957.7</v>
      </c>
      <c r="L56" s="16">
        <f t="shared" si="27"/>
        <v>2543.31</v>
      </c>
      <c r="M56" s="16">
        <f t="shared" si="28"/>
        <v>36.553889934892275</v>
      </c>
      <c r="N56" s="16">
        <v>42.7</v>
      </c>
      <c r="O56" s="16">
        <v>0.31</v>
      </c>
      <c r="P56" s="16">
        <f t="shared" si="38"/>
        <v>0.7259953161592505</v>
      </c>
      <c r="Q56" s="16">
        <v>8070</v>
      </c>
      <c r="R56" s="16">
        <v>3314.1579999999999</v>
      </c>
      <c r="S56" s="16">
        <f t="shared" si="29"/>
        <v>41.067633209417593</v>
      </c>
      <c r="T56" s="16">
        <v>6915</v>
      </c>
      <c r="U56" s="16">
        <v>2543</v>
      </c>
      <c r="V56" s="16">
        <f t="shared" si="30"/>
        <v>36.775126536514826</v>
      </c>
      <c r="W56" s="16">
        <v>110</v>
      </c>
      <c r="X56" s="16">
        <v>195</v>
      </c>
      <c r="Y56" s="16">
        <f t="shared" si="39"/>
        <v>177.27272727272728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v>0</v>
      </c>
      <c r="AG56" s="16">
        <v>32343.200000000001</v>
      </c>
      <c r="AH56" s="16">
        <v>26973.5</v>
      </c>
      <c r="AI56" s="16">
        <v>0</v>
      </c>
      <c r="AJ56" s="16">
        <v>0</v>
      </c>
      <c r="AK56" s="16">
        <v>0</v>
      </c>
      <c r="AL56" s="16">
        <v>0</v>
      </c>
      <c r="AM56" s="16">
        <v>0</v>
      </c>
      <c r="AN56" s="16">
        <v>0</v>
      </c>
      <c r="AO56" s="16">
        <v>0</v>
      </c>
      <c r="AP56" s="16">
        <v>0</v>
      </c>
      <c r="AQ56" s="16">
        <f t="shared" si="31"/>
        <v>747</v>
      </c>
      <c r="AR56" s="16">
        <f t="shared" si="32"/>
        <v>300</v>
      </c>
      <c r="AS56" s="16">
        <f t="shared" si="33"/>
        <v>40.160642570281126</v>
      </c>
      <c r="AT56" s="16">
        <v>387</v>
      </c>
      <c r="AU56" s="16">
        <v>0</v>
      </c>
      <c r="AV56" s="16">
        <v>0</v>
      </c>
      <c r="AW56" s="16">
        <v>0</v>
      </c>
      <c r="AX56" s="16">
        <v>0</v>
      </c>
      <c r="AY56" s="16">
        <v>0</v>
      </c>
      <c r="AZ56" s="16">
        <v>360</v>
      </c>
      <c r="BA56" s="16">
        <v>300</v>
      </c>
      <c r="BB56" s="16">
        <v>0</v>
      </c>
      <c r="BC56" s="16">
        <v>0</v>
      </c>
      <c r="BD56" s="16">
        <v>0</v>
      </c>
      <c r="BE56" s="16">
        <v>0</v>
      </c>
      <c r="BF56" s="16">
        <v>0</v>
      </c>
      <c r="BG56" s="16">
        <v>0</v>
      </c>
      <c r="BH56" s="16">
        <v>3000</v>
      </c>
      <c r="BI56" s="16">
        <v>1534.5</v>
      </c>
      <c r="BJ56" s="16">
        <v>1000</v>
      </c>
      <c r="BK56" s="16">
        <v>10.5</v>
      </c>
      <c r="BL56" s="16">
        <v>0</v>
      </c>
      <c r="BM56" s="16">
        <v>0</v>
      </c>
      <c r="BN56" s="16">
        <v>50</v>
      </c>
      <c r="BO56" s="16">
        <v>0</v>
      </c>
      <c r="BP56" s="16">
        <v>0</v>
      </c>
      <c r="BQ56" s="16">
        <v>0</v>
      </c>
      <c r="BR56" s="16">
        <v>0</v>
      </c>
      <c r="BS56" s="16">
        <v>0</v>
      </c>
      <c r="BT56" s="16">
        <v>0</v>
      </c>
      <c r="BU56" s="16">
        <f t="shared" si="34"/>
        <v>51277.9</v>
      </c>
      <c r="BV56" s="16">
        <f t="shared" si="35"/>
        <v>34860.468000000001</v>
      </c>
      <c r="BW56" s="16">
        <v>0</v>
      </c>
      <c r="BX56" s="16">
        <v>0</v>
      </c>
      <c r="BY56" s="16">
        <v>0</v>
      </c>
      <c r="BZ56" s="16">
        <v>0</v>
      </c>
      <c r="CA56" s="16">
        <v>0</v>
      </c>
      <c r="CB56" s="16">
        <v>0</v>
      </c>
      <c r="CC56" s="16">
        <v>0</v>
      </c>
      <c r="CD56" s="16">
        <v>0</v>
      </c>
      <c r="CE56" s="16">
        <v>0</v>
      </c>
      <c r="CF56" s="16">
        <v>0</v>
      </c>
      <c r="CG56" s="16">
        <v>0</v>
      </c>
      <c r="CH56" s="16">
        <v>0</v>
      </c>
      <c r="CI56" s="16">
        <v>0</v>
      </c>
      <c r="CJ56" s="16">
        <f t="shared" si="36"/>
        <v>0</v>
      </c>
      <c r="CK56" s="16">
        <f t="shared" si="37"/>
        <v>0</v>
      </c>
      <c r="CM56" s="17"/>
      <c r="CN56" s="17"/>
      <c r="CP56" s="17"/>
      <c r="CQ56" s="17"/>
      <c r="CS56" s="17"/>
    </row>
    <row r="57" spans="1:97" s="18" customFormat="1" ht="18" customHeight="1" x14ac:dyDescent="0.25">
      <c r="A57" s="14">
        <v>48</v>
      </c>
      <c r="B57" s="15" t="s">
        <v>48</v>
      </c>
      <c r="C57" s="16">
        <v>12809.8</v>
      </c>
      <c r="D57" s="16">
        <v>0</v>
      </c>
      <c r="E57" s="16">
        <f t="shared" si="20"/>
        <v>41818</v>
      </c>
      <c r="F57" s="16">
        <f t="shared" si="21"/>
        <v>33222.389900000002</v>
      </c>
      <c r="G57" s="16">
        <f t="shared" si="22"/>
        <v>79.445190826916644</v>
      </c>
      <c r="H57" s="16">
        <f t="shared" si="23"/>
        <v>13350</v>
      </c>
      <c r="I57" s="16">
        <f t="shared" si="24"/>
        <v>9499.1899000000012</v>
      </c>
      <c r="J57" s="16">
        <f t="shared" si="25"/>
        <v>71.15498052434458</v>
      </c>
      <c r="K57" s="16">
        <f t="shared" si="26"/>
        <v>3396</v>
      </c>
      <c r="L57" s="16">
        <f t="shared" si="27"/>
        <v>2029.7840000000001</v>
      </c>
      <c r="M57" s="16">
        <f t="shared" si="28"/>
        <v>59.769846878680802</v>
      </c>
      <c r="N57" s="16">
        <v>139</v>
      </c>
      <c r="O57" s="16">
        <v>10.488</v>
      </c>
      <c r="P57" s="16">
        <f t="shared" si="38"/>
        <v>7.5453237410071941</v>
      </c>
      <c r="Q57" s="16">
        <v>6700</v>
      </c>
      <c r="R57" s="16">
        <v>4931.2659000000003</v>
      </c>
      <c r="S57" s="16">
        <f t="shared" si="29"/>
        <v>73.600983582089555</v>
      </c>
      <c r="T57" s="16">
        <v>3257</v>
      </c>
      <c r="U57" s="16">
        <v>2019.296</v>
      </c>
      <c r="V57" s="16">
        <f t="shared" si="30"/>
        <v>61.998649063555419</v>
      </c>
      <c r="W57" s="16">
        <v>299</v>
      </c>
      <c r="X57" s="16">
        <v>135.1</v>
      </c>
      <c r="Y57" s="16">
        <f t="shared" si="39"/>
        <v>45.18394648829431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0</v>
      </c>
      <c r="AG57" s="16">
        <v>28468</v>
      </c>
      <c r="AH57" s="16">
        <v>23723.200000000001</v>
      </c>
      <c r="AI57" s="16">
        <v>0</v>
      </c>
      <c r="AJ57" s="16">
        <v>0</v>
      </c>
      <c r="AK57" s="16">
        <v>0</v>
      </c>
      <c r="AL57" s="16">
        <v>0</v>
      </c>
      <c r="AM57" s="16">
        <v>0</v>
      </c>
      <c r="AN57" s="16">
        <v>0</v>
      </c>
      <c r="AO57" s="16">
        <v>0</v>
      </c>
      <c r="AP57" s="16">
        <v>0</v>
      </c>
      <c r="AQ57" s="16">
        <f t="shared" si="31"/>
        <v>380</v>
      </c>
      <c r="AR57" s="16">
        <f t="shared" si="32"/>
        <v>381.56</v>
      </c>
      <c r="AS57" s="16">
        <f t="shared" si="33"/>
        <v>100.41052631578948</v>
      </c>
      <c r="AT57" s="16">
        <v>380</v>
      </c>
      <c r="AU57" s="16">
        <v>381.56</v>
      </c>
      <c r="AV57" s="16">
        <v>0</v>
      </c>
      <c r="AW57" s="16">
        <v>0</v>
      </c>
      <c r="AX57" s="16">
        <v>0</v>
      </c>
      <c r="AY57" s="16">
        <v>0</v>
      </c>
      <c r="AZ57" s="16">
        <v>0</v>
      </c>
      <c r="BA57" s="16">
        <v>0</v>
      </c>
      <c r="BB57" s="16">
        <v>0</v>
      </c>
      <c r="BC57" s="16">
        <v>0</v>
      </c>
      <c r="BD57" s="16">
        <v>0</v>
      </c>
      <c r="BE57" s="16">
        <v>0</v>
      </c>
      <c r="BF57" s="16">
        <v>0</v>
      </c>
      <c r="BG57" s="16">
        <v>0</v>
      </c>
      <c r="BH57" s="16">
        <v>2575</v>
      </c>
      <c r="BI57" s="16">
        <v>2021.48</v>
      </c>
      <c r="BJ57" s="16">
        <v>975</v>
      </c>
      <c r="BK57" s="16">
        <v>4.08</v>
      </c>
      <c r="BL57" s="16">
        <v>0</v>
      </c>
      <c r="BM57" s="16">
        <v>0</v>
      </c>
      <c r="BN57" s="16">
        <v>0</v>
      </c>
      <c r="BO57" s="16">
        <v>0</v>
      </c>
      <c r="BP57" s="16">
        <v>0</v>
      </c>
      <c r="BQ57" s="16">
        <v>0</v>
      </c>
      <c r="BR57" s="16">
        <v>0</v>
      </c>
      <c r="BS57" s="16">
        <v>0</v>
      </c>
      <c r="BT57" s="16">
        <v>0</v>
      </c>
      <c r="BU57" s="16">
        <f t="shared" si="34"/>
        <v>41818</v>
      </c>
      <c r="BV57" s="16">
        <f t="shared" si="35"/>
        <v>33222.389900000002</v>
      </c>
      <c r="BW57" s="16">
        <v>0</v>
      </c>
      <c r="BX57" s="16">
        <v>0</v>
      </c>
      <c r="BY57" s="16">
        <v>0</v>
      </c>
      <c r="BZ57" s="16">
        <v>0</v>
      </c>
      <c r="CA57" s="16">
        <v>0</v>
      </c>
      <c r="CB57" s="16">
        <v>0</v>
      </c>
      <c r="CC57" s="16">
        <v>0</v>
      </c>
      <c r="CD57" s="16">
        <v>0</v>
      </c>
      <c r="CE57" s="16">
        <v>0</v>
      </c>
      <c r="CF57" s="16">
        <v>0</v>
      </c>
      <c r="CG57" s="16">
        <v>707</v>
      </c>
      <c r="CH57" s="16">
        <v>0</v>
      </c>
      <c r="CI57" s="16">
        <v>0</v>
      </c>
      <c r="CJ57" s="16">
        <f t="shared" si="36"/>
        <v>707</v>
      </c>
      <c r="CK57" s="16">
        <f t="shared" si="37"/>
        <v>0</v>
      </c>
      <c r="CM57" s="17"/>
      <c r="CN57" s="17"/>
      <c r="CP57" s="17"/>
      <c r="CQ57" s="17"/>
      <c r="CS57" s="17"/>
    </row>
    <row r="58" spans="1:97" s="18" customFormat="1" ht="18" customHeight="1" x14ac:dyDescent="0.25">
      <c r="A58" s="14">
        <v>49</v>
      </c>
      <c r="B58" s="15" t="s">
        <v>49</v>
      </c>
      <c r="C58" s="16">
        <v>0</v>
      </c>
      <c r="D58" s="16">
        <v>0</v>
      </c>
      <c r="E58" s="16">
        <f t="shared" si="20"/>
        <v>48100</v>
      </c>
      <c r="F58" s="16">
        <f t="shared" si="21"/>
        <v>36442.394999999997</v>
      </c>
      <c r="G58" s="16">
        <f t="shared" si="22"/>
        <v>75.763814968814955</v>
      </c>
      <c r="H58" s="16">
        <f t="shared" si="23"/>
        <v>16535.8</v>
      </c>
      <c r="I58" s="16">
        <f t="shared" si="24"/>
        <v>10138.895</v>
      </c>
      <c r="J58" s="16">
        <f t="shared" si="25"/>
        <v>61.31481391889114</v>
      </c>
      <c r="K58" s="16">
        <f t="shared" si="26"/>
        <v>3574.8</v>
      </c>
      <c r="L58" s="16">
        <f t="shared" si="27"/>
        <v>3145.098</v>
      </c>
      <c r="M58" s="16">
        <f t="shared" si="28"/>
        <v>87.979691171534071</v>
      </c>
      <c r="N58" s="16">
        <v>150</v>
      </c>
      <c r="O58" s="16">
        <v>63.698</v>
      </c>
      <c r="P58" s="16">
        <f t="shared" si="38"/>
        <v>42.465333333333334</v>
      </c>
      <c r="Q58" s="16">
        <v>9861</v>
      </c>
      <c r="R58" s="16">
        <v>5224.9089999999997</v>
      </c>
      <c r="S58" s="16">
        <f t="shared" si="29"/>
        <v>52.985589696785304</v>
      </c>
      <c r="T58" s="16">
        <v>3424.8</v>
      </c>
      <c r="U58" s="16">
        <v>3081.4</v>
      </c>
      <c r="V58" s="16">
        <f t="shared" si="30"/>
        <v>89.973137117495909</v>
      </c>
      <c r="W58" s="16">
        <v>100</v>
      </c>
      <c r="X58" s="16">
        <v>0</v>
      </c>
      <c r="Y58" s="16">
        <f t="shared" si="39"/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0</v>
      </c>
      <c r="AG58" s="16">
        <v>31564.2</v>
      </c>
      <c r="AH58" s="16">
        <v>26303.5</v>
      </c>
      <c r="AI58" s="16">
        <v>0</v>
      </c>
      <c r="AJ58" s="16">
        <v>0</v>
      </c>
      <c r="AK58" s="16">
        <v>0</v>
      </c>
      <c r="AL58" s="16">
        <v>0</v>
      </c>
      <c r="AM58" s="16">
        <v>0</v>
      </c>
      <c r="AN58" s="16">
        <v>0</v>
      </c>
      <c r="AO58" s="16">
        <v>0</v>
      </c>
      <c r="AP58" s="16">
        <v>0</v>
      </c>
      <c r="AQ58" s="16">
        <f t="shared" si="31"/>
        <v>300</v>
      </c>
      <c r="AR58" s="16">
        <f t="shared" si="32"/>
        <v>259.5</v>
      </c>
      <c r="AS58" s="16">
        <f t="shared" si="33"/>
        <v>86.5</v>
      </c>
      <c r="AT58" s="16">
        <v>300</v>
      </c>
      <c r="AU58" s="16">
        <v>259.5</v>
      </c>
      <c r="AV58" s="16">
        <v>0</v>
      </c>
      <c r="AW58" s="16">
        <v>0</v>
      </c>
      <c r="AX58" s="16">
        <v>0</v>
      </c>
      <c r="AY58" s="16">
        <v>0</v>
      </c>
      <c r="AZ58" s="16">
        <v>0</v>
      </c>
      <c r="BA58" s="16">
        <v>0</v>
      </c>
      <c r="BB58" s="16">
        <v>0</v>
      </c>
      <c r="BC58" s="16">
        <v>0</v>
      </c>
      <c r="BD58" s="16">
        <v>0</v>
      </c>
      <c r="BE58" s="16">
        <v>0</v>
      </c>
      <c r="BF58" s="16">
        <v>250</v>
      </c>
      <c r="BG58" s="16">
        <v>250</v>
      </c>
      <c r="BH58" s="16">
        <v>2450</v>
      </c>
      <c r="BI58" s="16">
        <v>0</v>
      </c>
      <c r="BJ58" s="16">
        <v>1400</v>
      </c>
      <c r="BK58" s="16">
        <v>0</v>
      </c>
      <c r="BL58" s="16">
        <v>0</v>
      </c>
      <c r="BM58" s="16">
        <v>1259.3879999999999</v>
      </c>
      <c r="BN58" s="16">
        <v>0</v>
      </c>
      <c r="BO58" s="16">
        <v>0</v>
      </c>
      <c r="BP58" s="16">
        <v>0</v>
      </c>
      <c r="BQ58" s="16">
        <v>0</v>
      </c>
      <c r="BR58" s="16">
        <v>0</v>
      </c>
      <c r="BS58" s="16">
        <v>0</v>
      </c>
      <c r="BT58" s="16">
        <v>0</v>
      </c>
      <c r="BU58" s="16">
        <f t="shared" si="34"/>
        <v>48100</v>
      </c>
      <c r="BV58" s="16">
        <f t="shared" si="35"/>
        <v>36442.394999999997</v>
      </c>
      <c r="BW58" s="16">
        <v>0</v>
      </c>
      <c r="BX58" s="16">
        <v>0</v>
      </c>
      <c r="BY58" s="16">
        <v>0</v>
      </c>
      <c r="BZ58" s="16">
        <v>0</v>
      </c>
      <c r="CA58" s="16">
        <v>0</v>
      </c>
      <c r="CB58" s="16">
        <v>0</v>
      </c>
      <c r="CC58" s="16">
        <v>0</v>
      </c>
      <c r="CD58" s="16">
        <v>0</v>
      </c>
      <c r="CE58" s="16">
        <v>0</v>
      </c>
      <c r="CF58" s="16">
        <v>0</v>
      </c>
      <c r="CG58" s="16">
        <v>7000</v>
      </c>
      <c r="CH58" s="16">
        <v>4122</v>
      </c>
      <c r="CI58" s="16">
        <v>0</v>
      </c>
      <c r="CJ58" s="16">
        <f t="shared" si="36"/>
        <v>7000</v>
      </c>
      <c r="CK58" s="16">
        <f t="shared" si="37"/>
        <v>4122</v>
      </c>
      <c r="CM58" s="17"/>
      <c r="CN58" s="17"/>
      <c r="CP58" s="17"/>
      <c r="CQ58" s="17"/>
      <c r="CS58" s="17"/>
    </row>
    <row r="59" spans="1:97" s="18" customFormat="1" ht="18" customHeight="1" x14ac:dyDescent="0.25">
      <c r="A59" s="14">
        <v>50</v>
      </c>
      <c r="B59" s="15" t="s">
        <v>50</v>
      </c>
      <c r="C59" s="16">
        <v>14170.8</v>
      </c>
      <c r="D59" s="16">
        <v>0</v>
      </c>
      <c r="E59" s="16">
        <f t="shared" si="20"/>
        <v>61700.2</v>
      </c>
      <c r="F59" s="16">
        <f t="shared" si="21"/>
        <v>47549.873</v>
      </c>
      <c r="G59" s="16">
        <f t="shared" si="22"/>
        <v>77.065994923841416</v>
      </c>
      <c r="H59" s="16">
        <f t="shared" si="23"/>
        <v>19474</v>
      </c>
      <c r="I59" s="16">
        <f t="shared" si="24"/>
        <v>16425.873000000003</v>
      </c>
      <c r="J59" s="16">
        <f t="shared" si="25"/>
        <v>84.347709766868661</v>
      </c>
      <c r="K59" s="16">
        <f t="shared" si="26"/>
        <v>4700</v>
      </c>
      <c r="L59" s="16">
        <f t="shared" si="27"/>
        <v>5407.009</v>
      </c>
      <c r="M59" s="16">
        <f t="shared" si="28"/>
        <v>115.04274468085107</v>
      </c>
      <c r="N59" s="16">
        <v>700</v>
      </c>
      <c r="O59" s="16">
        <v>84.587999999999994</v>
      </c>
      <c r="P59" s="16">
        <f t="shared" si="38"/>
        <v>12.084</v>
      </c>
      <c r="Q59" s="16">
        <v>6000</v>
      </c>
      <c r="R59" s="16">
        <v>3923.212</v>
      </c>
      <c r="S59" s="16">
        <f t="shared" si="29"/>
        <v>65.386866666666663</v>
      </c>
      <c r="T59" s="16">
        <v>4000</v>
      </c>
      <c r="U59" s="16">
        <v>5322.4210000000003</v>
      </c>
      <c r="V59" s="16">
        <f t="shared" si="30"/>
        <v>133.06052500000001</v>
      </c>
      <c r="W59" s="16">
        <v>1674</v>
      </c>
      <c r="X59" s="16">
        <v>1511.0820000000001</v>
      </c>
      <c r="Y59" s="16">
        <f t="shared" si="39"/>
        <v>90.267741935483883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6">
        <v>37326.199999999997</v>
      </c>
      <c r="AH59" s="16">
        <v>31124</v>
      </c>
      <c r="AI59" s="16">
        <v>0</v>
      </c>
      <c r="AJ59" s="16">
        <v>0</v>
      </c>
      <c r="AK59" s="16">
        <v>0</v>
      </c>
      <c r="AL59" s="16">
        <v>0</v>
      </c>
      <c r="AM59" s="16">
        <v>0</v>
      </c>
      <c r="AN59" s="16">
        <v>0</v>
      </c>
      <c r="AO59" s="16">
        <v>0</v>
      </c>
      <c r="AP59" s="16">
        <v>0</v>
      </c>
      <c r="AQ59" s="16">
        <f t="shared" si="31"/>
        <v>3500</v>
      </c>
      <c r="AR59" s="16">
        <f t="shared" si="32"/>
        <v>2912.6909999999998</v>
      </c>
      <c r="AS59" s="16">
        <f t="shared" si="33"/>
        <v>83.219742857142847</v>
      </c>
      <c r="AT59" s="16">
        <v>3000</v>
      </c>
      <c r="AU59" s="16">
        <v>2122.6909999999998</v>
      </c>
      <c r="AV59" s="16">
        <v>0</v>
      </c>
      <c r="AW59" s="16">
        <v>0</v>
      </c>
      <c r="AX59" s="16">
        <v>0</v>
      </c>
      <c r="AY59" s="16">
        <v>0</v>
      </c>
      <c r="AZ59" s="16">
        <v>500</v>
      </c>
      <c r="BA59" s="16">
        <v>790</v>
      </c>
      <c r="BB59" s="16">
        <v>0</v>
      </c>
      <c r="BC59" s="16">
        <v>0</v>
      </c>
      <c r="BD59" s="16">
        <v>0</v>
      </c>
      <c r="BE59" s="16">
        <v>0</v>
      </c>
      <c r="BF59" s="16">
        <v>700</v>
      </c>
      <c r="BG59" s="16">
        <v>369.84899999999999</v>
      </c>
      <c r="BH59" s="16">
        <v>2700</v>
      </c>
      <c r="BI59" s="16">
        <v>2202.0300000000002</v>
      </c>
      <c r="BJ59" s="16">
        <v>650</v>
      </c>
      <c r="BK59" s="16">
        <v>462.53</v>
      </c>
      <c r="BL59" s="16">
        <v>0</v>
      </c>
      <c r="BM59" s="16">
        <v>0</v>
      </c>
      <c r="BN59" s="16">
        <v>200</v>
      </c>
      <c r="BO59" s="16">
        <v>100</v>
      </c>
      <c r="BP59" s="16">
        <v>0</v>
      </c>
      <c r="BQ59" s="16">
        <v>0</v>
      </c>
      <c r="BR59" s="16">
        <v>0</v>
      </c>
      <c r="BS59" s="16">
        <v>0</v>
      </c>
      <c r="BT59" s="16">
        <v>0</v>
      </c>
      <c r="BU59" s="16">
        <f t="shared" si="34"/>
        <v>56800.2</v>
      </c>
      <c r="BV59" s="16">
        <f t="shared" si="35"/>
        <v>47549.873</v>
      </c>
      <c r="BW59" s="16">
        <v>0</v>
      </c>
      <c r="BX59" s="16">
        <v>0</v>
      </c>
      <c r="BY59" s="16">
        <v>4900</v>
      </c>
      <c r="BZ59" s="16">
        <v>0</v>
      </c>
      <c r="CA59" s="16">
        <v>0</v>
      </c>
      <c r="CB59" s="16">
        <v>0</v>
      </c>
      <c r="CC59" s="16">
        <v>0</v>
      </c>
      <c r="CD59" s="16">
        <v>0</v>
      </c>
      <c r="CE59" s="16">
        <v>0</v>
      </c>
      <c r="CF59" s="16">
        <v>0</v>
      </c>
      <c r="CG59" s="16">
        <v>0</v>
      </c>
      <c r="CH59" s="16">
        <v>0</v>
      </c>
      <c r="CI59" s="16">
        <v>0</v>
      </c>
      <c r="CJ59" s="16">
        <f t="shared" si="36"/>
        <v>4900</v>
      </c>
      <c r="CK59" s="16">
        <f t="shared" si="37"/>
        <v>0</v>
      </c>
      <c r="CM59" s="17"/>
      <c r="CN59" s="17"/>
      <c r="CP59" s="17"/>
      <c r="CQ59" s="17"/>
      <c r="CS59" s="17"/>
    </row>
    <row r="60" spans="1:97" s="18" customFormat="1" ht="18" customHeight="1" x14ac:dyDescent="0.25">
      <c r="A60" s="14">
        <v>51</v>
      </c>
      <c r="B60" s="15" t="s">
        <v>51</v>
      </c>
      <c r="C60" s="16">
        <v>4220.8999999999996</v>
      </c>
      <c r="D60" s="16">
        <v>0</v>
      </c>
      <c r="E60" s="16">
        <f t="shared" si="20"/>
        <v>83976</v>
      </c>
      <c r="F60" s="16">
        <f t="shared" si="21"/>
        <v>63660.340000000004</v>
      </c>
      <c r="G60" s="16">
        <f t="shared" si="22"/>
        <v>75.807778412879884</v>
      </c>
      <c r="H60" s="16">
        <f t="shared" si="23"/>
        <v>20410</v>
      </c>
      <c r="I60" s="16">
        <f t="shared" si="24"/>
        <v>11016.54</v>
      </c>
      <c r="J60" s="16">
        <f t="shared" si="25"/>
        <v>53.976188143067127</v>
      </c>
      <c r="K60" s="16">
        <f t="shared" si="26"/>
        <v>8520</v>
      </c>
      <c r="L60" s="16">
        <f t="shared" si="27"/>
        <v>4523.5860000000002</v>
      </c>
      <c r="M60" s="16">
        <f t="shared" si="28"/>
        <v>53.093732394366199</v>
      </c>
      <c r="N60" s="16">
        <v>1020</v>
      </c>
      <c r="O60" s="16">
        <v>351.09399999999999</v>
      </c>
      <c r="P60" s="16">
        <f t="shared" si="38"/>
        <v>34.420980392156864</v>
      </c>
      <c r="Q60" s="16">
        <v>7280</v>
      </c>
      <c r="R60" s="16">
        <v>2323.2739999999999</v>
      </c>
      <c r="S60" s="16">
        <f t="shared" si="29"/>
        <v>31.913104395604392</v>
      </c>
      <c r="T60" s="16">
        <v>7500</v>
      </c>
      <c r="U60" s="16">
        <v>4172.4920000000002</v>
      </c>
      <c r="V60" s="16">
        <f t="shared" si="30"/>
        <v>55.633226666666665</v>
      </c>
      <c r="W60" s="16">
        <v>70</v>
      </c>
      <c r="X60" s="16">
        <v>41</v>
      </c>
      <c r="Y60" s="16">
        <f t="shared" si="39"/>
        <v>58.571428571428577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6">
        <v>59600</v>
      </c>
      <c r="AH60" s="16">
        <v>49667.3</v>
      </c>
      <c r="AI60" s="16">
        <v>0</v>
      </c>
      <c r="AJ60" s="16">
        <v>0</v>
      </c>
      <c r="AK60" s="16">
        <v>3966</v>
      </c>
      <c r="AL60" s="16">
        <v>2976.5</v>
      </c>
      <c r="AM60" s="16">
        <v>0</v>
      </c>
      <c r="AN60" s="16">
        <v>0</v>
      </c>
      <c r="AO60" s="16">
        <v>0</v>
      </c>
      <c r="AP60" s="16">
        <v>0</v>
      </c>
      <c r="AQ60" s="16">
        <f t="shared" si="31"/>
        <v>2040</v>
      </c>
      <c r="AR60" s="16">
        <f t="shared" si="32"/>
        <v>1736.5</v>
      </c>
      <c r="AS60" s="16">
        <f t="shared" si="33"/>
        <v>85.122549019607845</v>
      </c>
      <c r="AT60" s="16">
        <v>1380</v>
      </c>
      <c r="AU60" s="16">
        <v>1186.5</v>
      </c>
      <c r="AV60" s="16">
        <v>0</v>
      </c>
      <c r="AW60" s="16">
        <v>0</v>
      </c>
      <c r="AX60" s="16">
        <v>0</v>
      </c>
      <c r="AY60" s="16">
        <v>0</v>
      </c>
      <c r="AZ60" s="16">
        <v>660</v>
      </c>
      <c r="BA60" s="16">
        <v>550</v>
      </c>
      <c r="BB60" s="16">
        <v>0</v>
      </c>
      <c r="BC60" s="16">
        <v>0</v>
      </c>
      <c r="BD60" s="16">
        <v>0</v>
      </c>
      <c r="BE60" s="16">
        <v>0</v>
      </c>
      <c r="BF60" s="16">
        <v>0</v>
      </c>
      <c r="BG60" s="16">
        <v>0</v>
      </c>
      <c r="BH60" s="16">
        <v>2500</v>
      </c>
      <c r="BI60" s="16">
        <v>2322.1799999999998</v>
      </c>
      <c r="BJ60" s="16">
        <v>500</v>
      </c>
      <c r="BK60" s="16">
        <v>163.98</v>
      </c>
      <c r="BL60" s="16">
        <v>0</v>
      </c>
      <c r="BM60" s="16">
        <v>0</v>
      </c>
      <c r="BN60" s="16">
        <v>0</v>
      </c>
      <c r="BO60" s="16">
        <v>0</v>
      </c>
      <c r="BP60" s="16">
        <v>0</v>
      </c>
      <c r="BQ60" s="16">
        <v>0</v>
      </c>
      <c r="BR60" s="16">
        <v>0</v>
      </c>
      <c r="BS60" s="16">
        <v>70</v>
      </c>
      <c r="BT60" s="16">
        <v>0</v>
      </c>
      <c r="BU60" s="16">
        <f t="shared" si="34"/>
        <v>83976</v>
      </c>
      <c r="BV60" s="16">
        <f t="shared" si="35"/>
        <v>63660.340000000004</v>
      </c>
      <c r="BW60" s="16">
        <v>0</v>
      </c>
      <c r="BX60" s="16">
        <v>0</v>
      </c>
      <c r="BY60" s="16">
        <v>0</v>
      </c>
      <c r="BZ60" s="16">
        <v>0</v>
      </c>
      <c r="CA60" s="16">
        <v>0</v>
      </c>
      <c r="CB60" s="16">
        <v>0</v>
      </c>
      <c r="CC60" s="16">
        <v>0</v>
      </c>
      <c r="CD60" s="16">
        <v>0</v>
      </c>
      <c r="CE60" s="16">
        <v>0</v>
      </c>
      <c r="CF60" s="16">
        <v>0</v>
      </c>
      <c r="CG60" s="16">
        <v>0</v>
      </c>
      <c r="CH60" s="16">
        <v>1000</v>
      </c>
      <c r="CI60" s="16">
        <v>0</v>
      </c>
      <c r="CJ60" s="16">
        <f t="shared" si="36"/>
        <v>0</v>
      </c>
      <c r="CK60" s="16">
        <f t="shared" si="37"/>
        <v>1000</v>
      </c>
      <c r="CM60" s="17"/>
      <c r="CN60" s="17"/>
      <c r="CP60" s="17"/>
      <c r="CQ60" s="17"/>
      <c r="CS60" s="17"/>
    </row>
    <row r="61" spans="1:97" s="18" customFormat="1" ht="18" customHeight="1" x14ac:dyDescent="0.25">
      <c r="A61" s="14">
        <v>52</v>
      </c>
      <c r="B61" s="15" t="s">
        <v>52</v>
      </c>
      <c r="C61" s="16">
        <v>4531.8999999999996</v>
      </c>
      <c r="D61" s="16">
        <v>0</v>
      </c>
      <c r="E61" s="16">
        <f t="shared" si="20"/>
        <v>31861.3</v>
      </c>
      <c r="F61" s="16">
        <f t="shared" si="21"/>
        <v>26322.760999999999</v>
      </c>
      <c r="G61" s="16">
        <f t="shared" si="22"/>
        <v>82.616719970622668</v>
      </c>
      <c r="H61" s="16">
        <f t="shared" si="23"/>
        <v>7503</v>
      </c>
      <c r="I61" s="16">
        <f t="shared" si="24"/>
        <v>6024.2610000000004</v>
      </c>
      <c r="J61" s="16">
        <f t="shared" si="25"/>
        <v>80.291363454618164</v>
      </c>
      <c r="K61" s="16">
        <f t="shared" si="26"/>
        <v>2150</v>
      </c>
      <c r="L61" s="16">
        <f t="shared" si="27"/>
        <v>1723.5609999999999</v>
      </c>
      <c r="M61" s="16">
        <f t="shared" si="28"/>
        <v>80.165627906976738</v>
      </c>
      <c r="N61" s="16">
        <v>50</v>
      </c>
      <c r="O61" s="16">
        <v>0.56100000000000005</v>
      </c>
      <c r="P61" s="16">
        <f t="shared" si="38"/>
        <v>1.1220000000000001</v>
      </c>
      <c r="Q61" s="16">
        <v>3463</v>
      </c>
      <c r="R61" s="16">
        <v>2532.1999999999998</v>
      </c>
      <c r="S61" s="16">
        <f t="shared" si="29"/>
        <v>73.121570892289924</v>
      </c>
      <c r="T61" s="16">
        <v>2100</v>
      </c>
      <c r="U61" s="16">
        <v>1723</v>
      </c>
      <c r="V61" s="16">
        <f t="shared" si="30"/>
        <v>82.047619047619051</v>
      </c>
      <c r="W61" s="16">
        <v>85</v>
      </c>
      <c r="X61" s="16">
        <v>80</v>
      </c>
      <c r="Y61" s="16">
        <f t="shared" si="39"/>
        <v>94.117647058823522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v>0</v>
      </c>
      <c r="AG61" s="16">
        <v>24358.3</v>
      </c>
      <c r="AH61" s="16">
        <v>20298.5</v>
      </c>
      <c r="AI61" s="16">
        <v>0</v>
      </c>
      <c r="AJ61" s="16">
        <v>0</v>
      </c>
      <c r="AK61" s="16">
        <v>0</v>
      </c>
      <c r="AL61" s="16">
        <v>0</v>
      </c>
      <c r="AM61" s="16">
        <v>0</v>
      </c>
      <c r="AN61" s="16">
        <v>0</v>
      </c>
      <c r="AO61" s="16">
        <v>0</v>
      </c>
      <c r="AP61" s="16">
        <v>0</v>
      </c>
      <c r="AQ61" s="16">
        <f t="shared" si="31"/>
        <v>800</v>
      </c>
      <c r="AR61" s="16">
        <f t="shared" si="32"/>
        <v>643</v>
      </c>
      <c r="AS61" s="16">
        <f t="shared" si="33"/>
        <v>80.375</v>
      </c>
      <c r="AT61" s="16">
        <v>800</v>
      </c>
      <c r="AU61" s="16">
        <v>643</v>
      </c>
      <c r="AV61" s="16">
        <v>0</v>
      </c>
      <c r="AW61" s="16">
        <v>0</v>
      </c>
      <c r="AX61" s="16">
        <v>0</v>
      </c>
      <c r="AY61" s="16">
        <v>0</v>
      </c>
      <c r="AZ61" s="16">
        <v>0</v>
      </c>
      <c r="BA61" s="16">
        <v>0</v>
      </c>
      <c r="BB61" s="16">
        <v>0</v>
      </c>
      <c r="BC61" s="16">
        <v>0</v>
      </c>
      <c r="BD61" s="16">
        <v>0</v>
      </c>
      <c r="BE61" s="16">
        <v>0</v>
      </c>
      <c r="BF61" s="16">
        <v>500</v>
      </c>
      <c r="BG61" s="16">
        <v>460</v>
      </c>
      <c r="BH61" s="16">
        <v>500</v>
      </c>
      <c r="BI61" s="16">
        <v>134</v>
      </c>
      <c r="BJ61" s="16">
        <v>500</v>
      </c>
      <c r="BK61" s="16">
        <v>134</v>
      </c>
      <c r="BL61" s="16">
        <v>0</v>
      </c>
      <c r="BM61" s="16">
        <v>0</v>
      </c>
      <c r="BN61" s="16">
        <v>5</v>
      </c>
      <c r="BO61" s="16">
        <v>0</v>
      </c>
      <c r="BP61" s="16">
        <v>0</v>
      </c>
      <c r="BQ61" s="16">
        <v>0</v>
      </c>
      <c r="BR61" s="16">
        <v>0</v>
      </c>
      <c r="BS61" s="16">
        <v>451.5</v>
      </c>
      <c r="BT61" s="16">
        <v>0</v>
      </c>
      <c r="BU61" s="16">
        <f t="shared" si="34"/>
        <v>31861.3</v>
      </c>
      <c r="BV61" s="16">
        <f t="shared" si="35"/>
        <v>26322.760999999999</v>
      </c>
      <c r="BW61" s="16">
        <v>0</v>
      </c>
      <c r="BX61" s="16">
        <v>0</v>
      </c>
      <c r="BY61" s="16">
        <v>0</v>
      </c>
      <c r="BZ61" s="16">
        <v>0</v>
      </c>
      <c r="CA61" s="16">
        <v>0</v>
      </c>
      <c r="CB61" s="16">
        <v>0</v>
      </c>
      <c r="CC61" s="16">
        <v>0</v>
      </c>
      <c r="CD61" s="16">
        <v>0</v>
      </c>
      <c r="CE61" s="16">
        <v>0</v>
      </c>
      <c r="CF61" s="16">
        <v>0</v>
      </c>
      <c r="CG61" s="16">
        <v>0</v>
      </c>
      <c r="CH61" s="16">
        <v>0</v>
      </c>
      <c r="CI61" s="16">
        <v>0</v>
      </c>
      <c r="CJ61" s="16">
        <f t="shared" si="36"/>
        <v>0</v>
      </c>
      <c r="CK61" s="16">
        <f t="shared" si="37"/>
        <v>0</v>
      </c>
      <c r="CM61" s="17"/>
      <c r="CN61" s="17"/>
      <c r="CP61" s="17"/>
      <c r="CQ61" s="17"/>
      <c r="CS61" s="17"/>
    </row>
    <row r="62" spans="1:97" s="18" customFormat="1" ht="18" customHeight="1" x14ac:dyDescent="0.25">
      <c r="A62" s="14">
        <v>53</v>
      </c>
      <c r="B62" s="15" t="s">
        <v>53</v>
      </c>
      <c r="C62" s="16">
        <v>12622.6</v>
      </c>
      <c r="D62" s="16">
        <v>0</v>
      </c>
      <c r="E62" s="16">
        <f t="shared" si="20"/>
        <v>66485.299999999988</v>
      </c>
      <c r="F62" s="16">
        <f t="shared" si="21"/>
        <v>50217.660999999993</v>
      </c>
      <c r="G62" s="16">
        <f t="shared" si="22"/>
        <v>75.531976241364646</v>
      </c>
      <c r="H62" s="16">
        <f t="shared" si="23"/>
        <v>16394.800000000003</v>
      </c>
      <c r="I62" s="16">
        <f t="shared" si="24"/>
        <v>8715.1610000000001</v>
      </c>
      <c r="J62" s="16">
        <f t="shared" si="25"/>
        <v>53.15808061092541</v>
      </c>
      <c r="K62" s="16">
        <f t="shared" si="26"/>
        <v>7620</v>
      </c>
      <c r="L62" s="16">
        <f t="shared" si="27"/>
        <v>4577.875</v>
      </c>
      <c r="M62" s="16">
        <f t="shared" si="28"/>
        <v>60.077099737532812</v>
      </c>
      <c r="N62" s="16">
        <v>120</v>
      </c>
      <c r="O62" s="16">
        <v>176.97499999999999</v>
      </c>
      <c r="P62" s="16">
        <f t="shared" si="38"/>
        <v>147.47916666666669</v>
      </c>
      <c r="Q62" s="16">
        <v>5300</v>
      </c>
      <c r="R62" s="16">
        <v>2271.703</v>
      </c>
      <c r="S62" s="16">
        <f t="shared" si="29"/>
        <v>42.862320754716983</v>
      </c>
      <c r="T62" s="16">
        <v>7500</v>
      </c>
      <c r="U62" s="16">
        <v>4400.8999999999996</v>
      </c>
      <c r="V62" s="16">
        <f t="shared" si="30"/>
        <v>58.678666666666658</v>
      </c>
      <c r="W62" s="16">
        <v>484</v>
      </c>
      <c r="X62" s="16">
        <v>75.8</v>
      </c>
      <c r="Y62" s="16">
        <f t="shared" si="39"/>
        <v>15.661157024793388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v>0</v>
      </c>
      <c r="AG62" s="16">
        <v>48456.9</v>
      </c>
      <c r="AH62" s="16">
        <v>40276.9</v>
      </c>
      <c r="AI62" s="16">
        <v>0</v>
      </c>
      <c r="AJ62" s="16">
        <v>0</v>
      </c>
      <c r="AK62" s="16">
        <v>1633.6</v>
      </c>
      <c r="AL62" s="16">
        <v>1225.5999999999999</v>
      </c>
      <c r="AM62" s="16">
        <v>0</v>
      </c>
      <c r="AN62" s="16">
        <v>0</v>
      </c>
      <c r="AO62" s="16">
        <v>0</v>
      </c>
      <c r="AP62" s="16">
        <v>0</v>
      </c>
      <c r="AQ62" s="16">
        <f t="shared" si="31"/>
        <v>1190.8</v>
      </c>
      <c r="AR62" s="16">
        <f t="shared" si="32"/>
        <v>0</v>
      </c>
      <c r="AS62" s="16">
        <f t="shared" si="33"/>
        <v>0</v>
      </c>
      <c r="AT62" s="16">
        <v>69.2</v>
      </c>
      <c r="AU62" s="16">
        <v>0</v>
      </c>
      <c r="AV62" s="16">
        <v>0</v>
      </c>
      <c r="AW62" s="16">
        <v>0</v>
      </c>
      <c r="AX62" s="16">
        <v>1121.5999999999999</v>
      </c>
      <c r="AY62" s="16">
        <v>0</v>
      </c>
      <c r="AZ62" s="16">
        <v>0</v>
      </c>
      <c r="BA62" s="16">
        <v>0</v>
      </c>
      <c r="BB62" s="16">
        <v>0</v>
      </c>
      <c r="BC62" s="16">
        <v>0</v>
      </c>
      <c r="BD62" s="16">
        <v>0</v>
      </c>
      <c r="BE62" s="16">
        <v>0</v>
      </c>
      <c r="BF62" s="16">
        <v>600</v>
      </c>
      <c r="BG62" s="16">
        <v>624.9</v>
      </c>
      <c r="BH62" s="16">
        <v>1200</v>
      </c>
      <c r="BI62" s="16">
        <v>1004.7</v>
      </c>
      <c r="BJ62" s="16">
        <v>300</v>
      </c>
      <c r="BK62" s="16">
        <v>7.2</v>
      </c>
      <c r="BL62" s="16">
        <v>0</v>
      </c>
      <c r="BM62" s="16">
        <v>0</v>
      </c>
      <c r="BN62" s="16">
        <v>0</v>
      </c>
      <c r="BO62" s="16">
        <v>160.18299999999999</v>
      </c>
      <c r="BP62" s="16">
        <v>0</v>
      </c>
      <c r="BQ62" s="16">
        <v>0</v>
      </c>
      <c r="BR62" s="16">
        <v>0</v>
      </c>
      <c r="BS62" s="16">
        <v>0</v>
      </c>
      <c r="BT62" s="16">
        <v>0</v>
      </c>
      <c r="BU62" s="16">
        <f t="shared" si="34"/>
        <v>66485.299999999988</v>
      </c>
      <c r="BV62" s="16">
        <f t="shared" si="35"/>
        <v>50217.660999999993</v>
      </c>
      <c r="BW62" s="16">
        <v>0</v>
      </c>
      <c r="BX62" s="16">
        <v>0</v>
      </c>
      <c r="BY62" s="16">
        <v>0</v>
      </c>
      <c r="BZ62" s="16">
        <v>0</v>
      </c>
      <c r="CA62" s="16">
        <v>0</v>
      </c>
      <c r="CB62" s="16">
        <v>0</v>
      </c>
      <c r="CC62" s="16">
        <v>0</v>
      </c>
      <c r="CD62" s="16">
        <v>0</v>
      </c>
      <c r="CE62" s="16">
        <v>0</v>
      </c>
      <c r="CF62" s="16">
        <v>0</v>
      </c>
      <c r="CG62" s="16">
        <v>7460</v>
      </c>
      <c r="CH62" s="16">
        <v>4304.5190000000002</v>
      </c>
      <c r="CI62" s="16">
        <v>0</v>
      </c>
      <c r="CJ62" s="16">
        <f t="shared" si="36"/>
        <v>7460</v>
      </c>
      <c r="CK62" s="16">
        <f t="shared" si="37"/>
        <v>4304.5190000000002</v>
      </c>
      <c r="CM62" s="17"/>
      <c r="CN62" s="17"/>
      <c r="CP62" s="17"/>
      <c r="CQ62" s="17"/>
      <c r="CS62" s="17"/>
    </row>
    <row r="63" spans="1:97" s="18" customFormat="1" ht="18" customHeight="1" x14ac:dyDescent="0.25">
      <c r="A63" s="14">
        <v>54</v>
      </c>
      <c r="B63" s="15" t="s">
        <v>54</v>
      </c>
      <c r="C63" s="16">
        <v>35</v>
      </c>
      <c r="D63" s="16">
        <v>0</v>
      </c>
      <c r="E63" s="16">
        <f t="shared" si="20"/>
        <v>78700</v>
      </c>
      <c r="F63" s="16">
        <f t="shared" si="21"/>
        <v>51099.425000000003</v>
      </c>
      <c r="G63" s="16">
        <f t="shared" si="22"/>
        <v>64.929383735705215</v>
      </c>
      <c r="H63" s="16">
        <f t="shared" si="23"/>
        <v>29646.800000000003</v>
      </c>
      <c r="I63" s="16">
        <f t="shared" si="24"/>
        <v>10221.625</v>
      </c>
      <c r="J63" s="16">
        <f t="shared" si="25"/>
        <v>34.478004371466731</v>
      </c>
      <c r="K63" s="16">
        <f t="shared" si="26"/>
        <v>11741.2</v>
      </c>
      <c r="L63" s="16">
        <f t="shared" si="27"/>
        <v>5166.1959999999999</v>
      </c>
      <c r="M63" s="16">
        <f t="shared" si="28"/>
        <v>44.000579157155997</v>
      </c>
      <c r="N63" s="16">
        <v>1265.5999999999999</v>
      </c>
      <c r="O63" s="16">
        <v>953.30499999999995</v>
      </c>
      <c r="P63" s="16">
        <f t="shared" si="38"/>
        <v>75.324352085967121</v>
      </c>
      <c r="Q63" s="16">
        <v>15287.6</v>
      </c>
      <c r="R63" s="16">
        <v>3984.7289999999998</v>
      </c>
      <c r="S63" s="16">
        <f t="shared" si="29"/>
        <v>26.065105052460819</v>
      </c>
      <c r="T63" s="16">
        <v>10475.6</v>
      </c>
      <c r="U63" s="16">
        <v>4212.8909999999996</v>
      </c>
      <c r="V63" s="16">
        <f t="shared" si="30"/>
        <v>40.216226278208403</v>
      </c>
      <c r="W63" s="16">
        <v>320</v>
      </c>
      <c r="X63" s="16">
        <v>70</v>
      </c>
      <c r="Y63" s="16">
        <f t="shared" si="39"/>
        <v>21.875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16">
        <v>0</v>
      </c>
      <c r="AG63" s="16">
        <v>49053.2</v>
      </c>
      <c r="AH63" s="16">
        <v>40877.800000000003</v>
      </c>
      <c r="AI63" s="16">
        <v>0</v>
      </c>
      <c r="AJ63" s="16">
        <v>0</v>
      </c>
      <c r="AK63" s="16">
        <v>0</v>
      </c>
      <c r="AL63" s="16">
        <v>0</v>
      </c>
      <c r="AM63" s="16">
        <v>0</v>
      </c>
      <c r="AN63" s="16">
        <v>0</v>
      </c>
      <c r="AO63" s="16">
        <v>0</v>
      </c>
      <c r="AP63" s="16">
        <v>0</v>
      </c>
      <c r="AQ63" s="16">
        <f t="shared" si="31"/>
        <v>898</v>
      </c>
      <c r="AR63" s="16">
        <f t="shared" si="32"/>
        <v>19</v>
      </c>
      <c r="AS63" s="16">
        <f t="shared" si="33"/>
        <v>2.1158129175946545</v>
      </c>
      <c r="AT63" s="16">
        <v>898</v>
      </c>
      <c r="AU63" s="16">
        <v>19</v>
      </c>
      <c r="AV63" s="16">
        <v>0</v>
      </c>
      <c r="AW63" s="16">
        <v>0</v>
      </c>
      <c r="AX63" s="16">
        <v>0</v>
      </c>
      <c r="AY63" s="16">
        <v>0</v>
      </c>
      <c r="AZ63" s="16">
        <v>0</v>
      </c>
      <c r="BA63" s="16">
        <v>0</v>
      </c>
      <c r="BB63" s="16">
        <v>0</v>
      </c>
      <c r="BC63" s="16">
        <v>0</v>
      </c>
      <c r="BD63" s="16">
        <v>0</v>
      </c>
      <c r="BE63" s="16">
        <v>0</v>
      </c>
      <c r="BF63" s="16">
        <v>800</v>
      </c>
      <c r="BG63" s="16">
        <v>54.7</v>
      </c>
      <c r="BH63" s="16">
        <v>600</v>
      </c>
      <c r="BI63" s="16">
        <v>927</v>
      </c>
      <c r="BJ63" s="16">
        <v>600</v>
      </c>
      <c r="BK63" s="16">
        <v>9</v>
      </c>
      <c r="BL63" s="16">
        <v>0</v>
      </c>
      <c r="BM63" s="16">
        <v>0</v>
      </c>
      <c r="BN63" s="16">
        <v>0</v>
      </c>
      <c r="BO63" s="16">
        <v>0</v>
      </c>
      <c r="BP63" s="16">
        <v>0</v>
      </c>
      <c r="BQ63" s="16">
        <v>0</v>
      </c>
      <c r="BR63" s="16">
        <v>0</v>
      </c>
      <c r="BS63" s="16">
        <v>0</v>
      </c>
      <c r="BT63" s="16">
        <v>0</v>
      </c>
      <c r="BU63" s="16">
        <f t="shared" si="34"/>
        <v>78700</v>
      </c>
      <c r="BV63" s="16">
        <f t="shared" si="35"/>
        <v>51099.425000000003</v>
      </c>
      <c r="BW63" s="16">
        <v>0</v>
      </c>
      <c r="BX63" s="16">
        <v>0</v>
      </c>
      <c r="BY63" s="16">
        <v>0</v>
      </c>
      <c r="BZ63" s="16">
        <v>0</v>
      </c>
      <c r="CA63" s="16">
        <v>0</v>
      </c>
      <c r="CB63" s="16">
        <v>0</v>
      </c>
      <c r="CC63" s="16">
        <v>0</v>
      </c>
      <c r="CD63" s="16">
        <v>0</v>
      </c>
      <c r="CE63" s="16">
        <v>0</v>
      </c>
      <c r="CF63" s="16">
        <v>0</v>
      </c>
      <c r="CG63" s="16">
        <v>6000</v>
      </c>
      <c r="CH63" s="16">
        <v>0</v>
      </c>
      <c r="CI63" s="16">
        <v>0</v>
      </c>
      <c r="CJ63" s="16">
        <f t="shared" si="36"/>
        <v>6000</v>
      </c>
      <c r="CK63" s="16">
        <f t="shared" si="37"/>
        <v>0</v>
      </c>
      <c r="CM63" s="17"/>
      <c r="CN63" s="17"/>
      <c r="CP63" s="17"/>
      <c r="CQ63" s="17"/>
      <c r="CS63" s="17"/>
    </row>
    <row r="64" spans="1:97" s="18" customFormat="1" ht="18" customHeight="1" x14ac:dyDescent="0.25">
      <c r="A64" s="14">
        <v>55</v>
      </c>
      <c r="B64" s="15" t="s">
        <v>55</v>
      </c>
      <c r="C64" s="16">
        <v>0</v>
      </c>
      <c r="D64" s="16">
        <v>0</v>
      </c>
      <c r="E64" s="16">
        <f t="shared" si="20"/>
        <v>16428.8</v>
      </c>
      <c r="F64" s="16">
        <f t="shared" si="21"/>
        <v>11959.196</v>
      </c>
      <c r="G64" s="16">
        <f t="shared" si="22"/>
        <v>72.794093299571486</v>
      </c>
      <c r="H64" s="16">
        <f t="shared" si="23"/>
        <v>9154.9</v>
      </c>
      <c r="I64" s="16">
        <f t="shared" si="24"/>
        <v>5897.6959999999999</v>
      </c>
      <c r="J64" s="16">
        <f t="shared" si="25"/>
        <v>64.421195206938364</v>
      </c>
      <c r="K64" s="16">
        <f t="shared" si="26"/>
        <v>1767.7</v>
      </c>
      <c r="L64" s="16">
        <f t="shared" si="27"/>
        <v>995.76200000000006</v>
      </c>
      <c r="M64" s="16">
        <f t="shared" si="28"/>
        <v>56.33093850766533</v>
      </c>
      <c r="N64" s="16">
        <v>31</v>
      </c>
      <c r="O64" s="16">
        <v>0.312</v>
      </c>
      <c r="P64" s="16">
        <f t="shared" si="38"/>
        <v>1.0064516129032257</v>
      </c>
      <c r="Q64" s="16">
        <v>5932.2</v>
      </c>
      <c r="R64" s="16">
        <v>4689.21</v>
      </c>
      <c r="S64" s="16">
        <f t="shared" si="29"/>
        <v>79.046728026701729</v>
      </c>
      <c r="T64" s="16">
        <v>1736.7</v>
      </c>
      <c r="U64" s="16">
        <v>995.45</v>
      </c>
      <c r="V64" s="16">
        <f t="shared" si="30"/>
        <v>57.318477572407446</v>
      </c>
      <c r="W64" s="16">
        <v>24</v>
      </c>
      <c r="X64" s="16">
        <v>0</v>
      </c>
      <c r="Y64" s="16">
        <f t="shared" si="39"/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v>0</v>
      </c>
      <c r="AG64" s="16">
        <v>7273.9</v>
      </c>
      <c r="AH64" s="16">
        <v>6061.5</v>
      </c>
      <c r="AI64" s="16">
        <v>0</v>
      </c>
      <c r="AJ64" s="16">
        <v>0</v>
      </c>
      <c r="AK64" s="16">
        <v>0</v>
      </c>
      <c r="AL64" s="16">
        <v>0</v>
      </c>
      <c r="AM64" s="16">
        <v>0</v>
      </c>
      <c r="AN64" s="16">
        <v>0</v>
      </c>
      <c r="AO64" s="16">
        <v>0</v>
      </c>
      <c r="AP64" s="16">
        <v>0</v>
      </c>
      <c r="AQ64" s="16">
        <f t="shared" si="31"/>
        <v>431</v>
      </c>
      <c r="AR64" s="16">
        <f t="shared" si="32"/>
        <v>212.72399999999999</v>
      </c>
      <c r="AS64" s="16">
        <f t="shared" si="33"/>
        <v>49.355916473317862</v>
      </c>
      <c r="AT64" s="16">
        <v>431</v>
      </c>
      <c r="AU64" s="16">
        <v>212.72399999999999</v>
      </c>
      <c r="AV64" s="16">
        <v>0</v>
      </c>
      <c r="AW64" s="16">
        <v>0</v>
      </c>
      <c r="AX64" s="16">
        <v>0</v>
      </c>
      <c r="AY64" s="16">
        <v>0</v>
      </c>
      <c r="AZ64" s="16">
        <v>0</v>
      </c>
      <c r="BA64" s="16">
        <v>0</v>
      </c>
      <c r="BB64" s="16">
        <v>0</v>
      </c>
      <c r="BC64" s="16">
        <v>0</v>
      </c>
      <c r="BD64" s="16">
        <v>0</v>
      </c>
      <c r="BE64" s="16">
        <v>0</v>
      </c>
      <c r="BF64" s="16">
        <v>1000</v>
      </c>
      <c r="BG64" s="16">
        <v>0</v>
      </c>
      <c r="BH64" s="16">
        <v>0</v>
      </c>
      <c r="BI64" s="16">
        <v>0</v>
      </c>
      <c r="BJ64" s="16">
        <v>0</v>
      </c>
      <c r="BK64" s="16">
        <v>0</v>
      </c>
      <c r="BL64" s="16">
        <v>0</v>
      </c>
      <c r="BM64" s="16">
        <v>0</v>
      </c>
      <c r="BN64" s="16">
        <v>0</v>
      </c>
      <c r="BO64" s="16">
        <v>0</v>
      </c>
      <c r="BP64" s="16">
        <v>0</v>
      </c>
      <c r="BQ64" s="16">
        <v>0</v>
      </c>
      <c r="BR64" s="16">
        <v>0</v>
      </c>
      <c r="BS64" s="16">
        <v>0</v>
      </c>
      <c r="BT64" s="16">
        <v>0</v>
      </c>
      <c r="BU64" s="16">
        <f t="shared" si="34"/>
        <v>16428.8</v>
      </c>
      <c r="BV64" s="16">
        <f t="shared" si="35"/>
        <v>11959.196</v>
      </c>
      <c r="BW64" s="16">
        <v>0</v>
      </c>
      <c r="BX64" s="16">
        <v>0</v>
      </c>
      <c r="BY64" s="16">
        <v>0</v>
      </c>
      <c r="BZ64" s="16">
        <v>0</v>
      </c>
      <c r="CA64" s="16">
        <v>0</v>
      </c>
      <c r="CB64" s="16">
        <v>0</v>
      </c>
      <c r="CC64" s="16">
        <v>0</v>
      </c>
      <c r="CD64" s="16">
        <v>0</v>
      </c>
      <c r="CE64" s="16">
        <v>0</v>
      </c>
      <c r="CF64" s="16">
        <v>0</v>
      </c>
      <c r="CG64" s="16">
        <v>750</v>
      </c>
      <c r="CH64" s="16">
        <v>0</v>
      </c>
      <c r="CI64" s="16">
        <v>0</v>
      </c>
      <c r="CJ64" s="16">
        <f t="shared" si="36"/>
        <v>750</v>
      </c>
      <c r="CK64" s="16">
        <f t="shared" si="37"/>
        <v>0</v>
      </c>
      <c r="CM64" s="17"/>
      <c r="CN64" s="17"/>
      <c r="CP64" s="17"/>
      <c r="CQ64" s="17"/>
      <c r="CS64" s="17"/>
    </row>
    <row r="65" spans="1:97" s="18" customFormat="1" ht="18" customHeight="1" x14ac:dyDescent="0.25">
      <c r="A65" s="14">
        <v>56</v>
      </c>
      <c r="B65" s="15" t="s">
        <v>56</v>
      </c>
      <c r="C65" s="16">
        <v>775.7</v>
      </c>
      <c r="D65" s="16">
        <v>5391</v>
      </c>
      <c r="E65" s="16">
        <f t="shared" si="20"/>
        <v>62267</v>
      </c>
      <c r="F65" s="16">
        <f t="shared" si="21"/>
        <v>44972.4545</v>
      </c>
      <c r="G65" s="16">
        <f t="shared" si="22"/>
        <v>72.225182681034894</v>
      </c>
      <c r="H65" s="16">
        <f t="shared" si="23"/>
        <v>27330.7</v>
      </c>
      <c r="I65" s="16">
        <f t="shared" si="24"/>
        <v>15858.854499999999</v>
      </c>
      <c r="J65" s="16">
        <f t="shared" si="25"/>
        <v>58.025789679737436</v>
      </c>
      <c r="K65" s="16">
        <f t="shared" si="26"/>
        <v>7088</v>
      </c>
      <c r="L65" s="16">
        <f t="shared" si="27"/>
        <v>5052.299</v>
      </c>
      <c r="M65" s="16">
        <f t="shared" si="28"/>
        <v>71.279613431151247</v>
      </c>
      <c r="N65" s="16">
        <v>151.19999999999999</v>
      </c>
      <c r="O65" s="16">
        <v>0.38200000000000001</v>
      </c>
      <c r="P65" s="16">
        <f t="shared" si="38"/>
        <v>0.25264550264550267</v>
      </c>
      <c r="Q65" s="16">
        <v>15146.7</v>
      </c>
      <c r="R65" s="16">
        <v>9580.0305000000008</v>
      </c>
      <c r="S65" s="16">
        <f t="shared" si="29"/>
        <v>63.248301610251744</v>
      </c>
      <c r="T65" s="16">
        <v>6936.8</v>
      </c>
      <c r="U65" s="16">
        <v>5051.9170000000004</v>
      </c>
      <c r="V65" s="16">
        <f t="shared" si="30"/>
        <v>72.827773613193401</v>
      </c>
      <c r="W65" s="16">
        <v>96</v>
      </c>
      <c r="X65" s="16">
        <v>75.5</v>
      </c>
      <c r="Y65" s="16">
        <f t="shared" si="39"/>
        <v>78.645833333333343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v>0</v>
      </c>
      <c r="AG65" s="16">
        <v>34936.300000000003</v>
      </c>
      <c r="AH65" s="16">
        <v>29113.599999999999</v>
      </c>
      <c r="AI65" s="16">
        <v>0</v>
      </c>
      <c r="AJ65" s="16">
        <v>0</v>
      </c>
      <c r="AK65" s="16">
        <v>0</v>
      </c>
      <c r="AL65" s="16">
        <v>0</v>
      </c>
      <c r="AM65" s="16">
        <v>0</v>
      </c>
      <c r="AN65" s="16">
        <v>0</v>
      </c>
      <c r="AO65" s="16">
        <v>0</v>
      </c>
      <c r="AP65" s="16">
        <v>0</v>
      </c>
      <c r="AQ65" s="16">
        <f t="shared" si="31"/>
        <v>3020</v>
      </c>
      <c r="AR65" s="16">
        <f t="shared" si="32"/>
        <v>781.55</v>
      </c>
      <c r="AS65" s="16">
        <f t="shared" si="33"/>
        <v>25.879139072847678</v>
      </c>
      <c r="AT65" s="16">
        <v>2476</v>
      </c>
      <c r="AU65" s="16">
        <v>781.55</v>
      </c>
      <c r="AV65" s="16">
        <v>0</v>
      </c>
      <c r="AW65" s="16">
        <v>0</v>
      </c>
      <c r="AX65" s="16">
        <v>0</v>
      </c>
      <c r="AY65" s="16">
        <v>0</v>
      </c>
      <c r="AZ65" s="16">
        <v>544</v>
      </c>
      <c r="BA65" s="16">
        <v>0</v>
      </c>
      <c r="BB65" s="16">
        <v>0</v>
      </c>
      <c r="BC65" s="16">
        <v>0</v>
      </c>
      <c r="BD65" s="16">
        <v>0</v>
      </c>
      <c r="BE65" s="16">
        <v>0</v>
      </c>
      <c r="BF65" s="16">
        <v>420</v>
      </c>
      <c r="BG65" s="16">
        <v>182.1</v>
      </c>
      <c r="BH65" s="16">
        <v>1560</v>
      </c>
      <c r="BI65" s="16">
        <v>187.375</v>
      </c>
      <c r="BJ65" s="16">
        <v>1560</v>
      </c>
      <c r="BK65" s="16">
        <v>29.875</v>
      </c>
      <c r="BL65" s="16">
        <v>0</v>
      </c>
      <c r="BM65" s="16">
        <v>0</v>
      </c>
      <c r="BN65" s="16">
        <v>0</v>
      </c>
      <c r="BO65" s="16">
        <v>0</v>
      </c>
      <c r="BP65" s="16">
        <v>0</v>
      </c>
      <c r="BQ65" s="16">
        <v>0</v>
      </c>
      <c r="BR65" s="16">
        <v>0</v>
      </c>
      <c r="BS65" s="16">
        <v>0</v>
      </c>
      <c r="BT65" s="16">
        <v>0</v>
      </c>
      <c r="BU65" s="16">
        <f t="shared" si="34"/>
        <v>62267</v>
      </c>
      <c r="BV65" s="16">
        <f t="shared" si="35"/>
        <v>44972.4545</v>
      </c>
      <c r="BW65" s="16">
        <v>0</v>
      </c>
      <c r="BX65" s="16">
        <v>0</v>
      </c>
      <c r="BY65" s="16">
        <v>0</v>
      </c>
      <c r="BZ65" s="16">
        <v>0</v>
      </c>
      <c r="CA65" s="16">
        <v>0</v>
      </c>
      <c r="CB65" s="16">
        <v>0</v>
      </c>
      <c r="CC65" s="16">
        <v>0</v>
      </c>
      <c r="CD65" s="16">
        <v>0</v>
      </c>
      <c r="CE65" s="16">
        <v>0</v>
      </c>
      <c r="CF65" s="16">
        <v>0</v>
      </c>
      <c r="CG65" s="16">
        <v>1400</v>
      </c>
      <c r="CH65" s="16">
        <v>1400</v>
      </c>
      <c r="CI65" s="16">
        <v>0</v>
      </c>
      <c r="CJ65" s="16">
        <f t="shared" si="36"/>
        <v>1400</v>
      </c>
      <c r="CK65" s="16">
        <f t="shared" si="37"/>
        <v>1400</v>
      </c>
      <c r="CM65" s="17"/>
      <c r="CN65" s="17"/>
      <c r="CP65" s="17"/>
      <c r="CQ65" s="17"/>
      <c r="CS65" s="17"/>
    </row>
    <row r="66" spans="1:97" s="18" customFormat="1" ht="18" customHeight="1" x14ac:dyDescent="0.25">
      <c r="A66" s="14">
        <v>57</v>
      </c>
      <c r="B66" s="15" t="s">
        <v>57</v>
      </c>
      <c r="C66" s="16">
        <v>25611.200000000001</v>
      </c>
      <c r="D66" s="16">
        <v>0</v>
      </c>
      <c r="E66" s="16">
        <f t="shared" si="20"/>
        <v>45977</v>
      </c>
      <c r="F66" s="16">
        <f t="shared" si="21"/>
        <v>36279.897000000004</v>
      </c>
      <c r="G66" s="16">
        <f t="shared" si="22"/>
        <v>78.90879570219893</v>
      </c>
      <c r="H66" s="16">
        <f t="shared" si="23"/>
        <v>12470</v>
      </c>
      <c r="I66" s="16">
        <f t="shared" si="24"/>
        <v>8357.3970000000008</v>
      </c>
      <c r="J66" s="16">
        <f t="shared" si="25"/>
        <v>67.020024057738581</v>
      </c>
      <c r="K66" s="16">
        <f t="shared" si="26"/>
        <v>3300</v>
      </c>
      <c r="L66" s="16">
        <f t="shared" si="27"/>
        <v>2418.92</v>
      </c>
      <c r="M66" s="16">
        <f t="shared" si="28"/>
        <v>73.300606060606071</v>
      </c>
      <c r="N66" s="16">
        <v>600</v>
      </c>
      <c r="O66" s="16">
        <v>310.92399999999998</v>
      </c>
      <c r="P66" s="16">
        <f t="shared" si="38"/>
        <v>51.820666666666661</v>
      </c>
      <c r="Q66" s="16">
        <v>5070</v>
      </c>
      <c r="R66" s="16">
        <v>2735.4270000000001</v>
      </c>
      <c r="S66" s="16">
        <f t="shared" si="29"/>
        <v>53.953195266272189</v>
      </c>
      <c r="T66" s="16">
        <v>2700</v>
      </c>
      <c r="U66" s="16">
        <v>2107.9960000000001</v>
      </c>
      <c r="V66" s="16">
        <f t="shared" si="30"/>
        <v>78.07392592592592</v>
      </c>
      <c r="W66" s="16">
        <v>100</v>
      </c>
      <c r="X66" s="16">
        <v>0</v>
      </c>
      <c r="Y66" s="16">
        <f t="shared" si="39"/>
        <v>0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v>0</v>
      </c>
      <c r="AG66" s="16">
        <v>33507</v>
      </c>
      <c r="AH66" s="16">
        <v>27922.5</v>
      </c>
      <c r="AI66" s="16">
        <v>0</v>
      </c>
      <c r="AJ66" s="16">
        <v>0</v>
      </c>
      <c r="AK66" s="16">
        <v>0</v>
      </c>
      <c r="AL66" s="16">
        <v>0</v>
      </c>
      <c r="AM66" s="16">
        <v>0</v>
      </c>
      <c r="AN66" s="16">
        <v>0</v>
      </c>
      <c r="AO66" s="16">
        <v>0</v>
      </c>
      <c r="AP66" s="16">
        <v>0</v>
      </c>
      <c r="AQ66" s="16">
        <f t="shared" si="31"/>
        <v>2200</v>
      </c>
      <c r="AR66" s="16">
        <f t="shared" si="32"/>
        <v>1992.05</v>
      </c>
      <c r="AS66" s="16">
        <f t="shared" si="33"/>
        <v>90.547727272727272</v>
      </c>
      <c r="AT66" s="16">
        <v>2200</v>
      </c>
      <c r="AU66" s="16">
        <v>1992.05</v>
      </c>
      <c r="AV66" s="16">
        <v>0</v>
      </c>
      <c r="AW66" s="16">
        <v>0</v>
      </c>
      <c r="AX66" s="16">
        <v>0</v>
      </c>
      <c r="AY66" s="16">
        <v>0</v>
      </c>
      <c r="AZ66" s="16">
        <v>0</v>
      </c>
      <c r="BA66" s="16">
        <v>0</v>
      </c>
      <c r="BB66" s="16">
        <v>0</v>
      </c>
      <c r="BC66" s="16">
        <v>0</v>
      </c>
      <c r="BD66" s="16">
        <v>0</v>
      </c>
      <c r="BE66" s="16">
        <v>0</v>
      </c>
      <c r="BF66" s="16">
        <v>0</v>
      </c>
      <c r="BG66" s="16">
        <v>0</v>
      </c>
      <c r="BH66" s="16">
        <v>1300</v>
      </c>
      <c r="BI66" s="16">
        <v>975</v>
      </c>
      <c r="BJ66" s="16">
        <v>300</v>
      </c>
      <c r="BK66" s="16">
        <v>0</v>
      </c>
      <c r="BL66" s="16">
        <v>0</v>
      </c>
      <c r="BM66" s="16">
        <v>0</v>
      </c>
      <c r="BN66" s="16">
        <v>0</v>
      </c>
      <c r="BO66" s="16">
        <v>0</v>
      </c>
      <c r="BP66" s="16">
        <v>0</v>
      </c>
      <c r="BQ66" s="16">
        <v>0</v>
      </c>
      <c r="BR66" s="16">
        <v>500</v>
      </c>
      <c r="BS66" s="16">
        <v>236</v>
      </c>
      <c r="BT66" s="16">
        <v>0</v>
      </c>
      <c r="BU66" s="16">
        <f t="shared" si="34"/>
        <v>45977</v>
      </c>
      <c r="BV66" s="16">
        <f t="shared" si="35"/>
        <v>36279.897000000004</v>
      </c>
      <c r="BW66" s="16">
        <v>0</v>
      </c>
      <c r="BX66" s="16">
        <v>0</v>
      </c>
      <c r="BY66" s="16">
        <v>0</v>
      </c>
      <c r="BZ66" s="16">
        <v>0</v>
      </c>
      <c r="CA66" s="16">
        <v>0</v>
      </c>
      <c r="CB66" s="16">
        <v>0</v>
      </c>
      <c r="CC66" s="16">
        <v>0</v>
      </c>
      <c r="CD66" s="16">
        <v>0</v>
      </c>
      <c r="CE66" s="16">
        <v>0</v>
      </c>
      <c r="CF66" s="16">
        <v>0</v>
      </c>
      <c r="CG66" s="16">
        <v>0</v>
      </c>
      <c r="CH66" s="16">
        <v>0</v>
      </c>
      <c r="CI66" s="16">
        <v>0</v>
      </c>
      <c r="CJ66" s="16">
        <f t="shared" si="36"/>
        <v>0</v>
      </c>
      <c r="CK66" s="16">
        <f t="shared" si="37"/>
        <v>0</v>
      </c>
      <c r="CM66" s="17"/>
      <c r="CN66" s="17"/>
      <c r="CP66" s="17"/>
      <c r="CQ66" s="17"/>
      <c r="CS66" s="17"/>
    </row>
    <row r="67" spans="1:97" s="18" customFormat="1" ht="18" customHeight="1" x14ac:dyDescent="0.25">
      <c r="A67" s="14">
        <v>58</v>
      </c>
      <c r="B67" s="15" t="s">
        <v>58</v>
      </c>
      <c r="C67" s="16">
        <v>12642.2</v>
      </c>
      <c r="D67" s="16">
        <v>0</v>
      </c>
      <c r="E67" s="16">
        <f t="shared" si="20"/>
        <v>51313.1</v>
      </c>
      <c r="F67" s="16">
        <f t="shared" si="21"/>
        <v>38833.978000000003</v>
      </c>
      <c r="G67" s="16">
        <f t="shared" si="22"/>
        <v>75.680436379793861</v>
      </c>
      <c r="H67" s="16">
        <f t="shared" si="23"/>
        <v>12390</v>
      </c>
      <c r="I67" s="16">
        <f t="shared" si="24"/>
        <v>11064.678</v>
      </c>
      <c r="J67" s="16">
        <f t="shared" si="25"/>
        <v>89.303292978208219</v>
      </c>
      <c r="K67" s="16">
        <f t="shared" si="26"/>
        <v>2540</v>
      </c>
      <c r="L67" s="16">
        <f t="shared" si="27"/>
        <v>2565.1759999999999</v>
      </c>
      <c r="M67" s="16">
        <f t="shared" si="28"/>
        <v>100.99118110236221</v>
      </c>
      <c r="N67" s="16">
        <v>140</v>
      </c>
      <c r="O67" s="16">
        <v>0.47599999999999998</v>
      </c>
      <c r="P67" s="16">
        <f t="shared" si="38"/>
        <v>0.33999999999999997</v>
      </c>
      <c r="Q67" s="16">
        <v>7490</v>
      </c>
      <c r="R67" s="16">
        <v>6370.2020000000002</v>
      </c>
      <c r="S67" s="16">
        <f t="shared" si="29"/>
        <v>85.049425901201602</v>
      </c>
      <c r="T67" s="16">
        <v>2400</v>
      </c>
      <c r="U67" s="16">
        <v>2564.6999999999998</v>
      </c>
      <c r="V67" s="16">
        <f t="shared" si="30"/>
        <v>106.8625</v>
      </c>
      <c r="W67" s="16">
        <v>90</v>
      </c>
      <c r="X67" s="16">
        <v>181.5</v>
      </c>
      <c r="Y67" s="16">
        <f t="shared" si="39"/>
        <v>201.66666666666666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16">
        <v>0</v>
      </c>
      <c r="AG67" s="16">
        <v>33323.1</v>
      </c>
      <c r="AH67" s="16">
        <v>27769.3</v>
      </c>
      <c r="AI67" s="16">
        <v>0</v>
      </c>
      <c r="AJ67" s="16">
        <v>0</v>
      </c>
      <c r="AK67" s="16">
        <v>5600</v>
      </c>
      <c r="AL67" s="16">
        <v>0</v>
      </c>
      <c r="AM67" s="16">
        <v>0</v>
      </c>
      <c r="AN67" s="16">
        <v>0</v>
      </c>
      <c r="AO67" s="16">
        <v>0</v>
      </c>
      <c r="AP67" s="16">
        <v>0</v>
      </c>
      <c r="AQ67" s="16">
        <f t="shared" si="31"/>
        <v>150</v>
      </c>
      <c r="AR67" s="16">
        <f t="shared" si="32"/>
        <v>150</v>
      </c>
      <c r="AS67" s="16">
        <f t="shared" si="33"/>
        <v>100</v>
      </c>
      <c r="AT67" s="16">
        <v>150</v>
      </c>
      <c r="AU67" s="16">
        <v>150</v>
      </c>
      <c r="AV67" s="16">
        <v>0</v>
      </c>
      <c r="AW67" s="16">
        <v>0</v>
      </c>
      <c r="AX67" s="16">
        <v>0</v>
      </c>
      <c r="AY67" s="16">
        <v>0</v>
      </c>
      <c r="AZ67" s="16">
        <v>0</v>
      </c>
      <c r="BA67" s="16">
        <v>0</v>
      </c>
      <c r="BB67" s="16">
        <v>0</v>
      </c>
      <c r="BC67" s="16">
        <v>0</v>
      </c>
      <c r="BD67" s="16">
        <v>0</v>
      </c>
      <c r="BE67" s="16">
        <v>0</v>
      </c>
      <c r="BF67" s="16">
        <v>2050</v>
      </c>
      <c r="BG67" s="16">
        <v>1797.8</v>
      </c>
      <c r="BH67" s="16">
        <v>70</v>
      </c>
      <c r="BI67" s="16">
        <v>0</v>
      </c>
      <c r="BJ67" s="16">
        <v>70</v>
      </c>
      <c r="BK67" s="16">
        <v>0</v>
      </c>
      <c r="BL67" s="16">
        <v>0</v>
      </c>
      <c r="BM67" s="16">
        <v>0</v>
      </c>
      <c r="BN67" s="16">
        <v>0</v>
      </c>
      <c r="BO67" s="16">
        <v>0</v>
      </c>
      <c r="BP67" s="16">
        <v>0</v>
      </c>
      <c r="BQ67" s="16">
        <v>0</v>
      </c>
      <c r="BR67" s="16">
        <v>0</v>
      </c>
      <c r="BS67" s="16">
        <v>0</v>
      </c>
      <c r="BT67" s="16">
        <v>0</v>
      </c>
      <c r="BU67" s="16">
        <f t="shared" si="34"/>
        <v>51313.1</v>
      </c>
      <c r="BV67" s="16">
        <f t="shared" si="35"/>
        <v>38833.978000000003</v>
      </c>
      <c r="BW67" s="16">
        <v>0</v>
      </c>
      <c r="BX67" s="16">
        <v>0</v>
      </c>
      <c r="BY67" s="16">
        <v>0</v>
      </c>
      <c r="BZ67" s="16">
        <v>0</v>
      </c>
      <c r="CA67" s="16">
        <v>0</v>
      </c>
      <c r="CB67" s="16">
        <v>0</v>
      </c>
      <c r="CC67" s="16">
        <v>0</v>
      </c>
      <c r="CD67" s="16">
        <v>0</v>
      </c>
      <c r="CE67" s="16">
        <v>0</v>
      </c>
      <c r="CF67" s="16">
        <v>0</v>
      </c>
      <c r="CG67" s="16">
        <v>0</v>
      </c>
      <c r="CH67" s="16">
        <v>0</v>
      </c>
      <c r="CI67" s="16">
        <v>0</v>
      </c>
      <c r="CJ67" s="16">
        <f t="shared" si="36"/>
        <v>0</v>
      </c>
      <c r="CK67" s="16">
        <f t="shared" si="37"/>
        <v>0</v>
      </c>
      <c r="CM67" s="17"/>
      <c r="CN67" s="17"/>
      <c r="CP67" s="17"/>
      <c r="CQ67" s="17"/>
      <c r="CS67" s="17"/>
    </row>
    <row r="68" spans="1:97" s="18" customFormat="1" ht="18" customHeight="1" x14ac:dyDescent="0.25">
      <c r="A68" s="14">
        <v>59</v>
      </c>
      <c r="B68" s="15" t="s">
        <v>59</v>
      </c>
      <c r="C68" s="16">
        <v>4595.6000000000004</v>
      </c>
      <c r="D68" s="16">
        <v>0</v>
      </c>
      <c r="E68" s="16">
        <f t="shared" si="20"/>
        <v>29424.400000000001</v>
      </c>
      <c r="F68" s="16">
        <f t="shared" si="21"/>
        <v>23674.806599999996</v>
      </c>
      <c r="G68" s="16">
        <f t="shared" si="22"/>
        <v>80.459776919835221</v>
      </c>
      <c r="H68" s="16">
        <f t="shared" si="23"/>
        <v>9644</v>
      </c>
      <c r="I68" s="16">
        <f t="shared" si="24"/>
        <v>7191.2066000000004</v>
      </c>
      <c r="J68" s="16">
        <f t="shared" si="25"/>
        <v>74.566638324346741</v>
      </c>
      <c r="K68" s="16">
        <f t="shared" si="26"/>
        <v>1150</v>
      </c>
      <c r="L68" s="16">
        <f t="shared" si="27"/>
        <v>1742.1379999999999</v>
      </c>
      <c r="M68" s="16">
        <f t="shared" si="28"/>
        <v>151.49026086956522</v>
      </c>
      <c r="N68" s="16">
        <v>150</v>
      </c>
      <c r="O68" s="16">
        <v>180.63800000000001</v>
      </c>
      <c r="P68" s="16">
        <f t="shared" si="38"/>
        <v>120.42533333333334</v>
      </c>
      <c r="Q68" s="16">
        <v>7000</v>
      </c>
      <c r="R68" s="16">
        <v>3778.3586</v>
      </c>
      <c r="S68" s="16">
        <f t="shared" si="29"/>
        <v>53.976551428571426</v>
      </c>
      <c r="T68" s="16">
        <v>1000</v>
      </c>
      <c r="U68" s="16">
        <v>1561.5</v>
      </c>
      <c r="V68" s="16">
        <f t="shared" si="30"/>
        <v>156.15</v>
      </c>
      <c r="W68" s="16">
        <v>174</v>
      </c>
      <c r="X68" s="16">
        <v>75</v>
      </c>
      <c r="Y68" s="16">
        <f t="shared" si="39"/>
        <v>43.103448275862064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6">
        <v>0</v>
      </c>
      <c r="AG68" s="16">
        <v>19780.400000000001</v>
      </c>
      <c r="AH68" s="16">
        <v>16483.599999999999</v>
      </c>
      <c r="AI68" s="16">
        <v>0</v>
      </c>
      <c r="AJ68" s="16">
        <v>0</v>
      </c>
      <c r="AK68" s="16">
        <v>0</v>
      </c>
      <c r="AL68" s="16">
        <v>0</v>
      </c>
      <c r="AM68" s="16">
        <v>0</v>
      </c>
      <c r="AN68" s="16">
        <v>0</v>
      </c>
      <c r="AO68" s="16">
        <v>0</v>
      </c>
      <c r="AP68" s="16">
        <v>0</v>
      </c>
      <c r="AQ68" s="16">
        <f t="shared" si="31"/>
        <v>1030</v>
      </c>
      <c r="AR68" s="16">
        <f t="shared" si="32"/>
        <v>1368.85</v>
      </c>
      <c r="AS68" s="16">
        <f t="shared" si="33"/>
        <v>132.89805825242718</v>
      </c>
      <c r="AT68" s="16">
        <v>1000</v>
      </c>
      <c r="AU68" s="16">
        <v>1368.85</v>
      </c>
      <c r="AV68" s="16">
        <v>0</v>
      </c>
      <c r="AW68" s="16">
        <v>0</v>
      </c>
      <c r="AX68" s="16">
        <v>0</v>
      </c>
      <c r="AY68" s="16">
        <v>0</v>
      </c>
      <c r="AZ68" s="16">
        <v>30</v>
      </c>
      <c r="BA68" s="16">
        <v>0</v>
      </c>
      <c r="BB68" s="16">
        <v>0</v>
      </c>
      <c r="BC68" s="16">
        <v>0</v>
      </c>
      <c r="BD68" s="16">
        <v>0</v>
      </c>
      <c r="BE68" s="16">
        <v>0</v>
      </c>
      <c r="BF68" s="16">
        <v>200</v>
      </c>
      <c r="BG68" s="16">
        <v>0</v>
      </c>
      <c r="BH68" s="16">
        <v>90</v>
      </c>
      <c r="BI68" s="16">
        <v>226.86</v>
      </c>
      <c r="BJ68" s="16">
        <v>90</v>
      </c>
      <c r="BK68" s="16">
        <v>88.86</v>
      </c>
      <c r="BL68" s="16">
        <v>0</v>
      </c>
      <c r="BM68" s="16">
        <v>0</v>
      </c>
      <c r="BN68" s="16">
        <v>0</v>
      </c>
      <c r="BO68" s="16">
        <v>0</v>
      </c>
      <c r="BP68" s="16">
        <v>0</v>
      </c>
      <c r="BQ68" s="16">
        <v>0</v>
      </c>
      <c r="BR68" s="16">
        <v>0</v>
      </c>
      <c r="BS68" s="16">
        <v>0</v>
      </c>
      <c r="BT68" s="16">
        <v>0</v>
      </c>
      <c r="BU68" s="16">
        <f t="shared" si="34"/>
        <v>29424.400000000001</v>
      </c>
      <c r="BV68" s="16">
        <f t="shared" si="35"/>
        <v>23674.806599999996</v>
      </c>
      <c r="BW68" s="16">
        <v>0</v>
      </c>
      <c r="BX68" s="16">
        <v>0</v>
      </c>
      <c r="BY68" s="16">
        <v>0</v>
      </c>
      <c r="BZ68" s="16">
        <v>0</v>
      </c>
      <c r="CA68" s="16">
        <v>0</v>
      </c>
      <c r="CB68" s="16">
        <v>0</v>
      </c>
      <c r="CC68" s="16">
        <v>0</v>
      </c>
      <c r="CD68" s="16">
        <v>0</v>
      </c>
      <c r="CE68" s="16">
        <v>0</v>
      </c>
      <c r="CF68" s="16">
        <v>0</v>
      </c>
      <c r="CG68" s="16">
        <v>0</v>
      </c>
      <c r="CH68" s="16">
        <v>0</v>
      </c>
      <c r="CI68" s="16">
        <v>0</v>
      </c>
      <c r="CJ68" s="16">
        <f t="shared" si="36"/>
        <v>0</v>
      </c>
      <c r="CK68" s="16">
        <f t="shared" si="37"/>
        <v>0</v>
      </c>
      <c r="CM68" s="17"/>
      <c r="CN68" s="17"/>
      <c r="CP68" s="17"/>
      <c r="CQ68" s="17"/>
      <c r="CS68" s="17"/>
    </row>
    <row r="69" spans="1:97" s="18" customFormat="1" ht="18" customHeight="1" x14ac:dyDescent="0.25">
      <c r="A69" s="14">
        <v>60</v>
      </c>
      <c r="B69" s="15" t="s">
        <v>60</v>
      </c>
      <c r="C69" s="16">
        <v>10741.2</v>
      </c>
      <c r="D69" s="16">
        <v>0</v>
      </c>
      <c r="E69" s="16">
        <f t="shared" si="20"/>
        <v>57102</v>
      </c>
      <c r="F69" s="16">
        <f t="shared" si="21"/>
        <v>46653.297999999995</v>
      </c>
      <c r="G69" s="16">
        <f t="shared" si="22"/>
        <v>81.701688207068045</v>
      </c>
      <c r="H69" s="16">
        <f t="shared" si="23"/>
        <v>9213.7000000000007</v>
      </c>
      <c r="I69" s="16">
        <f t="shared" si="24"/>
        <v>6746.3979999999992</v>
      </c>
      <c r="J69" s="16">
        <f t="shared" si="25"/>
        <v>73.221376862715289</v>
      </c>
      <c r="K69" s="16">
        <f t="shared" si="26"/>
        <v>2320</v>
      </c>
      <c r="L69" s="16">
        <f t="shared" si="27"/>
        <v>4015.9780000000001</v>
      </c>
      <c r="M69" s="16">
        <f t="shared" si="28"/>
        <v>173.10249999999999</v>
      </c>
      <c r="N69" s="16">
        <v>20</v>
      </c>
      <c r="O69" s="16">
        <v>39.628</v>
      </c>
      <c r="P69" s="16">
        <f t="shared" si="38"/>
        <v>198.14000000000001</v>
      </c>
      <c r="Q69" s="16">
        <v>4342</v>
      </c>
      <c r="R69" s="16">
        <v>1867.876</v>
      </c>
      <c r="S69" s="16">
        <f t="shared" si="29"/>
        <v>43.018793182865039</v>
      </c>
      <c r="T69" s="16">
        <v>2300</v>
      </c>
      <c r="U69" s="16">
        <v>3976.35</v>
      </c>
      <c r="V69" s="16">
        <f t="shared" si="30"/>
        <v>172.88478260869564</v>
      </c>
      <c r="W69" s="16">
        <v>168</v>
      </c>
      <c r="X69" s="16">
        <v>15</v>
      </c>
      <c r="Y69" s="16">
        <f t="shared" si="39"/>
        <v>8.9285714285714288</v>
      </c>
      <c r="Z69" s="16">
        <v>0</v>
      </c>
      <c r="AA69" s="16">
        <v>0</v>
      </c>
      <c r="AB69" s="16">
        <v>0</v>
      </c>
      <c r="AC69" s="16">
        <v>0</v>
      </c>
      <c r="AD69" s="16">
        <v>0</v>
      </c>
      <c r="AE69" s="16">
        <v>0</v>
      </c>
      <c r="AF69" s="16">
        <v>0</v>
      </c>
      <c r="AG69" s="16">
        <v>47888.3</v>
      </c>
      <c r="AH69" s="16">
        <v>39906.9</v>
      </c>
      <c r="AI69" s="16">
        <v>0</v>
      </c>
      <c r="AJ69" s="16">
        <v>0</v>
      </c>
      <c r="AK69" s="16">
        <v>0</v>
      </c>
      <c r="AL69" s="16">
        <v>0</v>
      </c>
      <c r="AM69" s="16">
        <v>0</v>
      </c>
      <c r="AN69" s="16">
        <v>0</v>
      </c>
      <c r="AO69" s="16">
        <v>0</v>
      </c>
      <c r="AP69" s="16">
        <v>0</v>
      </c>
      <c r="AQ69" s="16">
        <f t="shared" si="31"/>
        <v>1033.7</v>
      </c>
      <c r="AR69" s="16">
        <f t="shared" si="32"/>
        <v>398.03699999999998</v>
      </c>
      <c r="AS69" s="16">
        <f t="shared" si="33"/>
        <v>38.506046241656186</v>
      </c>
      <c r="AT69" s="16">
        <v>1033.7</v>
      </c>
      <c r="AU69" s="16">
        <v>398.03699999999998</v>
      </c>
      <c r="AV69" s="16">
        <v>0</v>
      </c>
      <c r="AW69" s="16">
        <v>0</v>
      </c>
      <c r="AX69" s="16">
        <v>0</v>
      </c>
      <c r="AY69" s="16">
        <v>0</v>
      </c>
      <c r="AZ69" s="16">
        <v>0</v>
      </c>
      <c r="BA69" s="16">
        <v>0</v>
      </c>
      <c r="BB69" s="16">
        <v>0</v>
      </c>
      <c r="BC69" s="16">
        <v>0</v>
      </c>
      <c r="BD69" s="16">
        <v>0</v>
      </c>
      <c r="BE69" s="16">
        <v>0</v>
      </c>
      <c r="BF69" s="16">
        <v>0</v>
      </c>
      <c r="BG69" s="16">
        <v>0</v>
      </c>
      <c r="BH69" s="16">
        <v>1350</v>
      </c>
      <c r="BI69" s="16">
        <v>293</v>
      </c>
      <c r="BJ69" s="16">
        <v>450</v>
      </c>
      <c r="BK69" s="16">
        <v>0</v>
      </c>
      <c r="BL69" s="16">
        <v>0</v>
      </c>
      <c r="BM69" s="16">
        <v>156.50700000000001</v>
      </c>
      <c r="BN69" s="16">
        <v>0</v>
      </c>
      <c r="BO69" s="16">
        <v>0</v>
      </c>
      <c r="BP69" s="16">
        <v>0</v>
      </c>
      <c r="BQ69" s="16">
        <v>0</v>
      </c>
      <c r="BR69" s="16">
        <v>0</v>
      </c>
      <c r="BS69" s="16">
        <v>0</v>
      </c>
      <c r="BT69" s="16">
        <v>0</v>
      </c>
      <c r="BU69" s="16">
        <f t="shared" si="34"/>
        <v>57102</v>
      </c>
      <c r="BV69" s="16">
        <f t="shared" si="35"/>
        <v>46653.297999999995</v>
      </c>
      <c r="BW69" s="16">
        <v>0</v>
      </c>
      <c r="BX69" s="16">
        <v>0</v>
      </c>
      <c r="BY69" s="16">
        <v>0</v>
      </c>
      <c r="BZ69" s="16">
        <v>0</v>
      </c>
      <c r="CA69" s="16">
        <v>0</v>
      </c>
      <c r="CB69" s="16">
        <v>0</v>
      </c>
      <c r="CC69" s="16">
        <v>0</v>
      </c>
      <c r="CD69" s="16">
        <v>0</v>
      </c>
      <c r="CE69" s="16">
        <v>0</v>
      </c>
      <c r="CF69" s="16">
        <v>0</v>
      </c>
      <c r="CG69" s="16">
        <v>900</v>
      </c>
      <c r="CH69" s="16">
        <v>51</v>
      </c>
      <c r="CI69" s="16">
        <v>0</v>
      </c>
      <c r="CJ69" s="16">
        <f t="shared" si="36"/>
        <v>900</v>
      </c>
      <c r="CK69" s="16">
        <f t="shared" si="37"/>
        <v>51</v>
      </c>
      <c r="CM69" s="17"/>
      <c r="CN69" s="17"/>
      <c r="CP69" s="17"/>
      <c r="CQ69" s="17"/>
      <c r="CS69" s="17"/>
    </row>
    <row r="70" spans="1:97" s="18" customFormat="1" ht="18" customHeight="1" x14ac:dyDescent="0.25">
      <c r="A70" s="14">
        <v>61</v>
      </c>
      <c r="B70" s="15" t="s">
        <v>61</v>
      </c>
      <c r="C70" s="16">
        <v>4338.2</v>
      </c>
      <c r="D70" s="16">
        <v>0</v>
      </c>
      <c r="E70" s="16">
        <f t="shared" si="20"/>
        <v>43940</v>
      </c>
      <c r="F70" s="16">
        <f t="shared" si="21"/>
        <v>30317.921000000002</v>
      </c>
      <c r="G70" s="16">
        <f t="shared" si="22"/>
        <v>68.998454710969497</v>
      </c>
      <c r="H70" s="16">
        <f t="shared" si="23"/>
        <v>22087.200000000001</v>
      </c>
      <c r="I70" s="16">
        <f t="shared" si="24"/>
        <v>12107.121000000001</v>
      </c>
      <c r="J70" s="16">
        <f t="shared" si="25"/>
        <v>54.815101054004131</v>
      </c>
      <c r="K70" s="16">
        <f t="shared" si="26"/>
        <v>4380</v>
      </c>
      <c r="L70" s="16">
        <f t="shared" si="27"/>
        <v>3157.433</v>
      </c>
      <c r="M70" s="16">
        <f t="shared" si="28"/>
        <v>72.087511415525114</v>
      </c>
      <c r="N70" s="16">
        <v>480</v>
      </c>
      <c r="O70" s="16">
        <v>211.31200000000001</v>
      </c>
      <c r="P70" s="16">
        <f t="shared" si="38"/>
        <v>44.023333333333333</v>
      </c>
      <c r="Q70" s="16">
        <v>11817.2</v>
      </c>
      <c r="R70" s="16">
        <v>5601.1480000000001</v>
      </c>
      <c r="S70" s="16">
        <f t="shared" si="29"/>
        <v>47.398266932945198</v>
      </c>
      <c r="T70" s="16">
        <v>3900</v>
      </c>
      <c r="U70" s="16">
        <v>2946.1210000000001</v>
      </c>
      <c r="V70" s="16">
        <f t="shared" si="30"/>
        <v>75.541564102564109</v>
      </c>
      <c r="W70" s="16">
        <v>120</v>
      </c>
      <c r="X70" s="16">
        <v>0</v>
      </c>
      <c r="Y70" s="16">
        <f t="shared" si="39"/>
        <v>0</v>
      </c>
      <c r="Z70" s="16">
        <v>0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6">
        <v>0</v>
      </c>
      <c r="AG70" s="16">
        <v>21852.799999999999</v>
      </c>
      <c r="AH70" s="16">
        <v>18210.8</v>
      </c>
      <c r="AI70" s="16">
        <v>0</v>
      </c>
      <c r="AJ70" s="16">
        <v>0</v>
      </c>
      <c r="AK70" s="16">
        <v>0</v>
      </c>
      <c r="AL70" s="16">
        <v>0</v>
      </c>
      <c r="AM70" s="16">
        <v>0</v>
      </c>
      <c r="AN70" s="16">
        <v>0</v>
      </c>
      <c r="AO70" s="16">
        <v>0</v>
      </c>
      <c r="AP70" s="16">
        <v>0</v>
      </c>
      <c r="AQ70" s="16">
        <f t="shared" si="31"/>
        <v>2700</v>
      </c>
      <c r="AR70" s="16">
        <f t="shared" si="32"/>
        <v>1481.84</v>
      </c>
      <c r="AS70" s="16">
        <f t="shared" si="33"/>
        <v>54.882962962962957</v>
      </c>
      <c r="AT70" s="16">
        <v>2700</v>
      </c>
      <c r="AU70" s="16">
        <v>1481.84</v>
      </c>
      <c r="AV70" s="16">
        <v>0</v>
      </c>
      <c r="AW70" s="16">
        <v>0</v>
      </c>
      <c r="AX70" s="16">
        <v>0</v>
      </c>
      <c r="AY70" s="16">
        <v>0</v>
      </c>
      <c r="AZ70" s="16">
        <v>0</v>
      </c>
      <c r="BA70" s="16">
        <v>0</v>
      </c>
      <c r="BB70" s="16">
        <v>0</v>
      </c>
      <c r="BC70" s="16">
        <v>0</v>
      </c>
      <c r="BD70" s="16">
        <v>0</v>
      </c>
      <c r="BE70" s="16">
        <v>0</v>
      </c>
      <c r="BF70" s="16">
        <v>0</v>
      </c>
      <c r="BG70" s="16">
        <v>0</v>
      </c>
      <c r="BH70" s="16">
        <v>3070</v>
      </c>
      <c r="BI70" s="16">
        <v>1866.7</v>
      </c>
      <c r="BJ70" s="16">
        <v>1470</v>
      </c>
      <c r="BK70" s="16">
        <v>551.79999999999995</v>
      </c>
      <c r="BL70" s="16">
        <v>0</v>
      </c>
      <c r="BM70" s="16">
        <v>0</v>
      </c>
      <c r="BN70" s="16">
        <v>0</v>
      </c>
      <c r="BO70" s="16">
        <v>0</v>
      </c>
      <c r="BP70" s="16">
        <v>0</v>
      </c>
      <c r="BQ70" s="16">
        <v>0</v>
      </c>
      <c r="BR70" s="16">
        <v>0</v>
      </c>
      <c r="BS70" s="16">
        <v>0</v>
      </c>
      <c r="BT70" s="16">
        <v>0</v>
      </c>
      <c r="BU70" s="16">
        <f t="shared" si="34"/>
        <v>43940</v>
      </c>
      <c r="BV70" s="16">
        <f t="shared" si="35"/>
        <v>30317.921000000002</v>
      </c>
      <c r="BW70" s="16">
        <v>0</v>
      </c>
      <c r="BX70" s="16">
        <v>0</v>
      </c>
      <c r="BY70" s="16">
        <v>0</v>
      </c>
      <c r="BZ70" s="16">
        <v>0</v>
      </c>
      <c r="CA70" s="16">
        <v>0</v>
      </c>
      <c r="CB70" s="16">
        <v>0</v>
      </c>
      <c r="CC70" s="16">
        <v>0</v>
      </c>
      <c r="CD70" s="16">
        <v>0</v>
      </c>
      <c r="CE70" s="16">
        <v>0</v>
      </c>
      <c r="CF70" s="16">
        <v>0</v>
      </c>
      <c r="CG70" s="16">
        <v>0</v>
      </c>
      <c r="CH70" s="16">
        <v>0</v>
      </c>
      <c r="CI70" s="16">
        <v>0</v>
      </c>
      <c r="CJ70" s="16">
        <f t="shared" si="36"/>
        <v>0</v>
      </c>
      <c r="CK70" s="16">
        <f t="shared" si="37"/>
        <v>0</v>
      </c>
      <c r="CM70" s="17"/>
      <c r="CN70" s="17"/>
      <c r="CP70" s="17"/>
      <c r="CQ70" s="17"/>
      <c r="CS70" s="17"/>
    </row>
    <row r="71" spans="1:97" s="18" customFormat="1" ht="18" customHeight="1" x14ac:dyDescent="0.25">
      <c r="A71" s="14">
        <v>62</v>
      </c>
      <c r="B71" s="15" t="s">
        <v>62</v>
      </c>
      <c r="C71" s="16">
        <v>1084.7</v>
      </c>
      <c r="D71" s="16">
        <v>0</v>
      </c>
      <c r="E71" s="16">
        <f t="shared" si="20"/>
        <v>57332.1</v>
      </c>
      <c r="F71" s="16">
        <f t="shared" si="21"/>
        <v>37618.056000000004</v>
      </c>
      <c r="G71" s="16">
        <f t="shared" si="22"/>
        <v>65.614299842496621</v>
      </c>
      <c r="H71" s="16">
        <f t="shared" si="23"/>
        <v>21603.599999999999</v>
      </c>
      <c r="I71" s="16">
        <f t="shared" si="24"/>
        <v>7865.1559999999999</v>
      </c>
      <c r="J71" s="16">
        <f t="shared" si="25"/>
        <v>36.406691477346371</v>
      </c>
      <c r="K71" s="16">
        <f t="shared" si="26"/>
        <v>6520</v>
      </c>
      <c r="L71" s="16">
        <f t="shared" si="27"/>
        <v>4824.6180000000004</v>
      </c>
      <c r="M71" s="16">
        <f t="shared" si="28"/>
        <v>73.997208588957065</v>
      </c>
      <c r="N71" s="16">
        <v>20</v>
      </c>
      <c r="O71" s="16">
        <v>27.818000000000001</v>
      </c>
      <c r="P71" s="16">
        <f t="shared" si="38"/>
        <v>139.09</v>
      </c>
      <c r="Q71" s="16">
        <v>14040.6</v>
      </c>
      <c r="R71" s="16">
        <v>1875.6</v>
      </c>
      <c r="S71" s="16">
        <f t="shared" si="29"/>
        <v>13.358403487030468</v>
      </c>
      <c r="T71" s="16">
        <v>6500</v>
      </c>
      <c r="U71" s="16">
        <v>4796.8</v>
      </c>
      <c r="V71" s="16">
        <f t="shared" si="30"/>
        <v>73.796923076923079</v>
      </c>
      <c r="W71" s="16">
        <v>250</v>
      </c>
      <c r="X71" s="16">
        <v>150</v>
      </c>
      <c r="Y71" s="16">
        <f t="shared" si="39"/>
        <v>60</v>
      </c>
      <c r="Z71" s="16">
        <v>0</v>
      </c>
      <c r="AA71" s="16">
        <v>0</v>
      </c>
      <c r="AB71" s="16">
        <v>0</v>
      </c>
      <c r="AC71" s="16">
        <v>0</v>
      </c>
      <c r="AD71" s="16">
        <v>0</v>
      </c>
      <c r="AE71" s="16">
        <v>0</v>
      </c>
      <c r="AF71" s="16">
        <v>0</v>
      </c>
      <c r="AG71" s="16">
        <v>35728.5</v>
      </c>
      <c r="AH71" s="16">
        <v>29752.9</v>
      </c>
      <c r="AI71" s="16">
        <v>0</v>
      </c>
      <c r="AJ71" s="16">
        <v>0</v>
      </c>
      <c r="AK71" s="16">
        <v>0</v>
      </c>
      <c r="AL71" s="16">
        <v>0</v>
      </c>
      <c r="AM71" s="16">
        <v>0</v>
      </c>
      <c r="AN71" s="16">
        <v>0</v>
      </c>
      <c r="AO71" s="16">
        <v>0</v>
      </c>
      <c r="AP71" s="16">
        <v>0</v>
      </c>
      <c r="AQ71" s="16">
        <f t="shared" si="31"/>
        <v>593</v>
      </c>
      <c r="AR71" s="16">
        <f t="shared" si="32"/>
        <v>58.938000000000002</v>
      </c>
      <c r="AS71" s="16">
        <f t="shared" si="33"/>
        <v>9.9389544688026987</v>
      </c>
      <c r="AT71" s="16">
        <v>593</v>
      </c>
      <c r="AU71" s="16">
        <v>58.938000000000002</v>
      </c>
      <c r="AV71" s="16">
        <v>0</v>
      </c>
      <c r="AW71" s="16">
        <v>0</v>
      </c>
      <c r="AX71" s="16">
        <v>0</v>
      </c>
      <c r="AY71" s="16">
        <v>0</v>
      </c>
      <c r="AZ71" s="16">
        <v>0</v>
      </c>
      <c r="BA71" s="16">
        <v>0</v>
      </c>
      <c r="BB71" s="16">
        <v>0</v>
      </c>
      <c r="BC71" s="16">
        <v>0</v>
      </c>
      <c r="BD71" s="16">
        <v>0</v>
      </c>
      <c r="BE71" s="16">
        <v>0</v>
      </c>
      <c r="BF71" s="16">
        <v>0</v>
      </c>
      <c r="BG71" s="16">
        <v>0</v>
      </c>
      <c r="BH71" s="16">
        <v>200</v>
      </c>
      <c r="BI71" s="16">
        <v>956</v>
      </c>
      <c r="BJ71" s="16">
        <v>200</v>
      </c>
      <c r="BK71" s="16">
        <v>0</v>
      </c>
      <c r="BL71" s="16">
        <v>0</v>
      </c>
      <c r="BM71" s="16">
        <v>0</v>
      </c>
      <c r="BN71" s="16">
        <v>0</v>
      </c>
      <c r="BO71" s="16">
        <v>0</v>
      </c>
      <c r="BP71" s="16">
        <v>0</v>
      </c>
      <c r="BQ71" s="16">
        <v>0</v>
      </c>
      <c r="BR71" s="16">
        <v>0</v>
      </c>
      <c r="BS71" s="16">
        <v>0</v>
      </c>
      <c r="BT71" s="16">
        <v>0</v>
      </c>
      <c r="BU71" s="16">
        <f t="shared" si="34"/>
        <v>57332.1</v>
      </c>
      <c r="BV71" s="16">
        <f t="shared" si="35"/>
        <v>37618.056000000004</v>
      </c>
      <c r="BW71" s="16">
        <v>0</v>
      </c>
      <c r="BX71" s="16">
        <v>0</v>
      </c>
      <c r="BY71" s="16">
        <v>0</v>
      </c>
      <c r="BZ71" s="16">
        <v>0</v>
      </c>
      <c r="CA71" s="16">
        <v>0</v>
      </c>
      <c r="CB71" s="16">
        <v>0</v>
      </c>
      <c r="CC71" s="16">
        <v>0</v>
      </c>
      <c r="CD71" s="16">
        <v>0</v>
      </c>
      <c r="CE71" s="16">
        <v>0</v>
      </c>
      <c r="CF71" s="16">
        <v>0</v>
      </c>
      <c r="CG71" s="16">
        <v>4500</v>
      </c>
      <c r="CH71" s="16">
        <v>2299.779</v>
      </c>
      <c r="CI71" s="16">
        <v>0</v>
      </c>
      <c r="CJ71" s="16">
        <f t="shared" si="36"/>
        <v>4500</v>
      </c>
      <c r="CK71" s="16">
        <f t="shared" si="37"/>
        <v>2299.779</v>
      </c>
      <c r="CM71" s="17"/>
      <c r="CN71" s="17"/>
      <c r="CP71" s="17"/>
      <c r="CQ71" s="17"/>
      <c r="CS71" s="17"/>
    </row>
    <row r="72" spans="1:97" s="18" customFormat="1" ht="18" customHeight="1" x14ac:dyDescent="0.25">
      <c r="A72" s="14">
        <v>63</v>
      </c>
      <c r="B72" s="15" t="s">
        <v>63</v>
      </c>
      <c r="C72" s="16">
        <v>2029.9</v>
      </c>
      <c r="D72" s="16">
        <v>0</v>
      </c>
      <c r="E72" s="16">
        <f t="shared" si="20"/>
        <v>45494.2</v>
      </c>
      <c r="F72" s="16">
        <f t="shared" si="21"/>
        <v>31540.446999999996</v>
      </c>
      <c r="G72" s="16">
        <f t="shared" si="22"/>
        <v>69.328501215539561</v>
      </c>
      <c r="H72" s="16">
        <f t="shared" si="23"/>
        <v>17716.3</v>
      </c>
      <c r="I72" s="16">
        <f t="shared" si="24"/>
        <v>8392.146999999999</v>
      </c>
      <c r="J72" s="16">
        <f t="shared" si="25"/>
        <v>47.369637000953915</v>
      </c>
      <c r="K72" s="16">
        <f t="shared" si="26"/>
        <v>5842.8</v>
      </c>
      <c r="L72" s="16">
        <f t="shared" si="27"/>
        <v>4591.1019999999999</v>
      </c>
      <c r="M72" s="16">
        <f t="shared" si="28"/>
        <v>78.577086328472646</v>
      </c>
      <c r="N72" s="16">
        <v>720</v>
      </c>
      <c r="O72" s="16">
        <v>600.40200000000004</v>
      </c>
      <c r="P72" s="16">
        <f t="shared" si="38"/>
        <v>83.389166666666668</v>
      </c>
      <c r="Q72" s="16">
        <v>10373.5</v>
      </c>
      <c r="R72" s="16">
        <v>3402</v>
      </c>
      <c r="S72" s="16">
        <f t="shared" si="29"/>
        <v>32.795102906444306</v>
      </c>
      <c r="T72" s="16">
        <v>5122.8</v>
      </c>
      <c r="U72" s="16">
        <v>3990.7</v>
      </c>
      <c r="V72" s="16">
        <f t="shared" si="30"/>
        <v>77.900757398297799</v>
      </c>
      <c r="W72" s="16">
        <v>400</v>
      </c>
      <c r="X72" s="16">
        <v>101.5</v>
      </c>
      <c r="Y72" s="16">
        <f t="shared" si="39"/>
        <v>25.374999999999996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>
        <v>0</v>
      </c>
      <c r="AG72" s="16">
        <v>27777.9</v>
      </c>
      <c r="AH72" s="16">
        <v>23148.3</v>
      </c>
      <c r="AI72" s="16">
        <v>0</v>
      </c>
      <c r="AJ72" s="16">
        <v>0</v>
      </c>
      <c r="AK72" s="16">
        <v>0</v>
      </c>
      <c r="AL72" s="16">
        <v>0</v>
      </c>
      <c r="AM72" s="16">
        <v>0</v>
      </c>
      <c r="AN72" s="16">
        <v>0</v>
      </c>
      <c r="AO72" s="16">
        <v>0</v>
      </c>
      <c r="AP72" s="16">
        <v>0</v>
      </c>
      <c r="AQ72" s="16">
        <f t="shared" si="31"/>
        <v>800</v>
      </c>
      <c r="AR72" s="16">
        <f t="shared" si="32"/>
        <v>297.54500000000002</v>
      </c>
      <c r="AS72" s="16">
        <f t="shared" si="33"/>
        <v>37.193125000000002</v>
      </c>
      <c r="AT72" s="16">
        <v>800</v>
      </c>
      <c r="AU72" s="16">
        <v>297.54500000000002</v>
      </c>
      <c r="AV72" s="16">
        <v>0</v>
      </c>
      <c r="AW72" s="16">
        <v>0</v>
      </c>
      <c r="AX72" s="16">
        <v>0</v>
      </c>
      <c r="AY72" s="16">
        <v>0</v>
      </c>
      <c r="AZ72" s="16">
        <v>0</v>
      </c>
      <c r="BA72" s="16">
        <v>0</v>
      </c>
      <c r="BB72" s="16">
        <v>0</v>
      </c>
      <c r="BC72" s="16">
        <v>0</v>
      </c>
      <c r="BD72" s="16">
        <v>0</v>
      </c>
      <c r="BE72" s="16">
        <v>0</v>
      </c>
      <c r="BF72" s="16">
        <v>0</v>
      </c>
      <c r="BG72" s="16">
        <v>0</v>
      </c>
      <c r="BH72" s="16">
        <v>300</v>
      </c>
      <c r="BI72" s="16">
        <v>0</v>
      </c>
      <c r="BJ72" s="16">
        <v>300</v>
      </c>
      <c r="BK72" s="16">
        <v>0</v>
      </c>
      <c r="BL72" s="16">
        <v>0</v>
      </c>
      <c r="BM72" s="16">
        <v>0</v>
      </c>
      <c r="BN72" s="16">
        <v>0</v>
      </c>
      <c r="BO72" s="16">
        <v>0</v>
      </c>
      <c r="BP72" s="16">
        <v>0</v>
      </c>
      <c r="BQ72" s="16">
        <v>0</v>
      </c>
      <c r="BR72" s="16">
        <v>0</v>
      </c>
      <c r="BS72" s="16">
        <v>0</v>
      </c>
      <c r="BT72" s="16">
        <v>0</v>
      </c>
      <c r="BU72" s="16">
        <f t="shared" si="34"/>
        <v>45494.2</v>
      </c>
      <c r="BV72" s="16">
        <f t="shared" si="35"/>
        <v>31540.446999999996</v>
      </c>
      <c r="BW72" s="16">
        <v>0</v>
      </c>
      <c r="BX72" s="16">
        <v>0</v>
      </c>
      <c r="BY72" s="16">
        <v>0</v>
      </c>
      <c r="BZ72" s="16">
        <v>0</v>
      </c>
      <c r="CA72" s="16">
        <v>0</v>
      </c>
      <c r="CB72" s="16">
        <v>0</v>
      </c>
      <c r="CC72" s="16">
        <v>0</v>
      </c>
      <c r="CD72" s="16">
        <v>0</v>
      </c>
      <c r="CE72" s="16">
        <v>0</v>
      </c>
      <c r="CF72" s="16">
        <v>0</v>
      </c>
      <c r="CG72" s="16">
        <v>0</v>
      </c>
      <c r="CH72" s="16">
        <v>0</v>
      </c>
      <c r="CI72" s="16">
        <v>0</v>
      </c>
      <c r="CJ72" s="16">
        <f t="shared" si="36"/>
        <v>0</v>
      </c>
      <c r="CK72" s="16">
        <f t="shared" si="37"/>
        <v>0</v>
      </c>
      <c r="CM72" s="17"/>
      <c r="CN72" s="17"/>
      <c r="CP72" s="17"/>
      <c r="CQ72" s="17"/>
      <c r="CS72" s="17"/>
    </row>
    <row r="73" spans="1:97" s="18" customFormat="1" ht="18" customHeight="1" x14ac:dyDescent="0.25">
      <c r="A73" s="14">
        <v>64</v>
      </c>
      <c r="B73" s="15" t="s">
        <v>64</v>
      </c>
      <c r="C73" s="16">
        <v>235.3</v>
      </c>
      <c r="D73" s="16">
        <v>0</v>
      </c>
      <c r="E73" s="16">
        <f t="shared" si="20"/>
        <v>33130</v>
      </c>
      <c r="F73" s="16">
        <f t="shared" si="21"/>
        <v>24993.069</v>
      </c>
      <c r="G73" s="16">
        <f t="shared" si="22"/>
        <v>75.439387262300031</v>
      </c>
      <c r="H73" s="16">
        <f t="shared" si="23"/>
        <v>13067.3</v>
      </c>
      <c r="I73" s="16">
        <f t="shared" si="24"/>
        <v>8274.1690000000017</v>
      </c>
      <c r="J73" s="16">
        <f t="shared" si="25"/>
        <v>63.319652873967854</v>
      </c>
      <c r="K73" s="16">
        <f t="shared" si="26"/>
        <v>4248</v>
      </c>
      <c r="L73" s="16">
        <f t="shared" si="27"/>
        <v>2455.0830000000001</v>
      </c>
      <c r="M73" s="16">
        <f t="shared" si="28"/>
        <v>57.7938559322034</v>
      </c>
      <c r="N73" s="16">
        <v>357</v>
      </c>
      <c r="O73" s="16">
        <v>177.85</v>
      </c>
      <c r="P73" s="16">
        <f t="shared" si="38"/>
        <v>49.817927170868344</v>
      </c>
      <c r="Q73" s="16">
        <v>7897.4</v>
      </c>
      <c r="R73" s="16">
        <v>5399.85</v>
      </c>
      <c r="S73" s="16">
        <f t="shared" si="29"/>
        <v>68.375034821586851</v>
      </c>
      <c r="T73" s="16">
        <v>3891</v>
      </c>
      <c r="U73" s="16">
        <v>2277.2330000000002</v>
      </c>
      <c r="V73" s="16">
        <f t="shared" si="30"/>
        <v>58.525648933436138</v>
      </c>
      <c r="W73" s="16">
        <v>220</v>
      </c>
      <c r="X73" s="16">
        <v>172.5</v>
      </c>
      <c r="Y73" s="16">
        <f t="shared" si="39"/>
        <v>78.409090909090907</v>
      </c>
      <c r="Z73" s="16">
        <v>0</v>
      </c>
      <c r="AA73" s="16">
        <v>0</v>
      </c>
      <c r="AB73" s="16">
        <v>0</v>
      </c>
      <c r="AC73" s="16">
        <v>0</v>
      </c>
      <c r="AD73" s="16">
        <v>0</v>
      </c>
      <c r="AE73" s="16">
        <v>0</v>
      </c>
      <c r="AF73" s="16">
        <v>0</v>
      </c>
      <c r="AG73" s="16">
        <v>20062.7</v>
      </c>
      <c r="AH73" s="16">
        <v>16718.900000000001</v>
      </c>
      <c r="AI73" s="16">
        <v>0</v>
      </c>
      <c r="AJ73" s="16">
        <v>0</v>
      </c>
      <c r="AK73" s="16">
        <v>0</v>
      </c>
      <c r="AL73" s="16">
        <v>0</v>
      </c>
      <c r="AM73" s="16">
        <v>0</v>
      </c>
      <c r="AN73" s="16">
        <v>0</v>
      </c>
      <c r="AO73" s="16">
        <v>0</v>
      </c>
      <c r="AP73" s="16">
        <v>0</v>
      </c>
      <c r="AQ73" s="16">
        <f t="shared" si="31"/>
        <v>36.9</v>
      </c>
      <c r="AR73" s="16">
        <f t="shared" si="32"/>
        <v>53.136000000000003</v>
      </c>
      <c r="AS73" s="16">
        <f t="shared" si="33"/>
        <v>144.00000000000003</v>
      </c>
      <c r="AT73" s="16">
        <v>36.9</v>
      </c>
      <c r="AU73" s="16">
        <v>53.136000000000003</v>
      </c>
      <c r="AV73" s="16">
        <v>0</v>
      </c>
      <c r="AW73" s="16">
        <v>0</v>
      </c>
      <c r="AX73" s="16">
        <v>0</v>
      </c>
      <c r="AY73" s="16">
        <v>0</v>
      </c>
      <c r="AZ73" s="16">
        <v>0</v>
      </c>
      <c r="BA73" s="16">
        <v>0</v>
      </c>
      <c r="BB73" s="16">
        <v>0</v>
      </c>
      <c r="BC73" s="16">
        <v>0</v>
      </c>
      <c r="BD73" s="16">
        <v>0</v>
      </c>
      <c r="BE73" s="16">
        <v>0</v>
      </c>
      <c r="BF73" s="16">
        <v>0</v>
      </c>
      <c r="BG73" s="16">
        <v>0</v>
      </c>
      <c r="BH73" s="16">
        <v>635</v>
      </c>
      <c r="BI73" s="16">
        <v>193.6</v>
      </c>
      <c r="BJ73" s="16">
        <v>400</v>
      </c>
      <c r="BK73" s="16">
        <v>117.6</v>
      </c>
      <c r="BL73" s="16">
        <v>0</v>
      </c>
      <c r="BM73" s="16">
        <v>0</v>
      </c>
      <c r="BN73" s="16">
        <v>0</v>
      </c>
      <c r="BO73" s="16">
        <v>0</v>
      </c>
      <c r="BP73" s="16">
        <v>0</v>
      </c>
      <c r="BQ73" s="16">
        <v>0</v>
      </c>
      <c r="BR73" s="16">
        <v>30</v>
      </c>
      <c r="BS73" s="16">
        <v>0</v>
      </c>
      <c r="BT73" s="16">
        <v>0</v>
      </c>
      <c r="BU73" s="16">
        <f t="shared" si="34"/>
        <v>33130</v>
      </c>
      <c r="BV73" s="16">
        <f t="shared" si="35"/>
        <v>24993.069</v>
      </c>
      <c r="BW73" s="16">
        <v>0</v>
      </c>
      <c r="BX73" s="16">
        <v>0</v>
      </c>
      <c r="BY73" s="16">
        <v>0</v>
      </c>
      <c r="BZ73" s="16">
        <v>0</v>
      </c>
      <c r="CA73" s="16">
        <v>0</v>
      </c>
      <c r="CB73" s="16">
        <v>0</v>
      </c>
      <c r="CC73" s="16">
        <v>0</v>
      </c>
      <c r="CD73" s="16">
        <v>0</v>
      </c>
      <c r="CE73" s="16">
        <v>0</v>
      </c>
      <c r="CF73" s="16">
        <v>0</v>
      </c>
      <c r="CG73" s="16">
        <v>2983</v>
      </c>
      <c r="CH73" s="16">
        <v>1339.9213999999999</v>
      </c>
      <c r="CI73" s="16">
        <v>0</v>
      </c>
      <c r="CJ73" s="16">
        <f t="shared" si="36"/>
        <v>2983</v>
      </c>
      <c r="CK73" s="16">
        <f t="shared" si="37"/>
        <v>1339.9213999999999</v>
      </c>
      <c r="CM73" s="17"/>
      <c r="CN73" s="17"/>
      <c r="CP73" s="17"/>
      <c r="CQ73" s="17"/>
      <c r="CS73" s="17"/>
    </row>
    <row r="74" spans="1:97" s="18" customFormat="1" ht="18" customHeight="1" x14ac:dyDescent="0.25">
      <c r="A74" s="14">
        <v>65</v>
      </c>
      <c r="B74" s="15" t="s">
        <v>65</v>
      </c>
      <c r="C74" s="16">
        <v>9593.6</v>
      </c>
      <c r="D74" s="16">
        <v>0</v>
      </c>
      <c r="E74" s="16">
        <f t="shared" ref="E74:E106" si="40">BU74+CJ74-CG74</f>
        <v>60771</v>
      </c>
      <c r="F74" s="16">
        <f t="shared" ref="F74:F106" si="41">BV74+CK74-CH74</f>
        <v>40369.599999999999</v>
      </c>
      <c r="G74" s="16">
        <f t="shared" ref="G74:G105" si="42">F74/E74*100</f>
        <v>66.429053331358702</v>
      </c>
      <c r="H74" s="16">
        <f t="shared" ref="H74:H106" si="43">N74+Q74+T74+W74+Z74+AC74+AO74+AT74+AV74+AX74+AZ74+BB74+BF74+BH74+BL74+BN74+BR74</f>
        <v>29905</v>
      </c>
      <c r="I74" s="16">
        <f t="shared" ref="I74:I106" si="44">O74+R74+U74+X74+AA74+AD74+AP74+AU74+AW74+AY74+BA74+BC74+BG74+BI74+BM74+BO74+BS74</f>
        <v>14744.9</v>
      </c>
      <c r="J74" s="16">
        <f t="shared" ref="J74:J105" si="45">I74/H74*100</f>
        <v>49.305801705400434</v>
      </c>
      <c r="K74" s="16">
        <f t="shared" ref="K74:K106" si="46">N74+T74</f>
        <v>7020</v>
      </c>
      <c r="L74" s="16">
        <f t="shared" ref="L74:L106" si="47">O74+U74</f>
        <v>5441.7549999999992</v>
      </c>
      <c r="M74" s="16">
        <f t="shared" ref="M74:M105" si="48">L74/K74*100</f>
        <v>77.517877492877489</v>
      </c>
      <c r="N74" s="16">
        <v>170</v>
      </c>
      <c r="O74" s="16">
        <v>49.287999999999997</v>
      </c>
      <c r="P74" s="16">
        <f t="shared" si="38"/>
        <v>28.992941176470588</v>
      </c>
      <c r="Q74" s="16">
        <v>20200</v>
      </c>
      <c r="R74" s="16">
        <v>7759.67</v>
      </c>
      <c r="S74" s="16">
        <f t="shared" ref="S74:S105" si="49">R74/Q74*100</f>
        <v>38.41420792079208</v>
      </c>
      <c r="T74" s="16">
        <v>6850</v>
      </c>
      <c r="U74" s="16">
        <v>5392.4669999999996</v>
      </c>
      <c r="V74" s="16">
        <f t="shared" ref="V74:V105" si="50">U74/T74*100</f>
        <v>78.722145985401454</v>
      </c>
      <c r="W74" s="16">
        <v>250</v>
      </c>
      <c r="X74" s="16">
        <v>211</v>
      </c>
      <c r="Y74" s="16">
        <f t="shared" si="39"/>
        <v>84.399999999999991</v>
      </c>
      <c r="Z74" s="16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16">
        <v>0</v>
      </c>
      <c r="AG74" s="16">
        <v>29699.1</v>
      </c>
      <c r="AH74" s="16">
        <v>24749.3</v>
      </c>
      <c r="AI74" s="16">
        <v>0</v>
      </c>
      <c r="AJ74" s="16">
        <v>0</v>
      </c>
      <c r="AK74" s="16">
        <v>1166.9000000000001</v>
      </c>
      <c r="AL74" s="16">
        <v>875.4</v>
      </c>
      <c r="AM74" s="16">
        <v>0</v>
      </c>
      <c r="AN74" s="16">
        <v>0</v>
      </c>
      <c r="AO74" s="16">
        <v>0</v>
      </c>
      <c r="AP74" s="16">
        <v>0</v>
      </c>
      <c r="AQ74" s="16">
        <f t="shared" ref="AQ74:AQ106" si="51">AT74+AV74+AX74+AZ74</f>
        <v>1765</v>
      </c>
      <c r="AR74" s="16">
        <f t="shared" ref="AR74:AR106" si="52">AU74+AW74+AY74+BA74</f>
        <v>1172.4749999999999</v>
      </c>
      <c r="AS74" s="16">
        <f t="shared" ref="AS74:AS88" si="53">AR74/AQ74*100</f>
        <v>66.429178470254953</v>
      </c>
      <c r="AT74" s="16">
        <v>1765</v>
      </c>
      <c r="AU74" s="16">
        <v>1172.4749999999999</v>
      </c>
      <c r="AV74" s="16">
        <v>0</v>
      </c>
      <c r="AW74" s="16">
        <v>0</v>
      </c>
      <c r="AX74" s="16">
        <v>0</v>
      </c>
      <c r="AY74" s="16">
        <v>0</v>
      </c>
      <c r="AZ74" s="16">
        <v>0</v>
      </c>
      <c r="BA74" s="16">
        <v>0</v>
      </c>
      <c r="BB74" s="16">
        <v>0</v>
      </c>
      <c r="BC74" s="16">
        <v>0</v>
      </c>
      <c r="BD74" s="16">
        <v>0</v>
      </c>
      <c r="BE74" s="16">
        <v>0</v>
      </c>
      <c r="BF74" s="16">
        <v>0</v>
      </c>
      <c r="BG74" s="16">
        <v>0</v>
      </c>
      <c r="BH74" s="16">
        <v>670</v>
      </c>
      <c r="BI74" s="16">
        <v>160</v>
      </c>
      <c r="BJ74" s="16">
        <v>450</v>
      </c>
      <c r="BK74" s="16">
        <v>0</v>
      </c>
      <c r="BL74" s="16">
        <v>0</v>
      </c>
      <c r="BM74" s="16">
        <v>0</v>
      </c>
      <c r="BN74" s="16">
        <v>0</v>
      </c>
      <c r="BO74" s="16">
        <v>0</v>
      </c>
      <c r="BP74" s="16">
        <v>0</v>
      </c>
      <c r="BQ74" s="16">
        <v>0</v>
      </c>
      <c r="BR74" s="16">
        <v>0</v>
      </c>
      <c r="BS74" s="16">
        <v>0</v>
      </c>
      <c r="BT74" s="16">
        <v>0</v>
      </c>
      <c r="BU74" s="16">
        <f t="shared" ref="BU74:BU106" si="54">N74+Q74+T74+W74+Z74+AC74+AE74+AG74+AI74+AK74+AM74+AO74+AT74+AV74+AX74+AZ74+BB74+BD74+BF74+BH74+BL74+BN74+BP74+BR74</f>
        <v>60771</v>
      </c>
      <c r="BV74" s="16">
        <f t="shared" ref="BV74:BV106" si="55">O74+R74+U74+X74+AA74+AD74+AF74+AH74+AJ74+AL74+AN74+AP74+AU74+AW74+AY74+BA74+BC74+BE74+BG74+BI74+BM74+BO74+BQ74+BS74+BT74</f>
        <v>40369.599999999999</v>
      </c>
      <c r="BW74" s="16">
        <v>0</v>
      </c>
      <c r="BX74" s="16">
        <v>0</v>
      </c>
      <c r="BY74" s="16">
        <v>0</v>
      </c>
      <c r="BZ74" s="16">
        <v>0</v>
      </c>
      <c r="CA74" s="16">
        <v>0</v>
      </c>
      <c r="CB74" s="16">
        <v>0</v>
      </c>
      <c r="CC74" s="16">
        <v>0</v>
      </c>
      <c r="CD74" s="16">
        <v>0</v>
      </c>
      <c r="CE74" s="16">
        <v>0</v>
      </c>
      <c r="CF74" s="16">
        <v>0</v>
      </c>
      <c r="CG74" s="16">
        <v>2852</v>
      </c>
      <c r="CH74" s="16">
        <v>0</v>
      </c>
      <c r="CI74" s="16">
        <v>0</v>
      </c>
      <c r="CJ74" s="16">
        <f t="shared" ref="CJ74:CJ106" si="56">BW74+BY74+CA74+CC74+CE74+CG74</f>
        <v>2852</v>
      </c>
      <c r="CK74" s="16">
        <f t="shared" ref="CK74:CK106" si="57">BX74+BZ74+CB74+CD74+CF74+CH74+CI74</f>
        <v>0</v>
      </c>
      <c r="CM74" s="17"/>
      <c r="CN74" s="17"/>
      <c r="CP74" s="17"/>
      <c r="CQ74" s="17"/>
      <c r="CS74" s="17"/>
    </row>
    <row r="75" spans="1:97" s="18" customFormat="1" ht="18" customHeight="1" x14ac:dyDescent="0.25">
      <c r="A75" s="14">
        <v>66</v>
      </c>
      <c r="B75" s="15" t="s">
        <v>66</v>
      </c>
      <c r="C75" s="16">
        <v>0</v>
      </c>
      <c r="D75" s="16">
        <v>0</v>
      </c>
      <c r="E75" s="16">
        <f t="shared" si="40"/>
        <v>134168.29999999999</v>
      </c>
      <c r="F75" s="16">
        <f t="shared" si="41"/>
        <v>98260.293999999994</v>
      </c>
      <c r="G75" s="16">
        <f t="shared" si="42"/>
        <v>73.236594635245439</v>
      </c>
      <c r="H75" s="16">
        <f t="shared" si="43"/>
        <v>39324.1</v>
      </c>
      <c r="I75" s="16">
        <f t="shared" si="44"/>
        <v>19223.394</v>
      </c>
      <c r="J75" s="16">
        <f t="shared" si="45"/>
        <v>48.884511025045711</v>
      </c>
      <c r="K75" s="16">
        <f t="shared" si="46"/>
        <v>10392.4</v>
      </c>
      <c r="L75" s="16">
        <f t="shared" si="47"/>
        <v>7486.8220000000001</v>
      </c>
      <c r="M75" s="16">
        <f t="shared" si="48"/>
        <v>72.041318655940884</v>
      </c>
      <c r="N75" s="16">
        <v>980</v>
      </c>
      <c r="O75" s="16">
        <v>75.335999999999999</v>
      </c>
      <c r="P75" s="16">
        <f t="shared" si="38"/>
        <v>7.6873469387755105</v>
      </c>
      <c r="Q75" s="16">
        <v>23539.3</v>
      </c>
      <c r="R75" s="16">
        <v>7938.0839999999998</v>
      </c>
      <c r="S75" s="16">
        <f t="shared" si="49"/>
        <v>33.722685041611264</v>
      </c>
      <c r="T75" s="16">
        <v>9412.4</v>
      </c>
      <c r="U75" s="16">
        <v>7411.4859999999999</v>
      </c>
      <c r="V75" s="16">
        <f t="shared" si="50"/>
        <v>78.741723683651358</v>
      </c>
      <c r="W75" s="16">
        <v>942.4</v>
      </c>
      <c r="X75" s="16">
        <v>890.69799999999998</v>
      </c>
      <c r="Y75" s="16">
        <f t="shared" si="39"/>
        <v>94.513794567062817</v>
      </c>
      <c r="Z75" s="16">
        <v>0</v>
      </c>
      <c r="AA75" s="16">
        <v>0</v>
      </c>
      <c r="AB75" s="16">
        <v>0</v>
      </c>
      <c r="AC75" s="16">
        <v>0</v>
      </c>
      <c r="AD75" s="16">
        <v>0</v>
      </c>
      <c r="AE75" s="16">
        <v>0</v>
      </c>
      <c r="AF75" s="16">
        <v>0</v>
      </c>
      <c r="AG75" s="16">
        <v>94844.2</v>
      </c>
      <c r="AH75" s="16">
        <v>79036.899999999994</v>
      </c>
      <c r="AI75" s="16">
        <v>0</v>
      </c>
      <c r="AJ75" s="16">
        <v>0</v>
      </c>
      <c r="AK75" s="16">
        <v>0</v>
      </c>
      <c r="AL75" s="16">
        <v>0</v>
      </c>
      <c r="AM75" s="16">
        <v>0</v>
      </c>
      <c r="AN75" s="16">
        <v>0</v>
      </c>
      <c r="AO75" s="16">
        <v>0</v>
      </c>
      <c r="AP75" s="16">
        <v>0</v>
      </c>
      <c r="AQ75" s="16">
        <f t="shared" si="51"/>
        <v>450</v>
      </c>
      <c r="AR75" s="16">
        <f t="shared" si="52"/>
        <v>275.8</v>
      </c>
      <c r="AS75" s="16">
        <f t="shared" si="53"/>
        <v>61.288888888888891</v>
      </c>
      <c r="AT75" s="16">
        <v>450</v>
      </c>
      <c r="AU75" s="16">
        <v>275.8</v>
      </c>
      <c r="AV75" s="16">
        <v>0</v>
      </c>
      <c r="AW75" s="16">
        <v>0</v>
      </c>
      <c r="AX75" s="16">
        <v>0</v>
      </c>
      <c r="AY75" s="16">
        <v>0</v>
      </c>
      <c r="AZ75" s="16">
        <v>0</v>
      </c>
      <c r="BA75" s="16">
        <v>0</v>
      </c>
      <c r="BB75" s="16">
        <v>0</v>
      </c>
      <c r="BC75" s="16">
        <v>0</v>
      </c>
      <c r="BD75" s="16">
        <v>0</v>
      </c>
      <c r="BE75" s="16">
        <v>0</v>
      </c>
      <c r="BF75" s="16">
        <v>0</v>
      </c>
      <c r="BG75" s="16">
        <v>0</v>
      </c>
      <c r="BH75" s="16">
        <v>4000</v>
      </c>
      <c r="BI75" s="16">
        <v>2631.99</v>
      </c>
      <c r="BJ75" s="16">
        <v>0</v>
      </c>
      <c r="BK75" s="16">
        <v>7.44</v>
      </c>
      <c r="BL75" s="16">
        <v>0</v>
      </c>
      <c r="BM75" s="16">
        <v>0</v>
      </c>
      <c r="BN75" s="16">
        <v>0</v>
      </c>
      <c r="BO75" s="16">
        <v>0</v>
      </c>
      <c r="BP75" s="16">
        <v>0</v>
      </c>
      <c r="BQ75" s="16">
        <v>0</v>
      </c>
      <c r="BR75" s="16">
        <v>0</v>
      </c>
      <c r="BS75" s="16">
        <v>0</v>
      </c>
      <c r="BT75" s="16">
        <v>0</v>
      </c>
      <c r="BU75" s="16">
        <f t="shared" si="54"/>
        <v>134168.29999999999</v>
      </c>
      <c r="BV75" s="16">
        <f t="shared" si="55"/>
        <v>98260.293999999994</v>
      </c>
      <c r="BW75" s="16">
        <v>0</v>
      </c>
      <c r="BX75" s="16">
        <v>0</v>
      </c>
      <c r="BY75" s="16">
        <v>0</v>
      </c>
      <c r="BZ75" s="16">
        <v>0</v>
      </c>
      <c r="CA75" s="16">
        <v>0</v>
      </c>
      <c r="CB75" s="16">
        <v>0</v>
      </c>
      <c r="CC75" s="16">
        <v>0</v>
      </c>
      <c r="CD75" s="16">
        <v>0</v>
      </c>
      <c r="CE75" s="16">
        <v>0</v>
      </c>
      <c r="CF75" s="16">
        <v>0</v>
      </c>
      <c r="CG75" s="16">
        <v>19700</v>
      </c>
      <c r="CH75" s="16">
        <v>15935.04</v>
      </c>
      <c r="CI75" s="16">
        <v>0</v>
      </c>
      <c r="CJ75" s="16">
        <f t="shared" si="56"/>
        <v>19700</v>
      </c>
      <c r="CK75" s="16">
        <f t="shared" si="57"/>
        <v>15935.04</v>
      </c>
      <c r="CM75" s="17"/>
      <c r="CN75" s="17"/>
      <c r="CP75" s="17"/>
      <c r="CQ75" s="17"/>
      <c r="CS75" s="17"/>
    </row>
    <row r="76" spans="1:97" s="18" customFormat="1" ht="18" customHeight="1" x14ac:dyDescent="0.25">
      <c r="A76" s="14">
        <v>67</v>
      </c>
      <c r="B76" s="15" t="s">
        <v>67</v>
      </c>
      <c r="C76" s="16">
        <v>1130.4000000000001</v>
      </c>
      <c r="D76" s="16">
        <v>0</v>
      </c>
      <c r="E76" s="16">
        <f t="shared" si="40"/>
        <v>38115.300000000003</v>
      </c>
      <c r="F76" s="16">
        <f t="shared" si="41"/>
        <v>25499.789199999999</v>
      </c>
      <c r="G76" s="16">
        <f t="shared" si="42"/>
        <v>66.90171453458322</v>
      </c>
      <c r="H76" s="16">
        <f t="shared" si="43"/>
        <v>14477.7</v>
      </c>
      <c r="I76" s="16">
        <f t="shared" si="44"/>
        <v>5801.7892000000002</v>
      </c>
      <c r="J76" s="16">
        <f t="shared" si="45"/>
        <v>40.073970312964072</v>
      </c>
      <c r="K76" s="16">
        <f t="shared" si="46"/>
        <v>4760.7</v>
      </c>
      <c r="L76" s="16">
        <f t="shared" si="47"/>
        <v>3032.422</v>
      </c>
      <c r="M76" s="16">
        <f t="shared" si="48"/>
        <v>63.696977335265828</v>
      </c>
      <c r="N76" s="16">
        <v>10.7</v>
      </c>
      <c r="O76" s="16">
        <v>0.32200000000000001</v>
      </c>
      <c r="P76" s="16">
        <f t="shared" si="38"/>
        <v>3.0093457943925239</v>
      </c>
      <c r="Q76" s="16">
        <v>8500</v>
      </c>
      <c r="R76" s="16">
        <v>2309.8672000000001</v>
      </c>
      <c r="S76" s="16">
        <f t="shared" si="49"/>
        <v>27.174908235294122</v>
      </c>
      <c r="T76" s="16">
        <v>4750</v>
      </c>
      <c r="U76" s="16">
        <v>3032.1</v>
      </c>
      <c r="V76" s="16">
        <f t="shared" si="50"/>
        <v>63.833684210526307</v>
      </c>
      <c r="W76" s="16">
        <v>84</v>
      </c>
      <c r="X76" s="16">
        <v>42</v>
      </c>
      <c r="Y76" s="16">
        <f t="shared" si="39"/>
        <v>50</v>
      </c>
      <c r="Z76" s="16">
        <v>0</v>
      </c>
      <c r="AA76" s="16">
        <v>0</v>
      </c>
      <c r="AB76" s="16">
        <v>0</v>
      </c>
      <c r="AC76" s="16">
        <v>0</v>
      </c>
      <c r="AD76" s="16">
        <v>0</v>
      </c>
      <c r="AE76" s="16">
        <v>0</v>
      </c>
      <c r="AF76" s="16">
        <v>0</v>
      </c>
      <c r="AG76" s="16">
        <v>23637.599999999999</v>
      </c>
      <c r="AH76" s="16">
        <v>19698</v>
      </c>
      <c r="AI76" s="16">
        <v>0</v>
      </c>
      <c r="AJ76" s="16">
        <v>0</v>
      </c>
      <c r="AK76" s="16">
        <v>0</v>
      </c>
      <c r="AL76" s="16">
        <v>0</v>
      </c>
      <c r="AM76" s="16">
        <v>0</v>
      </c>
      <c r="AN76" s="16">
        <v>0</v>
      </c>
      <c r="AO76" s="16">
        <v>0</v>
      </c>
      <c r="AP76" s="16">
        <v>0</v>
      </c>
      <c r="AQ76" s="16">
        <f t="shared" si="51"/>
        <v>1133</v>
      </c>
      <c r="AR76" s="16">
        <f t="shared" si="52"/>
        <v>417.5</v>
      </c>
      <c r="AS76" s="16">
        <f t="shared" si="53"/>
        <v>36.849073256840249</v>
      </c>
      <c r="AT76" s="16">
        <v>773</v>
      </c>
      <c r="AU76" s="16">
        <v>177.5</v>
      </c>
      <c r="AV76" s="16">
        <v>0</v>
      </c>
      <c r="AW76" s="16">
        <v>0</v>
      </c>
      <c r="AX76" s="16">
        <v>0</v>
      </c>
      <c r="AY76" s="16">
        <v>0</v>
      </c>
      <c r="AZ76" s="16">
        <v>360</v>
      </c>
      <c r="BA76" s="16">
        <v>240</v>
      </c>
      <c r="BB76" s="16">
        <v>0</v>
      </c>
      <c r="BC76" s="16">
        <v>0</v>
      </c>
      <c r="BD76" s="16">
        <v>0</v>
      </c>
      <c r="BE76" s="16">
        <v>0</v>
      </c>
      <c r="BF76" s="16">
        <v>0</v>
      </c>
      <c r="BG76" s="16">
        <v>0</v>
      </c>
      <c r="BH76" s="16">
        <v>0</v>
      </c>
      <c r="BI76" s="16">
        <v>0</v>
      </c>
      <c r="BJ76" s="16">
        <v>0</v>
      </c>
      <c r="BK76" s="16">
        <v>0</v>
      </c>
      <c r="BL76" s="16">
        <v>0</v>
      </c>
      <c r="BM76" s="16">
        <v>0</v>
      </c>
      <c r="BN76" s="16">
        <v>0</v>
      </c>
      <c r="BO76" s="16">
        <v>0</v>
      </c>
      <c r="BP76" s="16">
        <v>0</v>
      </c>
      <c r="BQ76" s="16">
        <v>0</v>
      </c>
      <c r="BR76" s="16">
        <v>0</v>
      </c>
      <c r="BS76" s="16">
        <v>0</v>
      </c>
      <c r="BT76" s="16">
        <v>0</v>
      </c>
      <c r="BU76" s="16">
        <f t="shared" si="54"/>
        <v>38115.300000000003</v>
      </c>
      <c r="BV76" s="16">
        <f t="shared" si="55"/>
        <v>25499.789199999999</v>
      </c>
      <c r="BW76" s="16">
        <v>0</v>
      </c>
      <c r="BX76" s="16">
        <v>0</v>
      </c>
      <c r="BY76" s="16">
        <v>0</v>
      </c>
      <c r="BZ76" s="16">
        <v>0</v>
      </c>
      <c r="CA76" s="16">
        <v>0</v>
      </c>
      <c r="CB76" s="16">
        <v>0</v>
      </c>
      <c r="CC76" s="16">
        <v>0</v>
      </c>
      <c r="CD76" s="16">
        <v>0</v>
      </c>
      <c r="CE76" s="16">
        <v>0</v>
      </c>
      <c r="CF76" s="16">
        <v>0</v>
      </c>
      <c r="CG76" s="16">
        <v>1446.6</v>
      </c>
      <c r="CH76" s="16">
        <v>139</v>
      </c>
      <c r="CI76" s="16">
        <v>0</v>
      </c>
      <c r="CJ76" s="16">
        <f t="shared" si="56"/>
        <v>1446.6</v>
      </c>
      <c r="CK76" s="16">
        <f t="shared" si="57"/>
        <v>139</v>
      </c>
      <c r="CM76" s="17"/>
      <c r="CN76" s="17"/>
      <c r="CP76" s="17"/>
      <c r="CQ76" s="17"/>
      <c r="CS76" s="17"/>
    </row>
    <row r="77" spans="1:97" s="18" customFormat="1" ht="18" customHeight="1" x14ac:dyDescent="0.25">
      <c r="A77" s="14">
        <v>68</v>
      </c>
      <c r="B77" s="15" t="s">
        <v>68</v>
      </c>
      <c r="C77" s="16">
        <v>15779.6</v>
      </c>
      <c r="D77" s="16">
        <v>0</v>
      </c>
      <c r="E77" s="16">
        <f t="shared" si="40"/>
        <v>43341</v>
      </c>
      <c r="F77" s="16">
        <f t="shared" si="41"/>
        <v>33281.866999999998</v>
      </c>
      <c r="G77" s="16">
        <f t="shared" si="42"/>
        <v>76.790722410650432</v>
      </c>
      <c r="H77" s="16">
        <f t="shared" si="43"/>
        <v>15609.3</v>
      </c>
      <c r="I77" s="16">
        <f t="shared" si="44"/>
        <v>10172.166999999999</v>
      </c>
      <c r="J77" s="16">
        <f t="shared" si="45"/>
        <v>65.167348952227201</v>
      </c>
      <c r="K77" s="16">
        <f t="shared" si="46"/>
        <v>6713</v>
      </c>
      <c r="L77" s="16">
        <f t="shared" si="47"/>
        <v>4703.2089999999998</v>
      </c>
      <c r="M77" s="16">
        <f t="shared" si="48"/>
        <v>70.061209593326382</v>
      </c>
      <c r="N77" s="16">
        <v>2747</v>
      </c>
      <c r="O77" s="16">
        <v>1429.579</v>
      </c>
      <c r="P77" s="16">
        <f t="shared" si="38"/>
        <v>52.041463414634151</v>
      </c>
      <c r="Q77" s="16">
        <v>7892</v>
      </c>
      <c r="R77" s="16">
        <v>5052.1580000000004</v>
      </c>
      <c r="S77" s="16">
        <f t="shared" si="49"/>
        <v>64.016193613786115</v>
      </c>
      <c r="T77" s="16">
        <v>3966</v>
      </c>
      <c r="U77" s="16">
        <v>3273.63</v>
      </c>
      <c r="V77" s="16">
        <f t="shared" si="50"/>
        <v>82.542360060514369</v>
      </c>
      <c r="W77" s="16">
        <v>274.3</v>
      </c>
      <c r="X77" s="16">
        <v>64.8</v>
      </c>
      <c r="Y77" s="16">
        <f t="shared" si="39"/>
        <v>23.623769595333574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16">
        <v>0</v>
      </c>
      <c r="AG77" s="16">
        <v>27731.7</v>
      </c>
      <c r="AH77" s="16">
        <v>23109.7</v>
      </c>
      <c r="AI77" s="16">
        <v>0</v>
      </c>
      <c r="AJ77" s="16">
        <v>0</v>
      </c>
      <c r="AK77" s="16">
        <v>0</v>
      </c>
      <c r="AL77" s="16">
        <v>0</v>
      </c>
      <c r="AM77" s="16">
        <v>0</v>
      </c>
      <c r="AN77" s="16">
        <v>0</v>
      </c>
      <c r="AO77" s="16">
        <v>0</v>
      </c>
      <c r="AP77" s="16">
        <v>0</v>
      </c>
      <c r="AQ77" s="16">
        <f t="shared" si="51"/>
        <v>230</v>
      </c>
      <c r="AR77" s="16">
        <f t="shared" si="52"/>
        <v>352</v>
      </c>
      <c r="AS77" s="16">
        <f t="shared" si="53"/>
        <v>153.04347826086956</v>
      </c>
      <c r="AT77" s="16">
        <v>230</v>
      </c>
      <c r="AU77" s="16">
        <v>352</v>
      </c>
      <c r="AV77" s="16">
        <v>0</v>
      </c>
      <c r="AW77" s="16">
        <v>0</v>
      </c>
      <c r="AX77" s="16">
        <v>0</v>
      </c>
      <c r="AY77" s="16">
        <v>0</v>
      </c>
      <c r="AZ77" s="16">
        <v>0</v>
      </c>
      <c r="BA77" s="16">
        <v>0</v>
      </c>
      <c r="BB77" s="16">
        <v>0</v>
      </c>
      <c r="BC77" s="16">
        <v>0</v>
      </c>
      <c r="BD77" s="16">
        <v>0</v>
      </c>
      <c r="BE77" s="16">
        <v>0</v>
      </c>
      <c r="BF77" s="16">
        <v>0</v>
      </c>
      <c r="BG77" s="16">
        <v>0</v>
      </c>
      <c r="BH77" s="16">
        <v>500</v>
      </c>
      <c r="BI77" s="16">
        <v>0</v>
      </c>
      <c r="BJ77" s="16">
        <v>500</v>
      </c>
      <c r="BK77" s="16">
        <v>0</v>
      </c>
      <c r="BL77" s="16">
        <v>0</v>
      </c>
      <c r="BM77" s="16">
        <v>0</v>
      </c>
      <c r="BN77" s="16">
        <v>0</v>
      </c>
      <c r="BO77" s="16">
        <v>0</v>
      </c>
      <c r="BP77" s="16">
        <v>0</v>
      </c>
      <c r="BQ77" s="16">
        <v>0</v>
      </c>
      <c r="BR77" s="16">
        <v>0</v>
      </c>
      <c r="BS77" s="16">
        <v>0</v>
      </c>
      <c r="BT77" s="16">
        <v>0</v>
      </c>
      <c r="BU77" s="16">
        <f t="shared" si="54"/>
        <v>43341</v>
      </c>
      <c r="BV77" s="16">
        <f t="shared" si="55"/>
        <v>33281.866999999998</v>
      </c>
      <c r="BW77" s="16">
        <v>0</v>
      </c>
      <c r="BX77" s="16">
        <v>0</v>
      </c>
      <c r="BY77" s="16">
        <v>0</v>
      </c>
      <c r="BZ77" s="16">
        <v>0</v>
      </c>
      <c r="CA77" s="16">
        <v>0</v>
      </c>
      <c r="CB77" s="16">
        <v>0</v>
      </c>
      <c r="CC77" s="16">
        <v>0</v>
      </c>
      <c r="CD77" s="16">
        <v>0</v>
      </c>
      <c r="CE77" s="16">
        <v>0</v>
      </c>
      <c r="CF77" s="16">
        <v>0</v>
      </c>
      <c r="CG77" s="16">
        <v>0</v>
      </c>
      <c r="CH77" s="16">
        <v>0</v>
      </c>
      <c r="CI77" s="16">
        <v>0</v>
      </c>
      <c r="CJ77" s="16">
        <f t="shared" si="56"/>
        <v>0</v>
      </c>
      <c r="CK77" s="16">
        <f t="shared" si="57"/>
        <v>0</v>
      </c>
      <c r="CM77" s="17"/>
      <c r="CN77" s="17"/>
      <c r="CP77" s="17"/>
      <c r="CQ77" s="17"/>
      <c r="CS77" s="17"/>
    </row>
    <row r="78" spans="1:97" s="18" customFormat="1" ht="18" customHeight="1" x14ac:dyDescent="0.25">
      <c r="A78" s="14">
        <v>69</v>
      </c>
      <c r="B78" s="15" t="s">
        <v>69</v>
      </c>
      <c r="C78" s="16">
        <v>3583.9</v>
      </c>
      <c r="D78" s="16">
        <v>0</v>
      </c>
      <c r="E78" s="16">
        <f t="shared" si="40"/>
        <v>29250.5</v>
      </c>
      <c r="F78" s="16">
        <f t="shared" si="41"/>
        <v>26063.450400000002</v>
      </c>
      <c r="G78" s="16">
        <f t="shared" si="42"/>
        <v>89.1042901830738</v>
      </c>
      <c r="H78" s="16">
        <f t="shared" si="43"/>
        <v>7600</v>
      </c>
      <c r="I78" s="16">
        <f t="shared" si="44"/>
        <v>8033.7503999999999</v>
      </c>
      <c r="J78" s="16">
        <f t="shared" si="45"/>
        <v>105.70724210526316</v>
      </c>
      <c r="K78" s="16">
        <f t="shared" si="46"/>
        <v>1850</v>
      </c>
      <c r="L78" s="16">
        <f t="shared" si="47"/>
        <v>1925.9823999999999</v>
      </c>
      <c r="M78" s="16">
        <f t="shared" si="48"/>
        <v>104.10715675675675</v>
      </c>
      <c r="N78" s="16">
        <v>50</v>
      </c>
      <c r="O78" s="16">
        <v>8.6123999999999992</v>
      </c>
      <c r="P78" s="16">
        <f t="shared" si="38"/>
        <v>17.224799999999998</v>
      </c>
      <c r="Q78" s="16">
        <v>4000</v>
      </c>
      <c r="R78" s="16">
        <v>3419.8180000000002</v>
      </c>
      <c r="S78" s="16">
        <f t="shared" si="49"/>
        <v>85.495450000000005</v>
      </c>
      <c r="T78" s="16">
        <v>1800</v>
      </c>
      <c r="U78" s="16">
        <v>1917.37</v>
      </c>
      <c r="V78" s="16">
        <f t="shared" si="50"/>
        <v>106.52055555555555</v>
      </c>
      <c r="W78" s="16">
        <v>50</v>
      </c>
      <c r="X78" s="16">
        <v>0</v>
      </c>
      <c r="Y78" s="16">
        <f t="shared" si="39"/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16">
        <v>0</v>
      </c>
      <c r="AG78" s="16">
        <v>21650.5</v>
      </c>
      <c r="AH78" s="16">
        <v>18029.7</v>
      </c>
      <c r="AI78" s="16">
        <v>0</v>
      </c>
      <c r="AJ78" s="16">
        <v>0</v>
      </c>
      <c r="AK78" s="16">
        <v>0</v>
      </c>
      <c r="AL78" s="16">
        <v>0</v>
      </c>
      <c r="AM78" s="16">
        <v>0</v>
      </c>
      <c r="AN78" s="16">
        <v>0</v>
      </c>
      <c r="AO78" s="16">
        <v>0</v>
      </c>
      <c r="AP78" s="16">
        <v>0</v>
      </c>
      <c r="AQ78" s="16">
        <f t="shared" si="51"/>
        <v>1400</v>
      </c>
      <c r="AR78" s="16">
        <f t="shared" si="52"/>
        <v>733.45</v>
      </c>
      <c r="AS78" s="16">
        <f t="shared" si="53"/>
        <v>52.38928571428572</v>
      </c>
      <c r="AT78" s="16">
        <v>1400</v>
      </c>
      <c r="AU78" s="16">
        <v>733.45</v>
      </c>
      <c r="AV78" s="16">
        <v>0</v>
      </c>
      <c r="AW78" s="16">
        <v>0</v>
      </c>
      <c r="AX78" s="16">
        <v>0</v>
      </c>
      <c r="AY78" s="16">
        <v>0</v>
      </c>
      <c r="AZ78" s="16">
        <v>0</v>
      </c>
      <c r="BA78" s="16">
        <v>0</v>
      </c>
      <c r="BB78" s="16">
        <v>0</v>
      </c>
      <c r="BC78" s="16">
        <v>0</v>
      </c>
      <c r="BD78" s="16">
        <v>0</v>
      </c>
      <c r="BE78" s="16">
        <v>0</v>
      </c>
      <c r="BF78" s="16">
        <v>0</v>
      </c>
      <c r="BG78" s="16">
        <v>0</v>
      </c>
      <c r="BH78" s="16">
        <v>150</v>
      </c>
      <c r="BI78" s="16">
        <v>0</v>
      </c>
      <c r="BJ78" s="16">
        <v>0</v>
      </c>
      <c r="BK78" s="16">
        <v>0</v>
      </c>
      <c r="BL78" s="16">
        <v>0</v>
      </c>
      <c r="BM78" s="16">
        <v>0</v>
      </c>
      <c r="BN78" s="16">
        <v>0</v>
      </c>
      <c r="BO78" s="16">
        <v>0</v>
      </c>
      <c r="BP78" s="16">
        <v>0</v>
      </c>
      <c r="BQ78" s="16">
        <v>0</v>
      </c>
      <c r="BR78" s="16">
        <v>150</v>
      </c>
      <c r="BS78" s="16">
        <v>1954.5</v>
      </c>
      <c r="BT78" s="16">
        <v>0</v>
      </c>
      <c r="BU78" s="16">
        <f t="shared" si="54"/>
        <v>29250.5</v>
      </c>
      <c r="BV78" s="16">
        <f t="shared" si="55"/>
        <v>26063.450400000002</v>
      </c>
      <c r="BW78" s="16">
        <v>0</v>
      </c>
      <c r="BX78" s="16">
        <v>0</v>
      </c>
      <c r="BY78" s="16">
        <v>0</v>
      </c>
      <c r="BZ78" s="16">
        <v>0</v>
      </c>
      <c r="CA78" s="16">
        <v>0</v>
      </c>
      <c r="CB78" s="16">
        <v>0</v>
      </c>
      <c r="CC78" s="16">
        <v>0</v>
      </c>
      <c r="CD78" s="16">
        <v>0</v>
      </c>
      <c r="CE78" s="16">
        <v>0</v>
      </c>
      <c r="CF78" s="16">
        <v>0</v>
      </c>
      <c r="CG78" s="16">
        <v>5010.5</v>
      </c>
      <c r="CH78" s="16">
        <v>4200.3801000000003</v>
      </c>
      <c r="CI78" s="16">
        <v>0</v>
      </c>
      <c r="CJ78" s="16">
        <f t="shared" si="56"/>
        <v>5010.5</v>
      </c>
      <c r="CK78" s="16">
        <f t="shared" si="57"/>
        <v>4200.3801000000003</v>
      </c>
      <c r="CM78" s="17"/>
      <c r="CN78" s="17"/>
      <c r="CP78" s="17"/>
      <c r="CQ78" s="17"/>
      <c r="CS78" s="17"/>
    </row>
    <row r="79" spans="1:97" s="18" customFormat="1" ht="18" customHeight="1" x14ac:dyDescent="0.25">
      <c r="A79" s="14">
        <v>70</v>
      </c>
      <c r="B79" s="15" t="s">
        <v>70</v>
      </c>
      <c r="C79" s="16">
        <v>16835.400000000001</v>
      </c>
      <c r="D79" s="16">
        <v>0</v>
      </c>
      <c r="E79" s="16">
        <f t="shared" si="40"/>
        <v>142266.70000000001</v>
      </c>
      <c r="F79" s="16">
        <f t="shared" si="41"/>
        <v>114559.65599999999</v>
      </c>
      <c r="G79" s="16">
        <f t="shared" si="42"/>
        <v>80.52457532226444</v>
      </c>
      <c r="H79" s="16">
        <f t="shared" si="43"/>
        <v>40820</v>
      </c>
      <c r="I79" s="16">
        <f t="shared" si="44"/>
        <v>30175.856</v>
      </c>
      <c r="J79" s="16">
        <f t="shared" si="45"/>
        <v>73.924194022537975</v>
      </c>
      <c r="K79" s="16">
        <f t="shared" si="46"/>
        <v>14700</v>
      </c>
      <c r="L79" s="16">
        <f t="shared" si="47"/>
        <v>12492.021999999999</v>
      </c>
      <c r="M79" s="16">
        <f t="shared" si="48"/>
        <v>84.979741496598635</v>
      </c>
      <c r="N79" s="16">
        <v>1200</v>
      </c>
      <c r="O79" s="16">
        <v>341.62200000000001</v>
      </c>
      <c r="P79" s="16">
        <f t="shared" si="38"/>
        <v>28.468500000000002</v>
      </c>
      <c r="Q79" s="16">
        <v>20950</v>
      </c>
      <c r="R79" s="16">
        <v>11213.356</v>
      </c>
      <c r="S79" s="16">
        <f t="shared" si="49"/>
        <v>53.524372315035798</v>
      </c>
      <c r="T79" s="16">
        <v>13500</v>
      </c>
      <c r="U79" s="16">
        <v>12150.4</v>
      </c>
      <c r="V79" s="16">
        <f t="shared" si="50"/>
        <v>90.002962962962968</v>
      </c>
      <c r="W79" s="16">
        <v>700</v>
      </c>
      <c r="X79" s="16">
        <v>37.200000000000003</v>
      </c>
      <c r="Y79" s="16">
        <f t="shared" si="39"/>
        <v>5.3142857142857141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6">
        <v>0</v>
      </c>
      <c r="AG79" s="16">
        <v>99579.7</v>
      </c>
      <c r="AH79" s="16">
        <v>82983.100000000006</v>
      </c>
      <c r="AI79" s="16">
        <v>0</v>
      </c>
      <c r="AJ79" s="16">
        <v>0</v>
      </c>
      <c r="AK79" s="16">
        <v>1867</v>
      </c>
      <c r="AL79" s="16">
        <v>1400.7</v>
      </c>
      <c r="AM79" s="16">
        <v>0</v>
      </c>
      <c r="AN79" s="16">
        <v>0</v>
      </c>
      <c r="AO79" s="16">
        <v>0</v>
      </c>
      <c r="AP79" s="16">
        <v>0</v>
      </c>
      <c r="AQ79" s="16">
        <f t="shared" si="51"/>
        <v>1550</v>
      </c>
      <c r="AR79" s="16">
        <f t="shared" si="52"/>
        <v>910.2</v>
      </c>
      <c r="AS79" s="16">
        <f t="shared" si="53"/>
        <v>58.722580645161294</v>
      </c>
      <c r="AT79" s="16">
        <v>1550</v>
      </c>
      <c r="AU79" s="16">
        <v>910.2</v>
      </c>
      <c r="AV79" s="16">
        <v>0</v>
      </c>
      <c r="AW79" s="16">
        <v>0</v>
      </c>
      <c r="AX79" s="16">
        <v>0</v>
      </c>
      <c r="AY79" s="16">
        <v>0</v>
      </c>
      <c r="AZ79" s="16">
        <v>0</v>
      </c>
      <c r="BA79" s="16">
        <v>0</v>
      </c>
      <c r="BB79" s="16">
        <v>0</v>
      </c>
      <c r="BC79" s="16">
        <v>0</v>
      </c>
      <c r="BD79" s="16">
        <v>0</v>
      </c>
      <c r="BE79" s="16">
        <v>0</v>
      </c>
      <c r="BF79" s="16">
        <v>0</v>
      </c>
      <c r="BG79" s="16">
        <v>0</v>
      </c>
      <c r="BH79" s="16">
        <v>2920</v>
      </c>
      <c r="BI79" s="16">
        <v>2666</v>
      </c>
      <c r="BJ79" s="16">
        <v>120</v>
      </c>
      <c r="BK79" s="16">
        <v>19.2</v>
      </c>
      <c r="BL79" s="16">
        <v>0</v>
      </c>
      <c r="BM79" s="16">
        <v>0</v>
      </c>
      <c r="BN79" s="16">
        <v>0</v>
      </c>
      <c r="BO79" s="16">
        <v>0</v>
      </c>
      <c r="BP79" s="16">
        <v>0</v>
      </c>
      <c r="BQ79" s="16">
        <v>0</v>
      </c>
      <c r="BR79" s="16">
        <v>0</v>
      </c>
      <c r="BS79" s="16">
        <v>2857.078</v>
      </c>
      <c r="BT79" s="16">
        <v>0</v>
      </c>
      <c r="BU79" s="16">
        <f t="shared" si="54"/>
        <v>142266.70000000001</v>
      </c>
      <c r="BV79" s="16">
        <f t="shared" si="55"/>
        <v>114559.65599999999</v>
      </c>
      <c r="BW79" s="16">
        <v>0</v>
      </c>
      <c r="BX79" s="16">
        <v>0</v>
      </c>
      <c r="BY79" s="16">
        <v>0</v>
      </c>
      <c r="BZ79" s="16">
        <v>0</v>
      </c>
      <c r="CA79" s="16">
        <v>0</v>
      </c>
      <c r="CB79" s="16">
        <v>0</v>
      </c>
      <c r="CC79" s="16">
        <v>0</v>
      </c>
      <c r="CD79" s="16">
        <v>0</v>
      </c>
      <c r="CE79" s="16">
        <v>0</v>
      </c>
      <c r="CF79" s="16">
        <v>0</v>
      </c>
      <c r="CG79" s="16">
        <v>0</v>
      </c>
      <c r="CH79" s="16">
        <v>0</v>
      </c>
      <c r="CI79" s="16">
        <v>0</v>
      </c>
      <c r="CJ79" s="16">
        <f t="shared" si="56"/>
        <v>0</v>
      </c>
      <c r="CK79" s="16">
        <f t="shared" si="57"/>
        <v>0</v>
      </c>
      <c r="CM79" s="17"/>
      <c r="CN79" s="17"/>
      <c r="CP79" s="17"/>
      <c r="CQ79" s="17"/>
      <c r="CS79" s="17"/>
    </row>
    <row r="80" spans="1:97" s="18" customFormat="1" ht="18" customHeight="1" x14ac:dyDescent="0.25">
      <c r="A80" s="14">
        <v>71</v>
      </c>
      <c r="B80" s="15" t="s">
        <v>71</v>
      </c>
      <c r="C80" s="16">
        <v>1323.5</v>
      </c>
      <c r="D80" s="16">
        <v>206.5</v>
      </c>
      <c r="E80" s="16">
        <f t="shared" si="40"/>
        <v>92686.9</v>
      </c>
      <c r="F80" s="16">
        <f t="shared" si="41"/>
        <v>62120.086000000003</v>
      </c>
      <c r="G80" s="16">
        <f t="shared" si="42"/>
        <v>67.021430212899574</v>
      </c>
      <c r="H80" s="16">
        <f t="shared" si="43"/>
        <v>38916.199999999997</v>
      </c>
      <c r="I80" s="16">
        <f t="shared" si="44"/>
        <v>17408.186000000002</v>
      </c>
      <c r="J80" s="16">
        <f t="shared" si="45"/>
        <v>44.732491867140169</v>
      </c>
      <c r="K80" s="16">
        <f t="shared" si="46"/>
        <v>7638.2</v>
      </c>
      <c r="L80" s="16">
        <f t="shared" si="47"/>
        <v>3538.8180000000002</v>
      </c>
      <c r="M80" s="16">
        <f t="shared" si="48"/>
        <v>46.330522898064991</v>
      </c>
      <c r="N80" s="16">
        <v>138.19999999999999</v>
      </c>
      <c r="O80" s="16">
        <v>10.318</v>
      </c>
      <c r="P80" s="16">
        <f t="shared" si="38"/>
        <v>7.4659913169319827</v>
      </c>
      <c r="Q80" s="16">
        <v>25200</v>
      </c>
      <c r="R80" s="16">
        <v>10832.879000000001</v>
      </c>
      <c r="S80" s="16">
        <f t="shared" si="49"/>
        <v>42.987615079365085</v>
      </c>
      <c r="T80" s="16">
        <v>7500</v>
      </c>
      <c r="U80" s="16">
        <v>3528.5</v>
      </c>
      <c r="V80" s="16">
        <f t="shared" si="50"/>
        <v>47.046666666666667</v>
      </c>
      <c r="W80" s="16">
        <v>700</v>
      </c>
      <c r="X80" s="16">
        <v>0</v>
      </c>
      <c r="Y80" s="16">
        <f t="shared" si="39"/>
        <v>0</v>
      </c>
      <c r="Z80" s="16">
        <v>0</v>
      </c>
      <c r="AA80" s="16">
        <v>0</v>
      </c>
      <c r="AB80" s="16">
        <v>0</v>
      </c>
      <c r="AC80" s="16">
        <v>0</v>
      </c>
      <c r="AD80" s="16">
        <v>0</v>
      </c>
      <c r="AE80" s="16">
        <v>0</v>
      </c>
      <c r="AF80" s="16">
        <v>0</v>
      </c>
      <c r="AG80" s="16">
        <v>52603.8</v>
      </c>
      <c r="AH80" s="16">
        <v>43836.5</v>
      </c>
      <c r="AI80" s="16">
        <v>0</v>
      </c>
      <c r="AJ80" s="16">
        <v>0</v>
      </c>
      <c r="AK80" s="16">
        <v>1166.9000000000001</v>
      </c>
      <c r="AL80" s="16">
        <v>875.4</v>
      </c>
      <c r="AM80" s="16">
        <v>0</v>
      </c>
      <c r="AN80" s="16">
        <v>0</v>
      </c>
      <c r="AO80" s="16">
        <v>0</v>
      </c>
      <c r="AP80" s="16">
        <v>0</v>
      </c>
      <c r="AQ80" s="16">
        <f t="shared" si="51"/>
        <v>328</v>
      </c>
      <c r="AR80" s="16">
        <f t="shared" si="52"/>
        <v>131.07499999999999</v>
      </c>
      <c r="AS80" s="16">
        <f t="shared" si="53"/>
        <v>39.961890243902438</v>
      </c>
      <c r="AT80" s="16">
        <v>328</v>
      </c>
      <c r="AU80" s="16">
        <v>131.07499999999999</v>
      </c>
      <c r="AV80" s="16">
        <v>0</v>
      </c>
      <c r="AW80" s="16">
        <v>0</v>
      </c>
      <c r="AX80" s="16">
        <v>0</v>
      </c>
      <c r="AY80" s="16">
        <v>0</v>
      </c>
      <c r="AZ80" s="16">
        <v>0</v>
      </c>
      <c r="BA80" s="16">
        <v>0</v>
      </c>
      <c r="BB80" s="16">
        <v>0</v>
      </c>
      <c r="BC80" s="16">
        <v>0</v>
      </c>
      <c r="BD80" s="16">
        <v>0</v>
      </c>
      <c r="BE80" s="16">
        <v>0</v>
      </c>
      <c r="BF80" s="16">
        <v>1550</v>
      </c>
      <c r="BG80" s="16">
        <v>507.97800000000001</v>
      </c>
      <c r="BH80" s="16">
        <v>3000</v>
      </c>
      <c r="BI80" s="16">
        <v>2397.4360000000001</v>
      </c>
      <c r="BJ80" s="16">
        <v>1900</v>
      </c>
      <c r="BK80" s="16">
        <v>0</v>
      </c>
      <c r="BL80" s="16">
        <v>500</v>
      </c>
      <c r="BM80" s="16">
        <v>0</v>
      </c>
      <c r="BN80" s="16">
        <v>0</v>
      </c>
      <c r="BO80" s="16">
        <v>0</v>
      </c>
      <c r="BP80" s="16">
        <v>0</v>
      </c>
      <c r="BQ80" s="16">
        <v>0</v>
      </c>
      <c r="BR80" s="16">
        <v>0</v>
      </c>
      <c r="BS80" s="16">
        <v>0</v>
      </c>
      <c r="BT80" s="16">
        <v>0</v>
      </c>
      <c r="BU80" s="16">
        <f t="shared" si="54"/>
        <v>92686.9</v>
      </c>
      <c r="BV80" s="16">
        <f t="shared" si="55"/>
        <v>62120.086000000003</v>
      </c>
      <c r="BW80" s="16">
        <v>0</v>
      </c>
      <c r="BX80" s="16">
        <v>0</v>
      </c>
      <c r="BY80" s="16">
        <v>0</v>
      </c>
      <c r="BZ80" s="16">
        <v>0</v>
      </c>
      <c r="CA80" s="16">
        <v>0</v>
      </c>
      <c r="CB80" s="16">
        <v>0</v>
      </c>
      <c r="CC80" s="16">
        <v>0</v>
      </c>
      <c r="CD80" s="16">
        <v>0</v>
      </c>
      <c r="CE80" s="16">
        <v>0</v>
      </c>
      <c r="CF80" s="16">
        <v>0</v>
      </c>
      <c r="CG80" s="16">
        <v>6200</v>
      </c>
      <c r="CH80" s="16">
        <v>1800</v>
      </c>
      <c r="CI80" s="16">
        <v>0</v>
      </c>
      <c r="CJ80" s="16">
        <f t="shared" si="56"/>
        <v>6200</v>
      </c>
      <c r="CK80" s="16">
        <f t="shared" si="57"/>
        <v>1800</v>
      </c>
      <c r="CM80" s="17"/>
      <c r="CN80" s="17"/>
      <c r="CP80" s="17"/>
      <c r="CQ80" s="17"/>
      <c r="CS80" s="17"/>
    </row>
    <row r="81" spans="1:97" s="18" customFormat="1" ht="18" customHeight="1" x14ac:dyDescent="0.25">
      <c r="A81" s="14">
        <v>72</v>
      </c>
      <c r="B81" s="15" t="s">
        <v>72</v>
      </c>
      <c r="C81" s="16">
        <v>30.3</v>
      </c>
      <c r="D81" s="16">
        <v>0</v>
      </c>
      <c r="E81" s="16">
        <f t="shared" si="40"/>
        <v>48625.9</v>
      </c>
      <c r="F81" s="16">
        <f t="shared" si="41"/>
        <v>33811.431499999999</v>
      </c>
      <c r="G81" s="16">
        <f t="shared" si="42"/>
        <v>69.533790634209339</v>
      </c>
      <c r="H81" s="16">
        <f t="shared" si="43"/>
        <v>19386</v>
      </c>
      <c r="I81" s="16">
        <f t="shared" si="44"/>
        <v>9444.9314999999988</v>
      </c>
      <c r="J81" s="16">
        <f t="shared" si="45"/>
        <v>48.720372949551219</v>
      </c>
      <c r="K81" s="16">
        <f t="shared" si="46"/>
        <v>5770</v>
      </c>
      <c r="L81" s="16">
        <f t="shared" si="47"/>
        <v>3123.0706</v>
      </c>
      <c r="M81" s="16">
        <f t="shared" si="48"/>
        <v>54.126006932409013</v>
      </c>
      <c r="N81" s="16">
        <v>570</v>
      </c>
      <c r="O81" s="16">
        <v>336.63</v>
      </c>
      <c r="P81" s="16">
        <f t="shared" si="38"/>
        <v>59.057894736842108</v>
      </c>
      <c r="Q81" s="16">
        <v>9000</v>
      </c>
      <c r="R81" s="16">
        <v>5225.1508999999996</v>
      </c>
      <c r="S81" s="16">
        <f t="shared" si="49"/>
        <v>58.057232222222218</v>
      </c>
      <c r="T81" s="16">
        <v>5200</v>
      </c>
      <c r="U81" s="16">
        <v>2786.4405999999999</v>
      </c>
      <c r="V81" s="16">
        <f t="shared" si="50"/>
        <v>53.585396153846155</v>
      </c>
      <c r="W81" s="16">
        <v>396</v>
      </c>
      <c r="X81" s="16">
        <v>100</v>
      </c>
      <c r="Y81" s="16">
        <f t="shared" si="39"/>
        <v>25.252525252525253</v>
      </c>
      <c r="Z81" s="16">
        <v>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6">
        <v>0</v>
      </c>
      <c r="AG81" s="16">
        <v>29239.9</v>
      </c>
      <c r="AH81" s="16">
        <v>24366.5</v>
      </c>
      <c r="AI81" s="16">
        <v>0</v>
      </c>
      <c r="AJ81" s="16">
        <v>0</v>
      </c>
      <c r="AK81" s="16">
        <v>0</v>
      </c>
      <c r="AL81" s="16">
        <v>0</v>
      </c>
      <c r="AM81" s="16">
        <v>0</v>
      </c>
      <c r="AN81" s="16">
        <v>0</v>
      </c>
      <c r="AO81" s="16">
        <v>0</v>
      </c>
      <c r="AP81" s="16">
        <v>0</v>
      </c>
      <c r="AQ81" s="16">
        <f t="shared" si="51"/>
        <v>420</v>
      </c>
      <c r="AR81" s="16">
        <f t="shared" si="52"/>
        <v>0</v>
      </c>
      <c r="AS81" s="16">
        <f t="shared" si="53"/>
        <v>0</v>
      </c>
      <c r="AT81" s="16">
        <v>420</v>
      </c>
      <c r="AU81" s="16">
        <v>0</v>
      </c>
      <c r="AV81" s="16">
        <v>0</v>
      </c>
      <c r="AW81" s="16">
        <v>0</v>
      </c>
      <c r="AX81" s="16">
        <v>0</v>
      </c>
      <c r="AY81" s="16">
        <v>0</v>
      </c>
      <c r="AZ81" s="16">
        <v>0</v>
      </c>
      <c r="BA81" s="16">
        <v>0</v>
      </c>
      <c r="BB81" s="16">
        <v>0</v>
      </c>
      <c r="BC81" s="16">
        <v>0</v>
      </c>
      <c r="BD81" s="16">
        <v>0</v>
      </c>
      <c r="BE81" s="16">
        <v>0</v>
      </c>
      <c r="BF81" s="16">
        <v>1100</v>
      </c>
      <c r="BG81" s="16">
        <v>0</v>
      </c>
      <c r="BH81" s="16">
        <v>2700</v>
      </c>
      <c r="BI81" s="16">
        <v>996.71</v>
      </c>
      <c r="BJ81" s="16">
        <v>900</v>
      </c>
      <c r="BK81" s="16">
        <v>0</v>
      </c>
      <c r="BL81" s="16">
        <v>0</v>
      </c>
      <c r="BM81" s="16">
        <v>0</v>
      </c>
      <c r="BN81" s="16">
        <v>0</v>
      </c>
      <c r="BO81" s="16">
        <v>0</v>
      </c>
      <c r="BP81" s="16">
        <v>0</v>
      </c>
      <c r="BQ81" s="16">
        <v>0</v>
      </c>
      <c r="BR81" s="16">
        <v>0</v>
      </c>
      <c r="BS81" s="16">
        <v>0</v>
      </c>
      <c r="BT81" s="16">
        <v>0</v>
      </c>
      <c r="BU81" s="16">
        <f t="shared" si="54"/>
        <v>48625.9</v>
      </c>
      <c r="BV81" s="16">
        <f t="shared" si="55"/>
        <v>33811.431499999999</v>
      </c>
      <c r="BW81" s="16">
        <v>0</v>
      </c>
      <c r="BX81" s="16">
        <v>0</v>
      </c>
      <c r="BY81" s="16">
        <v>0</v>
      </c>
      <c r="BZ81" s="16">
        <v>0</v>
      </c>
      <c r="CA81" s="16">
        <v>0</v>
      </c>
      <c r="CB81" s="16">
        <v>0</v>
      </c>
      <c r="CC81" s="16">
        <v>0</v>
      </c>
      <c r="CD81" s="16">
        <v>0</v>
      </c>
      <c r="CE81" s="16">
        <v>0</v>
      </c>
      <c r="CF81" s="16">
        <v>0</v>
      </c>
      <c r="CG81" s="16">
        <v>4900</v>
      </c>
      <c r="CH81" s="16">
        <v>1795.037</v>
      </c>
      <c r="CI81" s="16">
        <v>0</v>
      </c>
      <c r="CJ81" s="16">
        <f t="shared" si="56"/>
        <v>4900</v>
      </c>
      <c r="CK81" s="16">
        <f t="shared" si="57"/>
        <v>1795.037</v>
      </c>
      <c r="CM81" s="17"/>
      <c r="CN81" s="17"/>
      <c r="CP81" s="17"/>
      <c r="CQ81" s="17"/>
      <c r="CS81" s="17"/>
    </row>
    <row r="82" spans="1:97" s="18" customFormat="1" ht="18" customHeight="1" x14ac:dyDescent="0.25">
      <c r="A82" s="14">
        <v>73</v>
      </c>
      <c r="B82" s="15" t="s">
        <v>73</v>
      </c>
      <c r="C82" s="16">
        <v>296.5</v>
      </c>
      <c r="D82" s="16">
        <v>0</v>
      </c>
      <c r="E82" s="16">
        <f t="shared" si="40"/>
        <v>46727.4</v>
      </c>
      <c r="F82" s="16">
        <f t="shared" si="41"/>
        <v>28882.815000000006</v>
      </c>
      <c r="G82" s="16">
        <f t="shared" si="42"/>
        <v>61.811303432247463</v>
      </c>
      <c r="H82" s="16">
        <f t="shared" si="43"/>
        <v>20036</v>
      </c>
      <c r="I82" s="16">
        <f t="shared" si="44"/>
        <v>6639.9149999999991</v>
      </c>
      <c r="J82" s="16">
        <f t="shared" si="45"/>
        <v>33.139923138350966</v>
      </c>
      <c r="K82" s="16">
        <f t="shared" si="46"/>
        <v>5800</v>
      </c>
      <c r="L82" s="16">
        <f t="shared" si="47"/>
        <v>1925.1579999999999</v>
      </c>
      <c r="M82" s="16">
        <f t="shared" si="48"/>
        <v>33.192379310344826</v>
      </c>
      <c r="N82" s="16">
        <v>300</v>
      </c>
      <c r="O82" s="16">
        <v>47.158000000000001</v>
      </c>
      <c r="P82" s="16">
        <f t="shared" si="38"/>
        <v>15.719333333333333</v>
      </c>
      <c r="Q82" s="16">
        <v>10260</v>
      </c>
      <c r="R82" s="16">
        <v>3758.9</v>
      </c>
      <c r="S82" s="16">
        <f t="shared" si="49"/>
        <v>36.636452241715403</v>
      </c>
      <c r="T82" s="16">
        <v>5500</v>
      </c>
      <c r="U82" s="16">
        <v>1878</v>
      </c>
      <c r="V82" s="16">
        <f t="shared" si="50"/>
        <v>34.145454545454548</v>
      </c>
      <c r="W82" s="16">
        <v>304</v>
      </c>
      <c r="X82" s="16">
        <v>0</v>
      </c>
      <c r="Y82" s="16">
        <f t="shared" si="39"/>
        <v>0</v>
      </c>
      <c r="Z82" s="16">
        <v>0</v>
      </c>
      <c r="AA82" s="16">
        <v>0</v>
      </c>
      <c r="AB82" s="16">
        <v>0</v>
      </c>
      <c r="AC82" s="16">
        <v>0</v>
      </c>
      <c r="AD82" s="16">
        <v>0</v>
      </c>
      <c r="AE82" s="16">
        <v>0</v>
      </c>
      <c r="AF82" s="16">
        <v>0</v>
      </c>
      <c r="AG82" s="16">
        <v>26691.4</v>
      </c>
      <c r="AH82" s="16">
        <v>22242.9</v>
      </c>
      <c r="AI82" s="16">
        <v>0</v>
      </c>
      <c r="AJ82" s="16">
        <v>0</v>
      </c>
      <c r="AK82" s="16">
        <v>0</v>
      </c>
      <c r="AL82" s="16">
        <v>0</v>
      </c>
      <c r="AM82" s="16">
        <v>0</v>
      </c>
      <c r="AN82" s="16">
        <v>0</v>
      </c>
      <c r="AO82" s="16">
        <v>0</v>
      </c>
      <c r="AP82" s="16">
        <v>0</v>
      </c>
      <c r="AQ82" s="16">
        <f t="shared" si="51"/>
        <v>1480</v>
      </c>
      <c r="AR82" s="16">
        <f t="shared" si="52"/>
        <v>674.39599999999996</v>
      </c>
      <c r="AS82" s="16">
        <f t="shared" si="53"/>
        <v>45.567297297297294</v>
      </c>
      <c r="AT82" s="16">
        <v>1000</v>
      </c>
      <c r="AU82" s="16">
        <v>354.39600000000002</v>
      </c>
      <c r="AV82" s="16">
        <v>0</v>
      </c>
      <c r="AW82" s="16">
        <v>0</v>
      </c>
      <c r="AX82" s="16">
        <v>0</v>
      </c>
      <c r="AY82" s="16">
        <v>0</v>
      </c>
      <c r="AZ82" s="16">
        <v>480</v>
      </c>
      <c r="BA82" s="16">
        <v>320</v>
      </c>
      <c r="BB82" s="16">
        <v>0</v>
      </c>
      <c r="BC82" s="16">
        <v>0</v>
      </c>
      <c r="BD82" s="16">
        <v>0</v>
      </c>
      <c r="BE82" s="16">
        <v>0</v>
      </c>
      <c r="BF82" s="16">
        <v>875</v>
      </c>
      <c r="BG82" s="16">
        <v>96.9</v>
      </c>
      <c r="BH82" s="16">
        <v>875</v>
      </c>
      <c r="BI82" s="16">
        <v>0</v>
      </c>
      <c r="BJ82" s="16">
        <v>875</v>
      </c>
      <c r="BK82" s="16">
        <v>0</v>
      </c>
      <c r="BL82" s="16">
        <v>342</v>
      </c>
      <c r="BM82" s="16">
        <v>184.56100000000001</v>
      </c>
      <c r="BN82" s="16">
        <v>0</v>
      </c>
      <c r="BO82" s="16">
        <v>0</v>
      </c>
      <c r="BP82" s="16">
        <v>0</v>
      </c>
      <c r="BQ82" s="16">
        <v>0</v>
      </c>
      <c r="BR82" s="16">
        <v>100</v>
      </c>
      <c r="BS82" s="16">
        <v>0</v>
      </c>
      <c r="BT82" s="16">
        <v>0</v>
      </c>
      <c r="BU82" s="16">
        <f t="shared" si="54"/>
        <v>46727.4</v>
      </c>
      <c r="BV82" s="16">
        <f t="shared" si="55"/>
        <v>28882.815000000006</v>
      </c>
      <c r="BW82" s="16">
        <v>0</v>
      </c>
      <c r="BX82" s="16">
        <v>0</v>
      </c>
      <c r="BY82" s="16">
        <v>0</v>
      </c>
      <c r="BZ82" s="16">
        <v>0</v>
      </c>
      <c r="CA82" s="16">
        <v>0</v>
      </c>
      <c r="CB82" s="16">
        <v>0</v>
      </c>
      <c r="CC82" s="16">
        <v>0</v>
      </c>
      <c r="CD82" s="16">
        <v>0</v>
      </c>
      <c r="CE82" s="16">
        <v>0</v>
      </c>
      <c r="CF82" s="16">
        <v>0</v>
      </c>
      <c r="CG82" s="16">
        <v>2850</v>
      </c>
      <c r="CH82" s="16">
        <v>0</v>
      </c>
      <c r="CI82" s="16">
        <v>0</v>
      </c>
      <c r="CJ82" s="16">
        <f t="shared" si="56"/>
        <v>2850</v>
      </c>
      <c r="CK82" s="16">
        <f t="shared" si="57"/>
        <v>0</v>
      </c>
      <c r="CM82" s="17"/>
      <c r="CN82" s="17"/>
      <c r="CP82" s="17"/>
      <c r="CQ82" s="17"/>
      <c r="CS82" s="17"/>
    </row>
    <row r="83" spans="1:97" s="18" customFormat="1" ht="18" customHeight="1" x14ac:dyDescent="0.25">
      <c r="A83" s="14">
        <v>74</v>
      </c>
      <c r="B83" s="15" t="s">
        <v>74</v>
      </c>
      <c r="C83" s="16">
        <v>4882.1000000000004</v>
      </c>
      <c r="D83" s="16">
        <v>633.70000000000005</v>
      </c>
      <c r="E83" s="16">
        <f t="shared" si="40"/>
        <v>51944.499999999993</v>
      </c>
      <c r="F83" s="16">
        <f t="shared" si="41"/>
        <v>32282.708000000002</v>
      </c>
      <c r="G83" s="16">
        <f t="shared" si="42"/>
        <v>62.148462301109852</v>
      </c>
      <c r="H83" s="16">
        <f t="shared" si="43"/>
        <v>24804.400000000001</v>
      </c>
      <c r="I83" s="16">
        <f t="shared" si="44"/>
        <v>9665.9079999999994</v>
      </c>
      <c r="J83" s="16">
        <f t="shared" si="45"/>
        <v>38.968521713889466</v>
      </c>
      <c r="K83" s="16">
        <f t="shared" si="46"/>
        <v>3687.3</v>
      </c>
      <c r="L83" s="16">
        <f t="shared" si="47"/>
        <v>1601.3880000000001</v>
      </c>
      <c r="M83" s="16">
        <f t="shared" si="48"/>
        <v>43.42982670246522</v>
      </c>
      <c r="N83" s="16">
        <v>95.4</v>
      </c>
      <c r="O83" s="16">
        <v>38.488</v>
      </c>
      <c r="P83" s="16">
        <f t="shared" si="38"/>
        <v>40.343815513626829</v>
      </c>
      <c r="Q83" s="16">
        <v>5483.5</v>
      </c>
      <c r="R83" s="16">
        <v>2372.9299999999998</v>
      </c>
      <c r="S83" s="16">
        <f t="shared" si="49"/>
        <v>43.274003829670825</v>
      </c>
      <c r="T83" s="16">
        <v>3591.9</v>
      </c>
      <c r="U83" s="16">
        <v>1562.9</v>
      </c>
      <c r="V83" s="16">
        <f t="shared" si="50"/>
        <v>43.51179041732788</v>
      </c>
      <c r="W83" s="16">
        <v>216</v>
      </c>
      <c r="X83" s="16">
        <v>0</v>
      </c>
      <c r="Y83" s="16">
        <f t="shared" si="39"/>
        <v>0</v>
      </c>
      <c r="Z83" s="16">
        <v>0</v>
      </c>
      <c r="AA83" s="16">
        <v>0</v>
      </c>
      <c r="AB83" s="16">
        <v>0</v>
      </c>
      <c r="AC83" s="16">
        <v>0</v>
      </c>
      <c r="AD83" s="16">
        <v>0</v>
      </c>
      <c r="AE83" s="16">
        <v>0</v>
      </c>
      <c r="AF83" s="16">
        <v>0</v>
      </c>
      <c r="AG83" s="16">
        <v>27140.1</v>
      </c>
      <c r="AH83" s="16">
        <v>22616.799999999999</v>
      </c>
      <c r="AI83" s="16">
        <v>0</v>
      </c>
      <c r="AJ83" s="16">
        <v>0</v>
      </c>
      <c r="AK83" s="16">
        <v>0</v>
      </c>
      <c r="AL83" s="16">
        <v>0</v>
      </c>
      <c r="AM83" s="16">
        <v>0</v>
      </c>
      <c r="AN83" s="16">
        <v>0</v>
      </c>
      <c r="AO83" s="16">
        <v>0</v>
      </c>
      <c r="AP83" s="16">
        <v>0</v>
      </c>
      <c r="AQ83" s="16">
        <f t="shared" si="51"/>
        <v>11505.2</v>
      </c>
      <c r="AR83" s="16">
        <f t="shared" si="52"/>
        <v>4041.29</v>
      </c>
      <c r="AS83" s="16">
        <f t="shared" si="53"/>
        <v>35.125769217397348</v>
      </c>
      <c r="AT83" s="16">
        <v>11505.2</v>
      </c>
      <c r="AU83" s="16">
        <v>4041.29</v>
      </c>
      <c r="AV83" s="16">
        <v>0</v>
      </c>
      <c r="AW83" s="16">
        <v>0</v>
      </c>
      <c r="AX83" s="16">
        <v>0</v>
      </c>
      <c r="AY83" s="16">
        <v>0</v>
      </c>
      <c r="AZ83" s="16">
        <v>0</v>
      </c>
      <c r="BA83" s="16">
        <v>0</v>
      </c>
      <c r="BB83" s="16">
        <v>0</v>
      </c>
      <c r="BC83" s="16">
        <v>0</v>
      </c>
      <c r="BD83" s="16">
        <v>0</v>
      </c>
      <c r="BE83" s="16">
        <v>0</v>
      </c>
      <c r="BF83" s="16">
        <v>2510.4</v>
      </c>
      <c r="BG83" s="16">
        <v>787.15</v>
      </c>
      <c r="BH83" s="16">
        <v>1402</v>
      </c>
      <c r="BI83" s="16">
        <v>698.15</v>
      </c>
      <c r="BJ83" s="16">
        <v>1202</v>
      </c>
      <c r="BK83" s="16">
        <v>698.15</v>
      </c>
      <c r="BL83" s="16">
        <v>0</v>
      </c>
      <c r="BM83" s="16">
        <v>0</v>
      </c>
      <c r="BN83" s="16">
        <v>0</v>
      </c>
      <c r="BO83" s="16">
        <v>0</v>
      </c>
      <c r="BP83" s="16">
        <v>0</v>
      </c>
      <c r="BQ83" s="16">
        <v>0</v>
      </c>
      <c r="BR83" s="16">
        <v>0</v>
      </c>
      <c r="BS83" s="16">
        <v>165</v>
      </c>
      <c r="BT83" s="16">
        <v>0</v>
      </c>
      <c r="BU83" s="16">
        <f t="shared" si="54"/>
        <v>51944.499999999993</v>
      </c>
      <c r="BV83" s="16">
        <f t="shared" si="55"/>
        <v>32282.708000000002</v>
      </c>
      <c r="BW83" s="16">
        <v>0</v>
      </c>
      <c r="BX83" s="16">
        <v>0</v>
      </c>
      <c r="BY83" s="16">
        <v>0</v>
      </c>
      <c r="BZ83" s="16">
        <v>0</v>
      </c>
      <c r="CA83" s="16">
        <v>0</v>
      </c>
      <c r="CB83" s="16">
        <v>0</v>
      </c>
      <c r="CC83" s="16">
        <v>0</v>
      </c>
      <c r="CD83" s="16">
        <v>0</v>
      </c>
      <c r="CE83" s="16">
        <v>0</v>
      </c>
      <c r="CF83" s="16">
        <v>0</v>
      </c>
      <c r="CG83" s="16">
        <v>0</v>
      </c>
      <c r="CH83" s="16">
        <v>0</v>
      </c>
      <c r="CI83" s="16">
        <v>0</v>
      </c>
      <c r="CJ83" s="16">
        <f t="shared" si="56"/>
        <v>0</v>
      </c>
      <c r="CK83" s="16">
        <f t="shared" si="57"/>
        <v>0</v>
      </c>
      <c r="CM83" s="17"/>
      <c r="CN83" s="17"/>
      <c r="CP83" s="17"/>
      <c r="CQ83" s="17"/>
      <c r="CS83" s="17"/>
    </row>
    <row r="84" spans="1:97" s="18" customFormat="1" ht="18" customHeight="1" x14ac:dyDescent="0.25">
      <c r="A84" s="14">
        <v>75</v>
      </c>
      <c r="B84" s="15" t="s">
        <v>75</v>
      </c>
      <c r="C84" s="16">
        <v>6125.4</v>
      </c>
      <c r="D84" s="16">
        <v>2000</v>
      </c>
      <c r="E84" s="16">
        <f t="shared" si="40"/>
        <v>63015.199999999997</v>
      </c>
      <c r="F84" s="16">
        <f t="shared" si="41"/>
        <v>45777.086000000003</v>
      </c>
      <c r="G84" s="16">
        <f t="shared" si="42"/>
        <v>72.644514339397475</v>
      </c>
      <c r="H84" s="16">
        <f t="shared" si="43"/>
        <v>32186.6</v>
      </c>
      <c r="I84" s="16">
        <f t="shared" si="44"/>
        <v>20086.585999999999</v>
      </c>
      <c r="J84" s="16">
        <f t="shared" si="45"/>
        <v>62.406672341906258</v>
      </c>
      <c r="K84" s="16">
        <f t="shared" si="46"/>
        <v>11527.699999999999</v>
      </c>
      <c r="L84" s="16">
        <f t="shared" si="47"/>
        <v>6983.9290000000001</v>
      </c>
      <c r="M84" s="16">
        <f t="shared" si="48"/>
        <v>60.583889240698497</v>
      </c>
      <c r="N84" s="16">
        <v>2817.4</v>
      </c>
      <c r="O84" s="16">
        <v>1463.662</v>
      </c>
      <c r="P84" s="16">
        <f t="shared" si="38"/>
        <v>51.95080570738979</v>
      </c>
      <c r="Q84" s="16">
        <v>8311</v>
      </c>
      <c r="R84" s="16">
        <v>3172.8</v>
      </c>
      <c r="S84" s="16">
        <f t="shared" si="49"/>
        <v>38.175911442666347</v>
      </c>
      <c r="T84" s="16">
        <v>8710.2999999999993</v>
      </c>
      <c r="U84" s="16">
        <v>5520.2669999999998</v>
      </c>
      <c r="V84" s="16">
        <f t="shared" si="50"/>
        <v>63.376313100582074</v>
      </c>
      <c r="W84" s="16">
        <v>1280</v>
      </c>
      <c r="X84" s="16">
        <v>179.5</v>
      </c>
      <c r="Y84" s="16">
        <f t="shared" si="39"/>
        <v>14.0234375</v>
      </c>
      <c r="Z84" s="16">
        <v>0</v>
      </c>
      <c r="AA84" s="16">
        <v>0</v>
      </c>
      <c r="AB84" s="16">
        <v>0</v>
      </c>
      <c r="AC84" s="16">
        <v>0</v>
      </c>
      <c r="AD84" s="16">
        <v>0</v>
      </c>
      <c r="AE84" s="16">
        <v>0</v>
      </c>
      <c r="AF84" s="16">
        <v>0</v>
      </c>
      <c r="AG84" s="16">
        <v>30828.6</v>
      </c>
      <c r="AH84" s="16">
        <v>25690.5</v>
      </c>
      <c r="AI84" s="16">
        <v>0</v>
      </c>
      <c r="AJ84" s="16">
        <v>0</v>
      </c>
      <c r="AK84" s="16">
        <v>0</v>
      </c>
      <c r="AL84" s="16">
        <v>0</v>
      </c>
      <c r="AM84" s="16">
        <v>0</v>
      </c>
      <c r="AN84" s="16">
        <v>0</v>
      </c>
      <c r="AO84" s="16">
        <v>0</v>
      </c>
      <c r="AP84" s="16">
        <v>0</v>
      </c>
      <c r="AQ84" s="16">
        <f t="shared" si="51"/>
        <v>300</v>
      </c>
      <c r="AR84" s="16">
        <f t="shared" si="52"/>
        <v>45.969000000000001</v>
      </c>
      <c r="AS84" s="16">
        <f t="shared" si="53"/>
        <v>15.323</v>
      </c>
      <c r="AT84" s="16">
        <v>0</v>
      </c>
      <c r="AU84" s="16">
        <v>45.969000000000001</v>
      </c>
      <c r="AV84" s="16">
        <v>0</v>
      </c>
      <c r="AW84" s="16">
        <v>0</v>
      </c>
      <c r="AX84" s="16">
        <v>0</v>
      </c>
      <c r="AY84" s="16">
        <v>0</v>
      </c>
      <c r="AZ84" s="16">
        <v>300</v>
      </c>
      <c r="BA84" s="16">
        <v>0</v>
      </c>
      <c r="BB84" s="16">
        <v>0</v>
      </c>
      <c r="BC84" s="16">
        <v>0</v>
      </c>
      <c r="BD84" s="16">
        <v>0</v>
      </c>
      <c r="BE84" s="16">
        <v>0</v>
      </c>
      <c r="BF84" s="16">
        <v>0</v>
      </c>
      <c r="BG84" s="16">
        <v>0</v>
      </c>
      <c r="BH84" s="16">
        <v>6267.9</v>
      </c>
      <c r="BI84" s="16">
        <v>5552.3</v>
      </c>
      <c r="BJ84" s="16">
        <v>0</v>
      </c>
      <c r="BK84" s="16">
        <v>0</v>
      </c>
      <c r="BL84" s="16">
        <v>2500</v>
      </c>
      <c r="BM84" s="16">
        <v>2132.0880000000002</v>
      </c>
      <c r="BN84" s="16">
        <v>0</v>
      </c>
      <c r="BO84" s="16">
        <v>0</v>
      </c>
      <c r="BP84" s="16">
        <v>0</v>
      </c>
      <c r="BQ84" s="16">
        <v>0</v>
      </c>
      <c r="BR84" s="16">
        <v>2000</v>
      </c>
      <c r="BS84" s="16">
        <v>2020</v>
      </c>
      <c r="BT84" s="16">
        <v>0</v>
      </c>
      <c r="BU84" s="16">
        <f t="shared" si="54"/>
        <v>63015.199999999997</v>
      </c>
      <c r="BV84" s="16">
        <f t="shared" si="55"/>
        <v>45777.086000000003</v>
      </c>
      <c r="BW84" s="16">
        <v>0</v>
      </c>
      <c r="BX84" s="16">
        <v>0</v>
      </c>
      <c r="BY84" s="16">
        <v>0</v>
      </c>
      <c r="BZ84" s="16">
        <v>0</v>
      </c>
      <c r="CA84" s="16">
        <v>0</v>
      </c>
      <c r="CB84" s="16">
        <v>0</v>
      </c>
      <c r="CC84" s="16">
        <v>0</v>
      </c>
      <c r="CD84" s="16">
        <v>0</v>
      </c>
      <c r="CE84" s="16">
        <v>0</v>
      </c>
      <c r="CF84" s="16">
        <v>0</v>
      </c>
      <c r="CG84" s="16">
        <v>0</v>
      </c>
      <c r="CH84" s="16">
        <v>0</v>
      </c>
      <c r="CI84" s="16">
        <v>0</v>
      </c>
      <c r="CJ84" s="16">
        <f t="shared" si="56"/>
        <v>0</v>
      </c>
      <c r="CK84" s="16">
        <f t="shared" si="57"/>
        <v>0</v>
      </c>
      <c r="CM84" s="17"/>
      <c r="CN84" s="17"/>
      <c r="CP84" s="17"/>
      <c r="CQ84" s="17"/>
      <c r="CS84" s="17"/>
    </row>
    <row r="85" spans="1:97" s="18" customFormat="1" ht="18" customHeight="1" x14ac:dyDescent="0.25">
      <c r="A85" s="14">
        <v>76</v>
      </c>
      <c r="B85" s="15" t="s">
        <v>76</v>
      </c>
      <c r="C85" s="16">
        <v>15109.1</v>
      </c>
      <c r="D85" s="16">
        <v>0</v>
      </c>
      <c r="E85" s="16">
        <f t="shared" si="40"/>
        <v>29818.800000000003</v>
      </c>
      <c r="F85" s="16">
        <f t="shared" si="41"/>
        <v>24634.309000000001</v>
      </c>
      <c r="G85" s="16">
        <f t="shared" si="42"/>
        <v>82.613347954981421</v>
      </c>
      <c r="H85" s="16">
        <f t="shared" si="43"/>
        <v>8848.9</v>
      </c>
      <c r="I85" s="16">
        <f t="shared" si="44"/>
        <v>7159.3090000000002</v>
      </c>
      <c r="J85" s="16">
        <f t="shared" si="45"/>
        <v>80.906203030885209</v>
      </c>
      <c r="K85" s="16">
        <f t="shared" si="46"/>
        <v>2900</v>
      </c>
      <c r="L85" s="16">
        <f t="shared" si="47"/>
        <v>3582.569</v>
      </c>
      <c r="M85" s="16">
        <f t="shared" si="48"/>
        <v>123.53686206896552</v>
      </c>
      <c r="N85" s="16">
        <v>400</v>
      </c>
      <c r="O85" s="16">
        <v>172.56899999999999</v>
      </c>
      <c r="P85" s="16">
        <f t="shared" si="38"/>
        <v>43.142249999999997</v>
      </c>
      <c r="Q85" s="16">
        <v>4500</v>
      </c>
      <c r="R85" s="16">
        <v>2423.4499999999998</v>
      </c>
      <c r="S85" s="16">
        <f t="shared" si="49"/>
        <v>53.854444444444439</v>
      </c>
      <c r="T85" s="16">
        <v>2500</v>
      </c>
      <c r="U85" s="16">
        <v>3410</v>
      </c>
      <c r="V85" s="16">
        <f t="shared" si="50"/>
        <v>136.4</v>
      </c>
      <c r="W85" s="16">
        <v>160</v>
      </c>
      <c r="X85" s="16">
        <v>1008.34</v>
      </c>
      <c r="Y85" s="16">
        <f t="shared" si="39"/>
        <v>630.21249999999998</v>
      </c>
      <c r="Z85" s="16">
        <v>0</v>
      </c>
      <c r="AA85" s="16">
        <v>0</v>
      </c>
      <c r="AB85" s="16">
        <v>0</v>
      </c>
      <c r="AC85" s="16">
        <v>0</v>
      </c>
      <c r="AD85" s="16">
        <v>0</v>
      </c>
      <c r="AE85" s="16">
        <v>0</v>
      </c>
      <c r="AF85" s="16">
        <v>0</v>
      </c>
      <c r="AG85" s="16">
        <v>20969.900000000001</v>
      </c>
      <c r="AH85" s="16">
        <v>17475</v>
      </c>
      <c r="AI85" s="16">
        <v>0</v>
      </c>
      <c r="AJ85" s="16">
        <v>0</v>
      </c>
      <c r="AK85" s="16">
        <v>0</v>
      </c>
      <c r="AL85" s="16">
        <v>0</v>
      </c>
      <c r="AM85" s="16">
        <v>0</v>
      </c>
      <c r="AN85" s="16">
        <v>0</v>
      </c>
      <c r="AO85" s="16">
        <v>0</v>
      </c>
      <c r="AP85" s="16">
        <v>0</v>
      </c>
      <c r="AQ85" s="16">
        <f t="shared" si="51"/>
        <v>328.9</v>
      </c>
      <c r="AR85" s="16">
        <f t="shared" si="52"/>
        <v>144.94999999999999</v>
      </c>
      <c r="AS85" s="16">
        <f t="shared" si="53"/>
        <v>44.071146245059289</v>
      </c>
      <c r="AT85" s="16">
        <v>328.9</v>
      </c>
      <c r="AU85" s="16">
        <v>144.94999999999999</v>
      </c>
      <c r="AV85" s="16">
        <v>0</v>
      </c>
      <c r="AW85" s="16">
        <v>0</v>
      </c>
      <c r="AX85" s="16">
        <v>0</v>
      </c>
      <c r="AY85" s="16">
        <v>0</v>
      </c>
      <c r="AZ85" s="16">
        <v>0</v>
      </c>
      <c r="BA85" s="16">
        <v>0</v>
      </c>
      <c r="BB85" s="16">
        <v>0</v>
      </c>
      <c r="BC85" s="16">
        <v>0</v>
      </c>
      <c r="BD85" s="16">
        <v>0</v>
      </c>
      <c r="BE85" s="16">
        <v>0</v>
      </c>
      <c r="BF85" s="16">
        <v>0</v>
      </c>
      <c r="BG85" s="16">
        <v>0</v>
      </c>
      <c r="BH85" s="16">
        <v>960</v>
      </c>
      <c r="BI85" s="16">
        <v>0</v>
      </c>
      <c r="BJ85" s="16">
        <v>960</v>
      </c>
      <c r="BK85" s="16">
        <v>0</v>
      </c>
      <c r="BL85" s="16">
        <v>0</v>
      </c>
      <c r="BM85" s="16">
        <v>0</v>
      </c>
      <c r="BN85" s="16">
        <v>0</v>
      </c>
      <c r="BO85" s="16">
        <v>0</v>
      </c>
      <c r="BP85" s="16">
        <v>0</v>
      </c>
      <c r="BQ85" s="16">
        <v>0</v>
      </c>
      <c r="BR85" s="16">
        <v>0</v>
      </c>
      <c r="BS85" s="16">
        <v>0</v>
      </c>
      <c r="BT85" s="16">
        <v>0</v>
      </c>
      <c r="BU85" s="16">
        <f t="shared" si="54"/>
        <v>29818.800000000003</v>
      </c>
      <c r="BV85" s="16">
        <f t="shared" si="55"/>
        <v>24634.309000000001</v>
      </c>
      <c r="BW85" s="16">
        <v>0</v>
      </c>
      <c r="BX85" s="16">
        <v>0</v>
      </c>
      <c r="BY85" s="16">
        <v>0</v>
      </c>
      <c r="BZ85" s="16">
        <v>0</v>
      </c>
      <c r="CA85" s="16">
        <v>0</v>
      </c>
      <c r="CB85" s="16">
        <v>0</v>
      </c>
      <c r="CC85" s="16">
        <v>0</v>
      </c>
      <c r="CD85" s="16">
        <v>0</v>
      </c>
      <c r="CE85" s="16">
        <v>0</v>
      </c>
      <c r="CF85" s="16">
        <v>0</v>
      </c>
      <c r="CG85" s="16">
        <v>0</v>
      </c>
      <c r="CH85" s="16">
        <v>0</v>
      </c>
      <c r="CI85" s="16">
        <v>0</v>
      </c>
      <c r="CJ85" s="16">
        <f t="shared" si="56"/>
        <v>0</v>
      </c>
      <c r="CK85" s="16">
        <f t="shared" si="57"/>
        <v>0</v>
      </c>
      <c r="CM85" s="17"/>
      <c r="CN85" s="17"/>
      <c r="CP85" s="17"/>
      <c r="CQ85" s="17"/>
      <c r="CS85" s="17"/>
    </row>
    <row r="86" spans="1:97" s="18" customFormat="1" ht="18" customHeight="1" x14ac:dyDescent="0.25">
      <c r="A86" s="14">
        <v>77</v>
      </c>
      <c r="B86" s="15" t="s">
        <v>77</v>
      </c>
      <c r="C86" s="16">
        <v>0</v>
      </c>
      <c r="D86" s="16">
        <v>0</v>
      </c>
      <c r="E86" s="16">
        <f t="shared" si="40"/>
        <v>54623</v>
      </c>
      <c r="F86" s="16">
        <f t="shared" si="41"/>
        <v>32355.827000000005</v>
      </c>
      <c r="G86" s="16">
        <f t="shared" si="42"/>
        <v>59.234804020284507</v>
      </c>
      <c r="H86" s="16">
        <f t="shared" si="43"/>
        <v>37423</v>
      </c>
      <c r="I86" s="16">
        <f t="shared" si="44"/>
        <v>17955.827000000001</v>
      </c>
      <c r="J86" s="16">
        <f t="shared" si="45"/>
        <v>47.98072575688748</v>
      </c>
      <c r="K86" s="16">
        <f t="shared" si="46"/>
        <v>5156.2</v>
      </c>
      <c r="L86" s="16">
        <f t="shared" si="47"/>
        <v>3670.739</v>
      </c>
      <c r="M86" s="16">
        <f t="shared" si="48"/>
        <v>71.190780031806383</v>
      </c>
      <c r="N86" s="16">
        <v>202.4</v>
      </c>
      <c r="O86" s="16">
        <v>0.93899999999999995</v>
      </c>
      <c r="P86" s="16">
        <f t="shared" si="38"/>
        <v>0.46393280632411066</v>
      </c>
      <c r="Q86" s="16">
        <v>30456.799999999999</v>
      </c>
      <c r="R86" s="16">
        <v>12680.888000000001</v>
      </c>
      <c r="S86" s="16">
        <f t="shared" si="49"/>
        <v>41.635654435134356</v>
      </c>
      <c r="T86" s="16">
        <v>4953.8</v>
      </c>
      <c r="U86" s="16">
        <v>3669.8</v>
      </c>
      <c r="V86" s="16">
        <f t="shared" si="50"/>
        <v>74.080503855625992</v>
      </c>
      <c r="W86" s="16">
        <v>110</v>
      </c>
      <c r="X86" s="16">
        <v>0</v>
      </c>
      <c r="Y86" s="16">
        <f t="shared" si="39"/>
        <v>0</v>
      </c>
      <c r="Z86" s="16">
        <v>0</v>
      </c>
      <c r="AA86" s="16">
        <v>0</v>
      </c>
      <c r="AB86" s="16">
        <v>0</v>
      </c>
      <c r="AC86" s="16">
        <v>0</v>
      </c>
      <c r="AD86" s="16">
        <v>0</v>
      </c>
      <c r="AE86" s="16">
        <v>0</v>
      </c>
      <c r="AF86" s="16">
        <v>0</v>
      </c>
      <c r="AG86" s="16">
        <v>17200</v>
      </c>
      <c r="AH86" s="16">
        <v>14400</v>
      </c>
      <c r="AI86" s="16">
        <v>0</v>
      </c>
      <c r="AJ86" s="16">
        <v>0</v>
      </c>
      <c r="AK86" s="16">
        <v>0</v>
      </c>
      <c r="AL86" s="16">
        <v>0</v>
      </c>
      <c r="AM86" s="16">
        <v>0</v>
      </c>
      <c r="AN86" s="16">
        <v>0</v>
      </c>
      <c r="AO86" s="16">
        <v>0</v>
      </c>
      <c r="AP86" s="16">
        <v>0</v>
      </c>
      <c r="AQ86" s="16">
        <f t="shared" si="51"/>
        <v>1700</v>
      </c>
      <c r="AR86" s="16">
        <f t="shared" si="52"/>
        <v>1604.2</v>
      </c>
      <c r="AS86" s="16">
        <f t="shared" si="53"/>
        <v>94.364705882352936</v>
      </c>
      <c r="AT86" s="16">
        <v>1700</v>
      </c>
      <c r="AU86" s="16">
        <v>1604.2</v>
      </c>
      <c r="AV86" s="16">
        <v>0</v>
      </c>
      <c r="AW86" s="16">
        <v>0</v>
      </c>
      <c r="AX86" s="16">
        <v>0</v>
      </c>
      <c r="AY86" s="16">
        <v>0</v>
      </c>
      <c r="AZ86" s="16">
        <v>0</v>
      </c>
      <c r="BA86" s="16">
        <v>0</v>
      </c>
      <c r="BB86" s="16">
        <v>0</v>
      </c>
      <c r="BC86" s="16">
        <v>0</v>
      </c>
      <c r="BD86" s="16">
        <v>0</v>
      </c>
      <c r="BE86" s="16">
        <v>0</v>
      </c>
      <c r="BF86" s="16">
        <v>0</v>
      </c>
      <c r="BG86" s="16">
        <v>0</v>
      </c>
      <c r="BH86" s="16">
        <v>0</v>
      </c>
      <c r="BI86" s="16">
        <v>0</v>
      </c>
      <c r="BJ86" s="16">
        <v>0</v>
      </c>
      <c r="BK86" s="16">
        <v>0</v>
      </c>
      <c r="BL86" s="16">
        <v>0</v>
      </c>
      <c r="BM86" s="16">
        <v>0</v>
      </c>
      <c r="BN86" s="16">
        <v>0</v>
      </c>
      <c r="BO86" s="16">
        <v>0</v>
      </c>
      <c r="BP86" s="16">
        <v>0</v>
      </c>
      <c r="BQ86" s="16">
        <v>0</v>
      </c>
      <c r="BR86" s="16">
        <v>0</v>
      </c>
      <c r="BS86" s="16">
        <v>0</v>
      </c>
      <c r="BT86" s="16">
        <v>0</v>
      </c>
      <c r="BU86" s="16">
        <f t="shared" si="54"/>
        <v>54623</v>
      </c>
      <c r="BV86" s="16">
        <f t="shared" si="55"/>
        <v>32355.827000000001</v>
      </c>
      <c r="BW86" s="16">
        <v>0</v>
      </c>
      <c r="BX86" s="16">
        <v>0</v>
      </c>
      <c r="BY86" s="16">
        <v>0</v>
      </c>
      <c r="BZ86" s="16">
        <v>0</v>
      </c>
      <c r="CA86" s="16">
        <v>0</v>
      </c>
      <c r="CB86" s="16">
        <v>0</v>
      </c>
      <c r="CC86" s="16">
        <v>0</v>
      </c>
      <c r="CD86" s="16">
        <v>0</v>
      </c>
      <c r="CE86" s="16">
        <v>0</v>
      </c>
      <c r="CF86" s="16">
        <v>0</v>
      </c>
      <c r="CG86" s="16">
        <v>4120</v>
      </c>
      <c r="CH86" s="16">
        <v>620</v>
      </c>
      <c r="CI86" s="16">
        <v>0</v>
      </c>
      <c r="CJ86" s="16">
        <f t="shared" si="56"/>
        <v>4120</v>
      </c>
      <c r="CK86" s="16">
        <f t="shared" si="57"/>
        <v>620</v>
      </c>
      <c r="CM86" s="17"/>
      <c r="CN86" s="17"/>
      <c r="CP86" s="17"/>
      <c r="CQ86" s="17"/>
      <c r="CS86" s="17"/>
    </row>
    <row r="87" spans="1:97" s="18" customFormat="1" ht="18" customHeight="1" x14ac:dyDescent="0.25">
      <c r="A87" s="14">
        <v>78</v>
      </c>
      <c r="B87" s="15" t="s">
        <v>78</v>
      </c>
      <c r="C87" s="16">
        <v>953.7</v>
      </c>
      <c r="D87" s="16">
        <v>1022.1</v>
      </c>
      <c r="E87" s="16">
        <f t="shared" si="40"/>
        <v>77774.5</v>
      </c>
      <c r="F87" s="16">
        <f t="shared" si="41"/>
        <v>55603.7935</v>
      </c>
      <c r="G87" s="16">
        <f t="shared" si="42"/>
        <v>71.493604587621903</v>
      </c>
      <c r="H87" s="16">
        <f t="shared" si="43"/>
        <v>26380</v>
      </c>
      <c r="I87" s="16">
        <f t="shared" si="44"/>
        <v>12775.093500000001</v>
      </c>
      <c r="J87" s="16">
        <f t="shared" si="45"/>
        <v>48.427192949203942</v>
      </c>
      <c r="K87" s="16">
        <f t="shared" si="46"/>
        <v>8800</v>
      </c>
      <c r="L87" s="16">
        <f t="shared" si="47"/>
        <v>3349.924</v>
      </c>
      <c r="M87" s="16">
        <f t="shared" si="48"/>
        <v>38.06731818181818</v>
      </c>
      <c r="N87" s="16">
        <v>300</v>
      </c>
      <c r="O87" s="16">
        <v>0.622</v>
      </c>
      <c r="P87" s="16">
        <f t="shared" si="38"/>
        <v>0.20733333333333331</v>
      </c>
      <c r="Q87" s="16">
        <v>12000</v>
      </c>
      <c r="R87" s="16">
        <v>4994.9195</v>
      </c>
      <c r="S87" s="16">
        <f t="shared" si="49"/>
        <v>41.624329166666669</v>
      </c>
      <c r="T87" s="16">
        <v>8500</v>
      </c>
      <c r="U87" s="16">
        <v>3349.3020000000001</v>
      </c>
      <c r="V87" s="16">
        <f t="shared" si="50"/>
        <v>39.403552941176471</v>
      </c>
      <c r="W87" s="16">
        <v>330</v>
      </c>
      <c r="X87" s="16">
        <v>0</v>
      </c>
      <c r="Y87" s="16">
        <f t="shared" si="39"/>
        <v>0</v>
      </c>
      <c r="Z87" s="16">
        <v>0</v>
      </c>
      <c r="AA87" s="16">
        <v>0</v>
      </c>
      <c r="AB87" s="16">
        <v>0</v>
      </c>
      <c r="AC87" s="16">
        <v>0</v>
      </c>
      <c r="AD87" s="16">
        <v>0</v>
      </c>
      <c r="AE87" s="16">
        <v>0</v>
      </c>
      <c r="AF87" s="16">
        <v>0</v>
      </c>
      <c r="AG87" s="16">
        <v>51394.5</v>
      </c>
      <c r="AH87" s="16">
        <v>42828.7</v>
      </c>
      <c r="AI87" s="16">
        <v>0</v>
      </c>
      <c r="AJ87" s="16">
        <v>0</v>
      </c>
      <c r="AK87" s="16">
        <v>0</v>
      </c>
      <c r="AL87" s="16">
        <v>0</v>
      </c>
      <c r="AM87" s="16">
        <v>0</v>
      </c>
      <c r="AN87" s="16">
        <v>0</v>
      </c>
      <c r="AO87" s="16">
        <v>0</v>
      </c>
      <c r="AP87" s="16">
        <v>0</v>
      </c>
      <c r="AQ87" s="16">
        <f t="shared" si="51"/>
        <v>500</v>
      </c>
      <c r="AR87" s="16">
        <f t="shared" si="52"/>
        <v>309.5</v>
      </c>
      <c r="AS87" s="16">
        <f t="shared" si="53"/>
        <v>61.9</v>
      </c>
      <c r="AT87" s="16">
        <v>500</v>
      </c>
      <c r="AU87" s="16">
        <v>309.5</v>
      </c>
      <c r="AV87" s="16">
        <v>0</v>
      </c>
      <c r="AW87" s="16">
        <v>0</v>
      </c>
      <c r="AX87" s="16">
        <v>0</v>
      </c>
      <c r="AY87" s="16">
        <v>0</v>
      </c>
      <c r="AZ87" s="16">
        <v>0</v>
      </c>
      <c r="BA87" s="16">
        <v>0</v>
      </c>
      <c r="BB87" s="16">
        <v>0</v>
      </c>
      <c r="BC87" s="16">
        <v>0</v>
      </c>
      <c r="BD87" s="16">
        <v>0</v>
      </c>
      <c r="BE87" s="16">
        <v>0</v>
      </c>
      <c r="BF87" s="16">
        <v>0</v>
      </c>
      <c r="BG87" s="16">
        <v>0</v>
      </c>
      <c r="BH87" s="16">
        <v>4550</v>
      </c>
      <c r="BI87" s="16">
        <v>4120.75</v>
      </c>
      <c r="BJ87" s="16">
        <v>1000</v>
      </c>
      <c r="BK87" s="16">
        <v>0</v>
      </c>
      <c r="BL87" s="16">
        <v>200</v>
      </c>
      <c r="BM87" s="16">
        <v>0</v>
      </c>
      <c r="BN87" s="16">
        <v>0</v>
      </c>
      <c r="BO87" s="16">
        <v>0</v>
      </c>
      <c r="BP87" s="16">
        <v>0</v>
      </c>
      <c r="BQ87" s="16">
        <v>0</v>
      </c>
      <c r="BR87" s="16">
        <v>0</v>
      </c>
      <c r="BS87" s="16">
        <v>0</v>
      </c>
      <c r="BT87" s="16">
        <v>0</v>
      </c>
      <c r="BU87" s="16">
        <f t="shared" si="54"/>
        <v>77774.5</v>
      </c>
      <c r="BV87" s="16">
        <f t="shared" si="55"/>
        <v>55603.7935</v>
      </c>
      <c r="BW87" s="16">
        <v>0</v>
      </c>
      <c r="BX87" s="16">
        <v>0</v>
      </c>
      <c r="BY87" s="16">
        <v>0</v>
      </c>
      <c r="BZ87" s="16">
        <v>0</v>
      </c>
      <c r="CA87" s="16">
        <v>0</v>
      </c>
      <c r="CB87" s="16">
        <v>0</v>
      </c>
      <c r="CC87" s="16">
        <v>0</v>
      </c>
      <c r="CD87" s="16">
        <v>0</v>
      </c>
      <c r="CE87" s="16">
        <v>0</v>
      </c>
      <c r="CF87" s="16">
        <v>0</v>
      </c>
      <c r="CG87" s="16">
        <v>0</v>
      </c>
      <c r="CH87" s="16">
        <v>0</v>
      </c>
      <c r="CI87" s="16">
        <v>0</v>
      </c>
      <c r="CJ87" s="16">
        <f t="shared" si="56"/>
        <v>0</v>
      </c>
      <c r="CK87" s="16">
        <f t="shared" si="57"/>
        <v>0</v>
      </c>
      <c r="CM87" s="17"/>
      <c r="CN87" s="17"/>
      <c r="CP87" s="17"/>
      <c r="CQ87" s="17"/>
      <c r="CS87" s="17"/>
    </row>
    <row r="88" spans="1:97" s="18" customFormat="1" ht="18" customHeight="1" x14ac:dyDescent="0.25">
      <c r="A88" s="14">
        <v>79</v>
      </c>
      <c r="B88" s="15" t="s">
        <v>79</v>
      </c>
      <c r="C88" s="16">
        <v>0</v>
      </c>
      <c r="D88" s="16">
        <v>0</v>
      </c>
      <c r="E88" s="16">
        <f t="shared" si="40"/>
        <v>19050</v>
      </c>
      <c r="F88" s="16">
        <f t="shared" si="41"/>
        <v>6961.3180000000002</v>
      </c>
      <c r="G88" s="16">
        <f t="shared" si="42"/>
        <v>36.542351706036747</v>
      </c>
      <c r="H88" s="16">
        <f t="shared" si="43"/>
        <v>7995.4</v>
      </c>
      <c r="I88" s="16">
        <f t="shared" si="44"/>
        <v>3864.2030000000004</v>
      </c>
      <c r="J88" s="16">
        <f t="shared" si="45"/>
        <v>48.330327438277017</v>
      </c>
      <c r="K88" s="16">
        <f t="shared" si="46"/>
        <v>1500</v>
      </c>
      <c r="L88" s="16">
        <f t="shared" si="47"/>
        <v>1337.116</v>
      </c>
      <c r="M88" s="16">
        <f t="shared" si="48"/>
        <v>89.141066666666674</v>
      </c>
      <c r="N88" s="16">
        <v>0</v>
      </c>
      <c r="O88" s="16">
        <v>0.16600000000000001</v>
      </c>
      <c r="P88" s="16">
        <v>0</v>
      </c>
      <c r="Q88" s="16">
        <v>5959.4</v>
      </c>
      <c r="R88" s="16">
        <v>2208.6370000000002</v>
      </c>
      <c r="S88" s="16">
        <f t="shared" si="49"/>
        <v>37.061398798536771</v>
      </c>
      <c r="T88" s="16">
        <v>1500</v>
      </c>
      <c r="U88" s="16">
        <v>1336.95</v>
      </c>
      <c r="V88" s="16">
        <f t="shared" si="50"/>
        <v>89.13</v>
      </c>
      <c r="W88" s="16">
        <v>36</v>
      </c>
      <c r="X88" s="16">
        <v>0</v>
      </c>
      <c r="Y88" s="16">
        <f t="shared" si="39"/>
        <v>0</v>
      </c>
      <c r="Z88" s="16">
        <v>0</v>
      </c>
      <c r="AA88" s="16">
        <v>0</v>
      </c>
      <c r="AB88" s="16">
        <v>0</v>
      </c>
      <c r="AC88" s="16">
        <v>0</v>
      </c>
      <c r="AD88" s="16">
        <v>0</v>
      </c>
      <c r="AE88" s="16">
        <v>0</v>
      </c>
      <c r="AF88" s="16">
        <v>0</v>
      </c>
      <c r="AG88" s="16">
        <v>11054.6</v>
      </c>
      <c r="AH88" s="16">
        <v>9287.2999999999993</v>
      </c>
      <c r="AI88" s="16">
        <v>0</v>
      </c>
      <c r="AJ88" s="16">
        <v>0</v>
      </c>
      <c r="AK88" s="16">
        <v>0</v>
      </c>
      <c r="AL88" s="16">
        <v>0</v>
      </c>
      <c r="AM88" s="16">
        <v>0</v>
      </c>
      <c r="AN88" s="16">
        <v>0</v>
      </c>
      <c r="AO88" s="16">
        <v>0</v>
      </c>
      <c r="AP88" s="16">
        <v>0</v>
      </c>
      <c r="AQ88" s="16">
        <f t="shared" si="51"/>
        <v>500</v>
      </c>
      <c r="AR88" s="16">
        <f t="shared" si="52"/>
        <v>259.45</v>
      </c>
      <c r="AS88" s="16">
        <f t="shared" si="53"/>
        <v>51.89</v>
      </c>
      <c r="AT88" s="16">
        <v>500</v>
      </c>
      <c r="AU88" s="16">
        <v>259.45</v>
      </c>
      <c r="AV88" s="16">
        <v>0</v>
      </c>
      <c r="AW88" s="16">
        <v>0</v>
      </c>
      <c r="AX88" s="16">
        <v>0</v>
      </c>
      <c r="AY88" s="16">
        <v>0</v>
      </c>
      <c r="AZ88" s="16">
        <v>0</v>
      </c>
      <c r="BA88" s="16">
        <v>0</v>
      </c>
      <c r="BB88" s="16">
        <v>0</v>
      </c>
      <c r="BC88" s="16">
        <v>0</v>
      </c>
      <c r="BD88" s="16">
        <v>0</v>
      </c>
      <c r="BE88" s="16">
        <v>0</v>
      </c>
      <c r="BF88" s="16">
        <v>0</v>
      </c>
      <c r="BG88" s="16">
        <v>59</v>
      </c>
      <c r="BH88" s="16">
        <v>0</v>
      </c>
      <c r="BI88" s="16">
        <v>0</v>
      </c>
      <c r="BJ88" s="16">
        <v>0</v>
      </c>
      <c r="BK88" s="16">
        <v>0</v>
      </c>
      <c r="BL88" s="16">
        <v>0</v>
      </c>
      <c r="BM88" s="16">
        <v>0</v>
      </c>
      <c r="BN88" s="16">
        <v>0</v>
      </c>
      <c r="BO88" s="16">
        <v>0</v>
      </c>
      <c r="BP88" s="16">
        <v>0</v>
      </c>
      <c r="BQ88" s="16">
        <v>0</v>
      </c>
      <c r="BR88" s="16">
        <v>0</v>
      </c>
      <c r="BS88" s="16">
        <v>0</v>
      </c>
      <c r="BT88" s="16">
        <v>-6190.1850000000004</v>
      </c>
      <c r="BU88" s="16">
        <f t="shared" si="54"/>
        <v>19050</v>
      </c>
      <c r="BV88" s="16">
        <f t="shared" si="55"/>
        <v>6961.3180000000002</v>
      </c>
      <c r="BW88" s="16">
        <v>0</v>
      </c>
      <c r="BX88" s="16">
        <v>0</v>
      </c>
      <c r="BY88" s="16">
        <v>0</v>
      </c>
      <c r="BZ88" s="16">
        <v>0</v>
      </c>
      <c r="CA88" s="16">
        <v>0</v>
      </c>
      <c r="CB88" s="16">
        <v>0</v>
      </c>
      <c r="CC88" s="16">
        <v>0</v>
      </c>
      <c r="CD88" s="16">
        <v>0</v>
      </c>
      <c r="CE88" s="16">
        <v>0</v>
      </c>
      <c r="CF88" s="16">
        <v>0</v>
      </c>
      <c r="CG88" s="16">
        <v>2200</v>
      </c>
      <c r="CH88" s="16">
        <v>0</v>
      </c>
      <c r="CI88" s="16">
        <v>0</v>
      </c>
      <c r="CJ88" s="16">
        <f t="shared" si="56"/>
        <v>2200</v>
      </c>
      <c r="CK88" s="16">
        <f t="shared" si="57"/>
        <v>0</v>
      </c>
      <c r="CM88" s="17"/>
      <c r="CN88" s="17"/>
      <c r="CP88" s="17"/>
      <c r="CQ88" s="17"/>
      <c r="CS88" s="17"/>
    </row>
    <row r="89" spans="1:97" s="18" customFormat="1" ht="18" customHeight="1" x14ac:dyDescent="0.25">
      <c r="A89" s="14">
        <v>80</v>
      </c>
      <c r="B89" s="15" t="s">
        <v>80</v>
      </c>
      <c r="C89" s="16">
        <v>6494.9</v>
      </c>
      <c r="D89" s="16">
        <v>0</v>
      </c>
      <c r="E89" s="16">
        <f t="shared" si="40"/>
        <v>49017.5</v>
      </c>
      <c r="F89" s="16">
        <f t="shared" si="41"/>
        <v>41779.037999999993</v>
      </c>
      <c r="G89" s="16">
        <f t="shared" si="42"/>
        <v>85.232902534808986</v>
      </c>
      <c r="H89" s="16">
        <f t="shared" si="43"/>
        <v>15349.7</v>
      </c>
      <c r="I89" s="16">
        <f t="shared" si="44"/>
        <v>13858.338</v>
      </c>
      <c r="J89" s="16">
        <f t="shared" si="45"/>
        <v>90.284096757591342</v>
      </c>
      <c r="K89" s="16">
        <f t="shared" si="46"/>
        <v>6460.4000000000005</v>
      </c>
      <c r="L89" s="16">
        <f t="shared" si="47"/>
        <v>4903.1379999999999</v>
      </c>
      <c r="M89" s="16">
        <f t="shared" si="48"/>
        <v>75.89526964274657</v>
      </c>
      <c r="N89" s="16">
        <v>210.1</v>
      </c>
      <c r="O89" s="16">
        <v>127.238</v>
      </c>
      <c r="P89" s="16">
        <f t="shared" ref="P89:P100" si="58">O89/N89*100</f>
        <v>60.560685387910517</v>
      </c>
      <c r="Q89" s="16">
        <v>6989.3</v>
      </c>
      <c r="R89" s="16">
        <v>4586.7</v>
      </c>
      <c r="S89" s="16">
        <f t="shared" si="49"/>
        <v>65.624597599187325</v>
      </c>
      <c r="T89" s="16">
        <v>6250.3</v>
      </c>
      <c r="U89" s="16">
        <v>4775.8999999999996</v>
      </c>
      <c r="V89" s="16">
        <f t="shared" si="50"/>
        <v>76.410732284850326</v>
      </c>
      <c r="W89" s="16">
        <v>80</v>
      </c>
      <c r="X89" s="16">
        <v>41</v>
      </c>
      <c r="Y89" s="16">
        <f t="shared" si="39"/>
        <v>51.249999999999993</v>
      </c>
      <c r="Z89" s="16">
        <v>0</v>
      </c>
      <c r="AA89" s="16">
        <v>0</v>
      </c>
      <c r="AB89" s="16">
        <v>0</v>
      </c>
      <c r="AC89" s="16">
        <v>0</v>
      </c>
      <c r="AD89" s="16">
        <v>0</v>
      </c>
      <c r="AE89" s="16">
        <v>0</v>
      </c>
      <c r="AF89" s="16">
        <v>0</v>
      </c>
      <c r="AG89" s="16">
        <v>32034.2</v>
      </c>
      <c r="AH89" s="16">
        <v>26695.1</v>
      </c>
      <c r="AI89" s="16">
        <v>0</v>
      </c>
      <c r="AJ89" s="16">
        <v>0</v>
      </c>
      <c r="AK89" s="16">
        <v>1633.6</v>
      </c>
      <c r="AL89" s="16">
        <v>1225.5999999999999</v>
      </c>
      <c r="AM89" s="16">
        <v>0</v>
      </c>
      <c r="AN89" s="16">
        <v>0</v>
      </c>
      <c r="AO89" s="16">
        <v>0</v>
      </c>
      <c r="AP89" s="16">
        <v>0</v>
      </c>
      <c r="AQ89" s="16">
        <f t="shared" si="51"/>
        <v>0</v>
      </c>
      <c r="AR89" s="16">
        <f t="shared" si="52"/>
        <v>0</v>
      </c>
      <c r="AS89" s="16">
        <v>0</v>
      </c>
      <c r="AT89" s="16">
        <v>0</v>
      </c>
      <c r="AU89" s="16">
        <v>0</v>
      </c>
      <c r="AV89" s="16">
        <v>0</v>
      </c>
      <c r="AW89" s="16">
        <v>0</v>
      </c>
      <c r="AX89" s="16">
        <v>0</v>
      </c>
      <c r="AY89" s="16">
        <v>0</v>
      </c>
      <c r="AZ89" s="16">
        <v>0</v>
      </c>
      <c r="BA89" s="16">
        <v>0</v>
      </c>
      <c r="BB89" s="16">
        <v>0</v>
      </c>
      <c r="BC89" s="16">
        <v>0</v>
      </c>
      <c r="BD89" s="16">
        <v>0</v>
      </c>
      <c r="BE89" s="16">
        <v>0</v>
      </c>
      <c r="BF89" s="16">
        <v>0</v>
      </c>
      <c r="BG89" s="16">
        <v>0</v>
      </c>
      <c r="BH89" s="16">
        <v>1260</v>
      </c>
      <c r="BI89" s="16">
        <v>3640.5</v>
      </c>
      <c r="BJ89" s="16">
        <v>0</v>
      </c>
      <c r="BK89" s="16">
        <v>0</v>
      </c>
      <c r="BL89" s="16">
        <v>0</v>
      </c>
      <c r="BM89" s="16">
        <v>0</v>
      </c>
      <c r="BN89" s="16">
        <v>0</v>
      </c>
      <c r="BO89" s="16">
        <v>0</v>
      </c>
      <c r="BP89" s="16">
        <v>0</v>
      </c>
      <c r="BQ89" s="16">
        <v>0</v>
      </c>
      <c r="BR89" s="16">
        <v>560</v>
      </c>
      <c r="BS89" s="16">
        <v>687</v>
      </c>
      <c r="BT89" s="16">
        <v>0</v>
      </c>
      <c r="BU89" s="16">
        <f t="shared" si="54"/>
        <v>49017.5</v>
      </c>
      <c r="BV89" s="16">
        <f t="shared" si="55"/>
        <v>41779.037999999993</v>
      </c>
      <c r="BW89" s="16">
        <v>0</v>
      </c>
      <c r="BX89" s="16">
        <v>0</v>
      </c>
      <c r="BY89" s="16">
        <v>0</v>
      </c>
      <c r="BZ89" s="16">
        <v>0</v>
      </c>
      <c r="CA89" s="16">
        <v>0</v>
      </c>
      <c r="CB89" s="16">
        <v>0</v>
      </c>
      <c r="CC89" s="16">
        <v>0</v>
      </c>
      <c r="CD89" s="16">
        <v>0</v>
      </c>
      <c r="CE89" s="16">
        <v>0</v>
      </c>
      <c r="CF89" s="16">
        <v>0</v>
      </c>
      <c r="CG89" s="16">
        <v>780</v>
      </c>
      <c r="CH89" s="16">
        <v>780</v>
      </c>
      <c r="CI89" s="16">
        <v>0</v>
      </c>
      <c r="CJ89" s="16">
        <f t="shared" si="56"/>
        <v>780</v>
      </c>
      <c r="CK89" s="16">
        <f t="shared" si="57"/>
        <v>780</v>
      </c>
      <c r="CM89" s="17"/>
      <c r="CN89" s="17"/>
      <c r="CP89" s="17"/>
      <c r="CQ89" s="17"/>
      <c r="CS89" s="17"/>
    </row>
    <row r="90" spans="1:97" s="18" customFormat="1" ht="18" customHeight="1" x14ac:dyDescent="0.25">
      <c r="A90" s="14">
        <v>81</v>
      </c>
      <c r="B90" s="15" t="s">
        <v>81</v>
      </c>
      <c r="C90" s="16">
        <v>3625.8</v>
      </c>
      <c r="D90" s="16">
        <v>0</v>
      </c>
      <c r="E90" s="16">
        <f t="shared" si="40"/>
        <v>51803.1</v>
      </c>
      <c r="F90" s="16">
        <f t="shared" si="41"/>
        <v>39127.276999999995</v>
      </c>
      <c r="G90" s="16">
        <f t="shared" si="42"/>
        <v>75.530763602950387</v>
      </c>
      <c r="H90" s="16">
        <f t="shared" si="43"/>
        <v>20481.900000000001</v>
      </c>
      <c r="I90" s="16">
        <f t="shared" si="44"/>
        <v>12026.277000000002</v>
      </c>
      <c r="J90" s="16">
        <f t="shared" si="45"/>
        <v>58.716608322470087</v>
      </c>
      <c r="K90" s="16">
        <f t="shared" si="46"/>
        <v>6001.9</v>
      </c>
      <c r="L90" s="16">
        <f t="shared" si="47"/>
        <v>3596.58</v>
      </c>
      <c r="M90" s="16">
        <f t="shared" si="48"/>
        <v>59.924024059047973</v>
      </c>
      <c r="N90" s="16">
        <v>324.5</v>
      </c>
      <c r="O90" s="16">
        <v>46.63</v>
      </c>
      <c r="P90" s="16">
        <f t="shared" si="58"/>
        <v>14.36979969183359</v>
      </c>
      <c r="Q90" s="16">
        <v>8000</v>
      </c>
      <c r="R90" s="16">
        <v>3704.35</v>
      </c>
      <c r="S90" s="16">
        <f t="shared" si="49"/>
        <v>46.304375</v>
      </c>
      <c r="T90" s="16">
        <v>5677.4</v>
      </c>
      <c r="U90" s="16">
        <v>3549.95</v>
      </c>
      <c r="V90" s="16">
        <f t="shared" si="50"/>
        <v>62.527741571846271</v>
      </c>
      <c r="W90" s="16">
        <v>430</v>
      </c>
      <c r="X90" s="16">
        <v>371.1</v>
      </c>
      <c r="Y90" s="16">
        <f t="shared" si="39"/>
        <v>86.302325581395351</v>
      </c>
      <c r="Z90" s="16">
        <v>0</v>
      </c>
      <c r="AA90" s="16">
        <v>0</v>
      </c>
      <c r="AB90" s="16">
        <v>0</v>
      </c>
      <c r="AC90" s="16">
        <v>0</v>
      </c>
      <c r="AD90" s="16">
        <v>0</v>
      </c>
      <c r="AE90" s="16">
        <v>0</v>
      </c>
      <c r="AF90" s="16">
        <v>0</v>
      </c>
      <c r="AG90" s="16">
        <v>31321.200000000001</v>
      </c>
      <c r="AH90" s="16">
        <v>26101</v>
      </c>
      <c r="AI90" s="16">
        <v>0</v>
      </c>
      <c r="AJ90" s="16">
        <v>0</v>
      </c>
      <c r="AK90" s="16">
        <v>0</v>
      </c>
      <c r="AL90" s="16">
        <v>0</v>
      </c>
      <c r="AM90" s="16">
        <v>0</v>
      </c>
      <c r="AN90" s="16">
        <v>0</v>
      </c>
      <c r="AO90" s="16">
        <v>0</v>
      </c>
      <c r="AP90" s="16">
        <v>0</v>
      </c>
      <c r="AQ90" s="16">
        <f t="shared" si="51"/>
        <v>2000</v>
      </c>
      <c r="AR90" s="16">
        <f t="shared" si="52"/>
        <v>1998.25</v>
      </c>
      <c r="AS90" s="16">
        <f t="shared" ref="AS90:AS107" si="59">AR90/AQ90*100</f>
        <v>99.912500000000009</v>
      </c>
      <c r="AT90" s="16">
        <v>2000</v>
      </c>
      <c r="AU90" s="16">
        <v>1998.25</v>
      </c>
      <c r="AV90" s="16">
        <v>0</v>
      </c>
      <c r="AW90" s="16">
        <v>0</v>
      </c>
      <c r="AX90" s="16">
        <v>0</v>
      </c>
      <c r="AY90" s="16">
        <v>0</v>
      </c>
      <c r="AZ90" s="16">
        <v>0</v>
      </c>
      <c r="BA90" s="16">
        <v>0</v>
      </c>
      <c r="BB90" s="16">
        <v>0</v>
      </c>
      <c r="BC90" s="16">
        <v>0</v>
      </c>
      <c r="BD90" s="16">
        <v>0</v>
      </c>
      <c r="BE90" s="16">
        <v>0</v>
      </c>
      <c r="BF90" s="16">
        <v>1000</v>
      </c>
      <c r="BG90" s="16">
        <v>386.6</v>
      </c>
      <c r="BH90" s="16">
        <v>2650</v>
      </c>
      <c r="BI90" s="16">
        <v>221.7</v>
      </c>
      <c r="BJ90" s="16">
        <v>800</v>
      </c>
      <c r="BK90" s="16">
        <v>192.1</v>
      </c>
      <c r="BL90" s="16">
        <v>200</v>
      </c>
      <c r="BM90" s="16">
        <v>1548.1969999999999</v>
      </c>
      <c r="BN90" s="16">
        <v>200</v>
      </c>
      <c r="BO90" s="16">
        <v>199.5</v>
      </c>
      <c r="BP90" s="16">
        <v>0</v>
      </c>
      <c r="BQ90" s="16">
        <v>0</v>
      </c>
      <c r="BR90" s="16">
        <v>0</v>
      </c>
      <c r="BS90" s="16">
        <v>0</v>
      </c>
      <c r="BT90" s="16">
        <v>0</v>
      </c>
      <c r="BU90" s="16">
        <f t="shared" si="54"/>
        <v>51803.1</v>
      </c>
      <c r="BV90" s="16">
        <f t="shared" si="55"/>
        <v>38127.276999999995</v>
      </c>
      <c r="BW90" s="16">
        <v>0</v>
      </c>
      <c r="BX90" s="16">
        <v>0</v>
      </c>
      <c r="BY90" s="16">
        <v>0</v>
      </c>
      <c r="BZ90" s="16">
        <v>0</v>
      </c>
      <c r="CA90" s="16">
        <v>0</v>
      </c>
      <c r="CB90" s="16">
        <v>0</v>
      </c>
      <c r="CC90" s="16">
        <v>0</v>
      </c>
      <c r="CD90" s="16">
        <v>1000</v>
      </c>
      <c r="CE90" s="16">
        <v>0</v>
      </c>
      <c r="CF90" s="16">
        <v>0</v>
      </c>
      <c r="CG90" s="16">
        <v>0</v>
      </c>
      <c r="CH90" s="16">
        <v>0</v>
      </c>
      <c r="CI90" s="16">
        <v>0</v>
      </c>
      <c r="CJ90" s="16">
        <f t="shared" si="56"/>
        <v>0</v>
      </c>
      <c r="CK90" s="16">
        <f t="shared" si="57"/>
        <v>1000</v>
      </c>
      <c r="CM90" s="17"/>
      <c r="CN90" s="17"/>
      <c r="CP90" s="17"/>
      <c r="CQ90" s="17"/>
      <c r="CS90" s="17"/>
    </row>
    <row r="91" spans="1:97" s="18" customFormat="1" ht="18" customHeight="1" x14ac:dyDescent="0.25">
      <c r="A91" s="14">
        <v>82</v>
      </c>
      <c r="B91" s="15" t="s">
        <v>82</v>
      </c>
      <c r="C91" s="16">
        <v>1961.6</v>
      </c>
      <c r="D91" s="16">
        <v>0</v>
      </c>
      <c r="E91" s="16">
        <f t="shared" si="40"/>
        <v>60382.400000000001</v>
      </c>
      <c r="F91" s="16">
        <f t="shared" si="41"/>
        <v>45259.023199999996</v>
      </c>
      <c r="G91" s="16">
        <f t="shared" si="42"/>
        <v>74.953998516123903</v>
      </c>
      <c r="H91" s="16">
        <f t="shared" si="43"/>
        <v>17180</v>
      </c>
      <c r="I91" s="16">
        <f t="shared" si="44"/>
        <v>9257.0232000000015</v>
      </c>
      <c r="J91" s="16">
        <f t="shared" si="45"/>
        <v>53.882556461001172</v>
      </c>
      <c r="K91" s="16">
        <f t="shared" si="46"/>
        <v>7080</v>
      </c>
      <c r="L91" s="16">
        <f t="shared" si="47"/>
        <v>4979.8159999999998</v>
      </c>
      <c r="M91" s="16">
        <f t="shared" si="48"/>
        <v>70.336384180790958</v>
      </c>
      <c r="N91" s="16">
        <v>510</v>
      </c>
      <c r="O91" s="16">
        <v>5.3159999999999998</v>
      </c>
      <c r="P91" s="16">
        <f t="shared" si="58"/>
        <v>1.0423529411764705</v>
      </c>
      <c r="Q91" s="16">
        <v>7250</v>
      </c>
      <c r="R91" s="16">
        <v>2049.0672</v>
      </c>
      <c r="S91" s="16">
        <f t="shared" si="49"/>
        <v>28.262995862068962</v>
      </c>
      <c r="T91" s="16">
        <v>6570</v>
      </c>
      <c r="U91" s="16">
        <v>4974.5</v>
      </c>
      <c r="V91" s="16">
        <f t="shared" si="50"/>
        <v>75.715372907153736</v>
      </c>
      <c r="W91" s="16">
        <v>150</v>
      </c>
      <c r="X91" s="16">
        <v>402.22</v>
      </c>
      <c r="Y91" s="16">
        <f t="shared" si="39"/>
        <v>268.14666666666665</v>
      </c>
      <c r="Z91" s="16">
        <v>0</v>
      </c>
      <c r="AA91" s="16">
        <v>0</v>
      </c>
      <c r="AB91" s="16">
        <v>0</v>
      </c>
      <c r="AC91" s="16">
        <v>0</v>
      </c>
      <c r="AD91" s="16">
        <v>0</v>
      </c>
      <c r="AE91" s="16">
        <v>0</v>
      </c>
      <c r="AF91" s="16">
        <v>0</v>
      </c>
      <c r="AG91" s="16">
        <v>43202.400000000001</v>
      </c>
      <c r="AH91" s="16">
        <v>36002</v>
      </c>
      <c r="AI91" s="16">
        <v>0</v>
      </c>
      <c r="AJ91" s="16">
        <v>0</v>
      </c>
      <c r="AK91" s="16">
        <v>0</v>
      </c>
      <c r="AL91" s="16">
        <v>0</v>
      </c>
      <c r="AM91" s="16">
        <v>0</v>
      </c>
      <c r="AN91" s="16">
        <v>0</v>
      </c>
      <c r="AO91" s="16">
        <v>0</v>
      </c>
      <c r="AP91" s="16">
        <v>0</v>
      </c>
      <c r="AQ91" s="16">
        <f t="shared" si="51"/>
        <v>100</v>
      </c>
      <c r="AR91" s="16">
        <f t="shared" si="52"/>
        <v>34.6</v>
      </c>
      <c r="AS91" s="16">
        <f t="shared" si="59"/>
        <v>34.6</v>
      </c>
      <c r="AT91" s="16">
        <v>100</v>
      </c>
      <c r="AU91" s="16">
        <v>34.6</v>
      </c>
      <c r="AV91" s="16">
        <v>0</v>
      </c>
      <c r="AW91" s="16">
        <v>0</v>
      </c>
      <c r="AX91" s="16">
        <v>0</v>
      </c>
      <c r="AY91" s="16">
        <v>0</v>
      </c>
      <c r="AZ91" s="16">
        <v>0</v>
      </c>
      <c r="BA91" s="16">
        <v>0</v>
      </c>
      <c r="BB91" s="16">
        <v>0</v>
      </c>
      <c r="BC91" s="16">
        <v>0</v>
      </c>
      <c r="BD91" s="16">
        <v>0</v>
      </c>
      <c r="BE91" s="16">
        <v>0</v>
      </c>
      <c r="BF91" s="16">
        <v>2000</v>
      </c>
      <c r="BG91" s="16">
        <v>1291.32</v>
      </c>
      <c r="BH91" s="16">
        <v>0</v>
      </c>
      <c r="BI91" s="16">
        <v>0</v>
      </c>
      <c r="BJ91" s="16">
        <v>900</v>
      </c>
      <c r="BK91" s="16">
        <v>0</v>
      </c>
      <c r="BL91" s="16">
        <v>0</v>
      </c>
      <c r="BM91" s="16">
        <v>0</v>
      </c>
      <c r="BN91" s="16">
        <v>0</v>
      </c>
      <c r="BO91" s="16">
        <v>0</v>
      </c>
      <c r="BP91" s="16">
        <v>0</v>
      </c>
      <c r="BQ91" s="16">
        <v>0</v>
      </c>
      <c r="BR91" s="16">
        <v>600</v>
      </c>
      <c r="BS91" s="16">
        <v>500</v>
      </c>
      <c r="BT91" s="16">
        <v>0</v>
      </c>
      <c r="BU91" s="16">
        <f t="shared" si="54"/>
        <v>60382.400000000001</v>
      </c>
      <c r="BV91" s="16">
        <f t="shared" si="55"/>
        <v>45259.023199999996</v>
      </c>
      <c r="BW91" s="16">
        <v>0</v>
      </c>
      <c r="BX91" s="16">
        <v>0</v>
      </c>
      <c r="BY91" s="16">
        <v>0</v>
      </c>
      <c r="BZ91" s="16">
        <v>0</v>
      </c>
      <c r="CA91" s="16">
        <v>0</v>
      </c>
      <c r="CB91" s="16">
        <v>0</v>
      </c>
      <c r="CC91" s="16">
        <v>0</v>
      </c>
      <c r="CD91" s="16">
        <v>0</v>
      </c>
      <c r="CE91" s="16">
        <v>0</v>
      </c>
      <c r="CF91" s="16">
        <v>0</v>
      </c>
      <c r="CG91" s="16">
        <v>4200</v>
      </c>
      <c r="CH91" s="16">
        <v>1936</v>
      </c>
      <c r="CI91" s="16">
        <v>0</v>
      </c>
      <c r="CJ91" s="16">
        <f t="shared" si="56"/>
        <v>4200</v>
      </c>
      <c r="CK91" s="16">
        <f t="shared" si="57"/>
        <v>1936</v>
      </c>
      <c r="CM91" s="17"/>
      <c r="CN91" s="17"/>
      <c r="CP91" s="17"/>
      <c r="CQ91" s="17"/>
      <c r="CS91" s="17"/>
    </row>
    <row r="92" spans="1:97" s="18" customFormat="1" ht="18" customHeight="1" x14ac:dyDescent="0.25">
      <c r="A92" s="14">
        <v>83</v>
      </c>
      <c r="B92" s="15" t="s">
        <v>83</v>
      </c>
      <c r="C92" s="16">
        <v>8821</v>
      </c>
      <c r="D92" s="16">
        <v>128</v>
      </c>
      <c r="E92" s="16">
        <f t="shared" si="40"/>
        <v>102810.6</v>
      </c>
      <c r="F92" s="16">
        <f t="shared" si="41"/>
        <v>85163.589200000002</v>
      </c>
      <c r="G92" s="16">
        <f t="shared" si="42"/>
        <v>82.835416970623655</v>
      </c>
      <c r="H92" s="16">
        <f t="shared" si="43"/>
        <v>22470</v>
      </c>
      <c r="I92" s="16">
        <f t="shared" si="44"/>
        <v>18213.089200000002</v>
      </c>
      <c r="J92" s="16">
        <f t="shared" si="45"/>
        <v>81.055136626613262</v>
      </c>
      <c r="K92" s="16">
        <f t="shared" si="46"/>
        <v>6410</v>
      </c>
      <c r="L92" s="16">
        <f t="shared" si="47"/>
        <v>7231.8620000000001</v>
      </c>
      <c r="M92" s="16">
        <f t="shared" si="48"/>
        <v>112.8215600624025</v>
      </c>
      <c r="N92" s="16">
        <v>210</v>
      </c>
      <c r="O92" s="16">
        <v>187.809</v>
      </c>
      <c r="P92" s="16">
        <f t="shared" si="58"/>
        <v>89.432857142857131</v>
      </c>
      <c r="Q92" s="16">
        <v>9200</v>
      </c>
      <c r="R92" s="16">
        <v>5103.0106999999998</v>
      </c>
      <c r="S92" s="16">
        <f t="shared" si="49"/>
        <v>55.467507608695655</v>
      </c>
      <c r="T92" s="16">
        <v>6200</v>
      </c>
      <c r="U92" s="16">
        <v>7044.0529999999999</v>
      </c>
      <c r="V92" s="16">
        <f t="shared" si="50"/>
        <v>113.61375806451612</v>
      </c>
      <c r="W92" s="16">
        <v>1000</v>
      </c>
      <c r="X92" s="16">
        <v>787.76</v>
      </c>
      <c r="Y92" s="16">
        <f t="shared" si="39"/>
        <v>78.775999999999996</v>
      </c>
      <c r="Z92" s="16">
        <v>0</v>
      </c>
      <c r="AA92" s="16">
        <v>0</v>
      </c>
      <c r="AB92" s="16">
        <v>0</v>
      </c>
      <c r="AC92" s="16">
        <v>0</v>
      </c>
      <c r="AD92" s="16">
        <v>0</v>
      </c>
      <c r="AE92" s="16">
        <v>0</v>
      </c>
      <c r="AF92" s="16">
        <v>0</v>
      </c>
      <c r="AG92" s="16">
        <v>80340.600000000006</v>
      </c>
      <c r="AH92" s="16">
        <v>66950.5</v>
      </c>
      <c r="AI92" s="16">
        <v>0</v>
      </c>
      <c r="AJ92" s="16">
        <v>0</v>
      </c>
      <c r="AK92" s="16">
        <v>0</v>
      </c>
      <c r="AL92" s="16">
        <v>0</v>
      </c>
      <c r="AM92" s="16">
        <v>0</v>
      </c>
      <c r="AN92" s="16">
        <v>0</v>
      </c>
      <c r="AO92" s="16">
        <v>0</v>
      </c>
      <c r="AP92" s="16">
        <v>0</v>
      </c>
      <c r="AQ92" s="16">
        <f t="shared" si="51"/>
        <v>2460</v>
      </c>
      <c r="AR92" s="16">
        <f t="shared" si="52"/>
        <v>2051.0015000000003</v>
      </c>
      <c r="AS92" s="16">
        <f t="shared" si="59"/>
        <v>83.37404471544717</v>
      </c>
      <c r="AT92" s="16">
        <v>660</v>
      </c>
      <c r="AU92" s="16">
        <v>551</v>
      </c>
      <c r="AV92" s="16">
        <v>0</v>
      </c>
      <c r="AW92" s="16">
        <v>0</v>
      </c>
      <c r="AX92" s="16">
        <v>0</v>
      </c>
      <c r="AY92" s="16">
        <v>0</v>
      </c>
      <c r="AZ92" s="16">
        <v>1800</v>
      </c>
      <c r="BA92" s="16">
        <v>1500.0015000000001</v>
      </c>
      <c r="BB92" s="16">
        <v>0</v>
      </c>
      <c r="BC92" s="16">
        <v>0</v>
      </c>
      <c r="BD92" s="16">
        <v>0</v>
      </c>
      <c r="BE92" s="16">
        <v>0</v>
      </c>
      <c r="BF92" s="16">
        <v>0</v>
      </c>
      <c r="BG92" s="16">
        <v>0</v>
      </c>
      <c r="BH92" s="16">
        <v>3400</v>
      </c>
      <c r="BI92" s="16">
        <v>3039.4549999999999</v>
      </c>
      <c r="BJ92" s="16">
        <v>1092</v>
      </c>
      <c r="BK92" s="16">
        <v>759.65499999999997</v>
      </c>
      <c r="BL92" s="16">
        <v>0</v>
      </c>
      <c r="BM92" s="16">
        <v>0</v>
      </c>
      <c r="BN92" s="16">
        <v>0</v>
      </c>
      <c r="BO92" s="16">
        <v>0</v>
      </c>
      <c r="BP92" s="16">
        <v>0</v>
      </c>
      <c r="BQ92" s="16">
        <v>0</v>
      </c>
      <c r="BR92" s="16">
        <v>0</v>
      </c>
      <c r="BS92" s="16">
        <v>0</v>
      </c>
      <c r="BT92" s="16">
        <v>0</v>
      </c>
      <c r="BU92" s="16">
        <f t="shared" si="54"/>
        <v>102810.6</v>
      </c>
      <c r="BV92" s="16">
        <f t="shared" si="55"/>
        <v>85163.589200000002</v>
      </c>
      <c r="BW92" s="16">
        <v>0</v>
      </c>
      <c r="BX92" s="16">
        <v>0</v>
      </c>
      <c r="BY92" s="16">
        <v>0</v>
      </c>
      <c r="BZ92" s="16">
        <v>0</v>
      </c>
      <c r="CA92" s="16">
        <v>0</v>
      </c>
      <c r="CB92" s="16">
        <v>0</v>
      </c>
      <c r="CC92" s="16">
        <v>0</v>
      </c>
      <c r="CD92" s="16">
        <v>0</v>
      </c>
      <c r="CE92" s="16">
        <v>0</v>
      </c>
      <c r="CF92" s="16">
        <v>0</v>
      </c>
      <c r="CG92" s="16">
        <v>5000</v>
      </c>
      <c r="CH92" s="16">
        <v>5000</v>
      </c>
      <c r="CI92" s="16">
        <v>0</v>
      </c>
      <c r="CJ92" s="16">
        <f t="shared" si="56"/>
        <v>5000</v>
      </c>
      <c r="CK92" s="16">
        <f t="shared" si="57"/>
        <v>5000</v>
      </c>
      <c r="CM92" s="17"/>
      <c r="CN92" s="17"/>
      <c r="CP92" s="17"/>
      <c r="CQ92" s="17"/>
      <c r="CS92" s="17"/>
    </row>
    <row r="93" spans="1:97" s="18" customFormat="1" ht="18" customHeight="1" x14ac:dyDescent="0.25">
      <c r="A93" s="14">
        <v>84</v>
      </c>
      <c r="B93" s="15" t="s">
        <v>84</v>
      </c>
      <c r="C93" s="16">
        <v>15581.2</v>
      </c>
      <c r="D93" s="16">
        <v>0</v>
      </c>
      <c r="E93" s="16">
        <f t="shared" si="40"/>
        <v>29650</v>
      </c>
      <c r="F93" s="16">
        <f t="shared" si="41"/>
        <v>23725.865000000002</v>
      </c>
      <c r="G93" s="16">
        <f t="shared" si="42"/>
        <v>80.019780775716697</v>
      </c>
      <c r="H93" s="16">
        <f t="shared" si="43"/>
        <v>9381.2000000000007</v>
      </c>
      <c r="I93" s="16">
        <f t="shared" si="44"/>
        <v>6835.2650000000003</v>
      </c>
      <c r="J93" s="16">
        <f t="shared" si="45"/>
        <v>72.861307721826634</v>
      </c>
      <c r="K93" s="16">
        <f t="shared" si="46"/>
        <v>2540</v>
      </c>
      <c r="L93" s="16">
        <f t="shared" si="47"/>
        <v>1592.8697</v>
      </c>
      <c r="M93" s="16">
        <f t="shared" si="48"/>
        <v>62.711405511811023</v>
      </c>
      <c r="N93" s="16">
        <v>140</v>
      </c>
      <c r="O93" s="16">
        <v>134.53970000000001</v>
      </c>
      <c r="P93" s="16">
        <f t="shared" si="58"/>
        <v>96.09978571428573</v>
      </c>
      <c r="Q93" s="16">
        <v>4050</v>
      </c>
      <c r="R93" s="16">
        <v>2371.9573</v>
      </c>
      <c r="S93" s="16">
        <f t="shared" si="49"/>
        <v>58.56684691358025</v>
      </c>
      <c r="T93" s="16">
        <v>2400</v>
      </c>
      <c r="U93" s="16">
        <v>1458.33</v>
      </c>
      <c r="V93" s="16">
        <f t="shared" si="50"/>
        <v>60.763749999999995</v>
      </c>
      <c r="W93" s="16">
        <v>60</v>
      </c>
      <c r="X93" s="16">
        <v>44.13</v>
      </c>
      <c r="Y93" s="16">
        <f t="shared" si="39"/>
        <v>73.550000000000011</v>
      </c>
      <c r="Z93" s="16">
        <v>1431.2</v>
      </c>
      <c r="AA93" s="16">
        <v>1850</v>
      </c>
      <c r="AB93" s="16">
        <f>AA93/Z93*100</f>
        <v>129.26215762996088</v>
      </c>
      <c r="AC93" s="16">
        <v>0</v>
      </c>
      <c r="AD93" s="16">
        <v>0</v>
      </c>
      <c r="AE93" s="16">
        <v>0</v>
      </c>
      <c r="AF93" s="16">
        <v>0</v>
      </c>
      <c r="AG93" s="16">
        <v>20268.8</v>
      </c>
      <c r="AH93" s="16">
        <v>16890.599999999999</v>
      </c>
      <c r="AI93" s="16">
        <v>0</v>
      </c>
      <c r="AJ93" s="16">
        <v>0</v>
      </c>
      <c r="AK93" s="16">
        <v>0</v>
      </c>
      <c r="AL93" s="16">
        <v>0</v>
      </c>
      <c r="AM93" s="16">
        <v>0</v>
      </c>
      <c r="AN93" s="16">
        <v>0</v>
      </c>
      <c r="AO93" s="16">
        <v>0</v>
      </c>
      <c r="AP93" s="16">
        <v>0</v>
      </c>
      <c r="AQ93" s="16">
        <f t="shared" si="51"/>
        <v>1060</v>
      </c>
      <c r="AR93" s="16">
        <f t="shared" si="52"/>
        <v>746.30799999999999</v>
      </c>
      <c r="AS93" s="16">
        <f t="shared" si="59"/>
        <v>70.406415094339621</v>
      </c>
      <c r="AT93" s="16">
        <v>1060</v>
      </c>
      <c r="AU93" s="16">
        <v>746.30799999999999</v>
      </c>
      <c r="AV93" s="16">
        <v>0</v>
      </c>
      <c r="AW93" s="16">
        <v>0</v>
      </c>
      <c r="AX93" s="16">
        <v>0</v>
      </c>
      <c r="AY93" s="16">
        <v>0</v>
      </c>
      <c r="AZ93" s="16">
        <v>0</v>
      </c>
      <c r="BA93" s="16">
        <v>0</v>
      </c>
      <c r="BB93" s="16">
        <v>0</v>
      </c>
      <c r="BC93" s="16">
        <v>0</v>
      </c>
      <c r="BD93" s="16">
        <v>0</v>
      </c>
      <c r="BE93" s="16">
        <v>0</v>
      </c>
      <c r="BF93" s="16">
        <v>0</v>
      </c>
      <c r="BG93" s="16">
        <v>0</v>
      </c>
      <c r="BH93" s="16">
        <v>240</v>
      </c>
      <c r="BI93" s="16">
        <v>230</v>
      </c>
      <c r="BJ93" s="16">
        <v>150</v>
      </c>
      <c r="BK93" s="16">
        <v>144</v>
      </c>
      <c r="BL93" s="16">
        <v>0</v>
      </c>
      <c r="BM93" s="16">
        <v>0</v>
      </c>
      <c r="BN93" s="16">
        <v>0</v>
      </c>
      <c r="BO93" s="16">
        <v>0</v>
      </c>
      <c r="BP93" s="16">
        <v>0</v>
      </c>
      <c r="BQ93" s="16">
        <v>0</v>
      </c>
      <c r="BR93" s="16">
        <v>0</v>
      </c>
      <c r="BS93" s="16">
        <v>0</v>
      </c>
      <c r="BT93" s="16">
        <v>0</v>
      </c>
      <c r="BU93" s="16">
        <f t="shared" si="54"/>
        <v>29650</v>
      </c>
      <c r="BV93" s="16">
        <f t="shared" si="55"/>
        <v>23725.865000000002</v>
      </c>
      <c r="BW93" s="16">
        <v>0</v>
      </c>
      <c r="BX93" s="16">
        <v>0</v>
      </c>
      <c r="BY93" s="16">
        <v>0</v>
      </c>
      <c r="BZ93" s="16">
        <v>0</v>
      </c>
      <c r="CA93" s="16">
        <v>0</v>
      </c>
      <c r="CB93" s="16">
        <v>0</v>
      </c>
      <c r="CC93" s="16">
        <v>0</v>
      </c>
      <c r="CD93" s="16">
        <v>0</v>
      </c>
      <c r="CE93" s="16">
        <v>0</v>
      </c>
      <c r="CF93" s="16">
        <v>0</v>
      </c>
      <c r="CG93" s="16">
        <v>0</v>
      </c>
      <c r="CH93" s="16">
        <v>0</v>
      </c>
      <c r="CI93" s="16">
        <v>0</v>
      </c>
      <c r="CJ93" s="16">
        <f t="shared" si="56"/>
        <v>0</v>
      </c>
      <c r="CK93" s="16">
        <f t="shared" si="57"/>
        <v>0</v>
      </c>
      <c r="CM93" s="17"/>
      <c r="CN93" s="17"/>
      <c r="CP93" s="17"/>
      <c r="CQ93" s="17"/>
      <c r="CS93" s="17"/>
    </row>
    <row r="94" spans="1:97" s="18" customFormat="1" ht="18" customHeight="1" x14ac:dyDescent="0.25">
      <c r="A94" s="14">
        <v>85</v>
      </c>
      <c r="B94" s="15" t="s">
        <v>85</v>
      </c>
      <c r="C94" s="16">
        <v>1875.6</v>
      </c>
      <c r="D94" s="16">
        <v>0</v>
      </c>
      <c r="E94" s="16">
        <f t="shared" si="40"/>
        <v>106455.29999999999</v>
      </c>
      <c r="F94" s="16">
        <f t="shared" si="41"/>
        <v>81025.383000000016</v>
      </c>
      <c r="G94" s="16">
        <f t="shared" si="42"/>
        <v>76.112117480294572</v>
      </c>
      <c r="H94" s="16">
        <f t="shared" si="43"/>
        <v>26855.7</v>
      </c>
      <c r="I94" s="16">
        <f t="shared" si="44"/>
        <v>14731.183000000001</v>
      </c>
      <c r="J94" s="16">
        <f t="shared" si="45"/>
        <v>54.853096363155686</v>
      </c>
      <c r="K94" s="16">
        <f t="shared" si="46"/>
        <v>8181.5</v>
      </c>
      <c r="L94" s="16">
        <f t="shared" si="47"/>
        <v>7947.6531999999997</v>
      </c>
      <c r="M94" s="16">
        <f t="shared" si="48"/>
        <v>97.141761290716858</v>
      </c>
      <c r="N94" s="16">
        <v>0.6</v>
      </c>
      <c r="O94" s="16">
        <v>0.55000000000000004</v>
      </c>
      <c r="P94" s="16">
        <f t="shared" si="58"/>
        <v>91.666666666666671</v>
      </c>
      <c r="Q94" s="16">
        <v>12020.5</v>
      </c>
      <c r="R94" s="16">
        <v>2602.2087999999999</v>
      </c>
      <c r="S94" s="16">
        <f t="shared" si="49"/>
        <v>21.648091177571647</v>
      </c>
      <c r="T94" s="16">
        <v>8180.9</v>
      </c>
      <c r="U94" s="16">
        <v>7947.1031999999996</v>
      </c>
      <c r="V94" s="16">
        <f t="shared" si="50"/>
        <v>97.142162842719017</v>
      </c>
      <c r="W94" s="16">
        <v>656</v>
      </c>
      <c r="X94" s="16">
        <v>363.59</v>
      </c>
      <c r="Y94" s="16">
        <f t="shared" si="39"/>
        <v>55.425304878048777</v>
      </c>
      <c r="Z94" s="16">
        <v>0</v>
      </c>
      <c r="AA94" s="16">
        <v>0</v>
      </c>
      <c r="AB94" s="16">
        <v>0</v>
      </c>
      <c r="AC94" s="16">
        <v>0</v>
      </c>
      <c r="AD94" s="16">
        <v>0</v>
      </c>
      <c r="AE94" s="16">
        <v>0</v>
      </c>
      <c r="AF94" s="16">
        <v>0</v>
      </c>
      <c r="AG94" s="16">
        <v>79132.899999999994</v>
      </c>
      <c r="AH94" s="16">
        <v>65944.100000000006</v>
      </c>
      <c r="AI94" s="16">
        <v>0</v>
      </c>
      <c r="AJ94" s="16">
        <v>0</v>
      </c>
      <c r="AK94" s="16">
        <v>466.7</v>
      </c>
      <c r="AL94" s="16">
        <v>350.1</v>
      </c>
      <c r="AM94" s="16">
        <v>0</v>
      </c>
      <c r="AN94" s="16">
        <v>0</v>
      </c>
      <c r="AO94" s="16">
        <v>0</v>
      </c>
      <c r="AP94" s="16">
        <v>0</v>
      </c>
      <c r="AQ94" s="16">
        <f t="shared" si="51"/>
        <v>14.7</v>
      </c>
      <c r="AR94" s="16">
        <f t="shared" si="52"/>
        <v>147.32400000000001</v>
      </c>
      <c r="AS94" s="16">
        <f t="shared" si="59"/>
        <v>1002.2040816326532</v>
      </c>
      <c r="AT94" s="16">
        <v>14.7</v>
      </c>
      <c r="AU94" s="16">
        <v>147.32400000000001</v>
      </c>
      <c r="AV94" s="16">
        <v>0</v>
      </c>
      <c r="AW94" s="16">
        <v>0</v>
      </c>
      <c r="AX94" s="16">
        <v>0</v>
      </c>
      <c r="AY94" s="16">
        <v>0</v>
      </c>
      <c r="AZ94" s="16">
        <v>0</v>
      </c>
      <c r="BA94" s="16">
        <v>0</v>
      </c>
      <c r="BB94" s="16">
        <v>0</v>
      </c>
      <c r="BC94" s="16">
        <v>0</v>
      </c>
      <c r="BD94" s="16">
        <v>0</v>
      </c>
      <c r="BE94" s="16">
        <v>0</v>
      </c>
      <c r="BF94" s="16">
        <v>0</v>
      </c>
      <c r="BG94" s="16">
        <v>0</v>
      </c>
      <c r="BH94" s="16">
        <v>5983</v>
      </c>
      <c r="BI94" s="16">
        <v>3400.3</v>
      </c>
      <c r="BJ94" s="16">
        <v>1800</v>
      </c>
      <c r="BK94" s="16">
        <v>296.54000000000002</v>
      </c>
      <c r="BL94" s="16">
        <v>0</v>
      </c>
      <c r="BM94" s="16">
        <v>270.10700000000003</v>
      </c>
      <c r="BN94" s="16">
        <v>0</v>
      </c>
      <c r="BO94" s="16">
        <v>0</v>
      </c>
      <c r="BP94" s="16">
        <v>0</v>
      </c>
      <c r="BQ94" s="16">
        <v>0</v>
      </c>
      <c r="BR94" s="16">
        <v>0</v>
      </c>
      <c r="BS94" s="16">
        <v>0</v>
      </c>
      <c r="BT94" s="16">
        <v>0</v>
      </c>
      <c r="BU94" s="16">
        <f t="shared" si="54"/>
        <v>106455.29999999999</v>
      </c>
      <c r="BV94" s="16">
        <f t="shared" si="55"/>
        <v>81025.383000000016</v>
      </c>
      <c r="BW94" s="16">
        <v>0</v>
      </c>
      <c r="BX94" s="16">
        <v>0</v>
      </c>
      <c r="BY94" s="16">
        <v>0</v>
      </c>
      <c r="BZ94" s="16">
        <v>0</v>
      </c>
      <c r="CA94" s="16">
        <v>0</v>
      </c>
      <c r="CB94" s="16">
        <v>0</v>
      </c>
      <c r="CC94" s="16">
        <v>0</v>
      </c>
      <c r="CD94" s="16">
        <v>0</v>
      </c>
      <c r="CE94" s="16">
        <v>0</v>
      </c>
      <c r="CF94" s="16">
        <v>0</v>
      </c>
      <c r="CG94" s="16">
        <v>16520</v>
      </c>
      <c r="CH94" s="16">
        <v>9218.9580000000005</v>
      </c>
      <c r="CI94" s="16">
        <v>0</v>
      </c>
      <c r="CJ94" s="16">
        <f t="shared" si="56"/>
        <v>16520</v>
      </c>
      <c r="CK94" s="16">
        <f t="shared" si="57"/>
        <v>9218.9580000000005</v>
      </c>
      <c r="CM94" s="17"/>
      <c r="CN94" s="17"/>
      <c r="CP94" s="17"/>
      <c r="CQ94" s="17"/>
      <c r="CS94" s="17"/>
    </row>
    <row r="95" spans="1:97" s="18" customFormat="1" ht="18" customHeight="1" x14ac:dyDescent="0.25">
      <c r="A95" s="14">
        <v>86</v>
      </c>
      <c r="B95" s="15" t="s">
        <v>86</v>
      </c>
      <c r="C95" s="16">
        <v>2132.3000000000002</v>
      </c>
      <c r="D95" s="16">
        <v>0</v>
      </c>
      <c r="E95" s="16">
        <f t="shared" si="40"/>
        <v>25702</v>
      </c>
      <c r="F95" s="16">
        <f t="shared" si="41"/>
        <v>17776.583999999999</v>
      </c>
      <c r="G95" s="16">
        <f t="shared" si="42"/>
        <v>69.164205120224096</v>
      </c>
      <c r="H95" s="16">
        <f t="shared" si="43"/>
        <v>14803</v>
      </c>
      <c r="I95" s="16">
        <f t="shared" si="44"/>
        <v>8694.0840000000007</v>
      </c>
      <c r="J95" s="16">
        <f t="shared" si="45"/>
        <v>58.7319056947916</v>
      </c>
      <c r="K95" s="16">
        <f t="shared" si="46"/>
        <v>1900</v>
      </c>
      <c r="L95" s="16">
        <f t="shared" si="47"/>
        <v>1681.94</v>
      </c>
      <c r="M95" s="16">
        <f t="shared" si="48"/>
        <v>88.523157894736855</v>
      </c>
      <c r="N95" s="16">
        <v>200</v>
      </c>
      <c r="O95" s="16">
        <v>109.602</v>
      </c>
      <c r="P95" s="16">
        <f t="shared" si="58"/>
        <v>54.801000000000002</v>
      </c>
      <c r="Q95" s="16">
        <v>10553</v>
      </c>
      <c r="R95" s="16">
        <v>5159.0290000000005</v>
      </c>
      <c r="S95" s="16">
        <f t="shared" si="49"/>
        <v>48.886847341988066</v>
      </c>
      <c r="T95" s="16">
        <v>1700</v>
      </c>
      <c r="U95" s="16">
        <v>1572.338</v>
      </c>
      <c r="V95" s="16">
        <f t="shared" si="50"/>
        <v>92.490470588235297</v>
      </c>
      <c r="W95" s="16">
        <v>50</v>
      </c>
      <c r="X95" s="16">
        <v>20</v>
      </c>
      <c r="Y95" s="16">
        <f t="shared" si="39"/>
        <v>40</v>
      </c>
      <c r="Z95" s="16">
        <v>0</v>
      </c>
      <c r="AA95" s="16">
        <v>0</v>
      </c>
      <c r="AB95" s="16">
        <v>0</v>
      </c>
      <c r="AC95" s="16">
        <v>0</v>
      </c>
      <c r="AD95" s="16">
        <v>0</v>
      </c>
      <c r="AE95" s="16">
        <v>0</v>
      </c>
      <c r="AF95" s="16">
        <v>0</v>
      </c>
      <c r="AG95" s="16">
        <v>10899</v>
      </c>
      <c r="AH95" s="16">
        <v>9082.5</v>
      </c>
      <c r="AI95" s="16">
        <v>0</v>
      </c>
      <c r="AJ95" s="16">
        <v>0</v>
      </c>
      <c r="AK95" s="16">
        <v>0</v>
      </c>
      <c r="AL95" s="16">
        <v>0</v>
      </c>
      <c r="AM95" s="16">
        <v>0</v>
      </c>
      <c r="AN95" s="16">
        <v>0</v>
      </c>
      <c r="AO95" s="16">
        <v>0</v>
      </c>
      <c r="AP95" s="16">
        <v>0</v>
      </c>
      <c r="AQ95" s="16">
        <f t="shared" si="51"/>
        <v>1200</v>
      </c>
      <c r="AR95" s="16">
        <f t="shared" si="52"/>
        <v>905.85</v>
      </c>
      <c r="AS95" s="16">
        <f t="shared" si="59"/>
        <v>75.487500000000011</v>
      </c>
      <c r="AT95" s="16">
        <v>1200</v>
      </c>
      <c r="AU95" s="16">
        <v>905.85</v>
      </c>
      <c r="AV95" s="16">
        <v>0</v>
      </c>
      <c r="AW95" s="16">
        <v>0</v>
      </c>
      <c r="AX95" s="16">
        <v>0</v>
      </c>
      <c r="AY95" s="16">
        <v>0</v>
      </c>
      <c r="AZ95" s="16">
        <v>0</v>
      </c>
      <c r="BA95" s="16">
        <v>0</v>
      </c>
      <c r="BB95" s="16">
        <v>0</v>
      </c>
      <c r="BC95" s="16">
        <v>0</v>
      </c>
      <c r="BD95" s="16">
        <v>0</v>
      </c>
      <c r="BE95" s="16">
        <v>0</v>
      </c>
      <c r="BF95" s="16">
        <v>0</v>
      </c>
      <c r="BG95" s="16">
        <v>0</v>
      </c>
      <c r="BH95" s="16">
        <v>1100</v>
      </c>
      <c r="BI95" s="16">
        <v>927.26499999999999</v>
      </c>
      <c r="BJ95" s="16">
        <v>200</v>
      </c>
      <c r="BK95" s="16">
        <v>73.875</v>
      </c>
      <c r="BL95" s="16">
        <v>0</v>
      </c>
      <c r="BM95" s="16">
        <v>0</v>
      </c>
      <c r="BN95" s="16">
        <v>0</v>
      </c>
      <c r="BO95" s="16">
        <v>0</v>
      </c>
      <c r="BP95" s="16">
        <v>0</v>
      </c>
      <c r="BQ95" s="16">
        <v>0</v>
      </c>
      <c r="BR95" s="16">
        <v>0</v>
      </c>
      <c r="BS95" s="16">
        <v>0</v>
      </c>
      <c r="BT95" s="16">
        <v>0</v>
      </c>
      <c r="BU95" s="16">
        <f t="shared" si="54"/>
        <v>25702</v>
      </c>
      <c r="BV95" s="16">
        <f t="shared" si="55"/>
        <v>17776.583999999999</v>
      </c>
      <c r="BW95" s="16">
        <v>0</v>
      </c>
      <c r="BX95" s="16">
        <v>0</v>
      </c>
      <c r="BY95" s="16">
        <v>0</v>
      </c>
      <c r="BZ95" s="16">
        <v>0</v>
      </c>
      <c r="CA95" s="16">
        <v>0</v>
      </c>
      <c r="CB95" s="16">
        <v>0</v>
      </c>
      <c r="CC95" s="16">
        <v>0</v>
      </c>
      <c r="CD95" s="16">
        <v>0</v>
      </c>
      <c r="CE95" s="16">
        <v>0</v>
      </c>
      <c r="CF95" s="16">
        <v>0</v>
      </c>
      <c r="CG95" s="16">
        <v>0</v>
      </c>
      <c r="CH95" s="16">
        <v>0</v>
      </c>
      <c r="CI95" s="16">
        <v>0</v>
      </c>
      <c r="CJ95" s="16">
        <f t="shared" si="56"/>
        <v>0</v>
      </c>
      <c r="CK95" s="16">
        <f t="shared" si="57"/>
        <v>0</v>
      </c>
      <c r="CM95" s="17"/>
      <c r="CN95" s="17"/>
      <c r="CP95" s="17"/>
      <c r="CQ95" s="17"/>
      <c r="CS95" s="17"/>
    </row>
    <row r="96" spans="1:97" s="18" customFormat="1" ht="18" customHeight="1" x14ac:dyDescent="0.25">
      <c r="A96" s="14">
        <v>87</v>
      </c>
      <c r="B96" s="15" t="s">
        <v>87</v>
      </c>
      <c r="C96" s="16">
        <v>6020.2</v>
      </c>
      <c r="D96" s="16">
        <v>0</v>
      </c>
      <c r="E96" s="16">
        <f t="shared" si="40"/>
        <v>22872</v>
      </c>
      <c r="F96" s="16">
        <f t="shared" si="41"/>
        <v>21311.000999999997</v>
      </c>
      <c r="G96" s="16">
        <f t="shared" si="42"/>
        <v>93.175065582371445</v>
      </c>
      <c r="H96" s="16">
        <f t="shared" si="43"/>
        <v>9756.2000000000007</v>
      </c>
      <c r="I96" s="16">
        <f t="shared" si="44"/>
        <v>10131.101000000001</v>
      </c>
      <c r="J96" s="16">
        <f t="shared" si="45"/>
        <v>103.84269490170352</v>
      </c>
      <c r="K96" s="16">
        <f t="shared" si="46"/>
        <v>2179.8000000000002</v>
      </c>
      <c r="L96" s="16">
        <f t="shared" si="47"/>
        <v>2507.6579999999999</v>
      </c>
      <c r="M96" s="16">
        <f t="shared" si="48"/>
        <v>115.04073768235617</v>
      </c>
      <c r="N96" s="16">
        <v>14.8</v>
      </c>
      <c r="O96" s="16">
        <v>14.848000000000001</v>
      </c>
      <c r="P96" s="16">
        <f t="shared" si="58"/>
        <v>100.32432432432432</v>
      </c>
      <c r="Q96" s="16">
        <v>4400</v>
      </c>
      <c r="R96" s="16">
        <v>5103.1099999999997</v>
      </c>
      <c r="S96" s="16">
        <f t="shared" si="49"/>
        <v>115.97977272727272</v>
      </c>
      <c r="T96" s="16">
        <v>2165</v>
      </c>
      <c r="U96" s="16">
        <v>2492.81</v>
      </c>
      <c r="V96" s="16">
        <f t="shared" si="50"/>
        <v>115.14133949191685</v>
      </c>
      <c r="W96" s="16">
        <v>16</v>
      </c>
      <c r="X96" s="16">
        <v>16</v>
      </c>
      <c r="Y96" s="16">
        <f t="shared" si="39"/>
        <v>100</v>
      </c>
      <c r="Z96" s="16">
        <v>0</v>
      </c>
      <c r="AA96" s="16">
        <v>0</v>
      </c>
      <c r="AB96" s="16">
        <v>0</v>
      </c>
      <c r="AC96" s="16">
        <v>0</v>
      </c>
      <c r="AD96" s="16">
        <v>0</v>
      </c>
      <c r="AE96" s="16">
        <v>0</v>
      </c>
      <c r="AF96" s="16">
        <v>0</v>
      </c>
      <c r="AG96" s="16">
        <v>11615.8</v>
      </c>
      <c r="AH96" s="16">
        <v>9679.9</v>
      </c>
      <c r="AI96" s="16">
        <v>0</v>
      </c>
      <c r="AJ96" s="16">
        <v>0</v>
      </c>
      <c r="AK96" s="16">
        <v>1500</v>
      </c>
      <c r="AL96" s="16">
        <v>1500</v>
      </c>
      <c r="AM96" s="16">
        <v>0</v>
      </c>
      <c r="AN96" s="16">
        <v>0</v>
      </c>
      <c r="AO96" s="16">
        <v>0</v>
      </c>
      <c r="AP96" s="16">
        <v>0</v>
      </c>
      <c r="AQ96" s="16">
        <f t="shared" si="51"/>
        <v>1015</v>
      </c>
      <c r="AR96" s="16">
        <f t="shared" si="52"/>
        <v>520</v>
      </c>
      <c r="AS96" s="16">
        <f t="shared" si="59"/>
        <v>51.231527093596064</v>
      </c>
      <c r="AT96" s="16">
        <v>535</v>
      </c>
      <c r="AU96" s="16">
        <v>120</v>
      </c>
      <c r="AV96" s="16">
        <v>0</v>
      </c>
      <c r="AW96" s="16">
        <v>0</v>
      </c>
      <c r="AX96" s="16">
        <v>0</v>
      </c>
      <c r="AY96" s="16">
        <v>0</v>
      </c>
      <c r="AZ96" s="16">
        <v>480</v>
      </c>
      <c r="BA96" s="16">
        <v>400</v>
      </c>
      <c r="BB96" s="16">
        <v>0</v>
      </c>
      <c r="BC96" s="16">
        <v>0</v>
      </c>
      <c r="BD96" s="16">
        <v>0</v>
      </c>
      <c r="BE96" s="16">
        <v>0</v>
      </c>
      <c r="BF96" s="16">
        <v>850.4</v>
      </c>
      <c r="BG96" s="16">
        <v>606</v>
      </c>
      <c r="BH96" s="16">
        <v>300</v>
      </c>
      <c r="BI96" s="16">
        <v>360</v>
      </c>
      <c r="BJ96" s="16">
        <v>300</v>
      </c>
      <c r="BK96" s="16">
        <v>360</v>
      </c>
      <c r="BL96" s="16">
        <v>995</v>
      </c>
      <c r="BM96" s="16">
        <v>1018.333</v>
      </c>
      <c r="BN96" s="16">
        <v>0</v>
      </c>
      <c r="BO96" s="16">
        <v>0</v>
      </c>
      <c r="BP96" s="16">
        <v>0</v>
      </c>
      <c r="BQ96" s="16">
        <v>0</v>
      </c>
      <c r="BR96" s="16">
        <v>0</v>
      </c>
      <c r="BS96" s="16">
        <v>0</v>
      </c>
      <c r="BT96" s="16">
        <v>0</v>
      </c>
      <c r="BU96" s="16">
        <f t="shared" si="54"/>
        <v>22872</v>
      </c>
      <c r="BV96" s="16">
        <f t="shared" si="55"/>
        <v>21311.000999999997</v>
      </c>
      <c r="BW96" s="16">
        <v>0</v>
      </c>
      <c r="BX96" s="16">
        <v>0</v>
      </c>
      <c r="BY96" s="16">
        <v>0</v>
      </c>
      <c r="BZ96" s="16">
        <v>0</v>
      </c>
      <c r="CA96" s="16">
        <v>0</v>
      </c>
      <c r="CB96" s="16">
        <v>0</v>
      </c>
      <c r="CC96" s="16">
        <v>0</v>
      </c>
      <c r="CD96" s="16">
        <v>0</v>
      </c>
      <c r="CE96" s="16">
        <v>0</v>
      </c>
      <c r="CF96" s="16">
        <v>0</v>
      </c>
      <c r="CG96" s="16">
        <v>0</v>
      </c>
      <c r="CH96" s="16">
        <v>0</v>
      </c>
      <c r="CI96" s="16">
        <v>0</v>
      </c>
      <c r="CJ96" s="16">
        <f t="shared" si="56"/>
        <v>0</v>
      </c>
      <c r="CK96" s="16">
        <f t="shared" si="57"/>
        <v>0</v>
      </c>
      <c r="CM96" s="17"/>
      <c r="CN96" s="17"/>
      <c r="CP96" s="17"/>
      <c r="CQ96" s="17"/>
      <c r="CS96" s="17"/>
    </row>
    <row r="97" spans="1:97" s="18" customFormat="1" ht="18" customHeight="1" x14ac:dyDescent="0.25">
      <c r="A97" s="14">
        <v>88</v>
      </c>
      <c r="B97" s="15" t="s">
        <v>88</v>
      </c>
      <c r="C97" s="16">
        <v>4538.8</v>
      </c>
      <c r="D97" s="16">
        <v>0</v>
      </c>
      <c r="E97" s="16">
        <f t="shared" si="40"/>
        <v>65727.600000000006</v>
      </c>
      <c r="F97" s="16">
        <f t="shared" si="41"/>
        <v>57661.398999999998</v>
      </c>
      <c r="G97" s="16">
        <f t="shared" si="42"/>
        <v>87.727832752146725</v>
      </c>
      <c r="H97" s="16">
        <f t="shared" si="43"/>
        <v>16511.5</v>
      </c>
      <c r="I97" s="16">
        <f t="shared" si="44"/>
        <v>15225.599000000002</v>
      </c>
      <c r="J97" s="16">
        <f t="shared" si="45"/>
        <v>92.212088544347893</v>
      </c>
      <c r="K97" s="16">
        <f t="shared" si="46"/>
        <v>8599.1</v>
      </c>
      <c r="L97" s="16">
        <f t="shared" si="47"/>
        <v>9225.8019999999997</v>
      </c>
      <c r="M97" s="16">
        <f t="shared" si="48"/>
        <v>107.2879952553174</v>
      </c>
      <c r="N97" s="16">
        <v>4088.8</v>
      </c>
      <c r="O97" s="16">
        <v>4424.9620000000004</v>
      </c>
      <c r="P97" s="16">
        <f t="shared" si="58"/>
        <v>108.22153198982588</v>
      </c>
      <c r="Q97" s="16">
        <v>1738.5</v>
      </c>
      <c r="R97" s="16">
        <v>1765.567</v>
      </c>
      <c r="S97" s="16">
        <f t="shared" si="49"/>
        <v>101.55691688236985</v>
      </c>
      <c r="T97" s="16">
        <v>4510.3</v>
      </c>
      <c r="U97" s="16">
        <v>4800.84</v>
      </c>
      <c r="V97" s="16">
        <f t="shared" si="50"/>
        <v>106.44170010864022</v>
      </c>
      <c r="W97" s="16">
        <v>100</v>
      </c>
      <c r="X97" s="16">
        <v>100</v>
      </c>
      <c r="Y97" s="16">
        <f t="shared" si="39"/>
        <v>100</v>
      </c>
      <c r="Z97" s="16">
        <v>0</v>
      </c>
      <c r="AA97" s="16">
        <v>0</v>
      </c>
      <c r="AB97" s="16">
        <v>0</v>
      </c>
      <c r="AC97" s="16">
        <v>0</v>
      </c>
      <c r="AD97" s="16">
        <v>0</v>
      </c>
      <c r="AE97" s="16">
        <v>0</v>
      </c>
      <c r="AF97" s="16">
        <v>0</v>
      </c>
      <c r="AG97" s="16">
        <v>48282.6</v>
      </c>
      <c r="AH97" s="16">
        <v>40235.5</v>
      </c>
      <c r="AI97" s="16">
        <v>0</v>
      </c>
      <c r="AJ97" s="16">
        <v>0</v>
      </c>
      <c r="AK97" s="16">
        <v>933.5</v>
      </c>
      <c r="AL97" s="16">
        <v>2200.3000000000002</v>
      </c>
      <c r="AM97" s="16">
        <v>0</v>
      </c>
      <c r="AN97" s="16">
        <v>0</v>
      </c>
      <c r="AO97" s="16">
        <v>0</v>
      </c>
      <c r="AP97" s="16">
        <v>0</v>
      </c>
      <c r="AQ97" s="16">
        <f t="shared" si="51"/>
        <v>202.9</v>
      </c>
      <c r="AR97" s="16">
        <f t="shared" si="52"/>
        <v>202.9</v>
      </c>
      <c r="AS97" s="16">
        <f t="shared" si="59"/>
        <v>100</v>
      </c>
      <c r="AT97" s="16">
        <v>202.9</v>
      </c>
      <c r="AU97" s="16">
        <v>202.9</v>
      </c>
      <c r="AV97" s="16">
        <v>0</v>
      </c>
      <c r="AW97" s="16">
        <v>0</v>
      </c>
      <c r="AX97" s="16">
        <v>0</v>
      </c>
      <c r="AY97" s="16">
        <v>0</v>
      </c>
      <c r="AZ97" s="16">
        <v>0</v>
      </c>
      <c r="BA97" s="16">
        <v>0</v>
      </c>
      <c r="BB97" s="16">
        <v>0</v>
      </c>
      <c r="BC97" s="16">
        <v>0</v>
      </c>
      <c r="BD97" s="16">
        <v>0</v>
      </c>
      <c r="BE97" s="16">
        <v>0</v>
      </c>
      <c r="BF97" s="16">
        <v>1500</v>
      </c>
      <c r="BG97" s="16">
        <v>0</v>
      </c>
      <c r="BH97" s="16">
        <v>3621</v>
      </c>
      <c r="BI97" s="16">
        <v>2913.13</v>
      </c>
      <c r="BJ97" s="16">
        <v>300</v>
      </c>
      <c r="BK97" s="16">
        <v>313.70999999999998</v>
      </c>
      <c r="BL97" s="16">
        <v>0</v>
      </c>
      <c r="BM97" s="16">
        <v>0</v>
      </c>
      <c r="BN97" s="16">
        <v>0</v>
      </c>
      <c r="BO97" s="16">
        <v>0</v>
      </c>
      <c r="BP97" s="16">
        <v>0</v>
      </c>
      <c r="BQ97" s="16">
        <v>0</v>
      </c>
      <c r="BR97" s="16">
        <v>750</v>
      </c>
      <c r="BS97" s="16">
        <v>1018.2</v>
      </c>
      <c r="BT97" s="16">
        <v>0</v>
      </c>
      <c r="BU97" s="16">
        <f t="shared" si="54"/>
        <v>65727.600000000006</v>
      </c>
      <c r="BV97" s="16">
        <f t="shared" si="55"/>
        <v>57661.398999999998</v>
      </c>
      <c r="BW97" s="16">
        <v>0</v>
      </c>
      <c r="BX97" s="16">
        <v>0</v>
      </c>
      <c r="BY97" s="16">
        <v>0</v>
      </c>
      <c r="BZ97" s="16">
        <v>0</v>
      </c>
      <c r="CA97" s="16">
        <v>0</v>
      </c>
      <c r="CB97" s="16">
        <v>0</v>
      </c>
      <c r="CC97" s="16">
        <v>0</v>
      </c>
      <c r="CD97" s="16">
        <v>0</v>
      </c>
      <c r="CE97" s="16">
        <v>0</v>
      </c>
      <c r="CF97" s="16">
        <v>0</v>
      </c>
      <c r="CG97" s="16">
        <v>0</v>
      </c>
      <c r="CH97" s="16">
        <v>0</v>
      </c>
      <c r="CI97" s="16">
        <v>0</v>
      </c>
      <c r="CJ97" s="16">
        <f t="shared" si="56"/>
        <v>0</v>
      </c>
      <c r="CK97" s="16">
        <f t="shared" si="57"/>
        <v>0</v>
      </c>
      <c r="CM97" s="17"/>
      <c r="CN97" s="17"/>
      <c r="CP97" s="17"/>
      <c r="CQ97" s="17"/>
      <c r="CS97" s="17"/>
    </row>
    <row r="98" spans="1:97" s="18" customFormat="1" ht="18" customHeight="1" x14ac:dyDescent="0.25">
      <c r="A98" s="14">
        <v>89</v>
      </c>
      <c r="B98" s="15" t="s">
        <v>89</v>
      </c>
      <c r="C98" s="16">
        <v>29669.3</v>
      </c>
      <c r="D98" s="16">
        <v>0</v>
      </c>
      <c r="E98" s="16">
        <f t="shared" si="40"/>
        <v>112264.7</v>
      </c>
      <c r="F98" s="16">
        <f t="shared" si="41"/>
        <v>93107.437099999996</v>
      </c>
      <c r="G98" s="16">
        <f t="shared" si="42"/>
        <v>82.935630790444364</v>
      </c>
      <c r="H98" s="16">
        <f t="shared" si="43"/>
        <v>19584.5</v>
      </c>
      <c r="I98" s="16">
        <f t="shared" si="44"/>
        <v>15873.937099999999</v>
      </c>
      <c r="J98" s="16">
        <f t="shared" si="45"/>
        <v>81.053573489238943</v>
      </c>
      <c r="K98" s="16">
        <f t="shared" si="46"/>
        <v>6300</v>
      </c>
      <c r="L98" s="16">
        <f t="shared" si="47"/>
        <v>5612.8948</v>
      </c>
      <c r="M98" s="16">
        <f t="shared" si="48"/>
        <v>89.093568253968257</v>
      </c>
      <c r="N98" s="16">
        <v>155</v>
      </c>
      <c r="O98" s="16">
        <v>293.30900000000003</v>
      </c>
      <c r="P98" s="16">
        <f t="shared" si="58"/>
        <v>189.23161290322582</v>
      </c>
      <c r="Q98" s="16">
        <v>8124.5</v>
      </c>
      <c r="R98" s="16">
        <v>5935.7069000000001</v>
      </c>
      <c r="S98" s="16">
        <f t="shared" si="49"/>
        <v>73.059350113853156</v>
      </c>
      <c r="T98" s="16">
        <v>6145</v>
      </c>
      <c r="U98" s="16">
        <v>5319.5857999999998</v>
      </c>
      <c r="V98" s="16">
        <f t="shared" si="50"/>
        <v>86.567710333604552</v>
      </c>
      <c r="W98" s="16">
        <v>620</v>
      </c>
      <c r="X98" s="16">
        <v>641.84</v>
      </c>
      <c r="Y98" s="16">
        <f t="shared" si="39"/>
        <v>103.52258064516128</v>
      </c>
      <c r="Z98" s="16">
        <v>0</v>
      </c>
      <c r="AA98" s="16">
        <v>0</v>
      </c>
      <c r="AB98" s="16">
        <v>0</v>
      </c>
      <c r="AC98" s="16">
        <v>0</v>
      </c>
      <c r="AD98" s="16">
        <v>0</v>
      </c>
      <c r="AE98" s="16">
        <v>0</v>
      </c>
      <c r="AF98" s="16">
        <v>0</v>
      </c>
      <c r="AG98" s="16">
        <v>92680.2</v>
      </c>
      <c r="AH98" s="16">
        <v>77233.5</v>
      </c>
      <c r="AI98" s="16">
        <v>0</v>
      </c>
      <c r="AJ98" s="16">
        <v>0</v>
      </c>
      <c r="AK98" s="16">
        <v>0</v>
      </c>
      <c r="AL98" s="16">
        <v>0</v>
      </c>
      <c r="AM98" s="16">
        <v>0</v>
      </c>
      <c r="AN98" s="16">
        <v>0</v>
      </c>
      <c r="AO98" s="16">
        <v>0</v>
      </c>
      <c r="AP98" s="16">
        <v>0</v>
      </c>
      <c r="AQ98" s="16">
        <f t="shared" si="51"/>
        <v>640</v>
      </c>
      <c r="AR98" s="16">
        <f t="shared" si="52"/>
        <v>354.71</v>
      </c>
      <c r="AS98" s="16">
        <f t="shared" si="59"/>
        <v>55.423437499999991</v>
      </c>
      <c r="AT98" s="16">
        <v>640</v>
      </c>
      <c r="AU98" s="16">
        <v>354.71</v>
      </c>
      <c r="AV98" s="16">
        <v>0</v>
      </c>
      <c r="AW98" s="16">
        <v>0</v>
      </c>
      <c r="AX98" s="16">
        <v>0</v>
      </c>
      <c r="AY98" s="16">
        <v>0</v>
      </c>
      <c r="AZ98" s="16">
        <v>0</v>
      </c>
      <c r="BA98" s="16">
        <v>0</v>
      </c>
      <c r="BB98" s="16">
        <v>0</v>
      </c>
      <c r="BC98" s="16">
        <v>0</v>
      </c>
      <c r="BD98" s="16">
        <v>0</v>
      </c>
      <c r="BE98" s="16">
        <v>0</v>
      </c>
      <c r="BF98" s="16">
        <v>0</v>
      </c>
      <c r="BG98" s="16">
        <v>0</v>
      </c>
      <c r="BH98" s="16">
        <v>3900</v>
      </c>
      <c r="BI98" s="16">
        <v>3328.7854000000002</v>
      </c>
      <c r="BJ98" s="16">
        <v>1500</v>
      </c>
      <c r="BK98" s="16">
        <v>1277.99</v>
      </c>
      <c r="BL98" s="16">
        <v>0</v>
      </c>
      <c r="BM98" s="16">
        <v>0</v>
      </c>
      <c r="BN98" s="16">
        <v>0</v>
      </c>
      <c r="BO98" s="16">
        <v>0</v>
      </c>
      <c r="BP98" s="16">
        <v>0</v>
      </c>
      <c r="BQ98" s="16">
        <v>0</v>
      </c>
      <c r="BR98" s="16">
        <v>0</v>
      </c>
      <c r="BS98" s="16">
        <v>0</v>
      </c>
      <c r="BT98" s="16">
        <v>0</v>
      </c>
      <c r="BU98" s="16">
        <f t="shared" si="54"/>
        <v>112264.7</v>
      </c>
      <c r="BV98" s="16">
        <f t="shared" si="55"/>
        <v>93107.437099999996</v>
      </c>
      <c r="BW98" s="16">
        <v>0</v>
      </c>
      <c r="BX98" s="16">
        <v>0</v>
      </c>
      <c r="BY98" s="16">
        <v>0</v>
      </c>
      <c r="BZ98" s="16">
        <v>0</v>
      </c>
      <c r="CA98" s="16">
        <v>0</v>
      </c>
      <c r="CB98" s="16">
        <v>0</v>
      </c>
      <c r="CC98" s="16">
        <v>0</v>
      </c>
      <c r="CD98" s="16">
        <v>0</v>
      </c>
      <c r="CE98" s="16">
        <v>0</v>
      </c>
      <c r="CF98" s="16">
        <v>0</v>
      </c>
      <c r="CG98" s="16">
        <v>14000</v>
      </c>
      <c r="CH98" s="16">
        <v>12000</v>
      </c>
      <c r="CI98" s="16">
        <v>0</v>
      </c>
      <c r="CJ98" s="16">
        <f t="shared" si="56"/>
        <v>14000</v>
      </c>
      <c r="CK98" s="16">
        <f t="shared" si="57"/>
        <v>12000</v>
      </c>
      <c r="CM98" s="17"/>
      <c r="CN98" s="17"/>
      <c r="CP98" s="17"/>
      <c r="CQ98" s="17"/>
      <c r="CS98" s="17"/>
    </row>
    <row r="99" spans="1:97" s="18" customFormat="1" ht="18" customHeight="1" x14ac:dyDescent="0.25">
      <c r="A99" s="14">
        <v>90</v>
      </c>
      <c r="B99" s="15" t="s">
        <v>90</v>
      </c>
      <c r="C99" s="16">
        <v>49.7</v>
      </c>
      <c r="D99" s="16">
        <v>0</v>
      </c>
      <c r="E99" s="16">
        <f t="shared" si="40"/>
        <v>18800</v>
      </c>
      <c r="F99" s="16">
        <f t="shared" si="41"/>
        <v>10176.300999999999</v>
      </c>
      <c r="G99" s="16">
        <f t="shared" si="42"/>
        <v>54.129260638297872</v>
      </c>
      <c r="H99" s="16">
        <f t="shared" si="43"/>
        <v>13440.7</v>
      </c>
      <c r="I99" s="16">
        <f t="shared" si="44"/>
        <v>5715.201</v>
      </c>
      <c r="J99" s="16">
        <f t="shared" si="45"/>
        <v>42.521602297499385</v>
      </c>
      <c r="K99" s="16">
        <f t="shared" si="46"/>
        <v>1478</v>
      </c>
      <c r="L99" s="16">
        <f t="shared" si="47"/>
        <v>1218.1280000000002</v>
      </c>
      <c r="M99" s="16">
        <f t="shared" si="48"/>
        <v>82.417320703653601</v>
      </c>
      <c r="N99" s="16">
        <v>78</v>
      </c>
      <c r="O99" s="16">
        <v>0.17799999999999999</v>
      </c>
      <c r="P99" s="16">
        <f t="shared" si="58"/>
        <v>0.22820512820512817</v>
      </c>
      <c r="Q99" s="16">
        <v>9826.7000000000007</v>
      </c>
      <c r="R99" s="16">
        <v>3781.1489999999999</v>
      </c>
      <c r="S99" s="16">
        <f t="shared" si="49"/>
        <v>38.478319273001105</v>
      </c>
      <c r="T99" s="16">
        <v>1400</v>
      </c>
      <c r="U99" s="16">
        <v>1217.95</v>
      </c>
      <c r="V99" s="16">
        <f t="shared" si="50"/>
        <v>86.996428571428581</v>
      </c>
      <c r="W99" s="16">
        <v>36</v>
      </c>
      <c r="X99" s="16">
        <v>4.3</v>
      </c>
      <c r="Y99" s="16">
        <f t="shared" si="39"/>
        <v>11.944444444444443</v>
      </c>
      <c r="Z99" s="16">
        <v>0</v>
      </c>
      <c r="AA99" s="16">
        <v>0</v>
      </c>
      <c r="AB99" s="16">
        <v>0</v>
      </c>
      <c r="AC99" s="16">
        <v>0</v>
      </c>
      <c r="AD99" s="16">
        <v>0</v>
      </c>
      <c r="AE99" s="16">
        <v>0</v>
      </c>
      <c r="AF99" s="16">
        <v>0</v>
      </c>
      <c r="AG99" s="16">
        <v>5359.3</v>
      </c>
      <c r="AH99" s="16">
        <v>4461.1000000000004</v>
      </c>
      <c r="AI99" s="16">
        <v>0</v>
      </c>
      <c r="AJ99" s="16">
        <v>0</v>
      </c>
      <c r="AK99" s="16">
        <v>0</v>
      </c>
      <c r="AL99" s="16">
        <v>0</v>
      </c>
      <c r="AM99" s="16">
        <v>0</v>
      </c>
      <c r="AN99" s="16">
        <v>0</v>
      </c>
      <c r="AO99" s="16">
        <v>0</v>
      </c>
      <c r="AP99" s="16">
        <v>0</v>
      </c>
      <c r="AQ99" s="16">
        <f t="shared" si="51"/>
        <v>800</v>
      </c>
      <c r="AR99" s="16">
        <f t="shared" si="52"/>
        <v>300.12400000000002</v>
      </c>
      <c r="AS99" s="16">
        <f t="shared" si="59"/>
        <v>37.515500000000003</v>
      </c>
      <c r="AT99" s="16">
        <v>800</v>
      </c>
      <c r="AU99" s="16">
        <v>300.12400000000002</v>
      </c>
      <c r="AV99" s="16">
        <v>0</v>
      </c>
      <c r="AW99" s="16">
        <v>0</v>
      </c>
      <c r="AX99" s="16">
        <v>0</v>
      </c>
      <c r="AY99" s="16">
        <v>0</v>
      </c>
      <c r="AZ99" s="16">
        <v>0</v>
      </c>
      <c r="BA99" s="16">
        <v>0</v>
      </c>
      <c r="BB99" s="16">
        <v>0</v>
      </c>
      <c r="BC99" s="16">
        <v>0</v>
      </c>
      <c r="BD99" s="16">
        <v>0</v>
      </c>
      <c r="BE99" s="16">
        <v>0</v>
      </c>
      <c r="BF99" s="16">
        <v>0</v>
      </c>
      <c r="BG99" s="16">
        <v>0</v>
      </c>
      <c r="BH99" s="16">
        <v>1300</v>
      </c>
      <c r="BI99" s="16">
        <v>411.5</v>
      </c>
      <c r="BJ99" s="16">
        <v>600</v>
      </c>
      <c r="BK99" s="16">
        <v>0</v>
      </c>
      <c r="BL99" s="16">
        <v>0</v>
      </c>
      <c r="BM99" s="16">
        <v>0</v>
      </c>
      <c r="BN99" s="16">
        <v>0</v>
      </c>
      <c r="BO99" s="16">
        <v>0</v>
      </c>
      <c r="BP99" s="16">
        <v>0</v>
      </c>
      <c r="BQ99" s="16">
        <v>0</v>
      </c>
      <c r="BR99" s="16">
        <v>0</v>
      </c>
      <c r="BS99" s="16">
        <v>0</v>
      </c>
      <c r="BT99" s="16">
        <v>0</v>
      </c>
      <c r="BU99" s="16">
        <f t="shared" si="54"/>
        <v>18800</v>
      </c>
      <c r="BV99" s="16">
        <f t="shared" si="55"/>
        <v>10176.300999999999</v>
      </c>
      <c r="BW99" s="16">
        <v>0</v>
      </c>
      <c r="BX99" s="16">
        <v>0</v>
      </c>
      <c r="BY99" s="16">
        <v>0</v>
      </c>
      <c r="BZ99" s="16">
        <v>0</v>
      </c>
      <c r="CA99" s="16">
        <v>0</v>
      </c>
      <c r="CB99" s="16">
        <v>0</v>
      </c>
      <c r="CC99" s="16">
        <v>0</v>
      </c>
      <c r="CD99" s="16">
        <v>0</v>
      </c>
      <c r="CE99" s="16">
        <v>0</v>
      </c>
      <c r="CF99" s="16">
        <v>0</v>
      </c>
      <c r="CG99" s="16">
        <v>0</v>
      </c>
      <c r="CH99" s="16">
        <v>0</v>
      </c>
      <c r="CI99" s="16">
        <v>0</v>
      </c>
      <c r="CJ99" s="16">
        <f t="shared" si="56"/>
        <v>0</v>
      </c>
      <c r="CK99" s="16">
        <f t="shared" si="57"/>
        <v>0</v>
      </c>
      <c r="CM99" s="17"/>
      <c r="CN99" s="17"/>
      <c r="CP99" s="17"/>
      <c r="CQ99" s="17"/>
      <c r="CS99" s="17"/>
    </row>
    <row r="100" spans="1:97" s="18" customFormat="1" ht="18" customHeight="1" x14ac:dyDescent="0.25">
      <c r="A100" s="14">
        <v>91</v>
      </c>
      <c r="B100" s="15" t="s">
        <v>91</v>
      </c>
      <c r="C100" s="16">
        <v>11208.9</v>
      </c>
      <c r="D100" s="16">
        <v>289.5</v>
      </c>
      <c r="E100" s="16">
        <f t="shared" si="40"/>
        <v>35505.100000000006</v>
      </c>
      <c r="F100" s="16">
        <f t="shared" si="41"/>
        <v>18118.941999999999</v>
      </c>
      <c r="G100" s="16">
        <f t="shared" si="42"/>
        <v>51.031941890038325</v>
      </c>
      <c r="H100" s="16">
        <f t="shared" si="43"/>
        <v>27122.2</v>
      </c>
      <c r="I100" s="16">
        <f t="shared" si="44"/>
        <v>11133.242</v>
      </c>
      <c r="J100" s="16">
        <f t="shared" si="45"/>
        <v>41.048447397335025</v>
      </c>
      <c r="K100" s="16">
        <f t="shared" si="46"/>
        <v>2551.4</v>
      </c>
      <c r="L100" s="16">
        <f t="shared" si="47"/>
        <v>1253.4699999999998</v>
      </c>
      <c r="M100" s="16">
        <f t="shared" si="48"/>
        <v>49.128713647409256</v>
      </c>
      <c r="N100" s="16">
        <v>51.4</v>
      </c>
      <c r="O100" s="16">
        <v>54.1</v>
      </c>
      <c r="P100" s="16">
        <f t="shared" si="58"/>
        <v>105.25291828793775</v>
      </c>
      <c r="Q100" s="16">
        <v>18187.3</v>
      </c>
      <c r="R100" s="16">
        <v>7796.0820000000003</v>
      </c>
      <c r="S100" s="16">
        <f t="shared" si="49"/>
        <v>42.865527043596359</v>
      </c>
      <c r="T100" s="16">
        <v>2500</v>
      </c>
      <c r="U100" s="16">
        <v>1199.3699999999999</v>
      </c>
      <c r="V100" s="16">
        <f t="shared" si="50"/>
        <v>47.974799999999995</v>
      </c>
      <c r="W100" s="16">
        <v>36</v>
      </c>
      <c r="X100" s="16">
        <v>134.13</v>
      </c>
      <c r="Y100" s="16">
        <f t="shared" si="39"/>
        <v>372.58333333333331</v>
      </c>
      <c r="Z100" s="16">
        <v>0</v>
      </c>
      <c r="AA100" s="16">
        <v>0</v>
      </c>
      <c r="AB100" s="16">
        <v>0</v>
      </c>
      <c r="AC100" s="16">
        <v>0</v>
      </c>
      <c r="AD100" s="16">
        <v>0</v>
      </c>
      <c r="AE100" s="16">
        <v>0</v>
      </c>
      <c r="AF100" s="16">
        <v>0</v>
      </c>
      <c r="AG100" s="16">
        <v>8382.9000000000015</v>
      </c>
      <c r="AH100" s="16">
        <v>6985.7</v>
      </c>
      <c r="AI100" s="16">
        <v>0</v>
      </c>
      <c r="AJ100" s="16">
        <v>0</v>
      </c>
      <c r="AK100" s="16">
        <v>0</v>
      </c>
      <c r="AL100" s="16">
        <v>0</v>
      </c>
      <c r="AM100" s="16">
        <v>0</v>
      </c>
      <c r="AN100" s="16">
        <v>0</v>
      </c>
      <c r="AO100" s="16">
        <v>0</v>
      </c>
      <c r="AP100" s="16">
        <v>0</v>
      </c>
      <c r="AQ100" s="16">
        <f t="shared" si="51"/>
        <v>631.5</v>
      </c>
      <c r="AR100" s="16">
        <f t="shared" si="52"/>
        <v>230.95</v>
      </c>
      <c r="AS100" s="16">
        <f t="shared" si="59"/>
        <v>36.571654790182109</v>
      </c>
      <c r="AT100" s="16">
        <v>631.5</v>
      </c>
      <c r="AU100" s="16">
        <v>230.95</v>
      </c>
      <c r="AV100" s="16">
        <v>0</v>
      </c>
      <c r="AW100" s="16">
        <v>0</v>
      </c>
      <c r="AX100" s="16">
        <v>0</v>
      </c>
      <c r="AY100" s="16">
        <v>0</v>
      </c>
      <c r="AZ100" s="16">
        <v>0</v>
      </c>
      <c r="BA100" s="16">
        <v>0</v>
      </c>
      <c r="BB100" s="16">
        <v>0</v>
      </c>
      <c r="BC100" s="16">
        <v>0</v>
      </c>
      <c r="BD100" s="16">
        <v>0</v>
      </c>
      <c r="BE100" s="16">
        <v>0</v>
      </c>
      <c r="BF100" s="16">
        <v>1300</v>
      </c>
      <c r="BG100" s="16">
        <v>918.84</v>
      </c>
      <c r="BH100" s="16">
        <v>4162.5</v>
      </c>
      <c r="BI100" s="16">
        <v>100.83</v>
      </c>
      <c r="BJ100" s="16">
        <v>1596</v>
      </c>
      <c r="BK100" s="16">
        <v>0</v>
      </c>
      <c r="BL100" s="16">
        <v>0</v>
      </c>
      <c r="BM100" s="16">
        <v>0</v>
      </c>
      <c r="BN100" s="16">
        <v>0</v>
      </c>
      <c r="BO100" s="16">
        <v>0</v>
      </c>
      <c r="BP100" s="16">
        <v>0</v>
      </c>
      <c r="BQ100" s="16">
        <v>0</v>
      </c>
      <c r="BR100" s="16">
        <v>253.5</v>
      </c>
      <c r="BS100" s="16">
        <v>698.94</v>
      </c>
      <c r="BT100" s="16">
        <v>0</v>
      </c>
      <c r="BU100" s="16">
        <f t="shared" si="54"/>
        <v>35505.100000000006</v>
      </c>
      <c r="BV100" s="16">
        <f t="shared" si="55"/>
        <v>18118.941999999999</v>
      </c>
      <c r="BW100" s="16">
        <v>0</v>
      </c>
      <c r="BX100" s="16">
        <v>0</v>
      </c>
      <c r="BY100" s="16">
        <v>0</v>
      </c>
      <c r="BZ100" s="16">
        <v>0</v>
      </c>
      <c r="CA100" s="16">
        <v>0</v>
      </c>
      <c r="CB100" s="16">
        <v>0</v>
      </c>
      <c r="CC100" s="16">
        <v>0</v>
      </c>
      <c r="CD100" s="16">
        <v>0</v>
      </c>
      <c r="CE100" s="16">
        <v>0</v>
      </c>
      <c r="CF100" s="16">
        <v>0</v>
      </c>
      <c r="CG100" s="16">
        <v>0</v>
      </c>
      <c r="CH100" s="16">
        <v>0</v>
      </c>
      <c r="CI100" s="16">
        <v>0</v>
      </c>
      <c r="CJ100" s="16">
        <f t="shared" si="56"/>
        <v>0</v>
      </c>
      <c r="CK100" s="16">
        <f t="shared" si="57"/>
        <v>0</v>
      </c>
      <c r="CM100" s="17"/>
      <c r="CN100" s="17"/>
      <c r="CP100" s="17"/>
      <c r="CQ100" s="17"/>
      <c r="CS100" s="17"/>
    </row>
    <row r="101" spans="1:97" s="18" customFormat="1" ht="18" customHeight="1" x14ac:dyDescent="0.25">
      <c r="A101" s="14">
        <v>92</v>
      </c>
      <c r="B101" s="15" t="s">
        <v>92</v>
      </c>
      <c r="C101" s="16">
        <v>120609</v>
      </c>
      <c r="D101" s="16">
        <v>0</v>
      </c>
      <c r="E101" s="16">
        <f t="shared" si="40"/>
        <v>8760</v>
      </c>
      <c r="F101" s="16">
        <f t="shared" si="41"/>
        <v>7250.0009999999993</v>
      </c>
      <c r="G101" s="16">
        <f t="shared" si="42"/>
        <v>82.762568493150681</v>
      </c>
      <c r="H101" s="16">
        <f t="shared" si="43"/>
        <v>5260</v>
      </c>
      <c r="I101" s="16">
        <f t="shared" si="44"/>
        <v>4333.4009999999998</v>
      </c>
      <c r="J101" s="16">
        <f t="shared" si="45"/>
        <v>82.384049429657793</v>
      </c>
      <c r="K101" s="16">
        <f t="shared" si="46"/>
        <v>185</v>
      </c>
      <c r="L101" s="16">
        <f t="shared" si="47"/>
        <v>174.541</v>
      </c>
      <c r="M101" s="16">
        <f t="shared" si="48"/>
        <v>94.346486486486484</v>
      </c>
      <c r="N101" s="16">
        <v>0</v>
      </c>
      <c r="O101" s="16">
        <v>8.1000000000000003E-2</v>
      </c>
      <c r="P101" s="16">
        <v>0</v>
      </c>
      <c r="Q101" s="16">
        <v>4444</v>
      </c>
      <c r="R101" s="16">
        <v>3760.66</v>
      </c>
      <c r="S101" s="16">
        <f t="shared" si="49"/>
        <v>84.623312331233123</v>
      </c>
      <c r="T101" s="16">
        <v>185</v>
      </c>
      <c r="U101" s="16">
        <v>174.46</v>
      </c>
      <c r="V101" s="16">
        <f t="shared" si="50"/>
        <v>94.302702702702717</v>
      </c>
      <c r="W101" s="16">
        <v>0</v>
      </c>
      <c r="X101" s="16">
        <v>0</v>
      </c>
      <c r="Y101" s="16">
        <v>0</v>
      </c>
      <c r="Z101" s="16">
        <v>0</v>
      </c>
      <c r="AA101" s="16">
        <v>0</v>
      </c>
      <c r="AB101" s="16">
        <v>0</v>
      </c>
      <c r="AC101" s="16">
        <v>0</v>
      </c>
      <c r="AD101" s="16">
        <v>0</v>
      </c>
      <c r="AE101" s="16">
        <v>0</v>
      </c>
      <c r="AF101" s="16">
        <v>0</v>
      </c>
      <c r="AG101" s="16">
        <v>3500</v>
      </c>
      <c r="AH101" s="16">
        <v>2916.6</v>
      </c>
      <c r="AI101" s="16">
        <v>0</v>
      </c>
      <c r="AJ101" s="16">
        <v>0</v>
      </c>
      <c r="AK101" s="16">
        <v>0</v>
      </c>
      <c r="AL101" s="16">
        <v>0</v>
      </c>
      <c r="AM101" s="16">
        <v>0</v>
      </c>
      <c r="AN101" s="16">
        <v>0</v>
      </c>
      <c r="AO101" s="16">
        <v>0</v>
      </c>
      <c r="AP101" s="16">
        <v>0</v>
      </c>
      <c r="AQ101" s="16">
        <f t="shared" si="51"/>
        <v>601</v>
      </c>
      <c r="AR101" s="16">
        <f t="shared" si="52"/>
        <v>360.2</v>
      </c>
      <c r="AS101" s="16">
        <f t="shared" si="59"/>
        <v>59.933444259567381</v>
      </c>
      <c r="AT101" s="16">
        <v>401</v>
      </c>
      <c r="AU101" s="16">
        <v>360.2</v>
      </c>
      <c r="AV101" s="16">
        <v>0</v>
      </c>
      <c r="AW101" s="16">
        <v>0</v>
      </c>
      <c r="AX101" s="16">
        <v>0</v>
      </c>
      <c r="AY101" s="16">
        <v>0</v>
      </c>
      <c r="AZ101" s="16">
        <v>200</v>
      </c>
      <c r="BA101" s="16">
        <v>0</v>
      </c>
      <c r="BB101" s="16">
        <v>0</v>
      </c>
      <c r="BC101" s="16">
        <v>0</v>
      </c>
      <c r="BD101" s="16">
        <v>0</v>
      </c>
      <c r="BE101" s="16">
        <v>0</v>
      </c>
      <c r="BF101" s="16">
        <v>0</v>
      </c>
      <c r="BG101" s="16">
        <v>0</v>
      </c>
      <c r="BH101" s="16">
        <v>30</v>
      </c>
      <c r="BI101" s="16">
        <v>38</v>
      </c>
      <c r="BJ101" s="16">
        <v>0</v>
      </c>
      <c r="BK101" s="16">
        <v>0</v>
      </c>
      <c r="BL101" s="16">
        <v>0</v>
      </c>
      <c r="BM101" s="16">
        <v>0</v>
      </c>
      <c r="BN101" s="16">
        <v>0</v>
      </c>
      <c r="BO101" s="16">
        <v>0</v>
      </c>
      <c r="BP101" s="16">
        <v>0</v>
      </c>
      <c r="BQ101" s="16">
        <v>0</v>
      </c>
      <c r="BR101" s="16">
        <v>0</v>
      </c>
      <c r="BS101" s="16">
        <v>0</v>
      </c>
      <c r="BT101" s="16">
        <v>0</v>
      </c>
      <c r="BU101" s="16">
        <f t="shared" si="54"/>
        <v>8760</v>
      </c>
      <c r="BV101" s="16">
        <f t="shared" si="55"/>
        <v>7250.0009999999993</v>
      </c>
      <c r="BW101" s="16">
        <v>0</v>
      </c>
      <c r="BX101" s="16">
        <v>0</v>
      </c>
      <c r="BY101" s="16">
        <v>0</v>
      </c>
      <c r="BZ101" s="16">
        <v>0</v>
      </c>
      <c r="CA101" s="16">
        <v>0</v>
      </c>
      <c r="CB101" s="16">
        <v>0</v>
      </c>
      <c r="CC101" s="16">
        <v>0</v>
      </c>
      <c r="CD101" s="16">
        <v>0</v>
      </c>
      <c r="CE101" s="16">
        <v>0</v>
      </c>
      <c r="CF101" s="16">
        <v>0</v>
      </c>
      <c r="CG101" s="16">
        <v>0</v>
      </c>
      <c r="CH101" s="16">
        <v>0</v>
      </c>
      <c r="CI101" s="16">
        <v>0</v>
      </c>
      <c r="CJ101" s="16">
        <f t="shared" si="56"/>
        <v>0</v>
      </c>
      <c r="CK101" s="16">
        <f t="shared" si="57"/>
        <v>0</v>
      </c>
      <c r="CM101" s="17"/>
      <c r="CN101" s="17"/>
      <c r="CP101" s="17"/>
      <c r="CQ101" s="17"/>
      <c r="CS101" s="17"/>
    </row>
    <row r="102" spans="1:97" s="18" customFormat="1" ht="18" customHeight="1" x14ac:dyDescent="0.25">
      <c r="A102" s="14">
        <v>93</v>
      </c>
      <c r="B102" s="15" t="s">
        <v>93</v>
      </c>
      <c r="C102" s="16">
        <v>11640.6</v>
      </c>
      <c r="D102" s="16">
        <v>0</v>
      </c>
      <c r="E102" s="16">
        <f t="shared" si="40"/>
        <v>16272.1</v>
      </c>
      <c r="F102" s="16">
        <f t="shared" si="41"/>
        <v>12247.3364</v>
      </c>
      <c r="G102" s="16">
        <f t="shared" si="42"/>
        <v>75.265862427099137</v>
      </c>
      <c r="H102" s="16">
        <f t="shared" si="43"/>
        <v>6250</v>
      </c>
      <c r="I102" s="16">
        <f t="shared" si="44"/>
        <v>3895.6364000000003</v>
      </c>
      <c r="J102" s="16">
        <f t="shared" si="45"/>
        <v>62.330182399999998</v>
      </c>
      <c r="K102" s="16">
        <f t="shared" si="46"/>
        <v>1100</v>
      </c>
      <c r="L102" s="16">
        <f t="shared" si="47"/>
        <v>1365.0264</v>
      </c>
      <c r="M102" s="16">
        <f t="shared" si="48"/>
        <v>124.0933090909091</v>
      </c>
      <c r="N102" s="16">
        <v>2.4</v>
      </c>
      <c r="O102" s="16">
        <v>0.40200000000000002</v>
      </c>
      <c r="P102" s="16">
        <f>O102/N102*100</f>
        <v>16.75</v>
      </c>
      <c r="Q102" s="16">
        <v>4400</v>
      </c>
      <c r="R102" s="16">
        <v>2519.81</v>
      </c>
      <c r="S102" s="16">
        <f t="shared" si="49"/>
        <v>57.268409090909088</v>
      </c>
      <c r="T102" s="16">
        <v>1097.5999999999999</v>
      </c>
      <c r="U102" s="16">
        <v>1364.6243999999999</v>
      </c>
      <c r="V102" s="16">
        <f t="shared" si="50"/>
        <v>124.3280247813411</v>
      </c>
      <c r="W102" s="16">
        <v>50</v>
      </c>
      <c r="X102" s="16">
        <v>0</v>
      </c>
      <c r="Y102" s="16">
        <f>X102/W102*100</f>
        <v>0</v>
      </c>
      <c r="Z102" s="16">
        <v>0</v>
      </c>
      <c r="AA102" s="16">
        <v>0</v>
      </c>
      <c r="AB102" s="16">
        <v>0</v>
      </c>
      <c r="AC102" s="16">
        <v>0</v>
      </c>
      <c r="AD102" s="16">
        <v>0</v>
      </c>
      <c r="AE102" s="16">
        <v>0</v>
      </c>
      <c r="AF102" s="16">
        <v>0</v>
      </c>
      <c r="AG102" s="16">
        <v>10022.1</v>
      </c>
      <c r="AH102" s="16">
        <v>8351.7000000000007</v>
      </c>
      <c r="AI102" s="16">
        <v>0</v>
      </c>
      <c r="AJ102" s="16">
        <v>0</v>
      </c>
      <c r="AK102" s="16">
        <v>0</v>
      </c>
      <c r="AL102" s="16">
        <v>0</v>
      </c>
      <c r="AM102" s="16">
        <v>0</v>
      </c>
      <c r="AN102" s="16">
        <v>0</v>
      </c>
      <c r="AO102" s="16">
        <v>0</v>
      </c>
      <c r="AP102" s="16">
        <v>0</v>
      </c>
      <c r="AQ102" s="16">
        <f t="shared" si="51"/>
        <v>300</v>
      </c>
      <c r="AR102" s="16">
        <f t="shared" si="52"/>
        <v>10.8</v>
      </c>
      <c r="AS102" s="16">
        <f t="shared" si="59"/>
        <v>3.6000000000000005</v>
      </c>
      <c r="AT102" s="16">
        <v>300</v>
      </c>
      <c r="AU102" s="16">
        <v>10.8</v>
      </c>
      <c r="AV102" s="16">
        <v>0</v>
      </c>
      <c r="AW102" s="16">
        <v>0</v>
      </c>
      <c r="AX102" s="16">
        <v>0</v>
      </c>
      <c r="AY102" s="16">
        <v>0</v>
      </c>
      <c r="AZ102" s="16">
        <v>0</v>
      </c>
      <c r="BA102" s="16">
        <v>0</v>
      </c>
      <c r="BB102" s="16">
        <v>0</v>
      </c>
      <c r="BC102" s="16">
        <v>0</v>
      </c>
      <c r="BD102" s="16">
        <v>0</v>
      </c>
      <c r="BE102" s="16">
        <v>0</v>
      </c>
      <c r="BF102" s="16">
        <v>0</v>
      </c>
      <c r="BG102" s="16">
        <v>0</v>
      </c>
      <c r="BH102" s="16">
        <v>400</v>
      </c>
      <c r="BI102" s="16">
        <v>0</v>
      </c>
      <c r="BJ102" s="16">
        <v>400</v>
      </c>
      <c r="BK102" s="16">
        <v>0</v>
      </c>
      <c r="BL102" s="16">
        <v>0</v>
      </c>
      <c r="BM102" s="16">
        <v>0</v>
      </c>
      <c r="BN102" s="16">
        <v>0</v>
      </c>
      <c r="BO102" s="16">
        <v>0</v>
      </c>
      <c r="BP102" s="16">
        <v>0</v>
      </c>
      <c r="BQ102" s="16">
        <v>0</v>
      </c>
      <c r="BR102" s="16">
        <v>0</v>
      </c>
      <c r="BS102" s="16">
        <v>0</v>
      </c>
      <c r="BT102" s="16">
        <v>0</v>
      </c>
      <c r="BU102" s="16">
        <f t="shared" si="54"/>
        <v>16272.1</v>
      </c>
      <c r="BV102" s="16">
        <f t="shared" si="55"/>
        <v>12247.3364</v>
      </c>
      <c r="BW102" s="16">
        <v>0</v>
      </c>
      <c r="BX102" s="16">
        <v>0</v>
      </c>
      <c r="BY102" s="16">
        <v>0</v>
      </c>
      <c r="BZ102" s="16">
        <v>0</v>
      </c>
      <c r="CA102" s="16">
        <v>0</v>
      </c>
      <c r="CB102" s="16">
        <v>0</v>
      </c>
      <c r="CC102" s="16">
        <v>0</v>
      </c>
      <c r="CD102" s="16">
        <v>0</v>
      </c>
      <c r="CE102" s="16">
        <v>0</v>
      </c>
      <c r="CF102" s="16">
        <v>0</v>
      </c>
      <c r="CG102" s="16">
        <v>0</v>
      </c>
      <c r="CH102" s="16">
        <v>0</v>
      </c>
      <c r="CI102" s="16">
        <v>0</v>
      </c>
      <c r="CJ102" s="16">
        <f t="shared" si="56"/>
        <v>0</v>
      </c>
      <c r="CK102" s="16">
        <f t="shared" si="57"/>
        <v>0</v>
      </c>
      <c r="CM102" s="17"/>
      <c r="CN102" s="17"/>
      <c r="CP102" s="17"/>
      <c r="CQ102" s="17"/>
      <c r="CS102" s="17"/>
    </row>
    <row r="103" spans="1:97" s="18" customFormat="1" ht="18" customHeight="1" x14ac:dyDescent="0.25">
      <c r="A103" s="14">
        <v>94</v>
      </c>
      <c r="B103" s="15" t="s">
        <v>94</v>
      </c>
      <c r="C103" s="16">
        <v>383</v>
      </c>
      <c r="D103" s="16">
        <v>413</v>
      </c>
      <c r="E103" s="16">
        <f t="shared" si="40"/>
        <v>16570</v>
      </c>
      <c r="F103" s="16">
        <f t="shared" si="41"/>
        <v>11458.6543</v>
      </c>
      <c r="G103" s="16">
        <f t="shared" si="42"/>
        <v>69.153013277006636</v>
      </c>
      <c r="H103" s="16">
        <f t="shared" si="43"/>
        <v>13070</v>
      </c>
      <c r="I103" s="16">
        <f t="shared" si="44"/>
        <v>8669.4943000000003</v>
      </c>
      <c r="J103" s="16">
        <f t="shared" si="45"/>
        <v>66.331249426166792</v>
      </c>
      <c r="K103" s="16">
        <f t="shared" si="46"/>
        <v>600</v>
      </c>
      <c r="L103" s="16">
        <f t="shared" si="47"/>
        <v>312.73399999999998</v>
      </c>
      <c r="M103" s="16">
        <f t="shared" si="48"/>
        <v>52.122333333333323</v>
      </c>
      <c r="N103" s="16">
        <v>0</v>
      </c>
      <c r="O103" s="16">
        <v>0.104</v>
      </c>
      <c r="P103" s="16">
        <v>0</v>
      </c>
      <c r="Q103" s="16">
        <v>11070</v>
      </c>
      <c r="R103" s="16">
        <v>7846.5502999999999</v>
      </c>
      <c r="S103" s="16">
        <f t="shared" si="49"/>
        <v>70.881213188798554</v>
      </c>
      <c r="T103" s="16">
        <v>600</v>
      </c>
      <c r="U103" s="16">
        <v>312.63</v>
      </c>
      <c r="V103" s="16">
        <f t="shared" si="50"/>
        <v>52.105000000000004</v>
      </c>
      <c r="W103" s="16">
        <v>0</v>
      </c>
      <c r="X103" s="16">
        <v>0</v>
      </c>
      <c r="Y103" s="16">
        <v>0</v>
      </c>
      <c r="Z103" s="16">
        <v>0</v>
      </c>
      <c r="AA103" s="16">
        <v>0</v>
      </c>
      <c r="AB103" s="16">
        <v>0</v>
      </c>
      <c r="AC103" s="16">
        <v>0</v>
      </c>
      <c r="AD103" s="16">
        <v>0</v>
      </c>
      <c r="AE103" s="16">
        <v>0</v>
      </c>
      <c r="AF103" s="16">
        <v>0</v>
      </c>
      <c r="AG103" s="16">
        <v>3500</v>
      </c>
      <c r="AH103" s="16">
        <v>2916.6</v>
      </c>
      <c r="AI103" s="16">
        <v>0</v>
      </c>
      <c r="AJ103" s="16">
        <v>0</v>
      </c>
      <c r="AK103" s="16">
        <v>0</v>
      </c>
      <c r="AL103" s="16">
        <v>0</v>
      </c>
      <c r="AM103" s="16">
        <v>0</v>
      </c>
      <c r="AN103" s="16">
        <v>0</v>
      </c>
      <c r="AO103" s="16">
        <v>0</v>
      </c>
      <c r="AP103" s="16">
        <v>0</v>
      </c>
      <c r="AQ103" s="16">
        <f t="shared" si="51"/>
        <v>500</v>
      </c>
      <c r="AR103" s="16">
        <f t="shared" si="52"/>
        <v>224.1</v>
      </c>
      <c r="AS103" s="16">
        <f t="shared" si="59"/>
        <v>44.82</v>
      </c>
      <c r="AT103" s="16">
        <v>500</v>
      </c>
      <c r="AU103" s="16">
        <v>224.1</v>
      </c>
      <c r="AV103" s="16">
        <v>0</v>
      </c>
      <c r="AW103" s="16">
        <v>0</v>
      </c>
      <c r="AX103" s="16">
        <v>0</v>
      </c>
      <c r="AY103" s="16">
        <v>0</v>
      </c>
      <c r="AZ103" s="16">
        <v>0</v>
      </c>
      <c r="BA103" s="16">
        <v>0</v>
      </c>
      <c r="BB103" s="16">
        <v>0</v>
      </c>
      <c r="BC103" s="16">
        <v>0</v>
      </c>
      <c r="BD103" s="16">
        <v>0</v>
      </c>
      <c r="BE103" s="16">
        <v>0</v>
      </c>
      <c r="BF103" s="16">
        <v>400</v>
      </c>
      <c r="BG103" s="16">
        <v>183.11</v>
      </c>
      <c r="BH103" s="16">
        <v>0</v>
      </c>
      <c r="BI103" s="16">
        <v>0</v>
      </c>
      <c r="BJ103" s="16">
        <v>0</v>
      </c>
      <c r="BK103" s="16">
        <v>0</v>
      </c>
      <c r="BL103" s="16">
        <v>500</v>
      </c>
      <c r="BM103" s="16">
        <v>103</v>
      </c>
      <c r="BN103" s="16">
        <v>0</v>
      </c>
      <c r="BO103" s="16">
        <v>0</v>
      </c>
      <c r="BP103" s="16">
        <v>0</v>
      </c>
      <c r="BQ103" s="16">
        <v>0</v>
      </c>
      <c r="BR103" s="16">
        <v>0</v>
      </c>
      <c r="BS103" s="16">
        <v>0</v>
      </c>
      <c r="BT103" s="16">
        <v>-127.44</v>
      </c>
      <c r="BU103" s="16">
        <f t="shared" si="54"/>
        <v>16570</v>
      </c>
      <c r="BV103" s="16">
        <f t="shared" si="55"/>
        <v>11458.6543</v>
      </c>
      <c r="BW103" s="16">
        <v>0</v>
      </c>
      <c r="BX103" s="16">
        <v>0</v>
      </c>
      <c r="BY103" s="16">
        <v>0</v>
      </c>
      <c r="BZ103" s="16">
        <v>0</v>
      </c>
      <c r="CA103" s="16">
        <v>0</v>
      </c>
      <c r="CB103" s="16">
        <v>0</v>
      </c>
      <c r="CC103" s="16">
        <v>0</v>
      </c>
      <c r="CD103" s="16">
        <v>0</v>
      </c>
      <c r="CE103" s="16">
        <v>0</v>
      </c>
      <c r="CF103" s="16">
        <v>0</v>
      </c>
      <c r="CG103" s="16">
        <v>0</v>
      </c>
      <c r="CH103" s="16">
        <v>0</v>
      </c>
      <c r="CI103" s="16">
        <v>0</v>
      </c>
      <c r="CJ103" s="16">
        <f t="shared" si="56"/>
        <v>0</v>
      </c>
      <c r="CK103" s="16">
        <f t="shared" si="57"/>
        <v>0</v>
      </c>
      <c r="CM103" s="17"/>
      <c r="CN103" s="17"/>
      <c r="CP103" s="17"/>
      <c r="CQ103" s="17"/>
      <c r="CS103" s="17"/>
    </row>
    <row r="104" spans="1:97" s="18" customFormat="1" ht="18" customHeight="1" x14ac:dyDescent="0.25">
      <c r="A104" s="14">
        <v>95</v>
      </c>
      <c r="B104" s="15" t="s">
        <v>95</v>
      </c>
      <c r="C104" s="16">
        <v>1334.3</v>
      </c>
      <c r="D104" s="16">
        <v>98.6</v>
      </c>
      <c r="E104" s="16">
        <f t="shared" si="40"/>
        <v>16497.8</v>
      </c>
      <c r="F104" s="16">
        <f t="shared" si="41"/>
        <v>11560.3945</v>
      </c>
      <c r="G104" s="16">
        <f t="shared" si="42"/>
        <v>70.072339948356756</v>
      </c>
      <c r="H104" s="16">
        <f t="shared" si="43"/>
        <v>12997.8</v>
      </c>
      <c r="I104" s="16">
        <f t="shared" si="44"/>
        <v>8643.7945</v>
      </c>
      <c r="J104" s="16">
        <f t="shared" si="45"/>
        <v>66.501981104494618</v>
      </c>
      <c r="K104" s="16">
        <f t="shared" si="46"/>
        <v>210</v>
      </c>
      <c r="L104" s="16">
        <f t="shared" si="47"/>
        <v>322.71199999999999</v>
      </c>
      <c r="M104" s="16">
        <f t="shared" si="48"/>
        <v>153.67238095238093</v>
      </c>
      <c r="N104" s="16">
        <v>10</v>
      </c>
      <c r="O104" s="16">
        <v>0</v>
      </c>
      <c r="P104" s="16">
        <f>O104/N104*100</f>
        <v>0</v>
      </c>
      <c r="Q104" s="16">
        <v>12000</v>
      </c>
      <c r="R104" s="16">
        <v>8119.7725</v>
      </c>
      <c r="S104" s="16">
        <f t="shared" si="49"/>
        <v>67.664770833333336</v>
      </c>
      <c r="T104" s="16">
        <v>200</v>
      </c>
      <c r="U104" s="16">
        <v>322.71199999999999</v>
      </c>
      <c r="V104" s="16">
        <f t="shared" si="50"/>
        <v>161.35599999999999</v>
      </c>
      <c r="W104" s="16">
        <v>0</v>
      </c>
      <c r="X104" s="16">
        <v>0</v>
      </c>
      <c r="Y104" s="16">
        <v>0</v>
      </c>
      <c r="Z104" s="16">
        <v>0</v>
      </c>
      <c r="AA104" s="16">
        <v>0</v>
      </c>
      <c r="AB104" s="16">
        <v>0</v>
      </c>
      <c r="AC104" s="16">
        <v>0</v>
      </c>
      <c r="AD104" s="16">
        <v>0</v>
      </c>
      <c r="AE104" s="16">
        <v>0</v>
      </c>
      <c r="AF104" s="16">
        <v>0</v>
      </c>
      <c r="AG104" s="16">
        <v>3500</v>
      </c>
      <c r="AH104" s="16">
        <v>2916.6</v>
      </c>
      <c r="AI104" s="16">
        <v>0</v>
      </c>
      <c r="AJ104" s="16">
        <v>0</v>
      </c>
      <c r="AK104" s="16">
        <v>0</v>
      </c>
      <c r="AL104" s="16">
        <v>0</v>
      </c>
      <c r="AM104" s="16">
        <v>0</v>
      </c>
      <c r="AN104" s="16">
        <v>0</v>
      </c>
      <c r="AO104" s="16">
        <v>0</v>
      </c>
      <c r="AP104" s="16">
        <v>0</v>
      </c>
      <c r="AQ104" s="16">
        <f t="shared" si="51"/>
        <v>687.8</v>
      </c>
      <c r="AR104" s="16">
        <f t="shared" si="52"/>
        <v>201.31</v>
      </c>
      <c r="AS104" s="16">
        <f t="shared" si="59"/>
        <v>29.268682756615299</v>
      </c>
      <c r="AT104" s="16">
        <v>387.8</v>
      </c>
      <c r="AU104" s="16">
        <v>201.31</v>
      </c>
      <c r="AV104" s="16">
        <v>0</v>
      </c>
      <c r="AW104" s="16">
        <v>0</v>
      </c>
      <c r="AX104" s="16">
        <v>0</v>
      </c>
      <c r="AY104" s="16">
        <v>0</v>
      </c>
      <c r="AZ104" s="16">
        <v>300</v>
      </c>
      <c r="BA104" s="16">
        <v>0</v>
      </c>
      <c r="BB104" s="16">
        <v>0</v>
      </c>
      <c r="BC104" s="16">
        <v>0</v>
      </c>
      <c r="BD104" s="16">
        <v>0</v>
      </c>
      <c r="BE104" s="16">
        <v>0</v>
      </c>
      <c r="BF104" s="16">
        <v>0</v>
      </c>
      <c r="BG104" s="16">
        <v>0</v>
      </c>
      <c r="BH104" s="16">
        <v>100</v>
      </c>
      <c r="BI104" s="16">
        <v>0</v>
      </c>
      <c r="BJ104" s="16">
        <v>100</v>
      </c>
      <c r="BK104" s="16">
        <v>0</v>
      </c>
      <c r="BL104" s="16">
        <v>0</v>
      </c>
      <c r="BM104" s="16">
        <v>0</v>
      </c>
      <c r="BN104" s="16">
        <v>0</v>
      </c>
      <c r="BO104" s="16">
        <v>0</v>
      </c>
      <c r="BP104" s="16">
        <v>0</v>
      </c>
      <c r="BQ104" s="16">
        <v>0</v>
      </c>
      <c r="BR104" s="16">
        <v>0</v>
      </c>
      <c r="BS104" s="16">
        <v>0</v>
      </c>
      <c r="BT104" s="16">
        <v>0</v>
      </c>
      <c r="BU104" s="16">
        <f t="shared" si="54"/>
        <v>16497.8</v>
      </c>
      <c r="BV104" s="16">
        <f t="shared" si="55"/>
        <v>11560.3945</v>
      </c>
      <c r="BW104" s="16">
        <v>0</v>
      </c>
      <c r="BX104" s="16">
        <v>0</v>
      </c>
      <c r="BY104" s="16">
        <v>0</v>
      </c>
      <c r="BZ104" s="16">
        <v>0</v>
      </c>
      <c r="CA104" s="16">
        <v>0</v>
      </c>
      <c r="CB104" s="16">
        <v>0</v>
      </c>
      <c r="CC104" s="16">
        <v>0</v>
      </c>
      <c r="CD104" s="16">
        <v>0</v>
      </c>
      <c r="CE104" s="16">
        <v>0</v>
      </c>
      <c r="CF104" s="16">
        <v>0</v>
      </c>
      <c r="CG104" s="16">
        <v>0</v>
      </c>
      <c r="CH104" s="16">
        <v>0</v>
      </c>
      <c r="CI104" s="16">
        <v>0</v>
      </c>
      <c r="CJ104" s="16">
        <f t="shared" si="56"/>
        <v>0</v>
      </c>
      <c r="CK104" s="16">
        <f t="shared" si="57"/>
        <v>0</v>
      </c>
      <c r="CM104" s="17"/>
      <c r="CN104" s="17"/>
      <c r="CP104" s="17"/>
      <c r="CQ104" s="17"/>
      <c r="CS104" s="17"/>
    </row>
    <row r="105" spans="1:97" s="18" customFormat="1" ht="18" customHeight="1" x14ac:dyDescent="0.25">
      <c r="A105" s="14">
        <v>96</v>
      </c>
      <c r="B105" s="15" t="s">
        <v>96</v>
      </c>
      <c r="C105" s="16">
        <v>0.1</v>
      </c>
      <c r="D105" s="16">
        <v>217.2</v>
      </c>
      <c r="E105" s="16">
        <f t="shared" si="40"/>
        <v>25550</v>
      </c>
      <c r="F105" s="16">
        <f t="shared" si="41"/>
        <v>18917.114599999997</v>
      </c>
      <c r="G105" s="16">
        <f t="shared" si="42"/>
        <v>74.039587475538156</v>
      </c>
      <c r="H105" s="16">
        <f t="shared" si="43"/>
        <v>13205.8</v>
      </c>
      <c r="I105" s="16">
        <f t="shared" si="44"/>
        <v>8630.2145999999993</v>
      </c>
      <c r="J105" s="16">
        <f t="shared" si="45"/>
        <v>65.351698496115347</v>
      </c>
      <c r="K105" s="16">
        <f t="shared" si="46"/>
        <v>2780</v>
      </c>
      <c r="L105" s="16">
        <f t="shared" si="47"/>
        <v>2724.6610000000001</v>
      </c>
      <c r="M105" s="16">
        <f t="shared" si="48"/>
        <v>98.009388489208632</v>
      </c>
      <c r="N105" s="16">
        <v>480</v>
      </c>
      <c r="O105" s="16">
        <v>400.44600000000003</v>
      </c>
      <c r="P105" s="16">
        <f>O105/N105*100</f>
        <v>83.426249999999996</v>
      </c>
      <c r="Q105" s="16">
        <v>7485.8</v>
      </c>
      <c r="R105" s="16">
        <v>4382.5036</v>
      </c>
      <c r="S105" s="16">
        <f t="shared" si="49"/>
        <v>58.5442250661252</v>
      </c>
      <c r="T105" s="16">
        <v>2300</v>
      </c>
      <c r="U105" s="16">
        <v>2324.2150000000001</v>
      </c>
      <c r="V105" s="16">
        <f t="shared" si="50"/>
        <v>101.05282608695654</v>
      </c>
      <c r="W105" s="16">
        <v>260</v>
      </c>
      <c r="X105" s="16">
        <v>0</v>
      </c>
      <c r="Y105" s="16">
        <f>X105/W105*100</f>
        <v>0</v>
      </c>
      <c r="Z105" s="16">
        <v>0</v>
      </c>
      <c r="AA105" s="16">
        <v>0</v>
      </c>
      <c r="AB105" s="16">
        <v>0</v>
      </c>
      <c r="AC105" s="16">
        <v>0</v>
      </c>
      <c r="AD105" s="16">
        <v>0</v>
      </c>
      <c r="AE105" s="16">
        <v>0</v>
      </c>
      <c r="AF105" s="16">
        <v>0</v>
      </c>
      <c r="AG105" s="16">
        <v>12344.2</v>
      </c>
      <c r="AH105" s="16">
        <v>10286.9</v>
      </c>
      <c r="AI105" s="16">
        <v>0</v>
      </c>
      <c r="AJ105" s="16">
        <v>0</v>
      </c>
      <c r="AK105" s="16">
        <v>0</v>
      </c>
      <c r="AL105" s="16">
        <v>0</v>
      </c>
      <c r="AM105" s="16">
        <v>0</v>
      </c>
      <c r="AN105" s="16">
        <v>0</v>
      </c>
      <c r="AO105" s="16">
        <v>0</v>
      </c>
      <c r="AP105" s="16">
        <v>0</v>
      </c>
      <c r="AQ105" s="16">
        <f t="shared" si="51"/>
        <v>400</v>
      </c>
      <c r="AR105" s="16">
        <f t="shared" si="52"/>
        <v>723.11</v>
      </c>
      <c r="AS105" s="16">
        <f t="shared" si="59"/>
        <v>180.7775</v>
      </c>
      <c r="AT105" s="16">
        <v>400</v>
      </c>
      <c r="AU105" s="16">
        <v>723.11</v>
      </c>
      <c r="AV105" s="16">
        <v>0</v>
      </c>
      <c r="AW105" s="16">
        <v>0</v>
      </c>
      <c r="AX105" s="16">
        <v>0</v>
      </c>
      <c r="AY105" s="16">
        <v>0</v>
      </c>
      <c r="AZ105" s="16">
        <v>0</v>
      </c>
      <c r="BA105" s="16">
        <v>0</v>
      </c>
      <c r="BB105" s="16">
        <v>0</v>
      </c>
      <c r="BC105" s="16">
        <v>0</v>
      </c>
      <c r="BD105" s="16">
        <v>0</v>
      </c>
      <c r="BE105" s="16">
        <v>0</v>
      </c>
      <c r="BF105" s="16">
        <v>1500</v>
      </c>
      <c r="BG105" s="16">
        <v>797.78</v>
      </c>
      <c r="BH105" s="16">
        <v>780</v>
      </c>
      <c r="BI105" s="16">
        <v>2.16</v>
      </c>
      <c r="BJ105" s="16">
        <v>780</v>
      </c>
      <c r="BK105" s="16">
        <v>0</v>
      </c>
      <c r="BL105" s="16">
        <v>0</v>
      </c>
      <c r="BM105" s="16">
        <v>0</v>
      </c>
      <c r="BN105" s="16">
        <v>0</v>
      </c>
      <c r="BO105" s="16">
        <v>0</v>
      </c>
      <c r="BP105" s="16">
        <v>0</v>
      </c>
      <c r="BQ105" s="16">
        <v>0</v>
      </c>
      <c r="BR105" s="16">
        <v>0</v>
      </c>
      <c r="BS105" s="16">
        <v>0</v>
      </c>
      <c r="BT105" s="16">
        <v>0</v>
      </c>
      <c r="BU105" s="16">
        <f t="shared" si="54"/>
        <v>25550</v>
      </c>
      <c r="BV105" s="16">
        <f t="shared" si="55"/>
        <v>18917.114599999997</v>
      </c>
      <c r="BW105" s="16">
        <v>0</v>
      </c>
      <c r="BX105" s="16">
        <v>0</v>
      </c>
      <c r="BY105" s="16">
        <v>0</v>
      </c>
      <c r="BZ105" s="16">
        <v>0</v>
      </c>
      <c r="CA105" s="16">
        <v>0</v>
      </c>
      <c r="CB105" s="16">
        <v>0</v>
      </c>
      <c r="CC105" s="16">
        <v>0</v>
      </c>
      <c r="CD105" s="16">
        <v>0</v>
      </c>
      <c r="CE105" s="16">
        <v>0</v>
      </c>
      <c r="CF105" s="16">
        <v>0</v>
      </c>
      <c r="CG105" s="16">
        <v>0</v>
      </c>
      <c r="CH105" s="16">
        <v>0</v>
      </c>
      <c r="CI105" s="16">
        <v>0</v>
      </c>
      <c r="CJ105" s="16">
        <f t="shared" si="56"/>
        <v>0</v>
      </c>
      <c r="CK105" s="16">
        <f t="shared" si="57"/>
        <v>0</v>
      </c>
      <c r="CM105" s="17"/>
      <c r="CN105" s="17"/>
      <c r="CP105" s="17"/>
      <c r="CQ105" s="17"/>
      <c r="CS105" s="17"/>
    </row>
    <row r="106" spans="1:97" s="18" customFormat="1" ht="18" customHeight="1" x14ac:dyDescent="0.25">
      <c r="A106" s="14">
        <v>97</v>
      </c>
      <c r="B106" s="15" t="s">
        <v>97</v>
      </c>
      <c r="C106" s="16">
        <v>623.70000000000005</v>
      </c>
      <c r="D106" s="16">
        <v>0</v>
      </c>
      <c r="E106" s="16">
        <f t="shared" si="40"/>
        <v>16214.1</v>
      </c>
      <c r="F106" s="16">
        <f t="shared" si="41"/>
        <v>9084.5529999999999</v>
      </c>
      <c r="G106" s="16">
        <f t="shared" ref="G106:G107" si="60">F106/E106*100</f>
        <v>56.028721914876556</v>
      </c>
      <c r="H106" s="16">
        <f t="shared" si="43"/>
        <v>12360</v>
      </c>
      <c r="I106" s="16">
        <f t="shared" si="44"/>
        <v>5872.8530000000001</v>
      </c>
      <c r="J106" s="16">
        <f t="shared" ref="J106:J107" si="61">I106/H106*100</f>
        <v>47.51499190938511</v>
      </c>
      <c r="K106" s="16">
        <f t="shared" si="46"/>
        <v>1200</v>
      </c>
      <c r="L106" s="16">
        <f t="shared" si="47"/>
        <v>790.54300000000001</v>
      </c>
      <c r="M106" s="16">
        <f t="shared" ref="M106:M107" si="62">L106/K106*100</f>
        <v>65.878583333333324</v>
      </c>
      <c r="N106" s="16">
        <v>200</v>
      </c>
      <c r="O106" s="16">
        <v>179.65899999999999</v>
      </c>
      <c r="P106" s="16">
        <f>O106/N106*100</f>
        <v>89.829499999999996</v>
      </c>
      <c r="Q106" s="16">
        <v>8500</v>
      </c>
      <c r="R106" s="16">
        <v>3467.4949999999999</v>
      </c>
      <c r="S106" s="16">
        <f t="shared" ref="S106:S107" si="63">R106/Q106*100</f>
        <v>40.794058823529411</v>
      </c>
      <c r="T106" s="16">
        <v>1000</v>
      </c>
      <c r="U106" s="16">
        <v>610.88400000000001</v>
      </c>
      <c r="V106" s="16">
        <f t="shared" ref="V106:V107" si="64">U106/T106*100</f>
        <v>61.0884</v>
      </c>
      <c r="W106" s="16">
        <v>60</v>
      </c>
      <c r="X106" s="16">
        <v>60.32</v>
      </c>
      <c r="Y106" s="16">
        <f>X106/W106*100</f>
        <v>100.53333333333335</v>
      </c>
      <c r="Z106" s="16">
        <v>0</v>
      </c>
      <c r="AA106" s="16">
        <v>0</v>
      </c>
      <c r="AB106" s="16">
        <v>0</v>
      </c>
      <c r="AC106" s="16">
        <v>0</v>
      </c>
      <c r="AD106" s="16">
        <v>0</v>
      </c>
      <c r="AE106" s="16">
        <v>0</v>
      </c>
      <c r="AF106" s="16">
        <v>0</v>
      </c>
      <c r="AG106" s="16">
        <v>3854.1</v>
      </c>
      <c r="AH106" s="16">
        <v>3211.7</v>
      </c>
      <c r="AI106" s="16">
        <v>0</v>
      </c>
      <c r="AJ106" s="16">
        <v>0</v>
      </c>
      <c r="AK106" s="16">
        <v>0</v>
      </c>
      <c r="AL106" s="16">
        <v>0</v>
      </c>
      <c r="AM106" s="16">
        <v>0</v>
      </c>
      <c r="AN106" s="16">
        <v>0</v>
      </c>
      <c r="AO106" s="16">
        <v>0</v>
      </c>
      <c r="AP106" s="16">
        <v>0</v>
      </c>
      <c r="AQ106" s="16">
        <f t="shared" si="51"/>
        <v>2600</v>
      </c>
      <c r="AR106" s="16">
        <f t="shared" si="52"/>
        <v>551.79</v>
      </c>
      <c r="AS106" s="16">
        <f t="shared" si="59"/>
        <v>21.222692307692306</v>
      </c>
      <c r="AT106" s="16">
        <v>1000</v>
      </c>
      <c r="AU106" s="16">
        <v>551.79</v>
      </c>
      <c r="AV106" s="16">
        <v>0</v>
      </c>
      <c r="AW106" s="16">
        <v>0</v>
      </c>
      <c r="AX106" s="16">
        <v>0</v>
      </c>
      <c r="AY106" s="16">
        <v>0</v>
      </c>
      <c r="AZ106" s="16">
        <v>1600</v>
      </c>
      <c r="BA106" s="16">
        <v>0</v>
      </c>
      <c r="BB106" s="16">
        <v>0</v>
      </c>
      <c r="BC106" s="16">
        <v>0</v>
      </c>
      <c r="BD106" s="16">
        <v>0</v>
      </c>
      <c r="BE106" s="16">
        <v>0</v>
      </c>
      <c r="BF106" s="16">
        <v>0</v>
      </c>
      <c r="BG106" s="16">
        <v>0</v>
      </c>
      <c r="BH106" s="16">
        <v>0</v>
      </c>
      <c r="BI106" s="16">
        <v>0</v>
      </c>
      <c r="BJ106" s="16">
        <v>0</v>
      </c>
      <c r="BK106" s="16">
        <v>0</v>
      </c>
      <c r="BL106" s="16">
        <v>0</v>
      </c>
      <c r="BM106" s="16">
        <v>0</v>
      </c>
      <c r="BN106" s="16">
        <v>0</v>
      </c>
      <c r="BO106" s="16">
        <v>1002.705</v>
      </c>
      <c r="BP106" s="16">
        <v>0</v>
      </c>
      <c r="BQ106" s="16">
        <v>0</v>
      </c>
      <c r="BR106" s="16">
        <v>0</v>
      </c>
      <c r="BS106" s="16">
        <v>0</v>
      </c>
      <c r="BT106" s="16">
        <v>0</v>
      </c>
      <c r="BU106" s="16">
        <f t="shared" si="54"/>
        <v>16214.1</v>
      </c>
      <c r="BV106" s="16">
        <f t="shared" si="55"/>
        <v>9084.5529999999999</v>
      </c>
      <c r="BW106" s="16">
        <v>0</v>
      </c>
      <c r="BX106" s="16">
        <v>0</v>
      </c>
      <c r="BY106" s="16">
        <v>0</v>
      </c>
      <c r="BZ106" s="16">
        <v>0</v>
      </c>
      <c r="CA106" s="16">
        <v>0</v>
      </c>
      <c r="CB106" s="16">
        <v>0</v>
      </c>
      <c r="CC106" s="16">
        <v>0</v>
      </c>
      <c r="CD106" s="16">
        <v>0</v>
      </c>
      <c r="CE106" s="16">
        <v>0</v>
      </c>
      <c r="CF106" s="16">
        <v>0</v>
      </c>
      <c r="CG106" s="16">
        <v>0</v>
      </c>
      <c r="CH106" s="16">
        <v>0</v>
      </c>
      <c r="CI106" s="16">
        <v>0</v>
      </c>
      <c r="CJ106" s="16">
        <f t="shared" si="56"/>
        <v>0</v>
      </c>
      <c r="CK106" s="16">
        <f t="shared" si="57"/>
        <v>0</v>
      </c>
      <c r="CM106" s="17"/>
      <c r="CN106" s="17"/>
      <c r="CP106" s="17"/>
      <c r="CQ106" s="17"/>
      <c r="CS106" s="17"/>
    </row>
    <row r="107" spans="1:97" s="23" customFormat="1" ht="18" customHeight="1" x14ac:dyDescent="0.25">
      <c r="A107" s="19"/>
      <c r="B107" s="20" t="s">
        <v>43</v>
      </c>
      <c r="C107" s="21">
        <f>SUM(C10:C106)</f>
        <v>1381973.2999999998</v>
      </c>
      <c r="D107" s="21">
        <f>SUM(D10:D106)</f>
        <v>48438.399999999987</v>
      </c>
      <c r="E107" s="21">
        <f>SUM(E10:E106)</f>
        <v>7668755.1999999983</v>
      </c>
      <c r="F107" s="21">
        <f>SUM(F10:F106)</f>
        <v>6025846.0461999997</v>
      </c>
      <c r="G107" s="21">
        <f t="shared" si="60"/>
        <v>78.576586278305001</v>
      </c>
      <c r="H107" s="21">
        <f>SUM(H10:H106)</f>
        <v>3122556.3</v>
      </c>
      <c r="I107" s="21">
        <f>SUM(I10:I106)</f>
        <v>2261265.8722000001</v>
      </c>
      <c r="J107" s="21">
        <f t="shared" si="61"/>
        <v>72.417136952822929</v>
      </c>
      <c r="K107" s="21">
        <f>SUM(K10:K106)</f>
        <v>1129077.4999999998</v>
      </c>
      <c r="L107" s="21">
        <f>SUM(L10:L106)</f>
        <v>884357.27580000006</v>
      </c>
      <c r="M107" s="21">
        <f t="shared" si="62"/>
        <v>78.325648664507113</v>
      </c>
      <c r="N107" s="21">
        <f>SUM(N10:N106)</f>
        <v>277654.10000000009</v>
      </c>
      <c r="O107" s="21">
        <f>SUM(O10:O106)</f>
        <v>160887.5112000001</v>
      </c>
      <c r="P107" s="21">
        <f>O107/N107*100</f>
        <v>57.945303598974419</v>
      </c>
      <c r="Q107" s="21">
        <f>SUM(Q10:Q106)</f>
        <v>881975.00000000023</v>
      </c>
      <c r="R107" s="21">
        <f>SUM(R10:R106)</f>
        <v>476598.70429999975</v>
      </c>
      <c r="S107" s="21">
        <f t="shared" si="63"/>
        <v>54.037665954250357</v>
      </c>
      <c r="T107" s="21">
        <f>SUM(T10:T106)</f>
        <v>851423.40000000014</v>
      </c>
      <c r="U107" s="21">
        <f>SUM(U10:U106)</f>
        <v>723469.76459999976</v>
      </c>
      <c r="V107" s="21">
        <f t="shared" si="64"/>
        <v>84.971797181049951</v>
      </c>
      <c r="W107" s="21">
        <f>SUM(W10:W106)</f>
        <v>108797.59999999999</v>
      </c>
      <c r="X107" s="21">
        <f>SUM(X10:X106)</f>
        <v>92669.247500000027</v>
      </c>
      <c r="Y107" s="21">
        <f>X107/W107*100</f>
        <v>85.175819595285219</v>
      </c>
      <c r="Z107" s="21">
        <f>SUM(Z10:Z106)</f>
        <v>55231.199999999997</v>
      </c>
      <c r="AA107" s="21">
        <f>SUM(AA10:AA106)</f>
        <v>59060.75</v>
      </c>
      <c r="AB107" s="21">
        <f>AA107/Z107*100</f>
        <v>106.93367154796564</v>
      </c>
      <c r="AC107" s="21">
        <f>SUM(AC10:AC106)</f>
        <v>100</v>
      </c>
      <c r="AD107" s="21">
        <f>SUM(AD10:AD106)</f>
        <v>0</v>
      </c>
      <c r="AE107" s="21">
        <f>SUM(AE10:AE106)</f>
        <v>0</v>
      </c>
      <c r="AF107" s="21">
        <f t="shared" ref="AF107:AR107" si="65">SUM(AF10:AF106)</f>
        <v>0</v>
      </c>
      <c r="AG107" s="21">
        <f t="shared" si="65"/>
        <v>4463813.7</v>
      </c>
      <c r="AH107" s="21">
        <f t="shared" si="65"/>
        <v>3719896</v>
      </c>
      <c r="AI107" s="21">
        <f t="shared" si="65"/>
        <v>0</v>
      </c>
      <c r="AJ107" s="21">
        <f t="shared" si="65"/>
        <v>0</v>
      </c>
      <c r="AK107" s="21">
        <f t="shared" si="65"/>
        <v>44438.400000000001</v>
      </c>
      <c r="AL107" s="21">
        <f t="shared" si="65"/>
        <v>32562.739999999998</v>
      </c>
      <c r="AM107" s="21">
        <f t="shared" si="65"/>
        <v>0</v>
      </c>
      <c r="AN107" s="21">
        <f t="shared" si="65"/>
        <v>0</v>
      </c>
      <c r="AO107" s="21">
        <f t="shared" si="65"/>
        <v>0</v>
      </c>
      <c r="AP107" s="21">
        <f t="shared" si="65"/>
        <v>0</v>
      </c>
      <c r="AQ107" s="21">
        <f t="shared" si="65"/>
        <v>167566.39999999999</v>
      </c>
      <c r="AR107" s="21">
        <f t="shared" si="65"/>
        <v>125293.18289999999</v>
      </c>
      <c r="AS107" s="21">
        <f t="shared" si="59"/>
        <v>74.772259176063926</v>
      </c>
      <c r="AT107" s="21">
        <f>SUM(AT10:AT106)</f>
        <v>138730.6</v>
      </c>
      <c r="AU107" s="21">
        <f t="shared" ref="AU107:CG107" si="66">SUM(AU10:AU106)</f>
        <v>103718.21039999998</v>
      </c>
      <c r="AV107" s="21">
        <f t="shared" si="66"/>
        <v>1400</v>
      </c>
      <c r="AW107" s="21">
        <f t="shared" si="66"/>
        <v>499.60500000000002</v>
      </c>
      <c r="AX107" s="21">
        <f t="shared" si="66"/>
        <v>1125.5999999999999</v>
      </c>
      <c r="AY107" s="21">
        <f t="shared" si="66"/>
        <v>3.7</v>
      </c>
      <c r="AZ107" s="21">
        <f t="shared" si="66"/>
        <v>26310.2</v>
      </c>
      <c r="BA107" s="21">
        <f t="shared" si="66"/>
        <v>21071.6675</v>
      </c>
      <c r="BB107" s="21">
        <f t="shared" si="66"/>
        <v>0</v>
      </c>
      <c r="BC107" s="21">
        <f t="shared" si="66"/>
        <v>0</v>
      </c>
      <c r="BD107" s="21">
        <f t="shared" si="66"/>
        <v>14714</v>
      </c>
      <c r="BE107" s="21">
        <f t="shared" si="66"/>
        <v>10865.1</v>
      </c>
      <c r="BF107" s="21">
        <f t="shared" si="66"/>
        <v>33022.800000000003</v>
      </c>
      <c r="BG107" s="21">
        <f t="shared" si="66"/>
        <v>16633.197</v>
      </c>
      <c r="BH107" s="21">
        <f t="shared" si="66"/>
        <v>709835.6</v>
      </c>
      <c r="BI107" s="21">
        <f t="shared" si="66"/>
        <v>504868.14260000002</v>
      </c>
      <c r="BJ107" s="21">
        <f t="shared" si="66"/>
        <v>345570.4</v>
      </c>
      <c r="BK107" s="21">
        <f t="shared" si="66"/>
        <v>197676.48420000001</v>
      </c>
      <c r="BL107" s="21">
        <f t="shared" si="66"/>
        <v>19913.400000000001</v>
      </c>
      <c r="BM107" s="21">
        <f t="shared" si="66"/>
        <v>54067.948799999998</v>
      </c>
      <c r="BN107" s="21">
        <f t="shared" si="66"/>
        <v>1865</v>
      </c>
      <c r="BO107" s="21">
        <f t="shared" si="66"/>
        <v>7571.1903000000002</v>
      </c>
      <c r="BP107" s="21">
        <f t="shared" si="66"/>
        <v>0</v>
      </c>
      <c r="BQ107" s="21">
        <f t="shared" si="66"/>
        <v>0</v>
      </c>
      <c r="BR107" s="21">
        <f t="shared" si="66"/>
        <v>15171.8</v>
      </c>
      <c r="BS107" s="21">
        <f t="shared" si="66"/>
        <v>40146.232999999993</v>
      </c>
      <c r="BT107" s="21">
        <f t="shared" si="66"/>
        <v>-9176.9660000000022</v>
      </c>
      <c r="BU107" s="21">
        <f t="shared" si="66"/>
        <v>7645522.3999999976</v>
      </c>
      <c r="BV107" s="21">
        <f t="shared" si="66"/>
        <v>6015412.7462000009</v>
      </c>
      <c r="BW107" s="21">
        <f t="shared" si="66"/>
        <v>7788</v>
      </c>
      <c r="BX107" s="21">
        <f t="shared" si="66"/>
        <v>7788</v>
      </c>
      <c r="BY107" s="21">
        <f t="shared" si="66"/>
        <v>13919.8</v>
      </c>
      <c r="BZ107" s="21">
        <f t="shared" si="66"/>
        <v>645.29999999999995</v>
      </c>
      <c r="CA107" s="21">
        <f t="shared" si="66"/>
        <v>0</v>
      </c>
      <c r="CB107" s="21">
        <f t="shared" si="66"/>
        <v>0</v>
      </c>
      <c r="CC107" s="21">
        <f t="shared" si="66"/>
        <v>1525</v>
      </c>
      <c r="CD107" s="21">
        <f t="shared" si="66"/>
        <v>2000</v>
      </c>
      <c r="CE107" s="21">
        <f t="shared" si="66"/>
        <v>0</v>
      </c>
      <c r="CF107" s="21">
        <f t="shared" si="66"/>
        <v>0</v>
      </c>
      <c r="CG107" s="21">
        <f t="shared" si="66"/>
        <v>198829.6</v>
      </c>
      <c r="CH107" s="21">
        <f>SUM(CH10:CH106)</f>
        <v>132477.43449999997</v>
      </c>
      <c r="CI107" s="21">
        <f>SUM(CI10:CI106)</f>
        <v>0</v>
      </c>
      <c r="CJ107" s="21">
        <f>SUM(CJ10:CJ106)</f>
        <v>222062.4</v>
      </c>
      <c r="CK107" s="21">
        <f>SUM(CK10:CK106)</f>
        <v>142910.73450000002</v>
      </c>
      <c r="CL107" s="22"/>
      <c r="CM107" s="17"/>
      <c r="CN107" s="17"/>
      <c r="CO107" s="17"/>
      <c r="CP107" s="17"/>
      <c r="CQ107" s="17"/>
    </row>
    <row r="108" spans="1:97" s="8" customFormat="1" ht="13.5" x14ac:dyDescent="0.25">
      <c r="B108" s="9"/>
      <c r="E108" s="24"/>
    </row>
    <row r="109" spans="1:97" s="25" customFormat="1" ht="13.5" x14ac:dyDescent="0.25">
      <c r="B109" s="26"/>
      <c r="C109" s="119"/>
      <c r="D109" s="119"/>
      <c r="E109" s="119"/>
      <c r="F109" s="119"/>
      <c r="G109" s="119"/>
      <c r="H109" s="119"/>
      <c r="I109" s="119"/>
      <c r="J109" s="119"/>
      <c r="K109" s="119"/>
      <c r="L109" s="119"/>
      <c r="M109" s="119"/>
      <c r="N109" s="119"/>
      <c r="O109" s="119"/>
      <c r="P109" s="119"/>
      <c r="Q109" s="119"/>
      <c r="R109" s="119"/>
    </row>
    <row r="110" spans="1:97" s="8" customFormat="1" ht="13.5" x14ac:dyDescent="0.25">
      <c r="B110" s="9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</row>
  </sheetData>
  <protectedRanges>
    <protectedRange sqref="R53:R65 R67:R106" name="Range4_1_1_1_2_1_1_2_1_1_1_2_1_1_1_1_2_1_1"/>
    <protectedRange sqref="U53:U65 U67:U106" name="Range4_2_1_1_2_1_1_2_1_1_1_2_1_1_1_1_2_1_1"/>
    <protectedRange sqref="X53:X65 X67:X106" name="Range4_3_1_1_2_1_1_2_1_1_1_2_1_1_1_1_2_1_1"/>
    <protectedRange sqref="AA53:AA65 AA67:AA106" name="Range4_4_1_1_2_1_1_2_1_1_1_2_1_1_1_1_2_1_1"/>
    <protectedRange sqref="AU53:AU60 AU67:AU69 AU62:AU65 AU71 AU73:AU106 BA84" name="Range5_1_1_1_2_1_1_2_1_1_1_2_1_1_1_1_2_1_1"/>
    <protectedRange sqref="AW53:AW65 AW67:AW106 AU61 AU70 AU72" name="Range5_2_1_1_2_1_1_2_1_1_1_2_1_1_1_1_2_1_1"/>
    <protectedRange sqref="R45:R48 R12:R23 R25:R26 R28:R36 R38:R40 R42:R43 R51:R52" name="Range4_1_1_1_2_1_1_2_1_1_1_1_1_1_1_1_1_1"/>
    <protectedRange sqref="U45:U48 U12:U23 U25:U26 U28:U36 U38:U40 U42:U43 U51:U52" name="Range4_2_1_1_2_1_1_2_1_1_1_1_1_1_1_1_1_1"/>
    <protectedRange sqref="X45:X48 X12:X23 X25:X26 X28:X36 X38:X40 X42:X43 X51:X52" name="Range4_3_1_1_2_1_1_2_1_1_1_1_1_1_1_1_1_1"/>
    <protectedRange sqref="AA45:AA48 AA12:AA23 AA25:AA26 AA28:AA36 AA38:AA40 AA42:AA43 AA51:AA52" name="Range4_4_1_1_2_1_1_2_1_1_1_1_1_1_1_1_1_1"/>
    <protectedRange sqref="AU18:AU21 AU23 AU28:AU31 AU34:AU36 AU45:AU46 AU12:AU14 AU25:AU26 AU38:AU40 AU42 AU51:AU52 AU48 AW20" name="Range5_1_1_1_2_1_1_2_1_1_1_1_1_1_1_1_1_1"/>
    <protectedRange sqref="AW45:AW48 AW25:AW26 AW28:AW36 AW38:AW40 AW42:AW43 AW51:AW52 AW21:AW23 AW12:AW19 AU15:AU17 AU22 AU32:AU33 AU43 AU47" name="Range5_2_1_1_2_1_1_2_1_1_1_1_1_1_1_1_1_1"/>
    <protectedRange sqref="R41" name="Range4_1_1_1_1_1_1_1_1_1_1_1_1_1_1_1_1_1_1"/>
    <protectedRange sqref="U41" name="Range4_2_1_1_1_1_1_1_1_1_1_1_1_1_1_1_1_1_1"/>
    <protectedRange sqref="X41" name="Range4_3_1_1_1_1_1_1_1_1_1_1_1_1_1_1_1_1_1"/>
    <protectedRange sqref="AA41" name="Range4_4_1_1_1_1_1_1_1_1_1_1_1_1_1_1_1_1_1"/>
    <protectedRange sqref="AU41" name="Range5_1_1_1_1_1_1_1_1_1_1_1_1_1_1_1_1_1_1"/>
    <protectedRange sqref="AW41" name="Range5_2_1_1_1_1_1_1_1_1_1_1_1_1_1_1_1_1_1"/>
    <protectedRange sqref="R10" name="Range4_1_1_1_2_1_1_1_1_1_1_1_1_1_1_2_1_1"/>
    <protectedRange sqref="U10" name="Range4_2_1_1_2_1_1_1_1_1_1_1_1_1_1_2_1_1"/>
    <protectedRange sqref="X10" name="Range4_3_1_1_2_1_1_1_1_1_1_1_1_1_1_2_1_1"/>
    <protectedRange sqref="AA10" name="Range4_4_1_1_2_1_1_1_1_1_1_1_1_1_1_2_1_1"/>
    <protectedRange sqref="AU10" name="Range5_1_1_1_2_1_1_1_1_1_1_1_1_1_1_1_1_1"/>
    <protectedRange sqref="AW10" name="Range5_2_1_1_2_1_1_1_1_1_1_1_1_1_1_1_1_1"/>
    <protectedRange sqref="R66" name="Range4_1_1_1_2_1_1_2_1_1_1_2_1_1_1_1_1_1_1_1"/>
    <protectedRange sqref="U66" name="Range4_2_1_1_2_1_1_2_1_1_1_2_1_1_1_1_1_1_1_1"/>
    <protectedRange sqref="X66" name="Range4_3_1_1_2_1_1_2_1_1_1_2_1_1_1_1_1_1_1_1"/>
    <protectedRange sqref="AA66" name="Range4_4_1_1_2_1_1_2_1_1_1_2_1_1_1_1_1_1_1_1"/>
    <protectedRange sqref="AU66" name="Range5_1_1_1_2_1_1_2_1_1_1_2_1_1_1_1_1_1_1_1"/>
    <protectedRange sqref="AW66" name="Range5_2_1_1_2_1_1_2_1_1_1_2_1_1_1_1_1_1_1_1"/>
    <protectedRange sqref="BS105:BT105 BS76:BT76 BS95:BT95 BS100:BT100 BS68:BT68 BS103:BT103 BS78:BT92 BS98:BT98 BS38:BT52" name="Range5_2"/>
    <protectedRange sqref="BS53:BT53" name="Range5_1_1"/>
    <protectedRange sqref="BS10:BT10" name="Range5_3_1"/>
    <protectedRange sqref="BS54:BT54" name="Range5_5_1"/>
    <protectedRange sqref="BS11:BT11" name="Range5_7_1"/>
    <protectedRange sqref="BS12:BT12" name="Range5_8_1"/>
    <protectedRange sqref="BS13:BT13" name="Range5_9_1"/>
    <protectedRange sqref="BS55:BT55" name="Range5_10_1"/>
    <protectedRange sqref="BS14:BT14" name="Range5_11_1"/>
    <protectedRange sqref="BS15:BT15" name="Range5_12_1"/>
    <protectedRange sqref="BS56:BT56" name="Range5_13_1"/>
    <protectedRange sqref="BS16:BT16" name="Range5_14_1"/>
    <protectedRange sqref="BS17:BT17" name="Range5_15_1"/>
    <protectedRange sqref="BS18:BT18" name="Range5_16_1"/>
    <protectedRange sqref="BS19:BT19" name="Range5_17_1"/>
    <protectedRange sqref="BS57:BT57" name="Range5_18_1"/>
    <protectedRange sqref="BS58:BT58" name="Range5_19_1"/>
    <protectedRange sqref="BS20:BT20" name="Range5_20_1"/>
    <protectedRange sqref="BS59:BT59" name="Range5_21_1"/>
    <protectedRange sqref="BS99:BT99" name="Range5_22_1"/>
    <protectedRange sqref="BS60:BT60" name="Range5_23_1"/>
    <protectedRange sqref="BS21:BT21" name="Range5_24_1"/>
    <protectedRange sqref="BS104:BT104" name="Range5_25_1"/>
    <protectedRange sqref="BS22:BT22" name="Range5_26_1"/>
    <protectedRange sqref="BS61:BT61" name="Range5_27_1"/>
    <protectedRange sqref="BS106:BT106" name="Range5_28_1"/>
    <protectedRange sqref="BS23:BT23" name="Range5_29_1"/>
    <protectedRange sqref="BS62:BT62" name="Range5_30_1"/>
    <protectedRange sqref="BS102:BT102" name="Range5_31_1"/>
    <protectedRange sqref="BS24:BT24" name="Range5_34_1"/>
    <protectedRange sqref="BS93:BT93" name="Range5_36_1"/>
    <protectedRange sqref="BS63:BT63" name="Range5_38_1"/>
    <protectedRange sqref="BS64:BT64" name="Range5_40_1"/>
    <protectedRange sqref="BS25:BT25" name="Range5_42_1"/>
    <protectedRange sqref="BS65:BT65" name="Range5_44_1"/>
    <protectedRange sqref="BS26:BT26" name="Range5_46_1"/>
    <protectedRange sqref="BS94:BT94" name="Range5_50_1"/>
    <protectedRange sqref="BS27:BT27" name="Range5_52_1"/>
    <protectedRange sqref="BS28:BT28" name="Range5_54_1"/>
    <protectedRange sqref="BS66:BT66" name="Range5_56_1"/>
    <protectedRange sqref="BS67:BT67" name="Range5_58_1"/>
    <protectedRange sqref="BS96:BT96" name="Range5_60_1"/>
    <protectedRange sqref="BS69:BT69" name="Range5_62_1"/>
    <protectedRange sqref="BS77:BT77" name="Range5_64_1"/>
    <protectedRange sqref="BS70:BT70" name="Range5_66_1"/>
    <protectedRange sqref="BS97:BT97" name="Range5_68_1"/>
    <protectedRange sqref="BS29:BT29" name="Range5_70_1"/>
    <protectedRange sqref="BS71:BT71" name="Range5_72_1"/>
    <protectedRange sqref="BS30:BT30" name="Range5_74_1"/>
    <protectedRange sqref="BS72:BT72" name="Range5_76_1"/>
    <protectedRange sqref="BS31:BT31" name="Range5_78_1"/>
    <protectedRange sqref="BS32:BT32" name="Range5_80_1"/>
    <protectedRange sqref="BS33:BT33" name="Range5_82_1"/>
    <protectedRange sqref="BS34:BT34" name="Range5_84_1"/>
    <protectedRange sqref="BS101:BT101" name="Range5_86_1"/>
    <protectedRange sqref="BS35:BT35" name="Range5_88_1"/>
    <protectedRange sqref="BS36:BT36" name="Range5_90_1"/>
    <protectedRange sqref="BS73:BT73" name="Range5_92_1"/>
    <protectedRange sqref="BS74:BT74" name="Range5_94_1"/>
    <protectedRange sqref="BS75:BT75" name="Range5_96_1"/>
    <protectedRange sqref="BS37:BT37" name="Range5_98_1"/>
    <protectedRange sqref="O10:O106" name="Range4_1_1"/>
  </protectedRanges>
  <mergeCells count="131">
    <mergeCell ref="CF7:CF8"/>
    <mergeCell ref="CH7:CH8"/>
    <mergeCell ref="CK7:CK8"/>
    <mergeCell ref="BO7:BO8"/>
    <mergeCell ref="BK7:BK8"/>
    <mergeCell ref="BM7:BM8"/>
    <mergeCell ref="BX7:BX8"/>
    <mergeCell ref="BQ7:BQ8"/>
    <mergeCell ref="CE7:CE8"/>
    <mergeCell ref="CC7:CC8"/>
    <mergeCell ref="BR7:BR8"/>
    <mergeCell ref="BU7:BU8"/>
    <mergeCell ref="CJ7:CJ8"/>
    <mergeCell ref="BS7:BS8"/>
    <mergeCell ref="CD7:CD8"/>
    <mergeCell ref="CI4:CI8"/>
    <mergeCell ref="BT4:BT8"/>
    <mergeCell ref="CC6:CD6"/>
    <mergeCell ref="CA5:CB6"/>
    <mergeCell ref="CB7:CB8"/>
    <mergeCell ref="CJ4:CK6"/>
    <mergeCell ref="CC5:CH5"/>
    <mergeCell ref="CE6:CF6"/>
    <mergeCell ref="CG6:CH6"/>
    <mergeCell ref="Q7:Q8"/>
    <mergeCell ref="R7:S7"/>
    <mergeCell ref="T7:T8"/>
    <mergeCell ref="U7:V7"/>
    <mergeCell ref="BH7:BH8"/>
    <mergeCell ref="AI7:AI8"/>
    <mergeCell ref="BV7:BV8"/>
    <mergeCell ref="AH7:AH8"/>
    <mergeCell ref="AJ7:AJ8"/>
    <mergeCell ref="AL7:AL8"/>
    <mergeCell ref="AO7:AO8"/>
    <mergeCell ref="AD7:AD8"/>
    <mergeCell ref="AF7:AF8"/>
    <mergeCell ref="AN7:AN8"/>
    <mergeCell ref="AP7:AP8"/>
    <mergeCell ref="AU7:AU8"/>
    <mergeCell ref="BE7:BE8"/>
    <mergeCell ref="AW7:AW8"/>
    <mergeCell ref="AY7:AY8"/>
    <mergeCell ref="BA7:BA8"/>
    <mergeCell ref="BC7:BC8"/>
    <mergeCell ref="BI7:BI8"/>
    <mergeCell ref="BG7:BG8"/>
    <mergeCell ref="AR7:AS7"/>
    <mergeCell ref="C109:R110"/>
    <mergeCell ref="CG7:CG8"/>
    <mergeCell ref="BP7:BP8"/>
    <mergeCell ref="BW7:BW8"/>
    <mergeCell ref="BY7:BY8"/>
    <mergeCell ref="K7:K8"/>
    <mergeCell ref="AA7:AB7"/>
    <mergeCell ref="AC7:AC8"/>
    <mergeCell ref="AE7:AE8"/>
    <mergeCell ref="Z7:Z8"/>
    <mergeCell ref="N7:N8"/>
    <mergeCell ref="AV7:AV8"/>
    <mergeCell ref="AX7:AX8"/>
    <mergeCell ref="L7:M7"/>
    <mergeCell ref="CA7:CA8"/>
    <mergeCell ref="O7:P7"/>
    <mergeCell ref="AQ7:AQ8"/>
    <mergeCell ref="BN7:BN8"/>
    <mergeCell ref="BF7:BF8"/>
    <mergeCell ref="BJ7:BJ8"/>
    <mergeCell ref="BL7:BL8"/>
    <mergeCell ref="BB7:BB8"/>
    <mergeCell ref="BD7:BD8"/>
    <mergeCell ref="BZ7:BZ8"/>
    <mergeCell ref="AZ6:BA6"/>
    <mergeCell ref="BB6:BC6"/>
    <mergeCell ref="BD6:BE6"/>
    <mergeCell ref="BF6:BG6"/>
    <mergeCell ref="BH6:BI6"/>
    <mergeCell ref="BN5:BO6"/>
    <mergeCell ref="BU4:BV6"/>
    <mergeCell ref="BY6:BZ6"/>
    <mergeCell ref="BW5:BZ5"/>
    <mergeCell ref="BW6:BX6"/>
    <mergeCell ref="BW4:CH4"/>
    <mergeCell ref="C1:J1"/>
    <mergeCell ref="C2:J2"/>
    <mergeCell ref="I3:K3"/>
    <mergeCell ref="E4:G6"/>
    <mergeCell ref="H4:J6"/>
    <mergeCell ref="AT6:AU6"/>
    <mergeCell ref="AV6:AW6"/>
    <mergeCell ref="BB5:BG5"/>
    <mergeCell ref="BH5:BM5"/>
    <mergeCell ref="K6:M6"/>
    <mergeCell ref="AC6:AD6"/>
    <mergeCell ref="N2:O2"/>
    <mergeCell ref="N6:P6"/>
    <mergeCell ref="Q6:S6"/>
    <mergeCell ref="T6:V6"/>
    <mergeCell ref="W6:Y6"/>
    <mergeCell ref="Z6:AB6"/>
    <mergeCell ref="BJ6:BK6"/>
    <mergeCell ref="BL6:BM6"/>
    <mergeCell ref="AG6:AH6"/>
    <mergeCell ref="AI6:AJ6"/>
    <mergeCell ref="AK6:AL6"/>
    <mergeCell ref="AX6:AY6"/>
    <mergeCell ref="K4:BS4"/>
    <mergeCell ref="K5:AD5"/>
    <mergeCell ref="BP5:BQ6"/>
    <mergeCell ref="BR5:BS6"/>
    <mergeCell ref="A4:A8"/>
    <mergeCell ref="B4:B8"/>
    <mergeCell ref="C4:C8"/>
    <mergeCell ref="D4:D8"/>
    <mergeCell ref="AO5:AP6"/>
    <mergeCell ref="AQ5:BA5"/>
    <mergeCell ref="AM6:AN6"/>
    <mergeCell ref="AQ6:AS6"/>
    <mergeCell ref="AE5:AN5"/>
    <mergeCell ref="AE6:AF6"/>
    <mergeCell ref="E7:E8"/>
    <mergeCell ref="F7:G7"/>
    <mergeCell ref="H7:H8"/>
    <mergeCell ref="I7:J7"/>
    <mergeCell ref="AZ7:AZ8"/>
    <mergeCell ref="AG7:AG8"/>
    <mergeCell ref="W7:W8"/>
    <mergeCell ref="X7:Y7"/>
    <mergeCell ref="AK7:AK8"/>
    <mergeCell ref="AT7:AT8"/>
    <mergeCell ref="AM7:AM8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2019-10-22T14:17:08Z</cp:lastPrinted>
  <dcterms:created xsi:type="dcterms:W3CDTF">2006-09-16T00:00:00Z</dcterms:created>
  <dcterms:modified xsi:type="dcterms:W3CDTF">2019-11-07T08:46:37Z</dcterms:modified>
</cp:coreProperties>
</file>