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8670" windowWidth="4110" windowHeight="2715" tabRatio="615"/>
  </bookViews>
  <sheets>
    <sheet name="Ekamut" sheetId="22" r:id="rId1"/>
  </sheets>
  <definedNames>
    <definedName name="_xlnm.Print_Titles" localSheetId="0">Ekamut!$A:$B,Ekamut!$4:$9</definedName>
  </definedNames>
  <calcPr calcId="144525"/>
</workbook>
</file>

<file path=xl/calcChain.xml><?xml version="1.0" encoding="utf-8"?>
<calcChain xmlns="http://schemas.openxmlformats.org/spreadsheetml/2006/main">
  <c r="L11" i="22" l="1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36" i="22"/>
  <c r="L37" i="22"/>
  <c r="L38" i="22"/>
  <c r="L39" i="22"/>
  <c r="L40" i="22"/>
  <c r="L41" i="22"/>
  <c r="L42" i="22"/>
  <c r="L43" i="22"/>
  <c r="L44" i="22"/>
  <c r="L45" i="22"/>
  <c r="L46" i="22"/>
  <c r="L47" i="22"/>
  <c r="L48" i="22"/>
  <c r="L49" i="22"/>
  <c r="L10" i="22"/>
  <c r="L50" i="22"/>
  <c r="L51" i="22"/>
  <c r="AR10" i="22" l="1"/>
  <c r="AU52" i="22"/>
  <c r="AW52" i="22"/>
  <c r="X52" i="22"/>
  <c r="U52" i="22"/>
  <c r="R52" i="22"/>
  <c r="AI52" i="22"/>
  <c r="AJ52" i="22"/>
  <c r="AK52" i="22"/>
  <c r="AL52" i="22"/>
  <c r="AM52" i="22"/>
  <c r="AN52" i="22"/>
  <c r="AO52" i="22"/>
  <c r="AP52" i="22"/>
  <c r="AT52" i="22"/>
  <c r="AV52" i="22"/>
  <c r="AX52" i="22"/>
  <c r="AY52" i="22"/>
  <c r="AZ52" i="22"/>
  <c r="BA52" i="22"/>
  <c r="BB52" i="22"/>
  <c r="BC52" i="22"/>
  <c r="BD52" i="22"/>
  <c r="BE52" i="22"/>
  <c r="BF52" i="22"/>
  <c r="BG52" i="22"/>
  <c r="BH52" i="22"/>
  <c r="BI52" i="22"/>
  <c r="BJ52" i="22"/>
  <c r="BK52" i="22"/>
  <c r="BL52" i="22"/>
  <c r="BM52" i="22"/>
  <c r="BN52" i="22"/>
  <c r="BO52" i="22"/>
  <c r="BP52" i="22"/>
  <c r="BQ52" i="22"/>
  <c r="BR52" i="22"/>
  <c r="BS52" i="22"/>
  <c r="BT52" i="22"/>
  <c r="BW52" i="22"/>
  <c r="BX52" i="22"/>
  <c r="BY52" i="22"/>
  <c r="BZ52" i="22"/>
  <c r="CA52" i="22"/>
  <c r="CB52" i="22"/>
  <c r="CC52" i="22"/>
  <c r="CD52" i="22"/>
  <c r="CE52" i="22"/>
  <c r="CF52" i="22"/>
  <c r="CG52" i="22"/>
  <c r="CH52" i="22"/>
  <c r="CI52" i="22"/>
  <c r="AF52" i="22"/>
  <c r="AG52" i="22"/>
  <c r="AH52" i="22"/>
  <c r="AD52" i="22"/>
  <c r="AB17" i="22" l="1"/>
  <c r="AB18" i="22"/>
  <c r="AB39" i="22"/>
  <c r="AB47" i="22"/>
  <c r="AB10" i="22"/>
  <c r="Y11" i="22"/>
  <c r="Y12" i="22"/>
  <c r="Y13" i="22"/>
  <c r="Y14" i="22"/>
  <c r="Y15" i="22"/>
  <c r="Y16" i="22"/>
  <c r="Y17" i="22"/>
  <c r="Y18" i="22"/>
  <c r="Y19" i="22"/>
  <c r="Y20" i="22"/>
  <c r="Y21" i="22"/>
  <c r="Y22" i="22"/>
  <c r="Y23" i="22"/>
  <c r="Y24" i="22"/>
  <c r="Y25" i="22"/>
  <c r="Y26" i="22"/>
  <c r="Y27" i="22"/>
  <c r="Y28" i="22"/>
  <c r="Y29" i="22"/>
  <c r="Y30" i="22"/>
  <c r="Y31" i="22"/>
  <c r="Y32" i="22"/>
  <c r="Y33" i="22"/>
  <c r="Y34" i="22"/>
  <c r="Y35" i="22"/>
  <c r="Y36" i="22"/>
  <c r="Y37" i="22"/>
  <c r="Y38" i="22"/>
  <c r="Y39" i="22"/>
  <c r="Y40" i="22"/>
  <c r="Y41" i="22"/>
  <c r="Y42" i="22"/>
  <c r="Y43" i="22"/>
  <c r="Y44" i="22"/>
  <c r="Y45" i="22"/>
  <c r="Y46" i="22"/>
  <c r="Y47" i="22"/>
  <c r="Y48" i="22"/>
  <c r="Y49" i="22"/>
  <c r="Y50" i="22"/>
  <c r="Y51" i="22"/>
  <c r="Y10" i="22"/>
  <c r="V11" i="22"/>
  <c r="V12" i="22"/>
  <c r="V13" i="22"/>
  <c r="V14" i="22"/>
  <c r="V15" i="22"/>
  <c r="V16" i="22"/>
  <c r="V17" i="22"/>
  <c r="V18" i="22"/>
  <c r="V19" i="22"/>
  <c r="V20" i="22"/>
  <c r="V21" i="22"/>
  <c r="V22" i="22"/>
  <c r="V23" i="22"/>
  <c r="V24" i="22"/>
  <c r="V25" i="22"/>
  <c r="V26" i="22"/>
  <c r="V27" i="22"/>
  <c r="V28" i="22"/>
  <c r="V29" i="22"/>
  <c r="V30" i="22"/>
  <c r="V31" i="22"/>
  <c r="V32" i="22"/>
  <c r="V33" i="22"/>
  <c r="V34" i="22"/>
  <c r="V35" i="22"/>
  <c r="V36" i="22"/>
  <c r="V37" i="22"/>
  <c r="V38" i="22"/>
  <c r="V39" i="22"/>
  <c r="V40" i="22"/>
  <c r="V41" i="22"/>
  <c r="V42" i="22"/>
  <c r="V43" i="22"/>
  <c r="V44" i="22"/>
  <c r="V45" i="22"/>
  <c r="V46" i="22"/>
  <c r="V47" i="22"/>
  <c r="V48" i="22"/>
  <c r="V49" i="22"/>
  <c r="V50" i="22"/>
  <c r="V51" i="22"/>
  <c r="V10" i="22"/>
  <c r="S11" i="22"/>
  <c r="S12" i="22"/>
  <c r="S13" i="22"/>
  <c r="S14" i="22"/>
  <c r="S15" i="22"/>
  <c r="S16" i="22"/>
  <c r="S17" i="22"/>
  <c r="S18" i="22"/>
  <c r="S19" i="22"/>
  <c r="S20" i="22"/>
  <c r="S21" i="22"/>
  <c r="S22" i="22"/>
  <c r="S23" i="22"/>
  <c r="S24" i="22"/>
  <c r="S25" i="22"/>
  <c r="S26" i="22"/>
  <c r="S27" i="22"/>
  <c r="S28" i="22"/>
  <c r="S29" i="22"/>
  <c r="S30" i="22"/>
  <c r="S31" i="22"/>
  <c r="S32" i="22"/>
  <c r="S33" i="22"/>
  <c r="S35" i="22"/>
  <c r="S36" i="22"/>
  <c r="S37" i="22"/>
  <c r="S38" i="22"/>
  <c r="S39" i="22"/>
  <c r="S40" i="22"/>
  <c r="S41" i="22"/>
  <c r="S42" i="22"/>
  <c r="S43" i="22"/>
  <c r="S44" i="22"/>
  <c r="S45" i="22"/>
  <c r="S46" i="22"/>
  <c r="S47" i="22"/>
  <c r="S48" i="22"/>
  <c r="S49" i="22"/>
  <c r="S50" i="22"/>
  <c r="S51" i="22"/>
  <c r="S10" i="22"/>
  <c r="P11" i="22"/>
  <c r="P14" i="22"/>
  <c r="P15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P32" i="22"/>
  <c r="P33" i="22"/>
  <c r="P34" i="22"/>
  <c r="P35" i="22"/>
  <c r="P36" i="22"/>
  <c r="P37" i="22"/>
  <c r="P38" i="22"/>
  <c r="P39" i="22"/>
  <c r="P40" i="22"/>
  <c r="P41" i="22"/>
  <c r="P42" i="22"/>
  <c r="P43" i="22"/>
  <c r="P44" i="22"/>
  <c r="P45" i="22"/>
  <c r="P46" i="22"/>
  <c r="P47" i="22"/>
  <c r="P48" i="22"/>
  <c r="P49" i="22"/>
  <c r="P50" i="22"/>
  <c r="P51" i="22"/>
  <c r="P10" i="22"/>
  <c r="CK11" i="22"/>
  <c r="CK12" i="22"/>
  <c r="CK13" i="22"/>
  <c r="CK14" i="22"/>
  <c r="CK15" i="22"/>
  <c r="CK16" i="22"/>
  <c r="CK17" i="22"/>
  <c r="CK18" i="22"/>
  <c r="CK19" i="22"/>
  <c r="CK20" i="22"/>
  <c r="CK21" i="22"/>
  <c r="CK22" i="22"/>
  <c r="CK23" i="22"/>
  <c r="CK24" i="22"/>
  <c r="CK25" i="22"/>
  <c r="CK26" i="22"/>
  <c r="CK27" i="22"/>
  <c r="CK28" i="22"/>
  <c r="CK29" i="22"/>
  <c r="CK30" i="22"/>
  <c r="CK31" i="22"/>
  <c r="CK32" i="22"/>
  <c r="CK33" i="22"/>
  <c r="CK34" i="22"/>
  <c r="CK35" i="22"/>
  <c r="CK36" i="22"/>
  <c r="CK37" i="22"/>
  <c r="CK38" i="22"/>
  <c r="CK39" i="22"/>
  <c r="CK40" i="22"/>
  <c r="CK41" i="22"/>
  <c r="CK42" i="22"/>
  <c r="CK43" i="22"/>
  <c r="CK44" i="22"/>
  <c r="CK45" i="22"/>
  <c r="CK46" i="22"/>
  <c r="CK47" i="22"/>
  <c r="CK48" i="22"/>
  <c r="CK49" i="22"/>
  <c r="CK50" i="22"/>
  <c r="CK51" i="22"/>
  <c r="AE52" i="22"/>
  <c r="AC52" i="22"/>
  <c r="AA52" i="22"/>
  <c r="AB52" i="22" s="1"/>
  <c r="Z52" i="22"/>
  <c r="W52" i="22"/>
  <c r="Y52" i="22" s="1"/>
  <c r="T52" i="22"/>
  <c r="V52" i="22" s="1"/>
  <c r="Q52" i="22"/>
  <c r="S52" i="22" s="1"/>
  <c r="O52" i="22"/>
  <c r="N52" i="22"/>
  <c r="D52" i="22"/>
  <c r="C52" i="22"/>
  <c r="CJ51" i="22"/>
  <c r="BV51" i="22"/>
  <c r="BU51" i="22"/>
  <c r="AR51" i="22"/>
  <c r="AQ51" i="22"/>
  <c r="K51" i="22"/>
  <c r="I51" i="22"/>
  <c r="H51" i="22"/>
  <c r="CJ50" i="22"/>
  <c r="BV50" i="22"/>
  <c r="F50" i="22" s="1"/>
  <c r="BU50" i="22"/>
  <c r="AR50" i="22"/>
  <c r="AQ50" i="22"/>
  <c r="K50" i="22"/>
  <c r="I50" i="22"/>
  <c r="H50" i="22"/>
  <c r="CJ49" i="22"/>
  <c r="BV49" i="22"/>
  <c r="BU49" i="22"/>
  <c r="AR49" i="22"/>
  <c r="AQ49" i="22"/>
  <c r="K49" i="22"/>
  <c r="I49" i="22"/>
  <c r="H49" i="22"/>
  <c r="CJ48" i="22"/>
  <c r="BV48" i="22"/>
  <c r="F48" i="22" s="1"/>
  <c r="BU48" i="22"/>
  <c r="E48" i="22" s="1"/>
  <c r="AR48" i="22"/>
  <c r="AQ48" i="22"/>
  <c r="K48" i="22"/>
  <c r="I48" i="22"/>
  <c r="H48" i="22"/>
  <c r="CJ47" i="22"/>
  <c r="BV47" i="22"/>
  <c r="BU47" i="22"/>
  <c r="AR47" i="22"/>
  <c r="AQ47" i="22"/>
  <c r="K47" i="22"/>
  <c r="M47" i="22" s="1"/>
  <c r="I47" i="22"/>
  <c r="H47" i="22"/>
  <c r="CJ46" i="22"/>
  <c r="BV46" i="22"/>
  <c r="F46" i="22" s="1"/>
  <c r="BU46" i="22"/>
  <c r="AR46" i="22"/>
  <c r="AQ46" i="22"/>
  <c r="K46" i="22"/>
  <c r="I46" i="22"/>
  <c r="H46" i="22"/>
  <c r="CJ45" i="22"/>
  <c r="BV45" i="22"/>
  <c r="BU45" i="22"/>
  <c r="AR45" i="22"/>
  <c r="AQ45" i="22"/>
  <c r="K45" i="22"/>
  <c r="I45" i="22"/>
  <c r="H45" i="22"/>
  <c r="CJ44" i="22"/>
  <c r="BV44" i="22"/>
  <c r="F44" i="22" s="1"/>
  <c r="BU44" i="22"/>
  <c r="AR44" i="22"/>
  <c r="AQ44" i="22"/>
  <c r="K44" i="22"/>
  <c r="I44" i="22"/>
  <c r="H44" i="22"/>
  <c r="CJ43" i="22"/>
  <c r="BV43" i="22"/>
  <c r="BU43" i="22"/>
  <c r="AR43" i="22"/>
  <c r="AQ43" i="22"/>
  <c r="K43" i="22"/>
  <c r="I43" i="22"/>
  <c r="H43" i="22"/>
  <c r="CJ42" i="22"/>
  <c r="BV42" i="22"/>
  <c r="F42" i="22" s="1"/>
  <c r="BU42" i="22"/>
  <c r="AR42" i="22"/>
  <c r="AQ42" i="22"/>
  <c r="K42" i="22"/>
  <c r="I42" i="22"/>
  <c r="H42" i="22"/>
  <c r="CJ41" i="22"/>
  <c r="BV41" i="22"/>
  <c r="BU41" i="22"/>
  <c r="AR41" i="22"/>
  <c r="AQ41" i="22"/>
  <c r="K41" i="22"/>
  <c r="I41" i="22"/>
  <c r="H41" i="22"/>
  <c r="CJ40" i="22"/>
  <c r="BV40" i="22"/>
  <c r="F40" i="22" s="1"/>
  <c r="BU40" i="22"/>
  <c r="AR40" i="22"/>
  <c r="AQ40" i="22"/>
  <c r="K40" i="22"/>
  <c r="I40" i="22"/>
  <c r="H40" i="22"/>
  <c r="CJ39" i="22"/>
  <c r="BV39" i="22"/>
  <c r="BU39" i="22"/>
  <c r="AR39" i="22"/>
  <c r="AQ39" i="22"/>
  <c r="K39" i="22"/>
  <c r="I39" i="22"/>
  <c r="H39" i="22"/>
  <c r="CJ38" i="22"/>
  <c r="BV38" i="22"/>
  <c r="F38" i="22" s="1"/>
  <c r="BU38" i="22"/>
  <c r="AR38" i="22"/>
  <c r="AQ38" i="22"/>
  <c r="K38" i="22"/>
  <c r="M38" i="22" s="1"/>
  <c r="I38" i="22"/>
  <c r="H38" i="22"/>
  <c r="CJ37" i="22"/>
  <c r="BV37" i="22"/>
  <c r="BU37" i="22"/>
  <c r="AR37" i="22"/>
  <c r="AQ37" i="22"/>
  <c r="K37" i="22"/>
  <c r="M37" i="22" s="1"/>
  <c r="I37" i="22"/>
  <c r="H37" i="22"/>
  <c r="CJ36" i="22"/>
  <c r="BV36" i="22"/>
  <c r="F36" i="22" s="1"/>
  <c r="BU36" i="22"/>
  <c r="AR36" i="22"/>
  <c r="AQ36" i="22"/>
  <c r="K36" i="22"/>
  <c r="I36" i="22"/>
  <c r="H36" i="22"/>
  <c r="CJ35" i="22"/>
  <c r="BV35" i="22"/>
  <c r="BU35" i="22"/>
  <c r="AR35" i="22"/>
  <c r="AQ35" i="22"/>
  <c r="K35" i="22"/>
  <c r="I35" i="22"/>
  <c r="H35" i="22"/>
  <c r="CJ34" i="22"/>
  <c r="BV34" i="22"/>
  <c r="F34" i="22" s="1"/>
  <c r="BU34" i="22"/>
  <c r="AR34" i="22"/>
  <c r="AQ34" i="22"/>
  <c r="K34" i="22"/>
  <c r="I34" i="22"/>
  <c r="H34" i="22"/>
  <c r="CJ33" i="22"/>
  <c r="BV33" i="22"/>
  <c r="BU33" i="22"/>
  <c r="AR33" i="22"/>
  <c r="AQ33" i="22"/>
  <c r="K33" i="22"/>
  <c r="I33" i="22"/>
  <c r="H33" i="22"/>
  <c r="CJ32" i="22"/>
  <c r="BV32" i="22"/>
  <c r="F32" i="22" s="1"/>
  <c r="BU32" i="22"/>
  <c r="AR32" i="22"/>
  <c r="AQ32" i="22"/>
  <c r="K32" i="22"/>
  <c r="I32" i="22"/>
  <c r="H32" i="22"/>
  <c r="CJ31" i="22"/>
  <c r="BV31" i="22"/>
  <c r="BU31" i="22"/>
  <c r="AR31" i="22"/>
  <c r="AQ31" i="22"/>
  <c r="K31" i="22"/>
  <c r="I31" i="22"/>
  <c r="H31" i="22"/>
  <c r="CJ30" i="22"/>
  <c r="BV30" i="22"/>
  <c r="F30" i="22" s="1"/>
  <c r="BU30" i="22"/>
  <c r="AR30" i="22"/>
  <c r="AQ30" i="22"/>
  <c r="K30" i="22"/>
  <c r="M30" i="22" s="1"/>
  <c r="I30" i="22"/>
  <c r="H30" i="22"/>
  <c r="CJ29" i="22"/>
  <c r="BV29" i="22"/>
  <c r="BU29" i="22"/>
  <c r="AR29" i="22"/>
  <c r="AQ29" i="22"/>
  <c r="K29" i="22"/>
  <c r="M29" i="22" s="1"/>
  <c r="I29" i="22"/>
  <c r="H29" i="22"/>
  <c r="CJ28" i="22"/>
  <c r="BV28" i="22"/>
  <c r="F28" i="22" s="1"/>
  <c r="BU28" i="22"/>
  <c r="AR28" i="22"/>
  <c r="AQ28" i="22"/>
  <c r="K28" i="22"/>
  <c r="I28" i="22"/>
  <c r="H28" i="22"/>
  <c r="CJ27" i="22"/>
  <c r="BV27" i="22"/>
  <c r="BU27" i="22"/>
  <c r="AR27" i="22"/>
  <c r="AQ27" i="22"/>
  <c r="K27" i="22"/>
  <c r="I27" i="22"/>
  <c r="H27" i="22"/>
  <c r="CJ26" i="22"/>
  <c r="BV26" i="22"/>
  <c r="F26" i="22" s="1"/>
  <c r="BU26" i="22"/>
  <c r="AR26" i="22"/>
  <c r="AQ26" i="22"/>
  <c r="K26" i="22"/>
  <c r="I26" i="22"/>
  <c r="H26" i="22"/>
  <c r="CJ25" i="22"/>
  <c r="BV25" i="22"/>
  <c r="BU25" i="22"/>
  <c r="AR25" i="22"/>
  <c r="AQ25" i="22"/>
  <c r="K25" i="22"/>
  <c r="I25" i="22"/>
  <c r="H25" i="22"/>
  <c r="CJ24" i="22"/>
  <c r="BV24" i="22"/>
  <c r="F24" i="22" s="1"/>
  <c r="BU24" i="22"/>
  <c r="AR24" i="22"/>
  <c r="AQ24" i="22"/>
  <c r="K24" i="22"/>
  <c r="I24" i="22"/>
  <c r="H24" i="22"/>
  <c r="CJ23" i="22"/>
  <c r="BV23" i="22"/>
  <c r="BU23" i="22"/>
  <c r="AR23" i="22"/>
  <c r="AQ23" i="22"/>
  <c r="K23" i="22"/>
  <c r="I23" i="22"/>
  <c r="H23" i="22"/>
  <c r="CJ22" i="22"/>
  <c r="BV22" i="22"/>
  <c r="F22" i="22" s="1"/>
  <c r="BU22" i="22"/>
  <c r="AR22" i="22"/>
  <c r="AQ22" i="22"/>
  <c r="K22" i="22"/>
  <c r="I22" i="22"/>
  <c r="H22" i="22"/>
  <c r="CJ21" i="22"/>
  <c r="BV21" i="22"/>
  <c r="BU21" i="22"/>
  <c r="AR21" i="22"/>
  <c r="AQ21" i="22"/>
  <c r="K21" i="22"/>
  <c r="I21" i="22"/>
  <c r="H21" i="22"/>
  <c r="CJ20" i="22"/>
  <c r="BV20" i="22"/>
  <c r="F20" i="22" s="1"/>
  <c r="BU20" i="22"/>
  <c r="AR20" i="22"/>
  <c r="AQ20" i="22"/>
  <c r="K20" i="22"/>
  <c r="I20" i="22"/>
  <c r="H20" i="22"/>
  <c r="CJ19" i="22"/>
  <c r="BV19" i="22"/>
  <c r="BU19" i="22"/>
  <c r="AR19" i="22"/>
  <c r="AQ19" i="22"/>
  <c r="K19" i="22"/>
  <c r="I19" i="22"/>
  <c r="H19" i="22"/>
  <c r="CJ18" i="22"/>
  <c r="BV18" i="22"/>
  <c r="F18" i="22" s="1"/>
  <c r="BU18" i="22"/>
  <c r="AR18" i="22"/>
  <c r="AQ18" i="22"/>
  <c r="K18" i="22"/>
  <c r="I18" i="22"/>
  <c r="H18" i="22"/>
  <c r="CJ17" i="22"/>
  <c r="BV17" i="22"/>
  <c r="BU17" i="22"/>
  <c r="AR17" i="22"/>
  <c r="AQ17" i="22"/>
  <c r="K17" i="22"/>
  <c r="I17" i="22"/>
  <c r="H17" i="22"/>
  <c r="CJ16" i="22"/>
  <c r="BV16" i="22"/>
  <c r="F16" i="22" s="1"/>
  <c r="BU16" i="22"/>
  <c r="AR16" i="22"/>
  <c r="AQ16" i="22"/>
  <c r="K16" i="22"/>
  <c r="I16" i="22"/>
  <c r="H16" i="22"/>
  <c r="CJ15" i="22"/>
  <c r="BV15" i="22"/>
  <c r="BU15" i="22"/>
  <c r="AR15" i="22"/>
  <c r="AQ15" i="22"/>
  <c r="K15" i="22"/>
  <c r="I15" i="22"/>
  <c r="H15" i="22"/>
  <c r="CJ14" i="22"/>
  <c r="BV14" i="22"/>
  <c r="F14" i="22" s="1"/>
  <c r="BU14" i="22"/>
  <c r="AR14" i="22"/>
  <c r="AQ14" i="22"/>
  <c r="K14" i="22"/>
  <c r="I14" i="22"/>
  <c r="H14" i="22"/>
  <c r="CJ13" i="22"/>
  <c r="BV13" i="22"/>
  <c r="BU13" i="22"/>
  <c r="AR13" i="22"/>
  <c r="AQ13" i="22"/>
  <c r="K13" i="22"/>
  <c r="I13" i="22"/>
  <c r="H13" i="22"/>
  <c r="CJ12" i="22"/>
  <c r="BV12" i="22"/>
  <c r="F12" i="22" s="1"/>
  <c r="BU12" i="22"/>
  <c r="AR12" i="22"/>
  <c r="AQ12" i="22"/>
  <c r="K12" i="22"/>
  <c r="I12" i="22"/>
  <c r="H12" i="22"/>
  <c r="CJ11" i="22"/>
  <c r="BV11" i="22"/>
  <c r="BU11" i="22"/>
  <c r="AR11" i="22"/>
  <c r="AQ11" i="22"/>
  <c r="K11" i="22"/>
  <c r="I11" i="22"/>
  <c r="H11" i="22"/>
  <c r="CK10" i="22"/>
  <c r="CJ10" i="22"/>
  <c r="BV10" i="22"/>
  <c r="BU10" i="22"/>
  <c r="AQ10" i="22"/>
  <c r="K10" i="22"/>
  <c r="I10" i="22"/>
  <c r="H10" i="22"/>
  <c r="AS49" i="22"/>
  <c r="M42" i="22"/>
  <c r="M34" i="22"/>
  <c r="M51" i="22"/>
  <c r="M41" i="22"/>
  <c r="M33" i="22"/>
  <c r="I52" i="22" l="1"/>
  <c r="E10" i="22"/>
  <c r="AS51" i="22"/>
  <c r="P52" i="22"/>
  <c r="J48" i="22"/>
  <c r="AS41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31" i="22"/>
  <c r="M32" i="22"/>
  <c r="M35" i="22"/>
  <c r="M36" i="22"/>
  <c r="M39" i="22"/>
  <c r="M40" i="22"/>
  <c r="M43" i="22"/>
  <c r="M44" i="22"/>
  <c r="M45" i="22"/>
  <c r="M49" i="22"/>
  <c r="E29" i="22"/>
  <c r="J24" i="22"/>
  <c r="F11" i="22"/>
  <c r="F13" i="22"/>
  <c r="F15" i="22"/>
  <c r="F17" i="22"/>
  <c r="F19" i="22"/>
  <c r="F21" i="22"/>
  <c r="E50" i="22"/>
  <c r="E11" i="22"/>
  <c r="E12" i="22"/>
  <c r="E15" i="22"/>
  <c r="E20" i="22"/>
  <c r="J38" i="22"/>
  <c r="E16" i="22"/>
  <c r="E51" i="22"/>
  <c r="E32" i="22"/>
  <c r="F23" i="22"/>
  <c r="F25" i="22"/>
  <c r="F27" i="22"/>
  <c r="F29" i="22"/>
  <c r="E17" i="22"/>
  <c r="E18" i="22"/>
  <c r="E19" i="22"/>
  <c r="E49" i="22"/>
  <c r="E44" i="22"/>
  <c r="F31" i="22"/>
  <c r="F33" i="22"/>
  <c r="F35" i="22"/>
  <c r="F37" i="22"/>
  <c r="J51" i="22"/>
  <c r="J32" i="22"/>
  <c r="J39" i="22"/>
  <c r="J46" i="22"/>
  <c r="AS42" i="22"/>
  <c r="AS43" i="22"/>
  <c r="AS40" i="22"/>
  <c r="J28" i="22"/>
  <c r="J30" i="22"/>
  <c r="J34" i="22"/>
  <c r="J36" i="22"/>
  <c r="J41" i="22"/>
  <c r="J42" i="22"/>
  <c r="J44" i="22"/>
  <c r="J47" i="22"/>
  <c r="J49" i="22"/>
  <c r="J50" i="22"/>
  <c r="J45" i="22"/>
  <c r="J43" i="22"/>
  <c r="J40" i="22"/>
  <c r="J35" i="22"/>
  <c r="J37" i="22"/>
  <c r="J22" i="22"/>
  <c r="J26" i="22"/>
  <c r="F43" i="22"/>
  <c r="AS38" i="22"/>
  <c r="AS36" i="22"/>
  <c r="AS39" i="22"/>
  <c r="AS33" i="22"/>
  <c r="AS37" i="22"/>
  <c r="AS31" i="22"/>
  <c r="AS34" i="22"/>
  <c r="AS32" i="22"/>
  <c r="AS10" i="22"/>
  <c r="AS11" i="22"/>
  <c r="AS12" i="22"/>
  <c r="AS17" i="22"/>
  <c r="AS18" i="22"/>
  <c r="AS19" i="22"/>
  <c r="AS20" i="22"/>
  <c r="AS23" i="22"/>
  <c r="AS24" i="22"/>
  <c r="AS25" i="22"/>
  <c r="AS26" i="22"/>
  <c r="AS27" i="22"/>
  <c r="AS28" i="22"/>
  <c r="AS29" i="22"/>
  <c r="AS30" i="22"/>
  <c r="AS35" i="22"/>
  <c r="F47" i="22"/>
  <c r="F51" i="22"/>
  <c r="J13" i="22"/>
  <c r="CK52" i="22"/>
  <c r="AS15" i="22"/>
  <c r="AS16" i="22"/>
  <c r="AS47" i="22"/>
  <c r="AS50" i="22"/>
  <c r="AS48" i="22"/>
  <c r="AS45" i="22"/>
  <c r="AS46" i="22"/>
  <c r="AS44" i="22"/>
  <c r="AR52" i="22"/>
  <c r="BV52" i="22"/>
  <c r="J14" i="22"/>
  <c r="J21" i="22"/>
  <c r="J23" i="22"/>
  <c r="J25" i="22"/>
  <c r="J27" i="22"/>
  <c r="J29" i="22"/>
  <c r="J31" i="22"/>
  <c r="J33" i="22"/>
  <c r="F39" i="22"/>
  <c r="F41" i="22"/>
  <c r="F45" i="22"/>
  <c r="F49" i="22"/>
  <c r="BU52" i="22"/>
  <c r="AQ52" i="22"/>
  <c r="CJ52" i="22"/>
  <c r="J15" i="22"/>
  <c r="L52" i="22"/>
  <c r="J10" i="22"/>
  <c r="F10" i="22"/>
  <c r="J11" i="22"/>
  <c r="J12" i="22"/>
  <c r="AS13" i="22"/>
  <c r="AS14" i="22"/>
  <c r="J16" i="22"/>
  <c r="J17" i="22"/>
  <c r="J18" i="22"/>
  <c r="J19" i="22"/>
  <c r="J20" i="22"/>
  <c r="AS21" i="22"/>
  <c r="AS22" i="22"/>
  <c r="E28" i="22"/>
  <c r="E31" i="22"/>
  <c r="E33" i="22"/>
  <c r="E30" i="22"/>
  <c r="E24" i="22"/>
  <c r="E13" i="22"/>
  <c r="E25" i="22"/>
  <c r="E34" i="22"/>
  <c r="E37" i="22"/>
  <c r="E43" i="22"/>
  <c r="E45" i="22"/>
  <c r="E14" i="22"/>
  <c r="E21" i="22"/>
  <c r="E22" i="22"/>
  <c r="E23" i="22"/>
  <c r="E26" i="22"/>
  <c r="E27" i="22"/>
  <c r="E35" i="22"/>
  <c r="E36" i="22"/>
  <c r="E38" i="22"/>
  <c r="E39" i="22"/>
  <c r="E40" i="22"/>
  <c r="E41" i="22"/>
  <c r="E42" i="22"/>
  <c r="E46" i="22"/>
  <c r="E47" i="22"/>
  <c r="G48" i="22"/>
  <c r="H52" i="22"/>
  <c r="K52" i="22"/>
  <c r="M50" i="22"/>
  <c r="M48" i="22"/>
  <c r="M46" i="22"/>
  <c r="J52" i="22" l="1"/>
  <c r="E52" i="22"/>
  <c r="G28" i="22"/>
  <c r="G44" i="22"/>
  <c r="G20" i="22"/>
  <c r="G12" i="22"/>
  <c r="G50" i="22"/>
  <c r="G18" i="22"/>
  <c r="G32" i="22"/>
  <c r="G16" i="22"/>
  <c r="G17" i="22"/>
  <c r="G11" i="22"/>
  <c r="G15" i="22"/>
  <c r="G19" i="22"/>
  <c r="G51" i="22"/>
  <c r="G29" i="22"/>
  <c r="G46" i="22"/>
  <c r="G23" i="22"/>
  <c r="G38" i="22"/>
  <c r="G35" i="22"/>
  <c r="G26" i="22"/>
  <c r="G22" i="22"/>
  <c r="G14" i="22"/>
  <c r="G13" i="22"/>
  <c r="G31" i="22"/>
  <c r="G21" i="22"/>
  <c r="G25" i="22"/>
  <c r="AS52" i="22"/>
  <c r="G45" i="22"/>
  <c r="M52" i="22"/>
  <c r="G49" i="22"/>
  <c r="G10" i="22"/>
  <c r="G24" i="22"/>
  <c r="F52" i="22"/>
  <c r="G27" i="22"/>
  <c r="G36" i="22"/>
  <c r="G33" i="22"/>
  <c r="G41" i="22"/>
  <c r="G39" i="22"/>
  <c r="G47" i="22"/>
  <c r="G42" i="22"/>
  <c r="G40" i="22"/>
  <c r="G43" i="22"/>
  <c r="G34" i="22"/>
  <c r="G30" i="22"/>
  <c r="G37" i="22"/>
  <c r="G52" i="22" l="1"/>
</calcChain>
</file>

<file path=xl/sharedStrings.xml><?xml version="1.0" encoding="utf-8"?>
<sst xmlns="http://schemas.openxmlformats.org/spreadsheetml/2006/main" count="187" uniqueCount="99">
  <si>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</si>
  <si>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</si>
  <si>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</si>
  <si>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</si>
  <si>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</si>
  <si>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</si>
  <si>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</si>
  <si>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</si>
  <si>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</si>
  <si>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>Համայնքի անվանումը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</si>
  <si>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</si>
  <si>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</si>
  <si>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</si>
  <si>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</si>
  <si>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</si>
  <si>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</si>
  <si>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</si>
  <si>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</si>
  <si>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</si>
  <si>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</si>
  <si>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</si>
  <si>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</si>
  <si>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</si>
  <si>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</si>
  <si>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</si>
  <si>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</si>
  <si>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</si>
  <si>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</si>
  <si>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</si>
  <si>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</si>
  <si>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</si>
  <si>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</si>
  <si>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</si>
  <si>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</si>
  <si>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</si>
  <si>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</si>
  <si>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</si>
  <si>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</si>
  <si>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</si>
  <si>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</si>
  <si>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</si>
  <si>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</si>
  <si>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</si>
  <si>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t>Հաշվետու ժամանակաշրջան</t>
  </si>
  <si>
    <t>ք.Հրազդան</t>
  </si>
  <si>
    <t>ք.Ծաղկաձոր</t>
  </si>
  <si>
    <t>Ջրառատ</t>
  </si>
  <si>
    <t>Լեռնանիստ</t>
  </si>
  <si>
    <t>Մեղրաձոր</t>
  </si>
  <si>
    <t>Քաղսի</t>
  </si>
  <si>
    <t>Սոլակ</t>
  </si>
  <si>
    <t>ք.Չարենցավան</t>
  </si>
  <si>
    <t>ք.Աբովյան</t>
  </si>
  <si>
    <t>Ակունք</t>
  </si>
  <si>
    <t>Առինջ</t>
  </si>
  <si>
    <t>Արամուս</t>
  </si>
  <si>
    <t>Արզնի</t>
  </si>
  <si>
    <t>Բալահովիտ</t>
  </si>
  <si>
    <t>ք.Բյուրեղավան</t>
  </si>
  <si>
    <t>Գառնի</t>
  </si>
  <si>
    <t>Գեղարդ</t>
  </si>
  <si>
    <t>Գեղաշեն</t>
  </si>
  <si>
    <t>Գեղադիր</t>
  </si>
  <si>
    <t>Գողթ</t>
  </si>
  <si>
    <t>Կամարիս</t>
  </si>
  <si>
    <t>Կաթնաղբյուր</t>
  </si>
  <si>
    <t>Հացավան</t>
  </si>
  <si>
    <t>Մայակովսկի</t>
  </si>
  <si>
    <t>Ողջաբերդ</t>
  </si>
  <si>
    <t>Պտղնի</t>
  </si>
  <si>
    <t>Ջրվեժ</t>
  </si>
  <si>
    <t>Գետարգել</t>
  </si>
  <si>
    <t>Վերին Պտղնի</t>
  </si>
  <si>
    <t>ք.Եղվարդ</t>
  </si>
  <si>
    <t>Արգել</t>
  </si>
  <si>
    <t>Գետամեջ</t>
  </si>
  <si>
    <t>Թեղենիք</t>
  </si>
  <si>
    <t>Մրգաշեն</t>
  </si>
  <si>
    <t>Նոր Արտամետ</t>
  </si>
  <si>
    <t>Նոր Գեղի</t>
  </si>
  <si>
    <t>Նոր Երզնկա</t>
  </si>
  <si>
    <t>ք.Նոր Հաճըն</t>
  </si>
  <si>
    <t>Պռոշյան</t>
  </si>
  <si>
    <t>Քանաքեռավան</t>
  </si>
  <si>
    <t>Քասախ</t>
  </si>
  <si>
    <t>Քարաշամբ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</si>
  <si>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</si>
  <si>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</si>
  <si>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</si>
  <si>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</si>
  <si>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</si>
  <si>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</si>
  <si>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</si>
  <si>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</si>
  <si>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</si>
  <si>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ՀԱՇՎԵՏՎՈՒԹՅՈՒՆ</t>
  </si>
  <si>
    <t xml:space="preserve"> ՀՀ  ԿՈՏԱՅՔԻ  ՄԱՐԶԻ  ՀԱՄԱՅՆՔՆԵՐԻ  ԲՅՈՒՋԵՏԱՅԻՆ   ԵԿԱՄՈՒՏՆԵՐԻ   ՎԵՐԱԲԵՐՅԱԼ  (աճողական)  2019թ.  դեկտեմբերի «30»-ի  դրությամբ                                              </t>
  </si>
  <si>
    <t>փաստ տարեկան</t>
  </si>
  <si>
    <t xml:space="preserve">կատ. %-ը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</si>
</sst>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6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0"/>
      <name val="GHEA Grapalat"/>
      <family val="3"/>
    </font>
    <font>
      <b/>
      <sz val="10"/>
      <name val="GHEA Grapalat"/>
      <family val="3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29">
    <xf numFmtId="0" fontId="0" fillId="0" borderId="0" xfId="0"/>
    <xf numFmtId="0" fontId="4" fillId="2" borderId="0" xfId="0" applyFont="1" applyFill="1" applyProtection="1">
      <protection locked="0"/>
    </xf>
    <xf numFmtId="0" fontId="4" fillId="7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7" borderId="4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4" fontId="5" fillId="4" borderId="6" xfId="0" applyNumberFormat="1" applyFont="1" applyFill="1" applyBorder="1" applyAlignment="1" applyProtection="1">
      <alignment horizontal="center" vertical="center" wrapText="1"/>
    </xf>
    <xf numFmtId="4" fontId="5" fillId="4" borderId="10" xfId="0" applyNumberFormat="1" applyFont="1" applyFill="1" applyBorder="1" applyAlignment="1" applyProtection="1">
      <alignment horizontal="center" vertical="center" wrapText="1"/>
    </xf>
    <xf numFmtId="4" fontId="5" fillId="4" borderId="7" xfId="0" applyNumberFormat="1" applyFont="1" applyFill="1" applyBorder="1" applyAlignment="1" applyProtection="1">
      <alignment horizontal="center" vertical="center" wrapText="1"/>
    </xf>
    <xf numFmtId="0" fontId="5" fillId="4" borderId="6" xfId="0" applyNumberFormat="1" applyFont="1" applyFill="1" applyBorder="1" applyAlignment="1" applyProtection="1">
      <alignment horizontal="center" vertical="center" wrapText="1"/>
    </xf>
    <xf numFmtId="0" fontId="5" fillId="4" borderId="10" xfId="0" applyNumberFormat="1" applyFont="1" applyFill="1" applyBorder="1" applyAlignment="1" applyProtection="1">
      <alignment horizontal="center" vertical="center" wrapText="1"/>
    </xf>
    <xf numFmtId="0" fontId="5" fillId="4" borderId="7" xfId="0" applyNumberFormat="1" applyFont="1" applyFill="1" applyBorder="1" applyAlignment="1" applyProtection="1">
      <alignment horizontal="center" vertical="center" wrapText="1"/>
    </xf>
    <xf numFmtId="4" fontId="4" fillId="8" borderId="6" xfId="0" applyNumberFormat="1" applyFont="1" applyFill="1" applyBorder="1" applyAlignment="1" applyProtection="1">
      <alignment horizontal="center" vertical="center" wrapText="1"/>
    </xf>
    <xf numFmtId="4" fontId="4" fillId="8" borderId="10" xfId="0" applyNumberFormat="1" applyFont="1" applyFill="1" applyBorder="1" applyAlignment="1" applyProtection="1">
      <alignment horizontal="center" vertical="center" wrapText="1"/>
    </xf>
    <xf numFmtId="4" fontId="4" fillId="5" borderId="7" xfId="0" applyNumberFormat="1" applyFont="1" applyFill="1" applyBorder="1" applyAlignment="1" applyProtection="1">
      <alignment horizontal="center" vertical="center" wrapText="1"/>
    </xf>
    <xf numFmtId="4" fontId="4" fillId="4" borderId="6" xfId="0" applyNumberFormat="1" applyFont="1" applyFill="1" applyBorder="1" applyAlignment="1" applyProtection="1">
      <alignment horizontal="center" vertical="center" wrapText="1"/>
    </xf>
    <xf numFmtId="4" fontId="4" fillId="4" borderId="7" xfId="0" applyNumberFormat="1" applyFont="1" applyFill="1" applyBorder="1" applyAlignment="1" applyProtection="1">
      <alignment horizontal="center" vertical="center" wrapText="1"/>
    </xf>
    <xf numFmtId="0" fontId="4" fillId="4" borderId="6" xfId="0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 wrapText="1"/>
    </xf>
    <xf numFmtId="0" fontId="4" fillId="0" borderId="0" xfId="0" applyFont="1" applyBorder="1" applyProtection="1"/>
    <xf numFmtId="0" fontId="4" fillId="7" borderId="11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textRotation="90" wrapText="1"/>
    </xf>
    <xf numFmtId="4" fontId="5" fillId="4" borderId="12" xfId="0" applyNumberFormat="1" applyFont="1" applyFill="1" applyBorder="1" applyAlignment="1" applyProtection="1">
      <alignment horizontal="center" vertical="center" wrapText="1"/>
    </xf>
    <xf numFmtId="4" fontId="5" fillId="4" borderId="0" xfId="0" applyNumberFormat="1" applyFont="1" applyFill="1" applyBorder="1" applyAlignment="1" applyProtection="1">
      <alignment horizontal="center" vertical="center" wrapText="1"/>
    </xf>
    <xf numFmtId="4" fontId="5" fillId="4" borderId="13" xfId="0" applyNumberFormat="1" applyFont="1" applyFill="1" applyBorder="1" applyAlignment="1" applyProtection="1">
      <alignment horizontal="center" vertical="center" wrapText="1"/>
    </xf>
    <xf numFmtId="0" fontId="5" fillId="4" borderId="12" xfId="0" applyNumberFormat="1" applyFont="1" applyFill="1" applyBorder="1" applyAlignment="1" applyProtection="1">
      <alignment horizontal="center" vertical="center" wrapText="1"/>
    </xf>
    <xf numFmtId="0" fontId="5" fillId="4" borderId="0" xfId="0" applyNumberFormat="1" applyFont="1" applyFill="1" applyBorder="1" applyAlignment="1" applyProtection="1">
      <alignment horizontal="center" vertical="center" wrapText="1"/>
    </xf>
    <xf numFmtId="0" fontId="5" fillId="4" borderId="13" xfId="0" applyNumberFormat="1" applyFont="1" applyFill="1" applyBorder="1" applyAlignment="1" applyProtection="1">
      <alignment horizontal="center" vertical="center" wrapText="1"/>
    </xf>
    <xf numFmtId="4" fontId="5" fillId="0" borderId="12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3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4" fontId="4" fillId="0" borderId="6" xfId="0" applyNumberFormat="1" applyFont="1" applyBorder="1" applyAlignment="1" applyProtection="1">
      <alignment horizontal="center" vertical="center" wrapText="1"/>
    </xf>
    <xf numFmtId="4" fontId="4" fillId="0" borderId="10" xfId="0" applyNumberFormat="1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4" fontId="4" fillId="4" borderId="12" xfId="0" applyNumberFormat="1" applyFont="1" applyFill="1" applyBorder="1" applyAlignment="1" applyProtection="1">
      <alignment horizontal="center" vertical="center" wrapText="1"/>
    </xf>
    <xf numFmtId="4" fontId="4" fillId="4" borderId="13" xfId="0" applyNumberFormat="1" applyFont="1" applyFill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4" fontId="5" fillId="0" borderId="8" xfId="0" applyNumberFormat="1" applyFont="1" applyBorder="1" applyAlignment="1" applyProtection="1">
      <alignment horizontal="center" vertical="center" wrapText="1"/>
    </xf>
    <xf numFmtId="4" fontId="5" fillId="0" borderId="9" xfId="0" applyNumberFormat="1" applyFont="1" applyBorder="1" applyAlignment="1" applyProtection="1">
      <alignment horizontal="center" vertical="center" wrapText="1"/>
    </xf>
    <xf numFmtId="0" fontId="4" fillId="4" borderId="12" xfId="0" applyFont="1" applyFill="1" applyBorder="1" applyAlignment="1" applyProtection="1">
      <alignment horizontal="center" vertical="center" wrapText="1"/>
    </xf>
    <xf numFmtId="0" fontId="4" fillId="4" borderId="13" xfId="0" applyFont="1" applyFill="1" applyBorder="1" applyAlignment="1" applyProtection="1">
      <alignment horizontal="center" vertical="center" wrapText="1"/>
    </xf>
    <xf numFmtId="4" fontId="5" fillId="4" borderId="14" xfId="0" applyNumberFormat="1" applyFont="1" applyFill="1" applyBorder="1" applyAlignment="1" applyProtection="1">
      <alignment horizontal="center" vertical="center" wrapText="1"/>
    </xf>
    <xf numFmtId="4" fontId="5" fillId="4" borderId="1" xfId="0" applyNumberFormat="1" applyFont="1" applyFill="1" applyBorder="1" applyAlignment="1" applyProtection="1">
      <alignment horizontal="center" vertical="center" wrapText="1"/>
    </xf>
    <xf numFmtId="4" fontId="5" fillId="4" borderId="15" xfId="0" applyNumberFormat="1" applyFont="1" applyFill="1" applyBorder="1" applyAlignment="1" applyProtection="1">
      <alignment horizontal="center" vertical="center" wrapText="1"/>
    </xf>
    <xf numFmtId="0" fontId="5" fillId="4" borderId="14" xfId="0" applyNumberFormat="1" applyFont="1" applyFill="1" applyBorder="1" applyAlignment="1" applyProtection="1">
      <alignment horizontal="center" vertical="center" wrapText="1"/>
    </xf>
    <xf numFmtId="0" fontId="5" fillId="4" borderId="1" xfId="0" applyNumberFormat="1" applyFont="1" applyFill="1" applyBorder="1" applyAlignment="1" applyProtection="1">
      <alignment horizontal="center" vertical="center" wrapText="1"/>
    </xf>
    <xf numFmtId="0" fontId="5" fillId="4" borderId="15" xfId="0" applyNumberFormat="1" applyFont="1" applyFill="1" applyBorder="1" applyAlignment="1" applyProtection="1">
      <alignment horizontal="center" vertical="center" wrapText="1"/>
    </xf>
    <xf numFmtId="0" fontId="5" fillId="4" borderId="8" xfId="0" applyNumberFormat="1" applyFont="1" applyFill="1" applyBorder="1" applyAlignment="1" applyProtection="1">
      <alignment horizontal="center" vertical="center" wrapText="1"/>
    </xf>
    <xf numFmtId="0" fontId="5" fillId="4" borderId="9" xfId="0" applyNumberFormat="1" applyFont="1" applyFill="1" applyBorder="1" applyAlignment="1" applyProtection="1">
      <alignment horizontal="center" vertical="center" wrapText="1"/>
    </xf>
    <xf numFmtId="0" fontId="5" fillId="4" borderId="3" xfId="0" applyNumberFormat="1" applyFont="1" applyFill="1" applyBorder="1" applyAlignment="1" applyProtection="1">
      <alignment horizontal="center" vertical="center" wrapText="1"/>
    </xf>
    <xf numFmtId="0" fontId="5" fillId="2" borderId="8" xfId="0" applyNumberFormat="1" applyFont="1" applyFill="1" applyBorder="1" applyAlignment="1" applyProtection="1">
      <alignment horizontal="center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4" fillId="2" borderId="8" xfId="0" applyNumberFormat="1" applyFont="1" applyFill="1" applyBorder="1" applyAlignment="1" applyProtection="1">
      <alignment horizontal="center" vertical="center" wrapText="1"/>
    </xf>
    <xf numFmtId="0" fontId="4" fillId="2" borderId="9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4" fontId="4" fillId="0" borderId="14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6" borderId="8" xfId="0" applyFont="1" applyFill="1" applyBorder="1" applyAlignment="1" applyProtection="1">
      <alignment horizontal="center" vertical="center" wrapText="1"/>
    </xf>
    <xf numFmtId="0" fontId="4" fillId="6" borderId="9" xfId="0" applyFont="1" applyFill="1" applyBorder="1" applyAlignment="1" applyProtection="1">
      <alignment horizontal="center" vertical="center" wrapText="1"/>
    </xf>
    <xf numFmtId="0" fontId="4" fillId="6" borderId="3" xfId="0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4" fontId="4" fillId="4" borderId="14" xfId="0" applyNumberFormat="1" applyFont="1" applyFill="1" applyBorder="1" applyAlignment="1" applyProtection="1">
      <alignment horizontal="center" vertical="center" wrapText="1"/>
    </xf>
    <xf numFmtId="4" fontId="4" fillId="4" borderId="15" xfId="0" applyNumberFormat="1" applyFont="1" applyFill="1" applyBorder="1" applyAlignment="1" applyProtection="1">
      <alignment horizontal="center" vertical="center" wrapText="1"/>
    </xf>
    <xf numFmtId="4" fontId="4" fillId="2" borderId="14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4" borderId="14" xfId="0" applyFont="1" applyFill="1" applyBorder="1" applyAlignment="1" applyProtection="1">
      <alignment horizontal="center" vertical="center" wrapText="1"/>
    </xf>
    <xf numFmtId="0" fontId="4" fillId="4" borderId="15" xfId="0" applyFont="1" applyFill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0" fontId="4" fillId="2" borderId="0" xfId="0" applyFont="1" applyFill="1" applyProtection="1"/>
    <xf numFmtId="0" fontId="4" fillId="7" borderId="5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textRotation="90" wrapText="1"/>
    </xf>
    <xf numFmtId="4" fontId="4" fillId="3" borderId="5" xfId="0" applyNumberFormat="1" applyFont="1" applyFill="1" applyBorder="1" applyAlignment="1" applyProtection="1">
      <alignment horizontal="center" vertical="center" wrapText="1"/>
    </xf>
    <xf numFmtId="0" fontId="4" fillId="2" borderId="4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</xf>
    <xf numFmtId="1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7" borderId="2" xfId="0" applyFont="1" applyFill="1" applyBorder="1" applyAlignment="1">
      <alignment horizontal="center" vertical="center"/>
    </xf>
    <xf numFmtId="0" fontId="4" fillId="2" borderId="0" xfId="0" applyFont="1" applyFill="1" applyAlignment="1" applyProtection="1">
      <alignment horizontal="center"/>
      <protection locked="0"/>
    </xf>
    <xf numFmtId="165" fontId="4" fillId="2" borderId="0" xfId="0" applyNumberFormat="1" applyFont="1" applyFill="1" applyProtection="1">
      <protection locked="0"/>
    </xf>
    <xf numFmtId="165" fontId="4" fillId="7" borderId="0" xfId="0" applyNumberFormat="1" applyFont="1" applyFill="1" applyProtection="1">
      <protection locked="0"/>
    </xf>
    <xf numFmtId="165" fontId="4" fillId="2" borderId="0" xfId="0" applyNumberFormat="1" applyFont="1" applyFill="1" applyBorder="1" applyAlignment="1" applyProtection="1">
      <alignment horizontal="left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</xf>
    <xf numFmtId="4" fontId="4" fillId="2" borderId="11" xfId="0" applyNumberFormat="1" applyFont="1" applyFill="1" applyBorder="1" applyAlignment="1" applyProtection="1">
      <alignment horizontal="center" vertical="center" wrapText="1"/>
    </xf>
    <xf numFmtId="0" fontId="4" fillId="2" borderId="4" xfId="0" applyNumberFormat="1" applyFont="1" applyFill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9" borderId="2" xfId="0" applyFont="1" applyFill="1" applyBorder="1" applyAlignment="1" applyProtection="1">
      <alignment horizontal="center" vertical="center"/>
    </xf>
    <xf numFmtId="0" fontId="5" fillId="9" borderId="4" xfId="0" applyFont="1" applyFill="1" applyBorder="1" applyAlignment="1" applyProtection="1">
      <alignment horizontal="center" vertical="center" wrapText="1"/>
    </xf>
    <xf numFmtId="165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7" borderId="0" xfId="0" applyNumberFormat="1" applyFont="1" applyFill="1" applyAlignment="1" applyProtection="1">
      <alignment horizontal="center" vertical="center" wrapText="1"/>
      <protection locked="0"/>
    </xf>
    <xf numFmtId="164" fontId="4" fillId="7" borderId="0" xfId="0" applyNumberFormat="1" applyFont="1" applyFill="1" applyAlignment="1" applyProtection="1">
      <alignment horizontal="center" vertical="center" wrapText="1"/>
      <protection locked="0"/>
    </xf>
    <xf numFmtId="1" fontId="5" fillId="7" borderId="2" xfId="0" applyNumberFormat="1" applyFont="1" applyFill="1" applyBorder="1" applyAlignment="1" applyProtection="1">
      <alignment horizontal="center" vertical="center" wrapText="1"/>
      <protection locked="0"/>
    </xf>
    <xf numFmtId="165" fontId="5" fillId="7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7" borderId="0" xfId="0" applyNumberFormat="1" applyFont="1" applyFill="1" applyAlignment="1" applyProtection="1">
      <alignment horizontal="center" vertical="center" wrapText="1"/>
    </xf>
    <xf numFmtId="164" fontId="4" fillId="7" borderId="8" xfId="0" applyNumberFormat="1" applyFont="1" applyFill="1" applyBorder="1" applyAlignment="1">
      <alignment horizontal="center" vertical="center" wrapText="1"/>
    </xf>
    <xf numFmtId="0" fontId="4" fillId="7" borderId="2" xfId="1" applyFont="1" applyFill="1" applyBorder="1" applyAlignment="1">
      <alignment horizontal="center" vertical="center"/>
    </xf>
    <xf numFmtId="4" fontId="4" fillId="0" borderId="8" xfId="0" applyNumberFormat="1" applyFont="1" applyBorder="1" applyAlignment="1" applyProtection="1">
      <alignment horizontal="left" vertical="center" wrapText="1"/>
    </xf>
    <xf numFmtId="4" fontId="4" fillId="0" borderId="9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left" vertical="center" wrapText="1"/>
    </xf>
    <xf numFmtId="4" fontId="4" fillId="5" borderId="8" xfId="0" applyNumberFormat="1" applyFont="1" applyFill="1" applyBorder="1" applyAlignment="1" applyProtection="1">
      <alignment horizontal="left" vertical="center" wrapText="1"/>
    </xf>
    <xf numFmtId="4" fontId="4" fillId="5" borderId="9" xfId="0" applyNumberFormat="1" applyFont="1" applyFill="1" applyBorder="1" applyAlignment="1" applyProtection="1">
      <alignment horizontal="left" vertical="center" wrapText="1"/>
    </xf>
    <xf numFmtId="4" fontId="4" fillId="5" borderId="3" xfId="0" applyNumberFormat="1" applyFont="1" applyFill="1" applyBorder="1" applyAlignment="1" applyProtection="1">
      <alignment horizontal="left" vertical="center" wrapText="1"/>
    </xf>
  </cellXfs>
  <cellStyles count="2">
    <cellStyle name="Normal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S55"/>
  <sheetViews>
    <sheetView tabSelected="1" zoomScale="90" zoomScaleNormal="9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BK52" sqref="BK52"/>
    </sheetView>
  </sheetViews>
  <sheetFormatPr defaultColWidth="7.25" defaultRowHeight="13.5" x14ac:dyDescent="0.25"/>
  <cols>
    <col min="1" max="1" width="4.375" style="1" customWidth="1"/>
    <col min="2" max="2" width="14.375" style="2" customWidth="1"/>
    <col min="3" max="3" width="11.75" style="1" customWidth="1"/>
    <col min="4" max="4" width="11" style="1" customWidth="1"/>
    <col min="5" max="5" width="13.75" style="1" customWidth="1"/>
    <col min="6" max="6" width="13.5" style="1" customWidth="1"/>
    <col min="7" max="7" width="8.75" style="1" customWidth="1"/>
    <col min="8" max="8" width="13.125" style="1" customWidth="1"/>
    <col min="9" max="9" width="12.625" style="1" customWidth="1"/>
    <col min="10" max="10" width="9.5" style="1" customWidth="1"/>
    <col min="11" max="11" width="11.75" style="1" customWidth="1"/>
    <col min="12" max="12" width="13" style="1" customWidth="1"/>
    <col min="13" max="13" width="7.5" style="1" customWidth="1"/>
    <col min="14" max="14" width="12.5" style="1" customWidth="1"/>
    <col min="15" max="15" width="11.75" style="1" customWidth="1"/>
    <col min="16" max="16" width="8" style="1" customWidth="1"/>
    <col min="17" max="17" width="10.875" style="1" customWidth="1"/>
    <col min="18" max="18" width="10.75" style="1" customWidth="1"/>
    <col min="19" max="19" width="8.75" style="1" customWidth="1"/>
    <col min="20" max="20" width="10.875" style="1" customWidth="1"/>
    <col min="21" max="21" width="11.25" style="1" customWidth="1"/>
    <col min="22" max="22" width="8.875" style="1" customWidth="1"/>
    <col min="23" max="23" width="11.375" style="1" customWidth="1"/>
    <col min="24" max="24" width="12.375" style="1" customWidth="1"/>
    <col min="25" max="25" width="8.625" style="1" customWidth="1"/>
    <col min="26" max="26" width="10.875" style="1" customWidth="1"/>
    <col min="27" max="27" width="10.75" style="1" customWidth="1"/>
    <col min="28" max="28" width="9.625" style="1" customWidth="1"/>
    <col min="29" max="29" width="7.875" style="1" customWidth="1"/>
    <col min="30" max="30" width="7.25" style="1" customWidth="1"/>
    <col min="31" max="31" width="8.125" style="1" customWidth="1"/>
    <col min="32" max="32" width="7.875" style="1" customWidth="1"/>
    <col min="33" max="33" width="13.125" style="1" customWidth="1"/>
    <col min="34" max="34" width="12.375" style="1" customWidth="1"/>
    <col min="35" max="35" width="6.875" style="1" customWidth="1"/>
    <col min="36" max="36" width="7.125" style="1" customWidth="1"/>
    <col min="37" max="37" width="11.625" style="1" customWidth="1"/>
    <col min="38" max="38" width="10.875" style="1" customWidth="1"/>
    <col min="39" max="39" width="6" style="1" customWidth="1"/>
    <col min="40" max="40" width="6.625" style="1" customWidth="1"/>
    <col min="41" max="41" width="6.125" style="1" customWidth="1"/>
    <col min="42" max="42" width="6" style="1" customWidth="1"/>
    <col min="43" max="44" width="10.75" style="1" customWidth="1"/>
    <col min="45" max="45" width="8.25" style="1" customWidth="1"/>
    <col min="46" max="46" width="10.75" style="1" customWidth="1"/>
    <col min="47" max="47" width="10.5" style="1" customWidth="1"/>
    <col min="48" max="48" width="10.375" style="1" customWidth="1"/>
    <col min="49" max="49" width="10" style="1" customWidth="1"/>
    <col min="50" max="50" width="8.25" style="1" customWidth="1"/>
    <col min="51" max="51" width="8.875" style="1" customWidth="1"/>
    <col min="52" max="52" width="10.875" style="1" customWidth="1"/>
    <col min="53" max="53" width="10.125" style="1" customWidth="1"/>
    <col min="54" max="54" width="5.875" style="1" customWidth="1"/>
    <col min="55" max="55" width="6" style="1" customWidth="1"/>
    <col min="56" max="56" width="9.875" style="1" customWidth="1"/>
    <col min="57" max="57" width="10.125" style="1" customWidth="1"/>
    <col min="58" max="58" width="9.875" style="1" customWidth="1"/>
    <col min="59" max="59" width="10.25" style="1" customWidth="1"/>
    <col min="60" max="60" width="12.75" style="1" customWidth="1"/>
    <col min="61" max="61" width="11.625" style="1" customWidth="1"/>
    <col min="62" max="62" width="11" style="1" customWidth="1"/>
    <col min="63" max="63" width="11.75" style="1" customWidth="1"/>
    <col min="64" max="64" width="10.75" style="1" customWidth="1"/>
    <col min="65" max="65" width="10.5" style="1" customWidth="1"/>
    <col min="66" max="66" width="11.5" style="1" customWidth="1"/>
    <col min="67" max="67" width="10.5" style="1" customWidth="1"/>
    <col min="68" max="68" width="8" style="1" customWidth="1"/>
    <col min="69" max="69" width="9.5" style="1" customWidth="1"/>
    <col min="70" max="70" width="11.75" style="1" customWidth="1"/>
    <col min="71" max="71" width="10.375" style="1" customWidth="1"/>
    <col min="72" max="72" width="7.5" style="1" customWidth="1"/>
    <col min="73" max="73" width="13.125" style="1" customWidth="1"/>
    <col min="74" max="74" width="14.25" style="1" customWidth="1"/>
    <col min="75" max="75" width="8.375" style="1" customWidth="1"/>
    <col min="76" max="76" width="8.875" style="1" customWidth="1"/>
    <col min="77" max="77" width="11.75" style="1" customWidth="1"/>
    <col min="78" max="78" width="11" style="1" customWidth="1"/>
    <col min="79" max="79" width="7.125" style="1" customWidth="1"/>
    <col min="80" max="80" width="8.875" style="1" customWidth="1"/>
    <col min="81" max="81" width="10.375" style="1" customWidth="1"/>
    <col min="82" max="82" width="9.75" style="1" customWidth="1"/>
    <col min="83" max="83" width="8.125" style="1" customWidth="1"/>
    <col min="84" max="84" width="8.75" style="1" customWidth="1"/>
    <col min="85" max="85" width="11.875" style="1" customWidth="1"/>
    <col min="86" max="86" width="10.375" style="1" customWidth="1"/>
    <col min="87" max="87" width="9.5" style="1" customWidth="1"/>
    <col min="88" max="88" width="10.75" style="1" customWidth="1"/>
    <col min="89" max="89" width="12.75" style="1" customWidth="1"/>
    <col min="90" max="91" width="7.25" style="1"/>
    <col min="92" max="92" width="10.125" style="1" customWidth="1"/>
    <col min="93" max="16384" width="7.25" style="1"/>
  </cols>
  <sheetData>
    <row r="1" spans="1:89" ht="15.75" customHeight="1" x14ac:dyDescent="0.25">
      <c r="C1" s="3" t="s">
        <v>95</v>
      </c>
      <c r="D1" s="3"/>
      <c r="E1" s="3"/>
      <c r="F1" s="3"/>
      <c r="G1" s="3"/>
      <c r="H1" s="3"/>
      <c r="I1" s="3"/>
      <c r="J1" s="3"/>
      <c r="K1" s="4"/>
      <c r="L1" s="4"/>
      <c r="M1" s="4"/>
      <c r="N1" s="4"/>
      <c r="O1" s="4"/>
      <c r="P1" s="5"/>
      <c r="Q1" s="5"/>
      <c r="R1" s="5"/>
      <c r="S1" s="5"/>
      <c r="T1" s="5"/>
      <c r="U1" s="5"/>
      <c r="V1" s="5"/>
      <c r="W1" s="4"/>
      <c r="X1" s="4"/>
      <c r="Y1" s="4"/>
      <c r="Z1" s="4"/>
      <c r="AA1" s="4"/>
      <c r="AB1" s="4"/>
      <c r="AC1" s="4"/>
      <c r="AD1" s="4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</row>
    <row r="2" spans="1:89" ht="30" customHeight="1" x14ac:dyDescent="0.25">
      <c r="C2" s="112" t="s">
        <v>96</v>
      </c>
      <c r="D2" s="112"/>
      <c r="E2" s="112"/>
      <c r="F2" s="112"/>
      <c r="G2" s="112"/>
      <c r="H2" s="112"/>
      <c r="I2" s="112"/>
      <c r="J2" s="112"/>
      <c r="L2" s="8"/>
      <c r="N2" s="9"/>
      <c r="O2" s="9"/>
      <c r="P2" s="10"/>
      <c r="R2" s="11"/>
      <c r="S2" s="10"/>
      <c r="T2" s="10"/>
      <c r="U2" s="11"/>
      <c r="V2" s="10"/>
      <c r="W2" s="10"/>
      <c r="X2" s="10"/>
      <c r="Y2" s="10"/>
      <c r="Z2" s="10"/>
      <c r="AA2" s="10"/>
      <c r="AB2" s="10"/>
      <c r="AC2" s="10"/>
      <c r="AD2" s="10"/>
    </row>
    <row r="3" spans="1:89" ht="18" customHeight="1" x14ac:dyDescent="0.25">
      <c r="C3" s="12"/>
      <c r="D3" s="12"/>
      <c r="E3" s="12"/>
      <c r="F3" s="12"/>
      <c r="G3" s="12"/>
      <c r="H3" s="12"/>
      <c r="I3" s="7" t="s">
        <v>10</v>
      </c>
      <c r="J3" s="7"/>
      <c r="K3" s="7"/>
      <c r="L3" s="8"/>
      <c r="N3" s="10"/>
      <c r="O3" s="10"/>
      <c r="P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</row>
    <row r="4" spans="1:89" s="28" customFormat="1" ht="18" customHeight="1" x14ac:dyDescent="0.25">
      <c r="A4" s="13" t="s">
        <v>6</v>
      </c>
      <c r="B4" s="13" t="s">
        <v>9</v>
      </c>
      <c r="C4" s="14" t="s">
        <v>4</v>
      </c>
      <c r="D4" s="14" t="s">
        <v>5</v>
      </c>
      <c r="E4" s="15" t="s">
        <v>11</v>
      </c>
      <c r="F4" s="16"/>
      <c r="G4" s="17"/>
      <c r="H4" s="18" t="s">
        <v>86</v>
      </c>
      <c r="I4" s="19"/>
      <c r="J4" s="20"/>
      <c r="K4" s="21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3"/>
      <c r="BT4" s="107" t="s">
        <v>12</v>
      </c>
      <c r="BU4" s="24" t="s">
        <v>13</v>
      </c>
      <c r="BV4" s="25"/>
      <c r="BW4" s="126" t="s">
        <v>3</v>
      </c>
      <c r="BX4" s="127"/>
      <c r="BY4" s="127"/>
      <c r="BZ4" s="127"/>
      <c r="CA4" s="127"/>
      <c r="CB4" s="127"/>
      <c r="CC4" s="127"/>
      <c r="CD4" s="127"/>
      <c r="CE4" s="127"/>
      <c r="CF4" s="127"/>
      <c r="CG4" s="127"/>
      <c r="CH4" s="128"/>
      <c r="CI4" s="107" t="s">
        <v>14</v>
      </c>
      <c r="CJ4" s="26" t="s">
        <v>15</v>
      </c>
      <c r="CK4" s="27"/>
    </row>
    <row r="5" spans="1:89" s="28" customFormat="1" ht="25.5" customHeight="1" x14ac:dyDescent="0.25">
      <c r="A5" s="29"/>
      <c r="B5" s="29"/>
      <c r="C5" s="30"/>
      <c r="D5" s="30"/>
      <c r="E5" s="31"/>
      <c r="F5" s="32"/>
      <c r="G5" s="33"/>
      <c r="H5" s="34"/>
      <c r="I5" s="35"/>
      <c r="J5" s="36"/>
      <c r="K5" s="37" t="s">
        <v>7</v>
      </c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9"/>
      <c r="AE5" s="40" t="s">
        <v>2</v>
      </c>
      <c r="AF5" s="40"/>
      <c r="AG5" s="40"/>
      <c r="AH5" s="40"/>
      <c r="AI5" s="40"/>
      <c r="AJ5" s="40"/>
      <c r="AK5" s="40"/>
      <c r="AL5" s="40"/>
      <c r="AM5" s="40"/>
      <c r="AN5" s="40"/>
      <c r="AO5" s="41" t="s">
        <v>8</v>
      </c>
      <c r="AP5" s="42"/>
      <c r="AQ5" s="123" t="s">
        <v>16</v>
      </c>
      <c r="AR5" s="124"/>
      <c r="AS5" s="124"/>
      <c r="AT5" s="124"/>
      <c r="AU5" s="124"/>
      <c r="AV5" s="124"/>
      <c r="AW5" s="124"/>
      <c r="AX5" s="124"/>
      <c r="AY5" s="124"/>
      <c r="AZ5" s="124"/>
      <c r="BA5" s="125"/>
      <c r="BB5" s="45" t="s">
        <v>0</v>
      </c>
      <c r="BC5" s="46"/>
      <c r="BD5" s="46"/>
      <c r="BE5" s="46"/>
      <c r="BF5" s="46"/>
      <c r="BG5" s="47"/>
      <c r="BH5" s="43" t="s">
        <v>1</v>
      </c>
      <c r="BI5" s="44"/>
      <c r="BJ5" s="44"/>
      <c r="BK5" s="44"/>
      <c r="BL5" s="44"/>
      <c r="BM5" s="44"/>
      <c r="BN5" s="40" t="s">
        <v>17</v>
      </c>
      <c r="BO5" s="40"/>
      <c r="BP5" s="41" t="s">
        <v>18</v>
      </c>
      <c r="BQ5" s="48"/>
      <c r="BR5" s="41" t="s">
        <v>19</v>
      </c>
      <c r="BS5" s="48"/>
      <c r="BT5" s="109"/>
      <c r="BU5" s="49"/>
      <c r="BV5" s="50"/>
      <c r="BW5" s="51"/>
      <c r="BX5" s="52"/>
      <c r="BY5" s="52"/>
      <c r="BZ5" s="52"/>
      <c r="CA5" s="41" t="s">
        <v>20</v>
      </c>
      <c r="CB5" s="48"/>
      <c r="CC5" s="53"/>
      <c r="CD5" s="54"/>
      <c r="CE5" s="54"/>
      <c r="CF5" s="54"/>
      <c r="CG5" s="54"/>
      <c r="CH5" s="54"/>
      <c r="CI5" s="109"/>
      <c r="CJ5" s="55"/>
      <c r="CK5" s="56"/>
    </row>
    <row r="6" spans="1:89" s="28" customFormat="1" ht="119.25" customHeight="1" x14ac:dyDescent="0.25">
      <c r="A6" s="29"/>
      <c r="B6" s="29"/>
      <c r="C6" s="30"/>
      <c r="D6" s="30"/>
      <c r="E6" s="57"/>
      <c r="F6" s="58"/>
      <c r="G6" s="59"/>
      <c r="H6" s="60"/>
      <c r="I6" s="61"/>
      <c r="J6" s="62"/>
      <c r="K6" s="63" t="s">
        <v>21</v>
      </c>
      <c r="L6" s="64"/>
      <c r="M6" s="65"/>
      <c r="N6" s="66" t="s">
        <v>22</v>
      </c>
      <c r="O6" s="67"/>
      <c r="P6" s="68"/>
      <c r="Q6" s="66" t="s">
        <v>23</v>
      </c>
      <c r="R6" s="67"/>
      <c r="S6" s="68"/>
      <c r="T6" s="66" t="s">
        <v>24</v>
      </c>
      <c r="U6" s="67"/>
      <c r="V6" s="68"/>
      <c r="W6" s="66" t="s">
        <v>25</v>
      </c>
      <c r="X6" s="67"/>
      <c r="Y6" s="68"/>
      <c r="Z6" s="66" t="s">
        <v>26</v>
      </c>
      <c r="AA6" s="67"/>
      <c r="AB6" s="68"/>
      <c r="AC6" s="69" t="s">
        <v>27</v>
      </c>
      <c r="AD6" s="69"/>
      <c r="AE6" s="70" t="s">
        <v>28</v>
      </c>
      <c r="AF6" s="71"/>
      <c r="AG6" s="70" t="s">
        <v>29</v>
      </c>
      <c r="AH6" s="72"/>
      <c r="AI6" s="73" t="s">
        <v>30</v>
      </c>
      <c r="AJ6" s="75"/>
      <c r="AK6" s="73" t="s">
        <v>31</v>
      </c>
      <c r="AL6" s="74"/>
      <c r="AM6" s="76" t="s">
        <v>32</v>
      </c>
      <c r="AN6" s="77"/>
      <c r="AO6" s="78"/>
      <c r="AP6" s="79"/>
      <c r="AQ6" s="80" t="s">
        <v>33</v>
      </c>
      <c r="AR6" s="81"/>
      <c r="AS6" s="82"/>
      <c r="AT6" s="83" t="s">
        <v>34</v>
      </c>
      <c r="AU6" s="83"/>
      <c r="AV6" s="83" t="s">
        <v>35</v>
      </c>
      <c r="AW6" s="83"/>
      <c r="AX6" s="83" t="s">
        <v>36</v>
      </c>
      <c r="AY6" s="83"/>
      <c r="AZ6" s="83" t="s">
        <v>37</v>
      </c>
      <c r="BA6" s="83"/>
      <c r="BB6" s="83" t="s">
        <v>87</v>
      </c>
      <c r="BC6" s="83"/>
      <c r="BD6" s="45" t="s">
        <v>88</v>
      </c>
      <c r="BE6" s="46"/>
      <c r="BF6" s="83" t="s">
        <v>38</v>
      </c>
      <c r="BG6" s="83"/>
      <c r="BH6" s="84" t="s">
        <v>39</v>
      </c>
      <c r="BI6" s="46"/>
      <c r="BJ6" s="83" t="s">
        <v>40</v>
      </c>
      <c r="BK6" s="83"/>
      <c r="BL6" s="45" t="s">
        <v>89</v>
      </c>
      <c r="BM6" s="46"/>
      <c r="BN6" s="40"/>
      <c r="BO6" s="40"/>
      <c r="BP6" s="78"/>
      <c r="BQ6" s="85"/>
      <c r="BR6" s="78"/>
      <c r="BS6" s="85"/>
      <c r="BT6" s="109"/>
      <c r="BU6" s="86"/>
      <c r="BV6" s="87"/>
      <c r="BW6" s="41" t="s">
        <v>90</v>
      </c>
      <c r="BX6" s="48"/>
      <c r="BY6" s="41" t="s">
        <v>91</v>
      </c>
      <c r="BZ6" s="48"/>
      <c r="CA6" s="78"/>
      <c r="CB6" s="85"/>
      <c r="CC6" s="41" t="s">
        <v>92</v>
      </c>
      <c r="CD6" s="48"/>
      <c r="CE6" s="41" t="s">
        <v>93</v>
      </c>
      <c r="CF6" s="48"/>
      <c r="CG6" s="88" t="s">
        <v>94</v>
      </c>
      <c r="CH6" s="89"/>
      <c r="CI6" s="109"/>
      <c r="CJ6" s="90"/>
      <c r="CK6" s="91"/>
    </row>
    <row r="7" spans="1:89" s="95" customFormat="1" ht="36" customHeight="1" x14ac:dyDescent="0.25">
      <c r="A7" s="29"/>
      <c r="B7" s="29"/>
      <c r="C7" s="30"/>
      <c r="D7" s="30"/>
      <c r="E7" s="92" t="s">
        <v>41</v>
      </c>
      <c r="F7" s="93" t="s">
        <v>43</v>
      </c>
      <c r="G7" s="94"/>
      <c r="H7" s="92" t="s">
        <v>41</v>
      </c>
      <c r="I7" s="93" t="s">
        <v>43</v>
      </c>
      <c r="J7" s="94"/>
      <c r="K7" s="92" t="s">
        <v>41</v>
      </c>
      <c r="L7" s="93" t="s">
        <v>43</v>
      </c>
      <c r="M7" s="94"/>
      <c r="N7" s="92" t="s">
        <v>41</v>
      </c>
      <c r="O7" s="93" t="s">
        <v>43</v>
      </c>
      <c r="P7" s="94"/>
      <c r="Q7" s="92" t="s">
        <v>41</v>
      </c>
      <c r="R7" s="93" t="s">
        <v>43</v>
      </c>
      <c r="S7" s="94"/>
      <c r="T7" s="92" t="s">
        <v>41</v>
      </c>
      <c r="U7" s="93" t="s">
        <v>43</v>
      </c>
      <c r="V7" s="94"/>
      <c r="W7" s="92" t="s">
        <v>41</v>
      </c>
      <c r="X7" s="93" t="s">
        <v>43</v>
      </c>
      <c r="Y7" s="94"/>
      <c r="Z7" s="92" t="s">
        <v>41</v>
      </c>
      <c r="AA7" s="93" t="s">
        <v>43</v>
      </c>
      <c r="AB7" s="94"/>
      <c r="AC7" s="92" t="s">
        <v>41</v>
      </c>
      <c r="AD7" s="110" t="s">
        <v>97</v>
      </c>
      <c r="AE7" s="92" t="s">
        <v>41</v>
      </c>
      <c r="AF7" s="110" t="s">
        <v>97</v>
      </c>
      <c r="AG7" s="92" t="s">
        <v>41</v>
      </c>
      <c r="AH7" s="110" t="s">
        <v>97</v>
      </c>
      <c r="AI7" s="92" t="s">
        <v>41</v>
      </c>
      <c r="AJ7" s="110" t="s">
        <v>97</v>
      </c>
      <c r="AK7" s="92" t="s">
        <v>41</v>
      </c>
      <c r="AL7" s="110" t="s">
        <v>97</v>
      </c>
      <c r="AM7" s="92" t="s">
        <v>41</v>
      </c>
      <c r="AN7" s="110" t="s">
        <v>97</v>
      </c>
      <c r="AO7" s="92" t="s">
        <v>41</v>
      </c>
      <c r="AP7" s="110" t="s">
        <v>97</v>
      </c>
      <c r="AQ7" s="92" t="s">
        <v>41</v>
      </c>
      <c r="AR7" s="93" t="s">
        <v>43</v>
      </c>
      <c r="AS7" s="94"/>
      <c r="AT7" s="92" t="s">
        <v>41</v>
      </c>
      <c r="AU7" s="110" t="s">
        <v>97</v>
      </c>
      <c r="AV7" s="92" t="s">
        <v>41</v>
      </c>
      <c r="AW7" s="110" t="s">
        <v>97</v>
      </c>
      <c r="AX7" s="92" t="s">
        <v>41</v>
      </c>
      <c r="AY7" s="110" t="s">
        <v>97</v>
      </c>
      <c r="AZ7" s="92" t="s">
        <v>41</v>
      </c>
      <c r="BA7" s="110" t="s">
        <v>97</v>
      </c>
      <c r="BB7" s="92" t="s">
        <v>41</v>
      </c>
      <c r="BC7" s="110" t="s">
        <v>97</v>
      </c>
      <c r="BD7" s="92" t="s">
        <v>41</v>
      </c>
      <c r="BE7" s="110" t="s">
        <v>97</v>
      </c>
      <c r="BF7" s="92" t="s">
        <v>41</v>
      </c>
      <c r="BG7" s="110" t="s">
        <v>97</v>
      </c>
      <c r="BH7" s="92" t="s">
        <v>41</v>
      </c>
      <c r="BI7" s="110" t="s">
        <v>97</v>
      </c>
      <c r="BJ7" s="92" t="s">
        <v>41</v>
      </c>
      <c r="BK7" s="110" t="s">
        <v>97</v>
      </c>
      <c r="BL7" s="92" t="s">
        <v>41</v>
      </c>
      <c r="BM7" s="110" t="s">
        <v>97</v>
      </c>
      <c r="BN7" s="92" t="s">
        <v>41</v>
      </c>
      <c r="BO7" s="110" t="s">
        <v>97</v>
      </c>
      <c r="BP7" s="92" t="s">
        <v>41</v>
      </c>
      <c r="BQ7" s="110" t="s">
        <v>97</v>
      </c>
      <c r="BR7" s="92" t="s">
        <v>41</v>
      </c>
      <c r="BS7" s="110" t="s">
        <v>97</v>
      </c>
      <c r="BT7" s="109"/>
      <c r="BU7" s="92" t="s">
        <v>41</v>
      </c>
      <c r="BV7" s="110" t="s">
        <v>97</v>
      </c>
      <c r="BW7" s="92" t="s">
        <v>41</v>
      </c>
      <c r="BX7" s="110" t="s">
        <v>97</v>
      </c>
      <c r="BY7" s="92" t="s">
        <v>41</v>
      </c>
      <c r="BZ7" s="110" t="s">
        <v>97</v>
      </c>
      <c r="CA7" s="92" t="s">
        <v>41</v>
      </c>
      <c r="CB7" s="110" t="s">
        <v>97</v>
      </c>
      <c r="CC7" s="92" t="s">
        <v>41</v>
      </c>
      <c r="CD7" s="110" t="s">
        <v>97</v>
      </c>
      <c r="CE7" s="92" t="s">
        <v>41</v>
      </c>
      <c r="CF7" s="110" t="s">
        <v>97</v>
      </c>
      <c r="CG7" s="92" t="s">
        <v>41</v>
      </c>
      <c r="CH7" s="110" t="s">
        <v>97</v>
      </c>
      <c r="CI7" s="109"/>
      <c r="CJ7" s="92" t="s">
        <v>41</v>
      </c>
      <c r="CK7" s="110" t="s">
        <v>97</v>
      </c>
    </row>
    <row r="8" spans="1:89" s="95" customFormat="1" ht="66" customHeight="1" x14ac:dyDescent="0.25">
      <c r="A8" s="96"/>
      <c r="B8" s="96"/>
      <c r="C8" s="97"/>
      <c r="D8" s="97"/>
      <c r="E8" s="98"/>
      <c r="F8" s="99" t="s">
        <v>97</v>
      </c>
      <c r="G8" s="99" t="s">
        <v>98</v>
      </c>
      <c r="H8" s="98"/>
      <c r="I8" s="99" t="s">
        <v>97</v>
      </c>
      <c r="J8" s="99" t="s">
        <v>98</v>
      </c>
      <c r="K8" s="98"/>
      <c r="L8" s="99" t="s">
        <v>97</v>
      </c>
      <c r="M8" s="99" t="s">
        <v>98</v>
      </c>
      <c r="N8" s="98"/>
      <c r="O8" s="99" t="s">
        <v>97</v>
      </c>
      <c r="P8" s="99" t="s">
        <v>98</v>
      </c>
      <c r="Q8" s="98"/>
      <c r="R8" s="99" t="s">
        <v>97</v>
      </c>
      <c r="S8" s="99" t="s">
        <v>98</v>
      </c>
      <c r="T8" s="98"/>
      <c r="U8" s="99" t="s">
        <v>97</v>
      </c>
      <c r="V8" s="99" t="s">
        <v>98</v>
      </c>
      <c r="W8" s="98"/>
      <c r="X8" s="99" t="s">
        <v>97</v>
      </c>
      <c r="Y8" s="99" t="s">
        <v>98</v>
      </c>
      <c r="Z8" s="98"/>
      <c r="AA8" s="99" t="s">
        <v>97</v>
      </c>
      <c r="AB8" s="99" t="s">
        <v>98</v>
      </c>
      <c r="AC8" s="98"/>
      <c r="AD8" s="111"/>
      <c r="AE8" s="98"/>
      <c r="AF8" s="111"/>
      <c r="AG8" s="98"/>
      <c r="AH8" s="111"/>
      <c r="AI8" s="98"/>
      <c r="AJ8" s="111"/>
      <c r="AK8" s="98"/>
      <c r="AL8" s="111"/>
      <c r="AM8" s="98"/>
      <c r="AN8" s="111"/>
      <c r="AO8" s="98"/>
      <c r="AP8" s="111"/>
      <c r="AQ8" s="98"/>
      <c r="AR8" s="99" t="s">
        <v>97</v>
      </c>
      <c r="AS8" s="99" t="s">
        <v>98</v>
      </c>
      <c r="AT8" s="98"/>
      <c r="AU8" s="111"/>
      <c r="AV8" s="98"/>
      <c r="AW8" s="111"/>
      <c r="AX8" s="98"/>
      <c r="AY8" s="111"/>
      <c r="AZ8" s="98"/>
      <c r="BA8" s="111"/>
      <c r="BB8" s="98"/>
      <c r="BC8" s="111"/>
      <c r="BD8" s="98"/>
      <c r="BE8" s="111"/>
      <c r="BF8" s="98"/>
      <c r="BG8" s="111"/>
      <c r="BH8" s="98"/>
      <c r="BI8" s="111"/>
      <c r="BJ8" s="98"/>
      <c r="BK8" s="111"/>
      <c r="BL8" s="98"/>
      <c r="BM8" s="111"/>
      <c r="BN8" s="98"/>
      <c r="BO8" s="111"/>
      <c r="BP8" s="98"/>
      <c r="BQ8" s="111"/>
      <c r="BR8" s="98"/>
      <c r="BS8" s="111"/>
      <c r="BT8" s="108"/>
      <c r="BU8" s="98"/>
      <c r="BV8" s="111"/>
      <c r="BW8" s="98"/>
      <c r="BX8" s="111"/>
      <c r="BY8" s="98"/>
      <c r="BZ8" s="111"/>
      <c r="CA8" s="98"/>
      <c r="CB8" s="111"/>
      <c r="CC8" s="98"/>
      <c r="CD8" s="111"/>
      <c r="CE8" s="98"/>
      <c r="CF8" s="111"/>
      <c r="CG8" s="98"/>
      <c r="CH8" s="111"/>
      <c r="CI8" s="108"/>
      <c r="CJ8" s="98"/>
      <c r="CK8" s="111"/>
    </row>
    <row r="9" spans="1:89" s="100" customFormat="1" ht="15.6" customHeight="1" x14ac:dyDescent="0.2">
      <c r="A9" s="113"/>
      <c r="B9" s="113">
        <v>1</v>
      </c>
      <c r="C9" s="114">
        <v>2</v>
      </c>
      <c r="D9" s="113">
        <v>3</v>
      </c>
      <c r="E9" s="114">
        <v>4</v>
      </c>
      <c r="F9" s="113">
        <v>5</v>
      </c>
      <c r="G9" s="114">
        <v>6</v>
      </c>
      <c r="H9" s="113">
        <v>7</v>
      </c>
      <c r="I9" s="114">
        <v>8</v>
      </c>
      <c r="J9" s="113">
        <v>9</v>
      </c>
      <c r="K9" s="114">
        <v>10</v>
      </c>
      <c r="L9" s="113">
        <v>11</v>
      </c>
      <c r="M9" s="114">
        <v>12</v>
      </c>
      <c r="N9" s="113">
        <v>13</v>
      </c>
      <c r="O9" s="114">
        <v>14</v>
      </c>
      <c r="P9" s="113">
        <v>15</v>
      </c>
      <c r="Q9" s="114">
        <v>16</v>
      </c>
      <c r="R9" s="113">
        <v>17</v>
      </c>
      <c r="S9" s="114">
        <v>18</v>
      </c>
      <c r="T9" s="113">
        <v>19</v>
      </c>
      <c r="U9" s="114">
        <v>20</v>
      </c>
      <c r="V9" s="113">
        <v>21</v>
      </c>
      <c r="W9" s="114">
        <v>22</v>
      </c>
      <c r="X9" s="113">
        <v>23</v>
      </c>
      <c r="Y9" s="114">
        <v>24</v>
      </c>
      <c r="Z9" s="113">
        <v>25</v>
      </c>
      <c r="AA9" s="114">
        <v>26</v>
      </c>
      <c r="AB9" s="113">
        <v>27</v>
      </c>
      <c r="AC9" s="114">
        <v>28</v>
      </c>
      <c r="AD9" s="113">
        <v>29</v>
      </c>
      <c r="AE9" s="114">
        <v>30</v>
      </c>
      <c r="AF9" s="113">
        <v>31</v>
      </c>
      <c r="AG9" s="114">
        <v>32</v>
      </c>
      <c r="AH9" s="113">
        <v>33</v>
      </c>
      <c r="AI9" s="114">
        <v>34</v>
      </c>
      <c r="AJ9" s="113">
        <v>35</v>
      </c>
      <c r="AK9" s="114">
        <v>36</v>
      </c>
      <c r="AL9" s="113">
        <v>37</v>
      </c>
      <c r="AM9" s="114">
        <v>38</v>
      </c>
      <c r="AN9" s="113">
        <v>39</v>
      </c>
      <c r="AO9" s="114">
        <v>40</v>
      </c>
      <c r="AP9" s="113">
        <v>41</v>
      </c>
      <c r="AQ9" s="114">
        <v>42</v>
      </c>
      <c r="AR9" s="113">
        <v>43</v>
      </c>
      <c r="AS9" s="114">
        <v>44</v>
      </c>
      <c r="AT9" s="113">
        <v>45</v>
      </c>
      <c r="AU9" s="114">
        <v>46</v>
      </c>
      <c r="AV9" s="113">
        <v>47</v>
      </c>
      <c r="AW9" s="114">
        <v>48</v>
      </c>
      <c r="AX9" s="113">
        <v>49</v>
      </c>
      <c r="AY9" s="114">
        <v>50</v>
      </c>
      <c r="AZ9" s="113">
        <v>51</v>
      </c>
      <c r="BA9" s="114">
        <v>52</v>
      </c>
      <c r="BB9" s="113">
        <v>53</v>
      </c>
      <c r="BC9" s="114">
        <v>54</v>
      </c>
      <c r="BD9" s="113">
        <v>55</v>
      </c>
      <c r="BE9" s="114">
        <v>56</v>
      </c>
      <c r="BF9" s="113">
        <v>57</v>
      </c>
      <c r="BG9" s="114">
        <v>58</v>
      </c>
      <c r="BH9" s="113">
        <v>59</v>
      </c>
      <c r="BI9" s="114">
        <v>60</v>
      </c>
      <c r="BJ9" s="113">
        <v>61</v>
      </c>
      <c r="BK9" s="114">
        <v>62</v>
      </c>
      <c r="BL9" s="113">
        <v>63</v>
      </c>
      <c r="BM9" s="114">
        <v>64</v>
      </c>
      <c r="BN9" s="113">
        <v>65</v>
      </c>
      <c r="BO9" s="114">
        <v>66</v>
      </c>
      <c r="BP9" s="113">
        <v>67</v>
      </c>
      <c r="BQ9" s="114">
        <v>68</v>
      </c>
      <c r="BR9" s="113">
        <v>69</v>
      </c>
      <c r="BS9" s="114">
        <v>70</v>
      </c>
      <c r="BT9" s="113">
        <v>71</v>
      </c>
      <c r="BU9" s="114">
        <v>72</v>
      </c>
      <c r="BV9" s="113">
        <v>73</v>
      </c>
      <c r="BW9" s="114">
        <v>74</v>
      </c>
      <c r="BX9" s="113">
        <v>75</v>
      </c>
      <c r="BY9" s="114">
        <v>76</v>
      </c>
      <c r="BZ9" s="113">
        <v>77</v>
      </c>
      <c r="CA9" s="114">
        <v>78</v>
      </c>
      <c r="CB9" s="113">
        <v>79</v>
      </c>
      <c r="CC9" s="114">
        <v>80</v>
      </c>
      <c r="CD9" s="113">
        <v>81</v>
      </c>
      <c r="CE9" s="114">
        <v>82</v>
      </c>
      <c r="CF9" s="113">
        <v>83</v>
      </c>
      <c r="CG9" s="114">
        <v>84</v>
      </c>
      <c r="CH9" s="113">
        <v>85</v>
      </c>
      <c r="CI9" s="114">
        <v>86</v>
      </c>
      <c r="CJ9" s="113">
        <v>87</v>
      </c>
      <c r="CK9" s="114">
        <v>88</v>
      </c>
    </row>
    <row r="10" spans="1:89" s="116" customFormat="1" ht="22.5" customHeight="1" x14ac:dyDescent="0.2">
      <c r="A10" s="101">
        <v>1</v>
      </c>
      <c r="B10" s="121" t="s">
        <v>44</v>
      </c>
      <c r="C10" s="115">
        <v>7425.7374</v>
      </c>
      <c r="D10" s="115">
        <v>6592.0763999999999</v>
      </c>
      <c r="E10" s="115">
        <f>BU10+CJ10-CG10</f>
        <v>1379660.9500000002</v>
      </c>
      <c r="F10" s="115">
        <f>BV10+CK10-CH10</f>
        <v>1234126.7210000001</v>
      </c>
      <c r="G10" s="115">
        <f>F10/E10*100</f>
        <v>89.45144972030991</v>
      </c>
      <c r="H10" s="115">
        <f>N10+Q10+T10+W10+Z10+AC10+AO10+AT10+AV10+AX10+AZ10+BB10+BF10+BH10+BL10+BN10+BR10</f>
        <v>669351.1</v>
      </c>
      <c r="I10" s="115">
        <f>O10+R10+U10+X10+AA10+AD10+AP10+AU10+AW10+AY10+BA10+BC10+BG10+BI10+BM10+BO10+BS10</f>
        <v>522514.97399999999</v>
      </c>
      <c r="J10" s="115">
        <f>I10/H10*100</f>
        <v>78.06291406707183</v>
      </c>
      <c r="K10" s="115">
        <f>N10+T10</f>
        <v>186433.3</v>
      </c>
      <c r="L10" s="115">
        <f>O10+U10</f>
        <v>201377.299</v>
      </c>
      <c r="M10" s="115">
        <f>L10/K10*100</f>
        <v>108.01573484994367</v>
      </c>
      <c r="N10" s="115">
        <v>104500</v>
      </c>
      <c r="O10" s="115">
        <v>65430.154000000002</v>
      </c>
      <c r="P10" s="115">
        <f>O10/N10*100</f>
        <v>62.612587559808617</v>
      </c>
      <c r="Q10" s="115">
        <v>51500</v>
      </c>
      <c r="R10" s="115">
        <v>52220.117200000001</v>
      </c>
      <c r="S10" s="115">
        <f>R10/Q10*100</f>
        <v>101.39828582524272</v>
      </c>
      <c r="T10" s="115">
        <v>81933.3</v>
      </c>
      <c r="U10" s="115">
        <v>135947.14499999999</v>
      </c>
      <c r="V10" s="115">
        <f>U10/T10*100</f>
        <v>165.92416636459166</v>
      </c>
      <c r="W10" s="115">
        <v>33150</v>
      </c>
      <c r="X10" s="115">
        <v>30323.999</v>
      </c>
      <c r="Y10" s="115">
        <f>X10/W10*100</f>
        <v>91.475110105580697</v>
      </c>
      <c r="Z10" s="115">
        <v>15000</v>
      </c>
      <c r="AA10" s="115">
        <v>14373.7</v>
      </c>
      <c r="AB10" s="115">
        <f>AA10/Z10*100</f>
        <v>95.824666666666673</v>
      </c>
      <c r="AC10" s="115">
        <v>0</v>
      </c>
      <c r="AD10" s="115">
        <v>0</v>
      </c>
      <c r="AE10" s="115">
        <v>0</v>
      </c>
      <c r="AF10" s="115">
        <v>0</v>
      </c>
      <c r="AG10" s="115">
        <v>676333.3</v>
      </c>
      <c r="AH10" s="115">
        <v>676333.3</v>
      </c>
      <c r="AI10" s="115">
        <v>0</v>
      </c>
      <c r="AJ10" s="115">
        <v>0</v>
      </c>
      <c r="AK10" s="115">
        <v>13302.3</v>
      </c>
      <c r="AL10" s="115">
        <v>14747.3</v>
      </c>
      <c r="AM10" s="115">
        <v>0</v>
      </c>
      <c r="AN10" s="115">
        <v>0</v>
      </c>
      <c r="AO10" s="115">
        <v>0</v>
      </c>
      <c r="AP10" s="115">
        <v>0</v>
      </c>
      <c r="AQ10" s="115">
        <f>AT10+AV10+AX10+AZ10</f>
        <v>44936</v>
      </c>
      <c r="AR10" s="115">
        <f>AU10+AW10+AY10+BA10</f>
        <v>32785.648999999998</v>
      </c>
      <c r="AS10" s="115">
        <f>AR10/AQ10*100</f>
        <v>72.960764197970434</v>
      </c>
      <c r="AT10" s="115">
        <v>28500</v>
      </c>
      <c r="AU10" s="115">
        <v>16999.175999999999</v>
      </c>
      <c r="AV10" s="115">
        <v>0</v>
      </c>
      <c r="AW10" s="115">
        <v>0</v>
      </c>
      <c r="AX10" s="115">
        <v>3000</v>
      </c>
      <c r="AY10" s="115">
        <v>1795</v>
      </c>
      <c r="AZ10" s="115">
        <v>13436</v>
      </c>
      <c r="BA10" s="115">
        <v>13991.473</v>
      </c>
      <c r="BB10" s="115">
        <v>0</v>
      </c>
      <c r="BC10" s="115">
        <v>0</v>
      </c>
      <c r="BD10" s="115">
        <v>5396.75</v>
      </c>
      <c r="BE10" s="115">
        <v>5253.6469999999999</v>
      </c>
      <c r="BF10" s="115">
        <v>0</v>
      </c>
      <c r="BG10" s="115">
        <v>0</v>
      </c>
      <c r="BH10" s="115">
        <v>205982.3</v>
      </c>
      <c r="BI10" s="115">
        <v>183186.0098</v>
      </c>
      <c r="BJ10" s="115">
        <v>90500</v>
      </c>
      <c r="BK10" s="115">
        <v>85978.059800000003</v>
      </c>
      <c r="BL10" s="115">
        <v>0</v>
      </c>
      <c r="BM10" s="115">
        <v>0</v>
      </c>
      <c r="BN10" s="115">
        <v>7020</v>
      </c>
      <c r="BO10" s="115">
        <v>0</v>
      </c>
      <c r="BP10" s="115">
        <v>0</v>
      </c>
      <c r="BQ10" s="115">
        <v>0</v>
      </c>
      <c r="BR10" s="115">
        <v>125329.5</v>
      </c>
      <c r="BS10" s="115">
        <v>8248.2000000000007</v>
      </c>
      <c r="BT10" s="115">
        <v>0</v>
      </c>
      <c r="BU10" s="115">
        <f>N10+Q10+T10+W10+Z10+AC10+AE10+AG10+AI10+AK10+AM10+AO10+AT10+AV10+AX10+AZ10+BB10+BD10+BF10+BH10+BL10+BN10+BP10+BR10</f>
        <v>1364383.4500000002</v>
      </c>
      <c r="BV10" s="115">
        <f>O10+R10+U10+X10+AA10+AD10+AF10+AH10+AJ10+AL10+AN10+AP10+AU10+AW10+AY10+BA10+BC10+BE10+BG10+BI10+BM10+BO10+BQ10+BS10+BT10</f>
        <v>1218849.2210000001</v>
      </c>
      <c r="BW10" s="115">
        <v>0</v>
      </c>
      <c r="BX10" s="115">
        <v>0</v>
      </c>
      <c r="BY10" s="115">
        <v>15277.5</v>
      </c>
      <c r="BZ10" s="115">
        <v>15277.5</v>
      </c>
      <c r="CA10" s="115">
        <v>0</v>
      </c>
      <c r="CB10" s="115">
        <v>0</v>
      </c>
      <c r="CC10" s="115">
        <v>0</v>
      </c>
      <c r="CD10" s="115">
        <v>0</v>
      </c>
      <c r="CE10" s="115">
        <v>0</v>
      </c>
      <c r="CF10" s="115">
        <v>0</v>
      </c>
      <c r="CG10" s="115">
        <v>0</v>
      </c>
      <c r="CH10" s="115">
        <v>0</v>
      </c>
      <c r="CI10" s="115">
        <v>0</v>
      </c>
      <c r="CJ10" s="115">
        <f>BW10+BY10+CA10+CC10+CE10+CG10</f>
        <v>15277.5</v>
      </c>
      <c r="CK10" s="115">
        <f>BX10+BZ10+CB10+CD10+CF10+CH10+CI10</f>
        <v>15277.5</v>
      </c>
    </row>
    <row r="11" spans="1:89" s="116" customFormat="1" ht="22.5" customHeight="1" x14ac:dyDescent="0.2">
      <c r="A11" s="101">
        <v>2</v>
      </c>
      <c r="B11" s="121" t="s">
        <v>45</v>
      </c>
      <c r="C11" s="115">
        <v>61507.215900000003</v>
      </c>
      <c r="D11" s="115">
        <v>11549.1343</v>
      </c>
      <c r="E11" s="115">
        <f>BU11+CJ11-CG11</f>
        <v>202240.4</v>
      </c>
      <c r="F11" s="115">
        <f>BV11+CK11-CH11</f>
        <v>295901.14539999998</v>
      </c>
      <c r="G11" s="115">
        <f>F11/E11*100</f>
        <v>146.31159026584203</v>
      </c>
      <c r="H11" s="115">
        <f>N11+Q11+T11+W11+Z11+AC11+AO11+AT11+AV11+AX11+AZ11+BB11+BF11+BH11+BL11+BN11+BR11</f>
        <v>177317.7</v>
      </c>
      <c r="I11" s="115">
        <f>O11+R11+U11+X11+AA11+AD11+AP11+AU11+AW11+AY11+BA11+BC11+BG11+BI11+BM11+BO11+BS11</f>
        <v>195767.4454</v>
      </c>
      <c r="J11" s="115">
        <f>I11/H11*100</f>
        <v>110.40490904179335</v>
      </c>
      <c r="K11" s="115">
        <f>N11+T11</f>
        <v>66000</v>
      </c>
      <c r="L11" s="115">
        <f>O11+U11</f>
        <v>78988.893199999991</v>
      </c>
      <c r="M11" s="115">
        <f>L11/K11*100</f>
        <v>119.6801412121212</v>
      </c>
      <c r="N11" s="115">
        <v>55000</v>
      </c>
      <c r="O11" s="115">
        <v>65033.431199999999</v>
      </c>
      <c r="P11" s="115">
        <f>O11/N11*100</f>
        <v>118.24260218181819</v>
      </c>
      <c r="Q11" s="115">
        <v>11000</v>
      </c>
      <c r="R11" s="115">
        <v>11915.6662</v>
      </c>
      <c r="S11" s="115">
        <f>R11/Q11*100</f>
        <v>108.32423818181817</v>
      </c>
      <c r="T11" s="115">
        <v>11000</v>
      </c>
      <c r="U11" s="115">
        <v>13955.462</v>
      </c>
      <c r="V11" s="115">
        <f>U11/T11*100</f>
        <v>126.86783636363637</v>
      </c>
      <c r="W11" s="115">
        <v>27200</v>
      </c>
      <c r="X11" s="115">
        <v>34705.949000000001</v>
      </c>
      <c r="Y11" s="115">
        <f>X11/W11*100</f>
        <v>127.59540073529412</v>
      </c>
      <c r="Z11" s="115">
        <v>0</v>
      </c>
      <c r="AA11" s="115">
        <v>0</v>
      </c>
      <c r="AB11" s="115">
        <v>0</v>
      </c>
      <c r="AC11" s="115">
        <v>0</v>
      </c>
      <c r="AD11" s="115">
        <v>0</v>
      </c>
      <c r="AE11" s="115">
        <v>0</v>
      </c>
      <c r="AF11" s="115">
        <v>0</v>
      </c>
      <c r="AG11" s="115">
        <v>9170.7000000000007</v>
      </c>
      <c r="AH11" s="115">
        <v>9170.7000000000007</v>
      </c>
      <c r="AI11" s="115">
        <v>0</v>
      </c>
      <c r="AJ11" s="115">
        <v>0</v>
      </c>
      <c r="AK11" s="115">
        <v>1633.6</v>
      </c>
      <c r="AL11" s="115">
        <v>1633.6</v>
      </c>
      <c r="AM11" s="115">
        <v>0</v>
      </c>
      <c r="AN11" s="115">
        <v>0</v>
      </c>
      <c r="AO11" s="115">
        <v>0</v>
      </c>
      <c r="AP11" s="115">
        <v>0</v>
      </c>
      <c r="AQ11" s="115">
        <f>AT11+AV11+AX11+AZ11</f>
        <v>7660.4</v>
      </c>
      <c r="AR11" s="115">
        <f>AU11+AW11+AY11+BA11</f>
        <v>7624.9759999999997</v>
      </c>
      <c r="AS11" s="115">
        <f>AR11/AQ11*100</f>
        <v>99.537569839695053</v>
      </c>
      <c r="AT11" s="115">
        <v>6905.2</v>
      </c>
      <c r="AU11" s="115">
        <v>6646.3919999999998</v>
      </c>
      <c r="AV11" s="115">
        <v>0</v>
      </c>
      <c r="AW11" s="115">
        <v>0</v>
      </c>
      <c r="AX11" s="115">
        <v>0</v>
      </c>
      <c r="AY11" s="115">
        <v>0</v>
      </c>
      <c r="AZ11" s="115">
        <v>755.2</v>
      </c>
      <c r="BA11" s="115">
        <v>978.58399999999995</v>
      </c>
      <c r="BB11" s="115">
        <v>0</v>
      </c>
      <c r="BC11" s="115">
        <v>0</v>
      </c>
      <c r="BD11" s="115">
        <v>0</v>
      </c>
      <c r="BE11" s="115">
        <v>0</v>
      </c>
      <c r="BF11" s="115">
        <v>0</v>
      </c>
      <c r="BG11" s="115">
        <v>0</v>
      </c>
      <c r="BH11" s="115">
        <v>48257.3</v>
      </c>
      <c r="BI11" s="115">
        <v>48778.561000000002</v>
      </c>
      <c r="BJ11" s="115">
        <v>25257.3</v>
      </c>
      <c r="BK11" s="115">
        <v>27171.409</v>
      </c>
      <c r="BL11" s="115">
        <v>0</v>
      </c>
      <c r="BM11" s="115">
        <v>0</v>
      </c>
      <c r="BN11" s="115">
        <v>7200</v>
      </c>
      <c r="BO11" s="115">
        <v>7478.4</v>
      </c>
      <c r="BP11" s="115">
        <v>0</v>
      </c>
      <c r="BQ11" s="115">
        <v>0</v>
      </c>
      <c r="BR11" s="115">
        <v>10000</v>
      </c>
      <c r="BS11" s="115">
        <v>6275</v>
      </c>
      <c r="BT11" s="115">
        <v>0</v>
      </c>
      <c r="BU11" s="115">
        <f>N11+Q11+T11+W11+Z11+AC11+AE11+AG11+AI11+AK11+AM11+AO11+AT11+AV11+AX11+AZ11+BB11+BD11+BF11+BH11+BL11+BN11+BP11+BR11</f>
        <v>188122</v>
      </c>
      <c r="BV11" s="115">
        <f>O11+R11+U11+X11+AA11+AD11+AF11+AH11+AJ11+AL11+AN11+AP11+AU11+AW11+AY11+BA11+BC11+BE11+BG11+BI11+BM11+BO11+BQ11+BS11+BT11</f>
        <v>206571.74539999999</v>
      </c>
      <c r="BW11" s="115">
        <v>0</v>
      </c>
      <c r="BX11" s="115">
        <v>0</v>
      </c>
      <c r="BY11" s="115">
        <v>14118.4</v>
      </c>
      <c r="BZ11" s="115">
        <v>89061.4</v>
      </c>
      <c r="CA11" s="115">
        <v>0</v>
      </c>
      <c r="CB11" s="115">
        <v>0</v>
      </c>
      <c r="CC11" s="115">
        <v>0</v>
      </c>
      <c r="CD11" s="115">
        <v>0</v>
      </c>
      <c r="CE11" s="115">
        <v>0</v>
      </c>
      <c r="CF11" s="115">
        <v>268</v>
      </c>
      <c r="CG11" s="115">
        <v>0</v>
      </c>
      <c r="CH11" s="115">
        <v>0</v>
      </c>
      <c r="CI11" s="115">
        <v>0</v>
      </c>
      <c r="CJ11" s="115">
        <f>BW11+BY11+CA11+CC11+CE11+CG11</f>
        <v>14118.4</v>
      </c>
      <c r="CK11" s="115">
        <f>BX11+BZ11+CB11+CD11+CF11+CH11+CI11</f>
        <v>89329.4</v>
      </c>
    </row>
    <row r="12" spans="1:89" s="116" customFormat="1" ht="22.5" customHeight="1" x14ac:dyDescent="0.2">
      <c r="A12" s="101">
        <v>3</v>
      </c>
      <c r="B12" s="121" t="s">
        <v>46</v>
      </c>
      <c r="C12" s="115">
        <v>937.94309999999996</v>
      </c>
      <c r="D12" s="115">
        <v>2342.2354999999998</v>
      </c>
      <c r="E12" s="115">
        <f>BU12+CJ12-CG12</f>
        <v>14217.300000000001</v>
      </c>
      <c r="F12" s="115">
        <f>BV12+CK12-CH12</f>
        <v>14979.124000000002</v>
      </c>
      <c r="G12" s="115">
        <f>F12/E12*100</f>
        <v>105.35842951896632</v>
      </c>
      <c r="H12" s="115">
        <f>N12+Q12+T12+W12+Z12+AC12+AO12+AT12+AV12+AX12+AZ12+BB12+BF12+BH12+BL12+BN12+BR12</f>
        <v>1135.5999999999999</v>
      </c>
      <c r="I12" s="115">
        <f>O12+R12+U12+X12+AA12+AD12+AP12+AU12+AW12+AY12+BA12+BC12+BG12+BI12+BM12+BO12+BS12</f>
        <v>1897.424</v>
      </c>
      <c r="J12" s="115">
        <f>I12/H12*100</f>
        <v>167.08559351884466</v>
      </c>
      <c r="K12" s="115">
        <f>N12+T12</f>
        <v>400</v>
      </c>
      <c r="L12" s="115">
        <f>O12+U12</f>
        <v>1094.7909999999999</v>
      </c>
      <c r="M12" s="115">
        <f>L12/K12*100</f>
        <v>273.69774999999998</v>
      </c>
      <c r="N12" s="115">
        <v>0</v>
      </c>
      <c r="O12" s="115">
        <v>0</v>
      </c>
      <c r="P12" s="115">
        <v>0</v>
      </c>
      <c r="Q12" s="115">
        <v>300</v>
      </c>
      <c r="R12" s="115">
        <v>343.33300000000003</v>
      </c>
      <c r="S12" s="115">
        <f>R12/Q12*100</f>
        <v>114.44433333333335</v>
      </c>
      <c r="T12" s="115">
        <v>400</v>
      </c>
      <c r="U12" s="115">
        <v>1094.7909999999999</v>
      </c>
      <c r="V12" s="115">
        <f>U12/T12*100</f>
        <v>273.69774999999998</v>
      </c>
      <c r="W12" s="115">
        <v>32</v>
      </c>
      <c r="X12" s="115">
        <v>32</v>
      </c>
      <c r="Y12" s="115">
        <f>X12/W12*100</f>
        <v>100</v>
      </c>
      <c r="Z12" s="115">
        <v>0</v>
      </c>
      <c r="AA12" s="115">
        <v>0</v>
      </c>
      <c r="AB12" s="115">
        <v>0</v>
      </c>
      <c r="AC12" s="115">
        <v>0</v>
      </c>
      <c r="AD12" s="115">
        <v>0</v>
      </c>
      <c r="AE12" s="115">
        <v>0</v>
      </c>
      <c r="AF12" s="115">
        <v>0</v>
      </c>
      <c r="AG12" s="115">
        <v>13081.7</v>
      </c>
      <c r="AH12" s="115">
        <v>13081.7</v>
      </c>
      <c r="AI12" s="115">
        <v>0</v>
      </c>
      <c r="AJ12" s="115">
        <v>0</v>
      </c>
      <c r="AK12" s="115">
        <v>0</v>
      </c>
      <c r="AL12" s="115">
        <v>0</v>
      </c>
      <c r="AM12" s="115">
        <v>0</v>
      </c>
      <c r="AN12" s="115">
        <v>0</v>
      </c>
      <c r="AO12" s="115">
        <v>0</v>
      </c>
      <c r="AP12" s="115">
        <v>0</v>
      </c>
      <c r="AQ12" s="115">
        <f>AT12+AV12+AX12+AZ12</f>
        <v>3.6</v>
      </c>
      <c r="AR12" s="115">
        <f>AU12+AW12+AY12+BA12</f>
        <v>3.6</v>
      </c>
      <c r="AS12" s="115">
        <f>AR12/AQ12*100</f>
        <v>100</v>
      </c>
      <c r="AT12" s="115">
        <v>3.6</v>
      </c>
      <c r="AU12" s="115">
        <v>3.6</v>
      </c>
      <c r="AV12" s="115">
        <v>0</v>
      </c>
      <c r="AW12" s="115">
        <v>0</v>
      </c>
      <c r="AX12" s="115">
        <v>0</v>
      </c>
      <c r="AY12" s="115">
        <v>0</v>
      </c>
      <c r="AZ12" s="115">
        <v>0</v>
      </c>
      <c r="BA12" s="115">
        <v>0</v>
      </c>
      <c r="BB12" s="115">
        <v>0</v>
      </c>
      <c r="BC12" s="115">
        <v>0</v>
      </c>
      <c r="BD12" s="115">
        <v>0</v>
      </c>
      <c r="BE12" s="115">
        <v>0</v>
      </c>
      <c r="BF12" s="115">
        <v>0</v>
      </c>
      <c r="BG12" s="115">
        <v>0</v>
      </c>
      <c r="BH12" s="115">
        <v>400</v>
      </c>
      <c r="BI12" s="115">
        <v>423.7</v>
      </c>
      <c r="BJ12" s="115">
        <v>400</v>
      </c>
      <c r="BK12" s="115">
        <v>423.7</v>
      </c>
      <c r="BL12" s="115">
        <v>0</v>
      </c>
      <c r="BM12" s="115">
        <v>0</v>
      </c>
      <c r="BN12" s="115">
        <v>0</v>
      </c>
      <c r="BO12" s="115">
        <v>0</v>
      </c>
      <c r="BP12" s="115">
        <v>0</v>
      </c>
      <c r="BQ12" s="115">
        <v>0</v>
      </c>
      <c r="BR12" s="115">
        <v>0</v>
      </c>
      <c r="BS12" s="115">
        <v>0</v>
      </c>
      <c r="BT12" s="115">
        <v>0</v>
      </c>
      <c r="BU12" s="115">
        <f>N12+Q12+T12+W12+Z12+AC12+AE12+AG12+AI12+AK12+AM12+AO12+AT12+AV12+AX12+AZ12+BB12+BD12+BF12+BH12+BL12+BN12+BP12+BR12</f>
        <v>14217.300000000001</v>
      </c>
      <c r="BV12" s="115">
        <f>O12+R12+U12+X12+AA12+AD12+AF12+AH12+AJ12+AL12+AN12+AP12+AU12+AW12+AY12+BA12+BC12+BE12+BG12+BI12+BM12+BO12+BQ12+BS12+BT12</f>
        <v>14979.124000000002</v>
      </c>
      <c r="BW12" s="115">
        <v>0</v>
      </c>
      <c r="BX12" s="115">
        <v>0</v>
      </c>
      <c r="BY12" s="115">
        <v>0</v>
      </c>
      <c r="BZ12" s="115">
        <v>0</v>
      </c>
      <c r="CA12" s="115">
        <v>0</v>
      </c>
      <c r="CB12" s="115">
        <v>0</v>
      </c>
      <c r="CC12" s="115">
        <v>0</v>
      </c>
      <c r="CD12" s="115">
        <v>0</v>
      </c>
      <c r="CE12" s="115">
        <v>0</v>
      </c>
      <c r="CF12" s="115">
        <v>0</v>
      </c>
      <c r="CG12" s="115">
        <v>0</v>
      </c>
      <c r="CH12" s="115">
        <v>0</v>
      </c>
      <c r="CI12" s="115">
        <v>0</v>
      </c>
      <c r="CJ12" s="115">
        <f>BW12+BY12+CA12+CC12+CE12+CG12</f>
        <v>0</v>
      </c>
      <c r="CK12" s="115">
        <f>BX12+BZ12+CB12+CD12+CF12+CH12+CI12</f>
        <v>0</v>
      </c>
    </row>
    <row r="13" spans="1:89" s="116" customFormat="1" ht="22.5" customHeight="1" x14ac:dyDescent="0.2">
      <c r="A13" s="101">
        <v>4</v>
      </c>
      <c r="B13" s="121" t="s">
        <v>47</v>
      </c>
      <c r="C13" s="115">
        <v>1.2604</v>
      </c>
      <c r="D13" s="115">
        <v>2311.1659</v>
      </c>
      <c r="E13" s="115">
        <f>BU13+CJ13-CG13</f>
        <v>75824.800000000003</v>
      </c>
      <c r="F13" s="115">
        <f>BV13+CK13-CH13</f>
        <v>89696.056000000011</v>
      </c>
      <c r="G13" s="115">
        <f>F13/E13*100</f>
        <v>118.29382471170385</v>
      </c>
      <c r="H13" s="115">
        <f>N13+Q13+T13+W13+Z13+AC13+AO13+AT13+AV13+AX13+AZ13+BB13+BF13+BH13+BL13+BN13+BR13</f>
        <v>24589.5</v>
      </c>
      <c r="I13" s="115">
        <f>O13+R13+U13+X13+AA13+AD13+AP13+AU13+AW13+AY13+BA13+BC13+BG13+BI13+BM13+BO13+BS13</f>
        <v>25604.756000000001</v>
      </c>
      <c r="J13" s="115">
        <f>I13/H13*100</f>
        <v>104.12881921145205</v>
      </c>
      <c r="K13" s="115">
        <f>N13+T13</f>
        <v>9800</v>
      </c>
      <c r="L13" s="115">
        <f>O13+U13</f>
        <v>12392.17</v>
      </c>
      <c r="M13" s="115">
        <f>L13/K13*100</f>
        <v>126.45071428571428</v>
      </c>
      <c r="N13" s="115">
        <v>0</v>
      </c>
      <c r="O13" s="115">
        <v>0.55400000000000005</v>
      </c>
      <c r="P13" s="115">
        <v>0</v>
      </c>
      <c r="Q13" s="115">
        <v>5700</v>
      </c>
      <c r="R13" s="115">
        <v>5716.49</v>
      </c>
      <c r="S13" s="115">
        <f>R13/Q13*100</f>
        <v>100.28929824561403</v>
      </c>
      <c r="T13" s="115">
        <v>9800</v>
      </c>
      <c r="U13" s="115">
        <v>12391.616</v>
      </c>
      <c r="V13" s="115">
        <f>U13/T13*100</f>
        <v>126.44506122448979</v>
      </c>
      <c r="W13" s="115">
        <v>260</v>
      </c>
      <c r="X13" s="115">
        <v>286.5</v>
      </c>
      <c r="Y13" s="115">
        <f>X13/W13*100</f>
        <v>110.19230769230771</v>
      </c>
      <c r="Z13" s="115">
        <v>0</v>
      </c>
      <c r="AA13" s="115">
        <v>0</v>
      </c>
      <c r="AB13" s="115">
        <v>0</v>
      </c>
      <c r="AC13" s="115">
        <v>0</v>
      </c>
      <c r="AD13" s="115">
        <v>0</v>
      </c>
      <c r="AE13" s="115">
        <v>0</v>
      </c>
      <c r="AF13" s="115">
        <v>0</v>
      </c>
      <c r="AG13" s="115">
        <v>51235.3</v>
      </c>
      <c r="AH13" s="115">
        <v>51235.3</v>
      </c>
      <c r="AI13" s="115">
        <v>0</v>
      </c>
      <c r="AJ13" s="115">
        <v>0</v>
      </c>
      <c r="AK13" s="115">
        <v>0</v>
      </c>
      <c r="AL13" s="115">
        <v>1390</v>
      </c>
      <c r="AM13" s="115">
        <v>0</v>
      </c>
      <c r="AN13" s="115">
        <v>0</v>
      </c>
      <c r="AO13" s="115">
        <v>0</v>
      </c>
      <c r="AP13" s="115">
        <v>0</v>
      </c>
      <c r="AQ13" s="115">
        <f>AT13+AV13+AX13+AZ13</f>
        <v>1996</v>
      </c>
      <c r="AR13" s="115">
        <f>AU13+AW13+AY13+BA13</f>
        <v>2029.45</v>
      </c>
      <c r="AS13" s="115">
        <f>AR13/AQ13*100</f>
        <v>101.67585170340681</v>
      </c>
      <c r="AT13" s="115">
        <v>1996</v>
      </c>
      <c r="AU13" s="115">
        <v>2029.45</v>
      </c>
      <c r="AV13" s="115">
        <v>0</v>
      </c>
      <c r="AW13" s="115">
        <v>0</v>
      </c>
      <c r="AX13" s="115">
        <v>0</v>
      </c>
      <c r="AY13" s="115">
        <v>0</v>
      </c>
      <c r="AZ13" s="115">
        <v>0</v>
      </c>
      <c r="BA13" s="115">
        <v>0</v>
      </c>
      <c r="BB13" s="115">
        <v>0</v>
      </c>
      <c r="BC13" s="115">
        <v>0</v>
      </c>
      <c r="BD13" s="115">
        <v>0</v>
      </c>
      <c r="BE13" s="115">
        <v>0</v>
      </c>
      <c r="BF13" s="115">
        <v>0</v>
      </c>
      <c r="BG13" s="115">
        <v>0</v>
      </c>
      <c r="BH13" s="115">
        <v>4800</v>
      </c>
      <c r="BI13" s="115">
        <v>4610.66</v>
      </c>
      <c r="BJ13" s="115">
        <v>1200</v>
      </c>
      <c r="BK13" s="115">
        <v>920.26</v>
      </c>
      <c r="BL13" s="115">
        <v>312</v>
      </c>
      <c r="BM13" s="115">
        <v>335.00799999999998</v>
      </c>
      <c r="BN13" s="115">
        <v>0</v>
      </c>
      <c r="BO13" s="115">
        <v>0</v>
      </c>
      <c r="BP13" s="115">
        <v>0</v>
      </c>
      <c r="BQ13" s="115">
        <v>0</v>
      </c>
      <c r="BR13" s="115">
        <v>1721.5</v>
      </c>
      <c r="BS13" s="115">
        <v>234.47800000000001</v>
      </c>
      <c r="BT13" s="115">
        <v>0</v>
      </c>
      <c r="BU13" s="115">
        <f>N13+Q13+T13+W13+Z13+AC13+AE13+AG13+AI13+AK13+AM13+AO13+AT13+AV13+AX13+AZ13+BB13+BD13+BF13+BH13+BL13+BN13+BP13+BR13</f>
        <v>75824.800000000003</v>
      </c>
      <c r="BV13" s="115">
        <f>O13+R13+U13+X13+AA13+AD13+AF13+AH13+AJ13+AL13+AN13+AP13+AU13+AW13+AY13+BA13+BC13+BE13+BG13+BI13+BM13+BO13+BQ13+BS13+BT13</f>
        <v>78230.056000000011</v>
      </c>
      <c r="BW13" s="115">
        <v>0</v>
      </c>
      <c r="BX13" s="115">
        <v>0</v>
      </c>
      <c r="BY13" s="115">
        <v>0</v>
      </c>
      <c r="BZ13" s="115">
        <v>11466</v>
      </c>
      <c r="CA13" s="115">
        <v>0</v>
      </c>
      <c r="CB13" s="115">
        <v>0</v>
      </c>
      <c r="CC13" s="115">
        <v>0</v>
      </c>
      <c r="CD13" s="115">
        <v>0</v>
      </c>
      <c r="CE13" s="115">
        <v>0</v>
      </c>
      <c r="CF13" s="115">
        <v>0</v>
      </c>
      <c r="CG13" s="115">
        <v>1949</v>
      </c>
      <c r="CH13" s="115">
        <v>1949</v>
      </c>
      <c r="CI13" s="115">
        <v>0</v>
      </c>
      <c r="CJ13" s="115">
        <f>BW13+BY13+CA13+CC13+CE13+CG13</f>
        <v>1949</v>
      </c>
      <c r="CK13" s="115">
        <f>BX13+BZ13+CB13+CD13+CF13+CH13+CI13</f>
        <v>13415</v>
      </c>
    </row>
    <row r="14" spans="1:89" s="116" customFormat="1" ht="22.5" customHeight="1" x14ac:dyDescent="0.2">
      <c r="A14" s="101">
        <v>5</v>
      </c>
      <c r="B14" s="121" t="s">
        <v>48</v>
      </c>
      <c r="C14" s="115">
        <v>14961.5987</v>
      </c>
      <c r="D14" s="115">
        <v>2805.6109999999999</v>
      </c>
      <c r="E14" s="115">
        <f>BU14+CJ14-CG14</f>
        <v>188110.7</v>
      </c>
      <c r="F14" s="115">
        <f>BV14+CK14-CH14</f>
        <v>188754.77719999998</v>
      </c>
      <c r="G14" s="115">
        <f>F14/E14*100</f>
        <v>100.34239264433123</v>
      </c>
      <c r="H14" s="115">
        <f>N14+Q14+T14+W14+Z14+AC14+AO14+AT14+AV14+AX14+AZ14+BB14+BF14+BH14+BL14+BN14+BR14</f>
        <v>77055.899999999994</v>
      </c>
      <c r="I14" s="115">
        <f>O14+R14+U14+X14+AA14+AD14+AP14+AU14+AW14+AY14+BA14+BC14+BG14+BI14+BM14+BO14+BS14</f>
        <v>77699.977199999994</v>
      </c>
      <c r="J14" s="115">
        <f>I14/H14*100</f>
        <v>100.83585708557035</v>
      </c>
      <c r="K14" s="115">
        <f>N14+T14</f>
        <v>24504</v>
      </c>
      <c r="L14" s="115">
        <f>O14+U14</f>
        <v>27052.229199999998</v>
      </c>
      <c r="M14" s="115">
        <f>L14/K14*100</f>
        <v>110.39923767548154</v>
      </c>
      <c r="N14" s="115">
        <v>6175</v>
      </c>
      <c r="O14" s="115">
        <v>6784.3441999999995</v>
      </c>
      <c r="P14" s="115">
        <f>O14/N14*100</f>
        <v>109.86792226720648</v>
      </c>
      <c r="Q14" s="115">
        <v>12618.8</v>
      </c>
      <c r="R14" s="115">
        <v>14153.802</v>
      </c>
      <c r="S14" s="115">
        <f>R14/Q14*100</f>
        <v>112.16440549022096</v>
      </c>
      <c r="T14" s="115">
        <v>18329</v>
      </c>
      <c r="U14" s="115">
        <v>20267.884999999998</v>
      </c>
      <c r="V14" s="115">
        <f>U14/T14*100</f>
        <v>110.57823667412296</v>
      </c>
      <c r="W14" s="115">
        <v>806</v>
      </c>
      <c r="X14" s="115">
        <v>3184.587</v>
      </c>
      <c r="Y14" s="115">
        <f>X14/W14*100</f>
        <v>395.11004962779157</v>
      </c>
      <c r="Z14" s="115">
        <v>0</v>
      </c>
      <c r="AA14" s="115">
        <v>0</v>
      </c>
      <c r="AB14" s="115">
        <v>0</v>
      </c>
      <c r="AC14" s="115">
        <v>0</v>
      </c>
      <c r="AD14" s="115">
        <v>0</v>
      </c>
      <c r="AE14" s="115">
        <v>0</v>
      </c>
      <c r="AF14" s="115">
        <v>0</v>
      </c>
      <c r="AG14" s="115">
        <v>95434.2</v>
      </c>
      <c r="AH14" s="115">
        <v>95434.2</v>
      </c>
      <c r="AI14" s="115">
        <v>0</v>
      </c>
      <c r="AJ14" s="115">
        <v>0</v>
      </c>
      <c r="AK14" s="115">
        <v>0</v>
      </c>
      <c r="AL14" s="115">
        <v>0</v>
      </c>
      <c r="AM14" s="115">
        <v>0</v>
      </c>
      <c r="AN14" s="115">
        <v>0</v>
      </c>
      <c r="AO14" s="115">
        <v>0</v>
      </c>
      <c r="AP14" s="115">
        <v>0</v>
      </c>
      <c r="AQ14" s="115">
        <f>AT14+AV14+AX14+AZ14</f>
        <v>29245.100000000002</v>
      </c>
      <c r="AR14" s="115">
        <f>AU14+AW14+AY14+BA14</f>
        <v>30121.406000000003</v>
      </c>
      <c r="AS14" s="115">
        <f>AR14/AQ14*100</f>
        <v>102.99641991307946</v>
      </c>
      <c r="AT14" s="115">
        <v>2671.7</v>
      </c>
      <c r="AU14" s="115">
        <v>1672.99</v>
      </c>
      <c r="AV14" s="115">
        <v>26573.4</v>
      </c>
      <c r="AW14" s="115">
        <v>28448.416000000001</v>
      </c>
      <c r="AX14" s="115">
        <v>0</v>
      </c>
      <c r="AY14" s="115">
        <v>0</v>
      </c>
      <c r="AZ14" s="115">
        <v>0</v>
      </c>
      <c r="BA14" s="115">
        <v>0</v>
      </c>
      <c r="BB14" s="115">
        <v>0</v>
      </c>
      <c r="BC14" s="115">
        <v>0</v>
      </c>
      <c r="BD14" s="115">
        <v>0</v>
      </c>
      <c r="BE14" s="115">
        <v>0</v>
      </c>
      <c r="BF14" s="115">
        <v>0</v>
      </c>
      <c r="BG14" s="115">
        <v>0</v>
      </c>
      <c r="BH14" s="115">
        <v>7882</v>
      </c>
      <c r="BI14" s="115">
        <v>2865.9430000000002</v>
      </c>
      <c r="BJ14" s="115">
        <v>7790</v>
      </c>
      <c r="BK14" s="115">
        <v>1862.9970000000001</v>
      </c>
      <c r="BL14" s="115">
        <v>0</v>
      </c>
      <c r="BM14" s="115">
        <v>0</v>
      </c>
      <c r="BN14" s="115">
        <v>0</v>
      </c>
      <c r="BO14" s="115">
        <v>0</v>
      </c>
      <c r="BP14" s="115">
        <v>0</v>
      </c>
      <c r="BQ14" s="115">
        <v>0</v>
      </c>
      <c r="BR14" s="115">
        <v>2000</v>
      </c>
      <c r="BS14" s="115">
        <v>322.01</v>
      </c>
      <c r="BT14" s="115">
        <v>0</v>
      </c>
      <c r="BU14" s="115">
        <f>N14+Q14+T14+W14+Z14+AC14+AE14+AG14+AI14+AK14+AM14+AO14+AT14+AV14+AX14+AZ14+BB14+BD14+BF14+BH14+BL14+BN14+BP14+BR14</f>
        <v>172490.1</v>
      </c>
      <c r="BV14" s="115">
        <f>O14+R14+U14+X14+AA14+AD14+AF14+AH14+AJ14+AL14+AN14+AP14+AU14+AW14+AY14+BA14+BC14+BE14+BG14+BI14+BM14+BO14+BQ14+BS14+BT14</f>
        <v>173134.17719999998</v>
      </c>
      <c r="BW14" s="115">
        <v>0</v>
      </c>
      <c r="BX14" s="115">
        <v>0</v>
      </c>
      <c r="BY14" s="115">
        <v>15620.6</v>
      </c>
      <c r="BZ14" s="115">
        <v>15620.6</v>
      </c>
      <c r="CA14" s="115">
        <v>0</v>
      </c>
      <c r="CB14" s="115">
        <v>0</v>
      </c>
      <c r="CC14" s="115">
        <v>0</v>
      </c>
      <c r="CD14" s="115">
        <v>0</v>
      </c>
      <c r="CE14" s="115">
        <v>0</v>
      </c>
      <c r="CF14" s="115">
        <v>0</v>
      </c>
      <c r="CG14" s="115">
        <v>568</v>
      </c>
      <c r="CH14" s="115">
        <v>568</v>
      </c>
      <c r="CI14" s="115">
        <v>0</v>
      </c>
      <c r="CJ14" s="115">
        <f>BW14+BY14+CA14+CC14+CE14+CG14</f>
        <v>16188.6</v>
      </c>
      <c r="CK14" s="115">
        <f>BX14+BZ14+CB14+CD14+CF14+CH14+CI14</f>
        <v>16188.6</v>
      </c>
    </row>
    <row r="15" spans="1:89" s="116" customFormat="1" ht="22.5" customHeight="1" x14ac:dyDescent="0.2">
      <c r="A15" s="101">
        <v>6</v>
      </c>
      <c r="B15" s="121" t="s">
        <v>49</v>
      </c>
      <c r="C15" s="115">
        <v>640.11940000000004</v>
      </c>
      <c r="D15" s="115">
        <v>785.77940000000001</v>
      </c>
      <c r="E15" s="115">
        <f>BU15+CJ15-CG15</f>
        <v>64837.599999999991</v>
      </c>
      <c r="F15" s="115">
        <f>BV15+CK15-CH15</f>
        <v>62924.419999999991</v>
      </c>
      <c r="G15" s="115">
        <f>F15/E15*100</f>
        <v>97.049273878120104</v>
      </c>
      <c r="H15" s="115">
        <f>N15+Q15+T15+W15+Z15+AC15+AO15+AT15+AV15+AX15+AZ15+BB15+BF15+BH15+BL15+BN15+BR15</f>
        <v>25383.399999999998</v>
      </c>
      <c r="I15" s="115">
        <f>O15+R15+U15+X15+AA15+AD15+AP15+AU15+AW15+AY15+BA15+BC15+BG15+BI15+BM15+BO15+BS15</f>
        <v>23478.22</v>
      </c>
      <c r="J15" s="115">
        <f>I15/H15*100</f>
        <v>92.494386094849403</v>
      </c>
      <c r="K15" s="115">
        <f>N15+T15</f>
        <v>6967.0999999999995</v>
      </c>
      <c r="L15" s="115">
        <f>O15+U15</f>
        <v>8710.8490000000002</v>
      </c>
      <c r="M15" s="115">
        <f>L15/K15*100</f>
        <v>125.02833316587964</v>
      </c>
      <c r="N15" s="115">
        <v>803.9</v>
      </c>
      <c r="O15" s="115">
        <v>31.797999999999998</v>
      </c>
      <c r="P15" s="115">
        <f>O15/N15*100</f>
        <v>3.9554670978977482</v>
      </c>
      <c r="Q15" s="115">
        <v>8522.2999999999993</v>
      </c>
      <c r="R15" s="115">
        <v>5999.5</v>
      </c>
      <c r="S15" s="115">
        <f>R15/Q15*100</f>
        <v>70.397662602818485</v>
      </c>
      <c r="T15" s="115">
        <v>6163.2</v>
      </c>
      <c r="U15" s="115">
        <v>8679.0509999999995</v>
      </c>
      <c r="V15" s="115">
        <f>U15/T15*100</f>
        <v>140.82053154205607</v>
      </c>
      <c r="W15" s="115">
        <v>694</v>
      </c>
      <c r="X15" s="115">
        <v>1242.8</v>
      </c>
      <c r="Y15" s="115">
        <f>X15/W15*100</f>
        <v>179.07780979827089</v>
      </c>
      <c r="Z15" s="115">
        <v>0</v>
      </c>
      <c r="AA15" s="115">
        <v>0</v>
      </c>
      <c r="AB15" s="115">
        <v>0</v>
      </c>
      <c r="AC15" s="115">
        <v>0</v>
      </c>
      <c r="AD15" s="115">
        <v>0</v>
      </c>
      <c r="AE15" s="115">
        <v>0</v>
      </c>
      <c r="AF15" s="115">
        <v>0</v>
      </c>
      <c r="AG15" s="115">
        <v>39454.199999999997</v>
      </c>
      <c r="AH15" s="115">
        <v>39446.199999999997</v>
      </c>
      <c r="AI15" s="115">
        <v>0</v>
      </c>
      <c r="AJ15" s="115">
        <v>0</v>
      </c>
      <c r="AK15" s="115">
        <v>0</v>
      </c>
      <c r="AL15" s="115">
        <v>0</v>
      </c>
      <c r="AM15" s="115">
        <v>0</v>
      </c>
      <c r="AN15" s="115">
        <v>0</v>
      </c>
      <c r="AO15" s="115">
        <v>0</v>
      </c>
      <c r="AP15" s="115">
        <v>0</v>
      </c>
      <c r="AQ15" s="115">
        <f>AT15+AV15+AX15+AZ15</f>
        <v>2500</v>
      </c>
      <c r="AR15" s="115">
        <f>AU15+AW15+AY15+BA15</f>
        <v>1970.6109999999999</v>
      </c>
      <c r="AS15" s="115">
        <f>AR15/AQ15*100</f>
        <v>78.824439999999996</v>
      </c>
      <c r="AT15" s="115">
        <v>0</v>
      </c>
      <c r="AU15" s="115">
        <v>241.011</v>
      </c>
      <c r="AV15" s="115">
        <v>2500</v>
      </c>
      <c r="AW15" s="115">
        <v>1729.6</v>
      </c>
      <c r="AX15" s="115">
        <v>0</v>
      </c>
      <c r="AY15" s="115">
        <v>0</v>
      </c>
      <c r="AZ15" s="115">
        <v>0</v>
      </c>
      <c r="BA15" s="115">
        <v>0</v>
      </c>
      <c r="BB15" s="115">
        <v>0</v>
      </c>
      <c r="BC15" s="115">
        <v>0</v>
      </c>
      <c r="BD15" s="115">
        <v>0</v>
      </c>
      <c r="BE15" s="115">
        <v>0</v>
      </c>
      <c r="BF15" s="115">
        <v>0</v>
      </c>
      <c r="BG15" s="115">
        <v>0</v>
      </c>
      <c r="BH15" s="115">
        <v>2700</v>
      </c>
      <c r="BI15" s="115">
        <v>656.86</v>
      </c>
      <c r="BJ15" s="115">
        <v>2700</v>
      </c>
      <c r="BK15" s="115">
        <v>481.86500000000001</v>
      </c>
      <c r="BL15" s="115">
        <v>0</v>
      </c>
      <c r="BM15" s="115">
        <v>0</v>
      </c>
      <c r="BN15" s="115">
        <v>0</v>
      </c>
      <c r="BO15" s="115">
        <v>0</v>
      </c>
      <c r="BP15" s="115">
        <v>0</v>
      </c>
      <c r="BQ15" s="115">
        <v>0</v>
      </c>
      <c r="BR15" s="115">
        <v>4000</v>
      </c>
      <c r="BS15" s="115">
        <v>4897.6000000000004</v>
      </c>
      <c r="BT15" s="115">
        <v>0</v>
      </c>
      <c r="BU15" s="115">
        <f>N15+Q15+T15+W15+Z15+AC15+AE15+AG15+AI15+AK15+AM15+AO15+AT15+AV15+AX15+AZ15+BB15+BD15+BF15+BH15+BL15+BN15+BP15+BR15</f>
        <v>64837.599999999991</v>
      </c>
      <c r="BV15" s="115">
        <f>O15+R15+U15+X15+AA15+AD15+AF15+AH15+AJ15+AL15+AN15+AP15+AU15+AW15+AY15+BA15+BC15+BE15+BG15+BI15+BM15+BO15+BQ15+BS15+BT15</f>
        <v>62924.419999999991</v>
      </c>
      <c r="BW15" s="115">
        <v>0</v>
      </c>
      <c r="BX15" s="115">
        <v>0</v>
      </c>
      <c r="BY15" s="115">
        <v>0</v>
      </c>
      <c r="BZ15" s="115">
        <v>0</v>
      </c>
      <c r="CA15" s="115">
        <v>0</v>
      </c>
      <c r="CB15" s="115">
        <v>0</v>
      </c>
      <c r="CC15" s="115">
        <v>0</v>
      </c>
      <c r="CD15" s="115">
        <v>0</v>
      </c>
      <c r="CE15" s="115">
        <v>0</v>
      </c>
      <c r="CF15" s="115">
        <v>0</v>
      </c>
      <c r="CG15" s="115">
        <v>330</v>
      </c>
      <c r="CH15" s="115">
        <v>330</v>
      </c>
      <c r="CI15" s="115">
        <v>0</v>
      </c>
      <c r="CJ15" s="115">
        <f>BW15+BY15+CA15+CC15+CE15+CG15</f>
        <v>330</v>
      </c>
      <c r="CK15" s="115">
        <f>BX15+BZ15+CB15+CD15+CF15+CH15+CI15</f>
        <v>330</v>
      </c>
    </row>
    <row r="16" spans="1:89" s="116" customFormat="1" ht="22.5" customHeight="1" x14ac:dyDescent="0.2">
      <c r="A16" s="101">
        <v>7</v>
      </c>
      <c r="B16" s="121" t="s">
        <v>50</v>
      </c>
      <c r="C16" s="115">
        <v>279.815</v>
      </c>
      <c r="D16" s="115">
        <v>1472.8542</v>
      </c>
      <c r="E16" s="115">
        <f>BU16+CJ16-CG16</f>
        <v>72043.100000000006</v>
      </c>
      <c r="F16" s="115">
        <f>BV16+CK16-CH16</f>
        <v>71122.405999999988</v>
      </c>
      <c r="G16" s="115">
        <f>F16/E16*100</f>
        <v>98.722023344359116</v>
      </c>
      <c r="H16" s="115">
        <f>N16+Q16+T16+W16+Z16+AC16+AO16+AT16+AV16+AX16+AZ16+BB16+BF16+BH16+BL16+BN16+BR16</f>
        <v>26288.7</v>
      </c>
      <c r="I16" s="115">
        <f>O16+R16+U16+X16+AA16+AD16+AP16+AU16+AW16+AY16+BA16+BC16+BG16+BI16+BM16+BO16+BS16</f>
        <v>23878.005999999998</v>
      </c>
      <c r="J16" s="115">
        <f>I16/H16*100</f>
        <v>90.829923122862667</v>
      </c>
      <c r="K16" s="115">
        <f>N16+T16</f>
        <v>7068</v>
      </c>
      <c r="L16" s="115">
        <f>O16+U16</f>
        <v>7276.9920000000002</v>
      </c>
      <c r="M16" s="115">
        <f>L16/K16*100</f>
        <v>102.95687606112054</v>
      </c>
      <c r="N16" s="115">
        <v>0</v>
      </c>
      <c r="O16" s="115">
        <v>0.94399999999999995</v>
      </c>
      <c r="P16" s="115">
        <v>0</v>
      </c>
      <c r="Q16" s="115">
        <v>10001.9</v>
      </c>
      <c r="R16" s="115">
        <v>8598.2309999999998</v>
      </c>
      <c r="S16" s="115">
        <f>R16/Q16*100</f>
        <v>85.965976464471751</v>
      </c>
      <c r="T16" s="115">
        <v>7068</v>
      </c>
      <c r="U16" s="115">
        <v>7276.0479999999998</v>
      </c>
      <c r="V16" s="115">
        <f>U16/T16*100</f>
        <v>102.94352009054894</v>
      </c>
      <c r="W16" s="115">
        <v>800</v>
      </c>
      <c r="X16" s="115">
        <v>846</v>
      </c>
      <c r="Y16" s="115">
        <f>X16/W16*100</f>
        <v>105.75000000000001</v>
      </c>
      <c r="Z16" s="115">
        <v>0</v>
      </c>
      <c r="AA16" s="115">
        <v>0</v>
      </c>
      <c r="AB16" s="115">
        <v>0</v>
      </c>
      <c r="AC16" s="115">
        <v>0</v>
      </c>
      <c r="AD16" s="115">
        <v>0</v>
      </c>
      <c r="AE16" s="115">
        <v>0</v>
      </c>
      <c r="AF16" s="115">
        <v>0</v>
      </c>
      <c r="AG16" s="115">
        <v>37091.9</v>
      </c>
      <c r="AH16" s="115">
        <v>37091.9</v>
      </c>
      <c r="AI16" s="115">
        <v>0</v>
      </c>
      <c r="AJ16" s="115">
        <v>0</v>
      </c>
      <c r="AK16" s="115">
        <v>0</v>
      </c>
      <c r="AL16" s="115">
        <v>1490</v>
      </c>
      <c r="AM16" s="115">
        <v>0</v>
      </c>
      <c r="AN16" s="115">
        <v>0</v>
      </c>
      <c r="AO16" s="115">
        <v>0</v>
      </c>
      <c r="AP16" s="115">
        <v>0</v>
      </c>
      <c r="AQ16" s="115">
        <f>AT16+AV16+AX16+AZ16</f>
        <v>2535</v>
      </c>
      <c r="AR16" s="115">
        <f>AU16+AW16+AY16+BA16</f>
        <v>2722.7310000000002</v>
      </c>
      <c r="AS16" s="115">
        <f>AR16/AQ16*100</f>
        <v>107.40556213017753</v>
      </c>
      <c r="AT16" s="115">
        <v>2385</v>
      </c>
      <c r="AU16" s="115">
        <v>2499.7310000000002</v>
      </c>
      <c r="AV16" s="115">
        <v>0</v>
      </c>
      <c r="AW16" s="115">
        <v>0</v>
      </c>
      <c r="AX16" s="115">
        <v>0</v>
      </c>
      <c r="AY16" s="115">
        <v>0</v>
      </c>
      <c r="AZ16" s="115">
        <v>150</v>
      </c>
      <c r="BA16" s="115">
        <v>223</v>
      </c>
      <c r="BB16" s="115">
        <v>0</v>
      </c>
      <c r="BC16" s="115">
        <v>0</v>
      </c>
      <c r="BD16" s="115">
        <v>0</v>
      </c>
      <c r="BE16" s="115">
        <v>0</v>
      </c>
      <c r="BF16" s="115">
        <v>0</v>
      </c>
      <c r="BG16" s="115">
        <v>0</v>
      </c>
      <c r="BH16" s="115">
        <v>1050</v>
      </c>
      <c r="BI16" s="115">
        <v>1228.8520000000001</v>
      </c>
      <c r="BJ16" s="115">
        <v>1000</v>
      </c>
      <c r="BK16" s="115">
        <v>1163.8520000000001</v>
      </c>
      <c r="BL16" s="115">
        <v>0</v>
      </c>
      <c r="BM16" s="115">
        <v>0</v>
      </c>
      <c r="BN16" s="115">
        <v>50</v>
      </c>
      <c r="BO16" s="115">
        <v>120</v>
      </c>
      <c r="BP16" s="115">
        <v>0</v>
      </c>
      <c r="BQ16" s="115">
        <v>0</v>
      </c>
      <c r="BR16" s="115">
        <v>4783.8</v>
      </c>
      <c r="BS16" s="115">
        <v>3085.2</v>
      </c>
      <c r="BT16" s="115">
        <v>0</v>
      </c>
      <c r="BU16" s="115">
        <f>N16+Q16+T16+W16+Z16+AC16+AE16+AG16+AI16+AK16+AM16+AO16+AT16+AV16+AX16+AZ16+BB16+BD16+BF16+BH16+BL16+BN16+BP16+BR16</f>
        <v>63380.600000000006</v>
      </c>
      <c r="BV16" s="115">
        <f>O16+R16+U16+X16+AA16+AD16+AF16+AH16+AJ16+AL16+AN16+AP16+AU16+AW16+AY16+BA16+BC16+BE16+BG16+BI16+BM16+BO16+BQ16+BS16+BT16</f>
        <v>62459.905999999995</v>
      </c>
      <c r="BW16" s="115">
        <v>0</v>
      </c>
      <c r="BX16" s="115">
        <v>0</v>
      </c>
      <c r="BY16" s="115">
        <v>8662.5</v>
      </c>
      <c r="BZ16" s="115">
        <v>8662.5</v>
      </c>
      <c r="CA16" s="115">
        <v>0</v>
      </c>
      <c r="CB16" s="115">
        <v>0</v>
      </c>
      <c r="CC16" s="115">
        <v>0</v>
      </c>
      <c r="CD16" s="115">
        <v>0</v>
      </c>
      <c r="CE16" s="115">
        <v>0</v>
      </c>
      <c r="CF16" s="115">
        <v>0</v>
      </c>
      <c r="CG16" s="115">
        <v>3000</v>
      </c>
      <c r="CH16" s="115">
        <v>3000</v>
      </c>
      <c r="CI16" s="115">
        <v>0</v>
      </c>
      <c r="CJ16" s="115">
        <f>BW16+BY16+CA16+CC16+CE16+CG16</f>
        <v>11662.5</v>
      </c>
      <c r="CK16" s="115">
        <f>BX16+BZ16+CB16+CD16+CF16+CH16+CI16</f>
        <v>11662.5</v>
      </c>
    </row>
    <row r="17" spans="1:97" s="116" customFormat="1" ht="22.5" customHeight="1" x14ac:dyDescent="0.2">
      <c r="A17" s="101">
        <v>8</v>
      </c>
      <c r="B17" s="121" t="s">
        <v>51</v>
      </c>
      <c r="C17" s="115">
        <v>6175.4934000000003</v>
      </c>
      <c r="D17" s="115">
        <v>1664.2798</v>
      </c>
      <c r="E17" s="115">
        <f>BU17+CJ17-CG17</f>
        <v>1124189.55</v>
      </c>
      <c r="F17" s="115">
        <f>BV17+CK17-CH17</f>
        <v>1035799.0909</v>
      </c>
      <c r="G17" s="115">
        <f>F17/E17*100</f>
        <v>92.13740608956914</v>
      </c>
      <c r="H17" s="115">
        <f>N17+Q17+T17+W17+Z17+AC17+AO17+AT17+AV17+AX17+AZ17+BB17+BF17+BH17+BL17+BN17+BR17</f>
        <v>486139.5</v>
      </c>
      <c r="I17" s="115">
        <f>O17+R17+U17+X17+AA17+AD17+AP17+AU17+AW17+AY17+BA17+BC17+BG17+BI17+BM17+BO17+BS17</f>
        <v>448258.94090000005</v>
      </c>
      <c r="J17" s="115">
        <f>I17/H17*100</f>
        <v>92.207882901924251</v>
      </c>
      <c r="K17" s="115">
        <f>N17+T17</f>
        <v>163550</v>
      </c>
      <c r="L17" s="115">
        <f>O17+U17</f>
        <v>185992.77439999999</v>
      </c>
      <c r="M17" s="115">
        <f>L17/K17*100</f>
        <v>113.72227110975237</v>
      </c>
      <c r="N17" s="115">
        <v>62050</v>
      </c>
      <c r="O17" s="115">
        <v>63162.894399999997</v>
      </c>
      <c r="P17" s="115">
        <f>O17/N17*100</f>
        <v>101.79354456083803</v>
      </c>
      <c r="Q17" s="115">
        <v>46000</v>
      </c>
      <c r="R17" s="115">
        <v>41017.493499999997</v>
      </c>
      <c r="S17" s="115">
        <f>R17/Q17*100</f>
        <v>89.168464130434771</v>
      </c>
      <c r="T17" s="115">
        <v>101500</v>
      </c>
      <c r="U17" s="115">
        <v>122829.88</v>
      </c>
      <c r="V17" s="115">
        <f>U17/T17*100</f>
        <v>121.01466009852217</v>
      </c>
      <c r="W17" s="115">
        <v>14170</v>
      </c>
      <c r="X17" s="115">
        <v>14412.308999999999</v>
      </c>
      <c r="Y17" s="115">
        <f>X17/W17*100</f>
        <v>101.71001411432603</v>
      </c>
      <c r="Z17" s="115">
        <v>6000</v>
      </c>
      <c r="AA17" s="115">
        <v>6447.3</v>
      </c>
      <c r="AB17" s="115">
        <f>AA17/Z17*100</f>
        <v>107.45500000000001</v>
      </c>
      <c r="AC17" s="115">
        <v>0</v>
      </c>
      <c r="AD17" s="115">
        <v>0</v>
      </c>
      <c r="AE17" s="115">
        <v>0</v>
      </c>
      <c r="AF17" s="115">
        <v>0</v>
      </c>
      <c r="AG17" s="115">
        <v>561622</v>
      </c>
      <c r="AH17" s="115">
        <v>561622</v>
      </c>
      <c r="AI17" s="115">
        <v>0</v>
      </c>
      <c r="AJ17" s="115">
        <v>0</v>
      </c>
      <c r="AK17" s="115">
        <v>20162.099999999999</v>
      </c>
      <c r="AL17" s="115">
        <v>19997.099999999999</v>
      </c>
      <c r="AM17" s="115">
        <v>0</v>
      </c>
      <c r="AN17" s="115">
        <v>0</v>
      </c>
      <c r="AO17" s="115">
        <v>0</v>
      </c>
      <c r="AP17" s="115">
        <v>0</v>
      </c>
      <c r="AQ17" s="115">
        <f>AT17+AV17+AX17+AZ17</f>
        <v>25396</v>
      </c>
      <c r="AR17" s="115">
        <f>AU17+AW17+AY17+BA17</f>
        <v>26228.763999999999</v>
      </c>
      <c r="AS17" s="115">
        <f>AR17/AQ17*100</f>
        <v>103.27911482123169</v>
      </c>
      <c r="AT17" s="115">
        <v>21652</v>
      </c>
      <c r="AU17" s="115">
        <v>22545.601999999999</v>
      </c>
      <c r="AV17" s="115">
        <v>0</v>
      </c>
      <c r="AW17" s="115">
        <v>1118.7719999999999</v>
      </c>
      <c r="AX17" s="115">
        <v>0</v>
      </c>
      <c r="AY17" s="115">
        <v>0</v>
      </c>
      <c r="AZ17" s="115">
        <v>3744</v>
      </c>
      <c r="BA17" s="115">
        <v>2564.39</v>
      </c>
      <c r="BB17" s="115">
        <v>0</v>
      </c>
      <c r="BC17" s="115">
        <v>0</v>
      </c>
      <c r="BD17" s="115">
        <v>5396.75</v>
      </c>
      <c r="BE17" s="115">
        <v>5396.75</v>
      </c>
      <c r="BF17" s="115">
        <v>0</v>
      </c>
      <c r="BG17" s="115">
        <v>7.4</v>
      </c>
      <c r="BH17" s="115">
        <v>163323</v>
      </c>
      <c r="BI17" s="115">
        <v>158467.60999999999</v>
      </c>
      <c r="BJ17" s="115">
        <v>58000</v>
      </c>
      <c r="BK17" s="115">
        <v>57010.95</v>
      </c>
      <c r="BL17" s="115">
        <v>66700.5</v>
      </c>
      <c r="BM17" s="115">
        <v>15191.09</v>
      </c>
      <c r="BN17" s="115">
        <v>1000</v>
      </c>
      <c r="BO17" s="115">
        <v>471.2</v>
      </c>
      <c r="BP17" s="115">
        <v>0</v>
      </c>
      <c r="BQ17" s="115">
        <v>0</v>
      </c>
      <c r="BR17" s="115">
        <v>0</v>
      </c>
      <c r="BS17" s="115">
        <v>23</v>
      </c>
      <c r="BT17" s="115">
        <v>0</v>
      </c>
      <c r="BU17" s="115">
        <f>N17+Q17+T17+W17+Z17+AC17+AE17+AG17+AI17+AK17+AM17+AO17+AT17+AV17+AX17+AZ17+BB17+BD17+BF17+BH17+BL17+BN17+BP17+BR17</f>
        <v>1073320.3500000001</v>
      </c>
      <c r="BV17" s="115">
        <f>O17+R17+U17+X17+AA17+AD17+AF17+AH17+AJ17+AL17+AN17+AP17+AU17+AW17+AY17+BA17+BC17+BE17+BG17+BI17+BM17+BO17+BQ17+BS17+BT17</f>
        <v>1035274.7908999999</v>
      </c>
      <c r="BW17" s="115">
        <v>0</v>
      </c>
      <c r="BX17" s="115">
        <v>0</v>
      </c>
      <c r="BY17" s="115">
        <v>50869.2</v>
      </c>
      <c r="BZ17" s="115">
        <v>524.29999999999995</v>
      </c>
      <c r="CA17" s="115">
        <v>0</v>
      </c>
      <c r="CB17" s="115">
        <v>0</v>
      </c>
      <c r="CC17" s="115">
        <v>0</v>
      </c>
      <c r="CD17" s="115">
        <v>0</v>
      </c>
      <c r="CE17" s="115">
        <v>0</v>
      </c>
      <c r="CF17" s="115">
        <v>0</v>
      </c>
      <c r="CG17" s="115">
        <v>0</v>
      </c>
      <c r="CH17" s="115">
        <v>0</v>
      </c>
      <c r="CI17" s="115">
        <v>0</v>
      </c>
      <c r="CJ17" s="115">
        <f>BW17+BY17+CA17+CC17+CE17+CG17</f>
        <v>50869.2</v>
      </c>
      <c r="CK17" s="115">
        <f>BX17+BZ17+CB17+CD17+CF17+CH17+CI17</f>
        <v>524.29999999999995</v>
      </c>
    </row>
    <row r="18" spans="1:97" s="116" customFormat="1" ht="22.5" customHeight="1" x14ac:dyDescent="0.2">
      <c r="A18" s="101">
        <v>9</v>
      </c>
      <c r="B18" s="121" t="s">
        <v>52</v>
      </c>
      <c r="C18" s="115">
        <v>239425.0969</v>
      </c>
      <c r="D18" s="115">
        <v>149978.31140000001</v>
      </c>
      <c r="E18" s="115">
        <f>BU18+CJ18-CG18</f>
        <v>1602382.75</v>
      </c>
      <c r="F18" s="115">
        <f>BV18+CK18-CH18</f>
        <v>1629030.4373999999</v>
      </c>
      <c r="G18" s="115">
        <f>F18/E18*100</f>
        <v>101.66300388593174</v>
      </c>
      <c r="H18" s="115">
        <f>N18+Q18+T18+W18+Z18+AC18+AO18+AT18+AV18+AX18+AZ18+BB18+BF18+BH18+BL18+BN18+BR18</f>
        <v>779974.7</v>
      </c>
      <c r="I18" s="115">
        <f>O18+R18+U18+X18+AA18+AD18+AP18+AU18+AW18+AY18+BA18+BC18+BG18+BI18+BM18+BO18+BS18</f>
        <v>856296.88740000001</v>
      </c>
      <c r="J18" s="115">
        <f>I18/H18*100</f>
        <v>109.78521321268498</v>
      </c>
      <c r="K18" s="115">
        <f>N18+T18</f>
        <v>278800</v>
      </c>
      <c r="L18" s="115">
        <f>O18+U18</f>
        <v>331190.71140000003</v>
      </c>
      <c r="M18" s="115">
        <f>L18/K18*100</f>
        <v>118.79150337159254</v>
      </c>
      <c r="N18" s="115">
        <v>64800</v>
      </c>
      <c r="O18" s="115">
        <v>70666.600399999996</v>
      </c>
      <c r="P18" s="115">
        <f>O18/N18*100</f>
        <v>109.05339567901234</v>
      </c>
      <c r="Q18" s="115">
        <v>23000</v>
      </c>
      <c r="R18" s="115">
        <v>23468.0039</v>
      </c>
      <c r="S18" s="115">
        <f>R18/Q18*100</f>
        <v>102.0347995652174</v>
      </c>
      <c r="T18" s="115">
        <v>214000</v>
      </c>
      <c r="U18" s="115">
        <v>260524.111</v>
      </c>
      <c r="V18" s="115">
        <f>U18/T18*100</f>
        <v>121.74023878504674</v>
      </c>
      <c r="W18" s="115">
        <v>28020</v>
      </c>
      <c r="X18" s="115">
        <v>39030.858</v>
      </c>
      <c r="Y18" s="115">
        <f>X18/W18*100</f>
        <v>139.29642398286938</v>
      </c>
      <c r="Z18" s="115">
        <v>26500</v>
      </c>
      <c r="AA18" s="115">
        <v>42863.7598</v>
      </c>
      <c r="AB18" s="115">
        <f>AA18/Z18*100</f>
        <v>161.7500369811321</v>
      </c>
      <c r="AC18" s="115">
        <v>0</v>
      </c>
      <c r="AD18" s="115">
        <v>0</v>
      </c>
      <c r="AE18" s="115">
        <v>0</v>
      </c>
      <c r="AF18" s="115">
        <v>0</v>
      </c>
      <c r="AG18" s="115">
        <v>731125.1</v>
      </c>
      <c r="AH18" s="115">
        <v>731125.1</v>
      </c>
      <c r="AI18" s="115">
        <v>0</v>
      </c>
      <c r="AJ18" s="115">
        <v>0</v>
      </c>
      <c r="AK18" s="115">
        <v>8168.2</v>
      </c>
      <c r="AL18" s="115">
        <v>8773.7000000000007</v>
      </c>
      <c r="AM18" s="115">
        <v>0</v>
      </c>
      <c r="AN18" s="115">
        <v>0</v>
      </c>
      <c r="AO18" s="115">
        <v>0</v>
      </c>
      <c r="AP18" s="115">
        <v>0</v>
      </c>
      <c r="AQ18" s="115">
        <f>AT18+AV18+AX18+AZ18</f>
        <v>22500</v>
      </c>
      <c r="AR18" s="115">
        <f>AU18+AW18+AY18+BA18</f>
        <v>27604.905999999999</v>
      </c>
      <c r="AS18" s="115">
        <f>AR18/AQ18*100</f>
        <v>122.6884711111111</v>
      </c>
      <c r="AT18" s="115">
        <v>12000</v>
      </c>
      <c r="AU18" s="115">
        <v>12563.88</v>
      </c>
      <c r="AV18" s="115">
        <v>0</v>
      </c>
      <c r="AW18" s="115">
        <v>0</v>
      </c>
      <c r="AX18" s="115">
        <v>0</v>
      </c>
      <c r="AY18" s="115">
        <v>0</v>
      </c>
      <c r="AZ18" s="115">
        <v>10500</v>
      </c>
      <c r="BA18" s="115">
        <v>15041.026</v>
      </c>
      <c r="BB18" s="115">
        <v>0</v>
      </c>
      <c r="BC18" s="115">
        <v>0</v>
      </c>
      <c r="BD18" s="115">
        <v>5396.75</v>
      </c>
      <c r="BE18" s="115">
        <v>5396.75</v>
      </c>
      <c r="BF18" s="115">
        <v>0</v>
      </c>
      <c r="BG18" s="115">
        <v>0</v>
      </c>
      <c r="BH18" s="115">
        <v>316654.7</v>
      </c>
      <c r="BI18" s="115">
        <v>290519.35800000001</v>
      </c>
      <c r="BJ18" s="115">
        <v>162351</v>
      </c>
      <c r="BK18" s="115">
        <v>157164.10399999999</v>
      </c>
      <c r="BL18" s="115">
        <v>12000</v>
      </c>
      <c r="BM18" s="115">
        <v>28420.2</v>
      </c>
      <c r="BN18" s="115">
        <v>500</v>
      </c>
      <c r="BO18" s="115">
        <v>3761</v>
      </c>
      <c r="BP18" s="115">
        <v>0</v>
      </c>
      <c r="BQ18" s="115">
        <v>0</v>
      </c>
      <c r="BR18" s="115">
        <v>72000</v>
      </c>
      <c r="BS18" s="115">
        <v>69438.090299999996</v>
      </c>
      <c r="BT18" s="115">
        <v>0</v>
      </c>
      <c r="BU18" s="115">
        <f>N18+Q18+T18+W18+Z18+AC18+AE18+AG18+AI18+AK18+AM18+AO18+AT18+AV18+AX18+AZ18+BB18+BD18+BF18+BH18+BL18+BN18+BP18+BR18</f>
        <v>1524664.75</v>
      </c>
      <c r="BV18" s="115">
        <f>O18+R18+U18+X18+AA18+AD18+AF18+AH18+AJ18+AL18+AN18+AP18+AU18+AW18+AY18+BA18+BC18+BE18+BG18+BI18+BM18+BO18+BQ18+BS18+BT18</f>
        <v>1601592.4373999999</v>
      </c>
      <c r="BW18" s="115">
        <v>0</v>
      </c>
      <c r="BX18" s="115">
        <v>0</v>
      </c>
      <c r="BY18" s="115">
        <v>77718</v>
      </c>
      <c r="BZ18" s="115">
        <v>27438</v>
      </c>
      <c r="CA18" s="115">
        <v>0</v>
      </c>
      <c r="CB18" s="115">
        <v>0</v>
      </c>
      <c r="CC18" s="115">
        <v>0</v>
      </c>
      <c r="CD18" s="115">
        <v>0</v>
      </c>
      <c r="CE18" s="115">
        <v>0</v>
      </c>
      <c r="CF18" s="115">
        <v>0</v>
      </c>
      <c r="CG18" s="115">
        <v>0</v>
      </c>
      <c r="CH18" s="115">
        <v>0</v>
      </c>
      <c r="CI18" s="115">
        <v>0</v>
      </c>
      <c r="CJ18" s="115">
        <f>BW18+BY18+CA18+CC18+CE18+CG18</f>
        <v>77718</v>
      </c>
      <c r="CK18" s="115">
        <f>BX18+BZ18+CB18+CD18+CF18+CH18+CI18</f>
        <v>27438</v>
      </c>
    </row>
    <row r="19" spans="1:97" s="116" customFormat="1" ht="22.5" customHeight="1" x14ac:dyDescent="0.2">
      <c r="A19" s="101">
        <v>10</v>
      </c>
      <c r="B19" s="121" t="s">
        <v>53</v>
      </c>
      <c r="C19" s="115">
        <v>16727.719099999998</v>
      </c>
      <c r="D19" s="115">
        <v>12801.4974</v>
      </c>
      <c r="E19" s="115">
        <f>BU19+CJ19-CG19</f>
        <v>367977.7</v>
      </c>
      <c r="F19" s="115">
        <f>BV19+CK19-CH19</f>
        <v>366123.03090000001</v>
      </c>
      <c r="G19" s="115">
        <f>F19/E19*100</f>
        <v>99.495983289204759</v>
      </c>
      <c r="H19" s="115">
        <f>N19+Q19+T19+W19+Z19+AC19+AO19+AT19+AV19+AX19+AZ19+BB19+BF19+BH19+BL19+BN19+BR19</f>
        <v>112930.9</v>
      </c>
      <c r="I19" s="115">
        <f>O19+R19+U19+X19+AA19+AD19+AP19+AU19+AW19+AY19+BA19+BC19+BG19+BI19+BM19+BO19+BS19</f>
        <v>111119.33090000002</v>
      </c>
      <c r="J19" s="115">
        <f>I19/H19*100</f>
        <v>98.395860566062993</v>
      </c>
      <c r="K19" s="115">
        <f>N19+T19</f>
        <v>42600</v>
      </c>
      <c r="L19" s="115">
        <f>O19+U19</f>
        <v>43041.337000000007</v>
      </c>
      <c r="M19" s="115">
        <f>L19/K19*100</f>
        <v>101.03600234741785</v>
      </c>
      <c r="N19" s="115">
        <v>4600</v>
      </c>
      <c r="O19" s="115">
        <v>3327.0160000000001</v>
      </c>
      <c r="P19" s="115">
        <f>O19/N19*100</f>
        <v>72.3264347826087</v>
      </c>
      <c r="Q19" s="115">
        <v>29000</v>
      </c>
      <c r="R19" s="115">
        <v>29647.5049</v>
      </c>
      <c r="S19" s="115">
        <f>R19/Q19*100</f>
        <v>102.23277551724136</v>
      </c>
      <c r="T19" s="115">
        <v>38000</v>
      </c>
      <c r="U19" s="115">
        <v>39714.321000000004</v>
      </c>
      <c r="V19" s="115">
        <f>U19/T19*100</f>
        <v>104.5113710526316</v>
      </c>
      <c r="W19" s="115">
        <v>1981</v>
      </c>
      <c r="X19" s="115">
        <v>2122.6</v>
      </c>
      <c r="Y19" s="115">
        <f>X19/W19*100</f>
        <v>107.14790509843513</v>
      </c>
      <c r="Z19" s="115">
        <v>0</v>
      </c>
      <c r="AA19" s="115">
        <v>0</v>
      </c>
      <c r="AB19" s="115">
        <v>0</v>
      </c>
      <c r="AC19" s="115">
        <v>0</v>
      </c>
      <c r="AD19" s="115">
        <v>0</v>
      </c>
      <c r="AE19" s="115">
        <v>0</v>
      </c>
      <c r="AF19" s="115">
        <v>0</v>
      </c>
      <c r="AG19" s="115">
        <v>151636.6</v>
      </c>
      <c r="AH19" s="115">
        <v>151636.6</v>
      </c>
      <c r="AI19" s="115">
        <v>0</v>
      </c>
      <c r="AJ19" s="115">
        <v>0</v>
      </c>
      <c r="AK19" s="115">
        <v>3000</v>
      </c>
      <c r="AL19" s="115">
        <v>3000</v>
      </c>
      <c r="AM19" s="115">
        <v>0</v>
      </c>
      <c r="AN19" s="115">
        <v>0</v>
      </c>
      <c r="AO19" s="115">
        <v>0</v>
      </c>
      <c r="AP19" s="115">
        <v>0</v>
      </c>
      <c r="AQ19" s="115">
        <f>AT19+AV19+AX19+AZ19</f>
        <v>9869.9</v>
      </c>
      <c r="AR19" s="115">
        <f>AU19+AW19+AY19+BA19</f>
        <v>10226.493</v>
      </c>
      <c r="AS19" s="115">
        <f>AR19/AQ19*100</f>
        <v>103.61293427491667</v>
      </c>
      <c r="AT19" s="115">
        <v>9669.9</v>
      </c>
      <c r="AU19" s="115">
        <v>10156.493</v>
      </c>
      <c r="AV19" s="115">
        <v>0</v>
      </c>
      <c r="AW19" s="115">
        <v>0</v>
      </c>
      <c r="AX19" s="115">
        <v>0</v>
      </c>
      <c r="AY19" s="115">
        <v>0</v>
      </c>
      <c r="AZ19" s="115">
        <v>200</v>
      </c>
      <c r="BA19" s="115">
        <v>70</v>
      </c>
      <c r="BB19" s="115">
        <v>0</v>
      </c>
      <c r="BC19" s="115">
        <v>0</v>
      </c>
      <c r="BD19" s="115">
        <v>0</v>
      </c>
      <c r="BE19" s="115">
        <v>0</v>
      </c>
      <c r="BF19" s="115">
        <v>0</v>
      </c>
      <c r="BG19" s="115">
        <v>0</v>
      </c>
      <c r="BH19" s="115">
        <v>16780</v>
      </c>
      <c r="BI19" s="115">
        <v>17098.573</v>
      </c>
      <c r="BJ19" s="115">
        <v>7500</v>
      </c>
      <c r="BK19" s="115">
        <v>7164.5630000000001</v>
      </c>
      <c r="BL19" s="115">
        <v>5550</v>
      </c>
      <c r="BM19" s="115">
        <v>5621.5730000000003</v>
      </c>
      <c r="BN19" s="115">
        <v>1050</v>
      </c>
      <c r="BO19" s="115">
        <v>1200</v>
      </c>
      <c r="BP19" s="115">
        <v>250</v>
      </c>
      <c r="BQ19" s="115">
        <v>250</v>
      </c>
      <c r="BR19" s="115">
        <v>6100</v>
      </c>
      <c r="BS19" s="115">
        <v>2161.25</v>
      </c>
      <c r="BT19" s="115">
        <v>0</v>
      </c>
      <c r="BU19" s="115">
        <f>N19+Q19+T19+W19+Z19+AC19+AE19+AG19+AI19+AK19+AM19+AO19+AT19+AV19+AX19+AZ19+BB19+BD19+BF19+BH19+BL19+BN19+BP19+BR19</f>
        <v>267817.5</v>
      </c>
      <c r="BV19" s="115">
        <f>O19+R19+U19+X19+AA19+AD19+AF19+AH19+AJ19+AL19+AN19+AP19+AU19+AW19+AY19+BA19+BC19+BE19+BG19+BI19+BM19+BO19+BQ19+BS19+BT19</f>
        <v>266005.93089999998</v>
      </c>
      <c r="BW19" s="115">
        <v>0</v>
      </c>
      <c r="BX19" s="115">
        <v>0</v>
      </c>
      <c r="BY19" s="115">
        <v>90442.8</v>
      </c>
      <c r="BZ19" s="115">
        <v>90442.8</v>
      </c>
      <c r="CA19" s="115">
        <v>0</v>
      </c>
      <c r="CB19" s="115">
        <v>0</v>
      </c>
      <c r="CC19" s="115">
        <v>9717.4</v>
      </c>
      <c r="CD19" s="115">
        <v>9674.2999999999993</v>
      </c>
      <c r="CE19" s="115">
        <v>0</v>
      </c>
      <c r="CF19" s="115">
        <v>0</v>
      </c>
      <c r="CG19" s="115">
        <v>29100</v>
      </c>
      <c r="CH19" s="115">
        <v>27000</v>
      </c>
      <c r="CI19" s="115">
        <v>0</v>
      </c>
      <c r="CJ19" s="115">
        <f>BW19+BY19+CA19+CC19+CE19+CG19</f>
        <v>129260.2</v>
      </c>
      <c r="CK19" s="115">
        <f>BX19+BZ19+CB19+CD19+CF19+CH19+CI19</f>
        <v>127117.1</v>
      </c>
    </row>
    <row r="20" spans="1:97" s="116" customFormat="1" ht="22.5" customHeight="1" x14ac:dyDescent="0.2">
      <c r="A20" s="101">
        <v>11</v>
      </c>
      <c r="B20" s="121" t="s">
        <v>54</v>
      </c>
      <c r="C20" s="115">
        <v>39622.456100000003</v>
      </c>
      <c r="D20" s="115">
        <v>83122.035199999998</v>
      </c>
      <c r="E20" s="115">
        <f>BU20+CJ20-CG20</f>
        <v>260207.7</v>
      </c>
      <c r="F20" s="115">
        <f>BV20+CK20-CH20</f>
        <v>316589.89919999999</v>
      </c>
      <c r="G20" s="115">
        <f>F20/E20*100</f>
        <v>121.66815171111385</v>
      </c>
      <c r="H20" s="115">
        <f>N20+Q20+T20+W20+Z20+AC20+AO20+AT20+AV20+AX20+AZ20+BB20+BF20+BH20+BL20+BN20+BR20</f>
        <v>117515</v>
      </c>
      <c r="I20" s="115">
        <f>O20+R20+U20+X20+AA20+AD20+AP20+AU20+AW20+AY20+BA20+BC20+BG20+BI20+BM20+BO20+BS20</f>
        <v>173897.1992</v>
      </c>
      <c r="J20" s="115">
        <f>I20/H20*100</f>
        <v>147.97872543930561</v>
      </c>
      <c r="K20" s="115">
        <f>N20+T20</f>
        <v>90000</v>
      </c>
      <c r="L20" s="115">
        <f>O20+U20</f>
        <v>113739.6182</v>
      </c>
      <c r="M20" s="115">
        <f>L20/K20*100</f>
        <v>126.37735355555554</v>
      </c>
      <c r="N20" s="115">
        <v>50000</v>
      </c>
      <c r="O20" s="115">
        <v>60184.181199999999</v>
      </c>
      <c r="P20" s="115">
        <f>O20/N20*100</f>
        <v>120.3683624</v>
      </c>
      <c r="Q20" s="115">
        <v>7400</v>
      </c>
      <c r="R20" s="115">
        <v>7764.8310000000001</v>
      </c>
      <c r="S20" s="115">
        <f>R20/Q20*100</f>
        <v>104.93014864864864</v>
      </c>
      <c r="T20" s="115">
        <v>40000</v>
      </c>
      <c r="U20" s="115">
        <v>53555.436999999998</v>
      </c>
      <c r="V20" s="115">
        <f>U20/T20*100</f>
        <v>133.88859250000002</v>
      </c>
      <c r="W20" s="115">
        <v>3100</v>
      </c>
      <c r="X20" s="115">
        <v>6155.2</v>
      </c>
      <c r="Y20" s="115">
        <f>X20/W20*100</f>
        <v>198.5548387096774</v>
      </c>
      <c r="Z20" s="115">
        <v>0</v>
      </c>
      <c r="AA20" s="115">
        <v>0</v>
      </c>
      <c r="AB20" s="115">
        <v>0</v>
      </c>
      <c r="AC20" s="115">
        <v>0</v>
      </c>
      <c r="AD20" s="115">
        <v>0</v>
      </c>
      <c r="AE20" s="115">
        <v>0</v>
      </c>
      <c r="AF20" s="115">
        <v>0</v>
      </c>
      <c r="AG20" s="115">
        <v>71190.899999999994</v>
      </c>
      <c r="AH20" s="115">
        <v>71190.899999999994</v>
      </c>
      <c r="AI20" s="115">
        <v>0</v>
      </c>
      <c r="AJ20" s="115">
        <v>0</v>
      </c>
      <c r="AK20" s="115">
        <v>0</v>
      </c>
      <c r="AL20" s="115">
        <v>0</v>
      </c>
      <c r="AM20" s="115">
        <v>0</v>
      </c>
      <c r="AN20" s="115">
        <v>0</v>
      </c>
      <c r="AO20" s="115">
        <v>0</v>
      </c>
      <c r="AP20" s="115">
        <v>0</v>
      </c>
      <c r="AQ20" s="115">
        <f>AT20+AV20+AX20+AZ20</f>
        <v>1200</v>
      </c>
      <c r="AR20" s="115">
        <f>AU20+AW20+AY20+BA20</f>
        <v>1257.672</v>
      </c>
      <c r="AS20" s="115">
        <f>AR20/AQ20*100</f>
        <v>104.806</v>
      </c>
      <c r="AT20" s="115">
        <v>1200</v>
      </c>
      <c r="AU20" s="115">
        <v>1257.672</v>
      </c>
      <c r="AV20" s="115">
        <v>0</v>
      </c>
      <c r="AW20" s="115">
        <v>0</v>
      </c>
      <c r="AX20" s="115">
        <v>0</v>
      </c>
      <c r="AY20" s="115">
        <v>0</v>
      </c>
      <c r="AZ20" s="115">
        <v>0</v>
      </c>
      <c r="BA20" s="115">
        <v>0</v>
      </c>
      <c r="BB20" s="115">
        <v>0</v>
      </c>
      <c r="BC20" s="115">
        <v>0</v>
      </c>
      <c r="BD20" s="115">
        <v>0</v>
      </c>
      <c r="BE20" s="115">
        <v>0</v>
      </c>
      <c r="BF20" s="115">
        <v>0</v>
      </c>
      <c r="BG20" s="115">
        <v>0</v>
      </c>
      <c r="BH20" s="115">
        <v>10715</v>
      </c>
      <c r="BI20" s="115">
        <v>12828.16</v>
      </c>
      <c r="BJ20" s="115">
        <v>10000</v>
      </c>
      <c r="BK20" s="115">
        <v>10620.96</v>
      </c>
      <c r="BL20" s="115">
        <v>5000</v>
      </c>
      <c r="BM20" s="115">
        <v>31851.718000000001</v>
      </c>
      <c r="BN20" s="115">
        <v>100</v>
      </c>
      <c r="BO20" s="115">
        <v>300</v>
      </c>
      <c r="BP20" s="115">
        <v>0</v>
      </c>
      <c r="BQ20" s="115">
        <v>0</v>
      </c>
      <c r="BR20" s="115">
        <v>0</v>
      </c>
      <c r="BS20" s="115">
        <v>0</v>
      </c>
      <c r="BT20" s="115">
        <v>0</v>
      </c>
      <c r="BU20" s="115">
        <f>N20+Q20+T20+W20+Z20+AC20+AE20+AG20+AI20+AK20+AM20+AO20+AT20+AV20+AX20+AZ20+BB20+BD20+BF20+BH20+BL20+BN20+BP20+BR20</f>
        <v>188705.9</v>
      </c>
      <c r="BV20" s="115">
        <f>O20+R20+U20+X20+AA20+AD20+AF20+AH20+AJ20+AL20+AN20+AP20+AU20+AW20+AY20+BA20+BC20+BE20+BG20+BI20+BM20+BO20+BQ20+BS20+BT20</f>
        <v>245088.0992</v>
      </c>
      <c r="BW20" s="115">
        <v>0</v>
      </c>
      <c r="BX20" s="115">
        <v>0</v>
      </c>
      <c r="BY20" s="115">
        <v>71501.8</v>
      </c>
      <c r="BZ20" s="115">
        <v>71501.8</v>
      </c>
      <c r="CA20" s="115">
        <v>0</v>
      </c>
      <c r="CB20" s="115">
        <v>0</v>
      </c>
      <c r="CC20" s="115">
        <v>0</v>
      </c>
      <c r="CD20" s="115">
        <v>0</v>
      </c>
      <c r="CE20" s="115">
        <v>0</v>
      </c>
      <c r="CF20" s="115">
        <v>0</v>
      </c>
      <c r="CG20" s="115">
        <v>0</v>
      </c>
      <c r="CH20" s="115">
        <v>0</v>
      </c>
      <c r="CI20" s="115">
        <v>0</v>
      </c>
      <c r="CJ20" s="115">
        <f>BW20+BY20+CA20+CC20+CE20+CG20</f>
        <v>71501.8</v>
      </c>
      <c r="CK20" s="115">
        <f>BX20+BZ20+CB20+CD20+CF20+CH20+CI20</f>
        <v>71501.8</v>
      </c>
    </row>
    <row r="21" spans="1:97" s="116" customFormat="1" ht="22.5" customHeight="1" x14ac:dyDescent="0.2">
      <c r="A21" s="101">
        <v>12</v>
      </c>
      <c r="B21" s="121" t="s">
        <v>55</v>
      </c>
      <c r="C21" s="115">
        <v>14015.0712</v>
      </c>
      <c r="D21" s="115">
        <v>12421.972</v>
      </c>
      <c r="E21" s="115">
        <f>BU21+CJ21-CG21</f>
        <v>108895.7</v>
      </c>
      <c r="F21" s="115">
        <f>BV21+CK21-CH21</f>
        <v>120873.22500000001</v>
      </c>
      <c r="G21" s="115">
        <f>F21/E21*100</f>
        <v>110.99907985347448</v>
      </c>
      <c r="H21" s="115">
        <f>N21+Q21+T21+W21+Z21+AC21+AO21+AT21+AV21+AX21+AZ21+BB21+BF21+BH21+BL21+BN21+BR21</f>
        <v>42650</v>
      </c>
      <c r="I21" s="115">
        <f>O21+R21+U21+X21+AA21+AD21+AP21+AU21+AW21+AY21+BA21+BC21+BG21+BI21+BM21+BO21+BS21</f>
        <v>55430.587</v>
      </c>
      <c r="J21" s="115">
        <f>I21/H21*100</f>
        <v>129.96620633059788</v>
      </c>
      <c r="K21" s="115">
        <f>N21+T21</f>
        <v>14500</v>
      </c>
      <c r="L21" s="115">
        <f>O21+U21</f>
        <v>20283.644</v>
      </c>
      <c r="M21" s="115">
        <f>L21/K21*100</f>
        <v>139.88720000000001</v>
      </c>
      <c r="N21" s="115">
        <v>2200</v>
      </c>
      <c r="O21" s="115">
        <v>1159.8240000000001</v>
      </c>
      <c r="P21" s="115">
        <f>O21/N21*100</f>
        <v>52.719272727272724</v>
      </c>
      <c r="Q21" s="115">
        <v>6700</v>
      </c>
      <c r="R21" s="115">
        <v>6805.9449999999997</v>
      </c>
      <c r="S21" s="115">
        <f>R21/Q21*100</f>
        <v>101.58126865671642</v>
      </c>
      <c r="T21" s="115">
        <v>12300</v>
      </c>
      <c r="U21" s="115">
        <v>19123.82</v>
      </c>
      <c r="V21" s="115">
        <f>U21/T21*100</f>
        <v>155.47821138211381</v>
      </c>
      <c r="W21" s="115">
        <v>1200</v>
      </c>
      <c r="X21" s="115">
        <v>1825.62</v>
      </c>
      <c r="Y21" s="115">
        <f>X21/W21*100</f>
        <v>152.13499999999999</v>
      </c>
      <c r="Z21" s="115">
        <v>0</v>
      </c>
      <c r="AA21" s="115">
        <v>0</v>
      </c>
      <c r="AB21" s="115">
        <v>0</v>
      </c>
      <c r="AC21" s="115">
        <v>0</v>
      </c>
      <c r="AD21" s="115">
        <v>0</v>
      </c>
      <c r="AE21" s="115">
        <v>0</v>
      </c>
      <c r="AF21" s="115">
        <v>0</v>
      </c>
      <c r="AG21" s="115">
        <v>66245.7</v>
      </c>
      <c r="AH21" s="115">
        <v>66245.7</v>
      </c>
      <c r="AI21" s="115">
        <v>0</v>
      </c>
      <c r="AJ21" s="115">
        <v>0</v>
      </c>
      <c r="AK21" s="115">
        <v>0</v>
      </c>
      <c r="AL21" s="115">
        <v>0</v>
      </c>
      <c r="AM21" s="115">
        <v>0</v>
      </c>
      <c r="AN21" s="115">
        <v>0</v>
      </c>
      <c r="AO21" s="115">
        <v>0</v>
      </c>
      <c r="AP21" s="115">
        <v>0</v>
      </c>
      <c r="AQ21" s="115">
        <f>AT21+AV21+AX21+AZ21</f>
        <v>5200</v>
      </c>
      <c r="AR21" s="115">
        <f>AU21+AW21+AY21+BA21</f>
        <v>5486.4250000000002</v>
      </c>
      <c r="AS21" s="115">
        <f>AR21/AQ21*100</f>
        <v>105.50817307692309</v>
      </c>
      <c r="AT21" s="115">
        <v>5200</v>
      </c>
      <c r="AU21" s="115">
        <v>5486.4250000000002</v>
      </c>
      <c r="AV21" s="115">
        <v>0</v>
      </c>
      <c r="AW21" s="115">
        <v>0</v>
      </c>
      <c r="AX21" s="115">
        <v>0</v>
      </c>
      <c r="AY21" s="115">
        <v>0</v>
      </c>
      <c r="AZ21" s="115">
        <v>0</v>
      </c>
      <c r="BA21" s="115">
        <v>0</v>
      </c>
      <c r="BB21" s="115">
        <v>0</v>
      </c>
      <c r="BC21" s="115">
        <v>0</v>
      </c>
      <c r="BD21" s="115">
        <v>0</v>
      </c>
      <c r="BE21" s="115">
        <v>0</v>
      </c>
      <c r="BF21" s="115">
        <v>850</v>
      </c>
      <c r="BG21" s="115">
        <v>1069.5</v>
      </c>
      <c r="BH21" s="115">
        <v>5600</v>
      </c>
      <c r="BI21" s="115">
        <v>3585.538</v>
      </c>
      <c r="BJ21" s="115">
        <v>5500</v>
      </c>
      <c r="BK21" s="115">
        <v>3390.2379999999998</v>
      </c>
      <c r="BL21" s="115">
        <v>8000</v>
      </c>
      <c r="BM21" s="115">
        <v>15255.54</v>
      </c>
      <c r="BN21" s="115">
        <v>100</v>
      </c>
      <c r="BO21" s="115">
        <v>300</v>
      </c>
      <c r="BP21" s="115">
        <v>0</v>
      </c>
      <c r="BQ21" s="115">
        <v>0</v>
      </c>
      <c r="BR21" s="115">
        <v>500</v>
      </c>
      <c r="BS21" s="115">
        <v>818.375</v>
      </c>
      <c r="BT21" s="115">
        <v>0</v>
      </c>
      <c r="BU21" s="115">
        <f>N21+Q21+T21+W21+Z21+AC21+AE21+AG21+AI21+AK21+AM21+AO21+AT21+AV21+AX21+AZ21+BB21+BD21+BF21+BH21+BL21+BN21+BP21+BR21</f>
        <v>108895.7</v>
      </c>
      <c r="BV21" s="115">
        <f>O21+R21+U21+X21+AA21+AD21+AF21+AH21+AJ21+AL21+AN21+AP21+AU21+AW21+AY21+BA21+BC21+BE21+BG21+BI21+BM21+BO21+BQ21+BS21+BT21</f>
        <v>121676.28700000001</v>
      </c>
      <c r="BW21" s="115">
        <v>0</v>
      </c>
      <c r="BX21" s="115">
        <v>0</v>
      </c>
      <c r="BY21" s="115">
        <v>0</v>
      </c>
      <c r="BZ21" s="115">
        <v>-803.06200000000001</v>
      </c>
      <c r="CA21" s="115">
        <v>0</v>
      </c>
      <c r="CB21" s="115">
        <v>0</v>
      </c>
      <c r="CC21" s="115">
        <v>0</v>
      </c>
      <c r="CD21" s="115">
        <v>0</v>
      </c>
      <c r="CE21" s="115">
        <v>0</v>
      </c>
      <c r="CF21" s="115">
        <v>0</v>
      </c>
      <c r="CG21" s="115">
        <v>2500</v>
      </c>
      <c r="CH21" s="115">
        <v>2500</v>
      </c>
      <c r="CI21" s="115">
        <v>0</v>
      </c>
      <c r="CJ21" s="115">
        <f>BW21+BY21+CA21+CC21+CE21+CG21</f>
        <v>2500</v>
      </c>
      <c r="CK21" s="115">
        <f>BX21+BZ21+CB21+CD21+CF21+CH21+CI21</f>
        <v>1696.9380000000001</v>
      </c>
    </row>
    <row r="22" spans="1:97" s="117" customFormat="1" ht="22.5" customHeight="1" x14ac:dyDescent="0.2">
      <c r="A22" s="101">
        <v>13</v>
      </c>
      <c r="B22" s="121" t="s">
        <v>56</v>
      </c>
      <c r="C22" s="115">
        <v>32469.397099999998</v>
      </c>
      <c r="D22" s="115">
        <v>7248.1346000000003</v>
      </c>
      <c r="E22" s="115">
        <f>BU22+CJ22-CG22</f>
        <v>109758.7</v>
      </c>
      <c r="F22" s="115">
        <f>BV22+CK22-CH22</f>
        <v>116514.61039999998</v>
      </c>
      <c r="G22" s="115">
        <f>F22/E22*100</f>
        <v>106.15523908355327</v>
      </c>
      <c r="H22" s="115">
        <f>N22+Q22+T22+W22+Z22+AC22+AO22+AT22+AV22+AX22+AZ22+BB22+BF22+BH22+BL22+BN22+BR22</f>
        <v>50592</v>
      </c>
      <c r="I22" s="115">
        <f>O22+R22+U22+X22+AA22+AD22+AP22+AU22+AW22+AY22+BA22+BC22+BG22+BI22+BM22+BO22+BS22</f>
        <v>57347.910400000001</v>
      </c>
      <c r="J22" s="115">
        <f>I22/H22*100</f>
        <v>113.3537128399747</v>
      </c>
      <c r="K22" s="115">
        <f>N22+T22</f>
        <v>21700</v>
      </c>
      <c r="L22" s="115">
        <f>O22+U22</f>
        <v>24195.826399999998</v>
      </c>
      <c r="M22" s="115">
        <f>L22/K22*100</f>
        <v>111.50150414746543</v>
      </c>
      <c r="N22" s="115">
        <v>8500</v>
      </c>
      <c r="O22" s="115">
        <v>9068.5753999999997</v>
      </c>
      <c r="P22" s="115">
        <f>O22/N22*100</f>
        <v>106.68912235294117</v>
      </c>
      <c r="Q22" s="115">
        <v>12000</v>
      </c>
      <c r="R22" s="115">
        <v>12255.828</v>
      </c>
      <c r="S22" s="115">
        <f>R22/Q22*100</f>
        <v>102.13189999999999</v>
      </c>
      <c r="T22" s="115">
        <v>13200</v>
      </c>
      <c r="U22" s="115">
        <v>15127.251</v>
      </c>
      <c r="V22" s="115">
        <f>U22/T22*100</f>
        <v>114.60038636363636</v>
      </c>
      <c r="W22" s="115">
        <v>2886</v>
      </c>
      <c r="X22" s="115">
        <v>2334.6799999999998</v>
      </c>
      <c r="Y22" s="115">
        <f>X22/W22*100</f>
        <v>80.896742896742893</v>
      </c>
      <c r="Z22" s="115">
        <v>0</v>
      </c>
      <c r="AA22" s="115">
        <v>0</v>
      </c>
      <c r="AB22" s="115">
        <v>0</v>
      </c>
      <c r="AC22" s="115">
        <v>0</v>
      </c>
      <c r="AD22" s="115">
        <v>0</v>
      </c>
      <c r="AE22" s="115">
        <v>0</v>
      </c>
      <c r="AF22" s="115">
        <v>0</v>
      </c>
      <c r="AG22" s="115">
        <v>37314</v>
      </c>
      <c r="AH22" s="115">
        <v>37314</v>
      </c>
      <c r="AI22" s="115">
        <v>0</v>
      </c>
      <c r="AJ22" s="115">
        <v>0</v>
      </c>
      <c r="AK22" s="115">
        <v>0</v>
      </c>
      <c r="AL22" s="115">
        <v>0</v>
      </c>
      <c r="AM22" s="115">
        <v>0</v>
      </c>
      <c r="AN22" s="115">
        <v>0</v>
      </c>
      <c r="AO22" s="115">
        <v>0</v>
      </c>
      <c r="AP22" s="115">
        <v>0</v>
      </c>
      <c r="AQ22" s="115">
        <f>AT22+AV22+AX22+AZ22</f>
        <v>6506</v>
      </c>
      <c r="AR22" s="115">
        <f>AU22+AW22+AY22+BA22</f>
        <v>9076.4789999999994</v>
      </c>
      <c r="AS22" s="115">
        <f>AR22/AQ22*100</f>
        <v>139.50936059022442</v>
      </c>
      <c r="AT22" s="115">
        <v>6506</v>
      </c>
      <c r="AU22" s="115">
        <v>9076.4789999999994</v>
      </c>
      <c r="AV22" s="115">
        <v>0</v>
      </c>
      <c r="AW22" s="115">
        <v>0</v>
      </c>
      <c r="AX22" s="115">
        <v>0</v>
      </c>
      <c r="AY22" s="115">
        <v>0</v>
      </c>
      <c r="AZ22" s="115">
        <v>0</v>
      </c>
      <c r="BA22" s="115">
        <v>0</v>
      </c>
      <c r="BB22" s="115">
        <v>0</v>
      </c>
      <c r="BC22" s="115">
        <v>0</v>
      </c>
      <c r="BD22" s="115">
        <v>0</v>
      </c>
      <c r="BE22" s="115">
        <v>0</v>
      </c>
      <c r="BF22" s="115">
        <v>0</v>
      </c>
      <c r="BG22" s="115">
        <v>0</v>
      </c>
      <c r="BH22" s="115">
        <v>7500</v>
      </c>
      <c r="BI22" s="115">
        <v>6060.3509999999997</v>
      </c>
      <c r="BJ22" s="115">
        <v>2000</v>
      </c>
      <c r="BK22" s="115">
        <v>2841.1129999999998</v>
      </c>
      <c r="BL22" s="115">
        <v>0</v>
      </c>
      <c r="BM22" s="115">
        <v>3219.7460000000001</v>
      </c>
      <c r="BN22" s="115">
        <v>0</v>
      </c>
      <c r="BO22" s="115">
        <v>200</v>
      </c>
      <c r="BP22" s="115">
        <v>0</v>
      </c>
      <c r="BQ22" s="115">
        <v>0</v>
      </c>
      <c r="BR22" s="115">
        <v>0</v>
      </c>
      <c r="BS22" s="115">
        <v>5</v>
      </c>
      <c r="BT22" s="115">
        <v>0</v>
      </c>
      <c r="BU22" s="115">
        <f>N22+Q22+T22+W22+Z22+AC22+AE22+AG22+AI22+AK22+AM22+AO22+AT22+AV22+AX22+AZ22+BB22+BD22+BF22+BH22+BL22+BN22+BP22+BR22</f>
        <v>87906</v>
      </c>
      <c r="BV22" s="115">
        <f>O22+R22+U22+X22+AA22+AD22+AF22+AH22+AJ22+AL22+AN22+AP22+AU22+AW22+AY22+BA22+BC22+BE22+BG22+BI22+BM22+BO22+BQ22+BS22+BT22</f>
        <v>94661.910399999979</v>
      </c>
      <c r="BW22" s="115">
        <v>0</v>
      </c>
      <c r="BX22" s="115">
        <v>0</v>
      </c>
      <c r="BY22" s="115">
        <v>21852.7</v>
      </c>
      <c r="BZ22" s="115">
        <v>21852.7</v>
      </c>
      <c r="CA22" s="115">
        <v>0</v>
      </c>
      <c r="CB22" s="115">
        <v>0</v>
      </c>
      <c r="CC22" s="115">
        <v>0</v>
      </c>
      <c r="CD22" s="115">
        <v>0</v>
      </c>
      <c r="CE22" s="115">
        <v>0</v>
      </c>
      <c r="CF22" s="115">
        <v>0</v>
      </c>
      <c r="CG22" s="115">
        <v>0</v>
      </c>
      <c r="CH22" s="115">
        <v>0</v>
      </c>
      <c r="CI22" s="115">
        <v>0</v>
      </c>
      <c r="CJ22" s="115">
        <f>BW22+BY22+CA22+CC22+CE22+CG22</f>
        <v>21852.7</v>
      </c>
      <c r="CK22" s="115">
        <f>BX22+BZ22+CB22+CD22+CF22+CH22+CI22</f>
        <v>21852.7</v>
      </c>
      <c r="CN22" s="116"/>
      <c r="CP22" s="116"/>
      <c r="CQ22" s="116"/>
      <c r="CS22" s="116"/>
    </row>
    <row r="23" spans="1:97" s="117" customFormat="1" ht="22.5" customHeight="1" x14ac:dyDescent="0.2">
      <c r="A23" s="101">
        <v>14</v>
      </c>
      <c r="B23" s="121" t="s">
        <v>57</v>
      </c>
      <c r="C23" s="115">
        <v>3389.3292000000001</v>
      </c>
      <c r="D23" s="115">
        <v>21438.407500000001</v>
      </c>
      <c r="E23" s="115">
        <f>BU23+CJ23-CG23</f>
        <v>110013.30000000002</v>
      </c>
      <c r="F23" s="115">
        <f>BV23+CK23-CH23</f>
        <v>125375.22100000001</v>
      </c>
      <c r="G23" s="115">
        <f>F23/E23*100</f>
        <v>113.96369438967832</v>
      </c>
      <c r="H23" s="115">
        <f>N23+Q23+T23+W23+Z23+AC23+AO23+AT23+AV23+AX23+AZ23+BB23+BF23+BH23+BL23+BN23+BR23</f>
        <v>46176.5</v>
      </c>
      <c r="I23" s="115">
        <f>O23+R23+U23+X23+AA23+AD23+AP23+AU23+AW23+AY23+BA23+BC23+BG23+BI23+BM23+BO23+BS23</f>
        <v>55661.120999999999</v>
      </c>
      <c r="J23" s="115">
        <f>I23/H23*100</f>
        <v>120.5399304841207</v>
      </c>
      <c r="K23" s="115">
        <f>N23+T23</f>
        <v>33097.800000000003</v>
      </c>
      <c r="L23" s="115">
        <f>O23+U23</f>
        <v>33455.542000000001</v>
      </c>
      <c r="M23" s="115">
        <f>L23/K23*100</f>
        <v>101.08086338064766</v>
      </c>
      <c r="N23" s="115">
        <v>14066.1</v>
      </c>
      <c r="O23" s="115">
        <v>16026.34</v>
      </c>
      <c r="P23" s="115">
        <f>O23/N23*100</f>
        <v>113.9359168497309</v>
      </c>
      <c r="Q23" s="115">
        <v>1493</v>
      </c>
      <c r="R23" s="115">
        <v>1776.7380000000001</v>
      </c>
      <c r="S23" s="115">
        <f>R23/Q23*100</f>
        <v>119.00455458807771</v>
      </c>
      <c r="T23" s="115">
        <v>19031.7</v>
      </c>
      <c r="U23" s="115">
        <v>17429.202000000001</v>
      </c>
      <c r="V23" s="115">
        <f>U23/T23*100</f>
        <v>91.579848358265423</v>
      </c>
      <c r="W23" s="115">
        <v>2166.1</v>
      </c>
      <c r="X23" s="115">
        <v>3193.74</v>
      </c>
      <c r="Y23" s="115">
        <f>X23/W23*100</f>
        <v>147.44194635520057</v>
      </c>
      <c r="Z23" s="115">
        <v>0</v>
      </c>
      <c r="AA23" s="115">
        <v>0</v>
      </c>
      <c r="AB23" s="115">
        <v>0</v>
      </c>
      <c r="AC23" s="115">
        <v>0</v>
      </c>
      <c r="AD23" s="115">
        <v>0</v>
      </c>
      <c r="AE23" s="115">
        <v>0</v>
      </c>
      <c r="AF23" s="115">
        <v>0</v>
      </c>
      <c r="AG23" s="115">
        <v>63836.800000000003</v>
      </c>
      <c r="AH23" s="115">
        <v>63836.800000000003</v>
      </c>
      <c r="AI23" s="115">
        <v>0</v>
      </c>
      <c r="AJ23" s="115">
        <v>0</v>
      </c>
      <c r="AK23" s="115">
        <v>0</v>
      </c>
      <c r="AL23" s="115">
        <v>0</v>
      </c>
      <c r="AM23" s="115">
        <v>0</v>
      </c>
      <c r="AN23" s="115">
        <v>0</v>
      </c>
      <c r="AO23" s="115">
        <v>0</v>
      </c>
      <c r="AP23" s="115">
        <v>0</v>
      </c>
      <c r="AQ23" s="115">
        <f>AT23+AV23+AX23+AZ23</f>
        <v>1383.6</v>
      </c>
      <c r="AR23" s="115">
        <f>AU23+AW23+AY23+BA23</f>
        <v>1121.932</v>
      </c>
      <c r="AS23" s="115">
        <f>AR23/AQ23*100</f>
        <v>81.08788667244869</v>
      </c>
      <c r="AT23" s="115">
        <v>0</v>
      </c>
      <c r="AU23" s="115">
        <v>0</v>
      </c>
      <c r="AV23" s="115">
        <v>1383.6</v>
      </c>
      <c r="AW23" s="115">
        <v>1121.932</v>
      </c>
      <c r="AX23" s="115">
        <v>0</v>
      </c>
      <c r="AY23" s="115">
        <v>0</v>
      </c>
      <c r="AZ23" s="115">
        <v>0</v>
      </c>
      <c r="BA23" s="115">
        <v>0</v>
      </c>
      <c r="BB23" s="115">
        <v>0</v>
      </c>
      <c r="BC23" s="115">
        <v>0</v>
      </c>
      <c r="BD23" s="115">
        <v>0</v>
      </c>
      <c r="BE23" s="115">
        <v>0</v>
      </c>
      <c r="BF23" s="115">
        <v>1155</v>
      </c>
      <c r="BG23" s="115">
        <v>843.9</v>
      </c>
      <c r="BH23" s="115">
        <v>6881</v>
      </c>
      <c r="BI23" s="115">
        <v>5263.54</v>
      </c>
      <c r="BJ23" s="115">
        <v>6881</v>
      </c>
      <c r="BK23" s="115">
        <v>5078.54</v>
      </c>
      <c r="BL23" s="115">
        <v>0</v>
      </c>
      <c r="BM23" s="115">
        <v>6635.3639999999996</v>
      </c>
      <c r="BN23" s="115">
        <v>0</v>
      </c>
      <c r="BO23" s="115">
        <v>390</v>
      </c>
      <c r="BP23" s="115">
        <v>0</v>
      </c>
      <c r="BQ23" s="115">
        <v>0</v>
      </c>
      <c r="BR23" s="115">
        <v>0</v>
      </c>
      <c r="BS23" s="115">
        <v>2980.3649999999998</v>
      </c>
      <c r="BT23" s="115">
        <v>0</v>
      </c>
      <c r="BU23" s="115">
        <f>N23+Q23+T23+W23+Z23+AC23+AE23+AG23+AI23+AK23+AM23+AO23+AT23+AV23+AX23+AZ23+BB23+BD23+BF23+BH23+BL23+BN23+BP23+BR23</f>
        <v>110013.30000000002</v>
      </c>
      <c r="BV23" s="115">
        <f>O23+R23+U23+X23+AA23+AD23+AF23+AH23+AJ23+AL23+AN23+AP23+AU23+AW23+AY23+BA23+BC23+BE23+BG23+BI23+BM23+BO23+BQ23+BS23+BT23</f>
        <v>119497.921</v>
      </c>
      <c r="BW23" s="115">
        <v>0</v>
      </c>
      <c r="BX23" s="115">
        <v>0</v>
      </c>
      <c r="BY23" s="115">
        <v>0</v>
      </c>
      <c r="BZ23" s="115">
        <v>5877.3</v>
      </c>
      <c r="CA23" s="115">
        <v>0</v>
      </c>
      <c r="CB23" s="115">
        <v>0</v>
      </c>
      <c r="CC23" s="115">
        <v>0</v>
      </c>
      <c r="CD23" s="115">
        <v>0</v>
      </c>
      <c r="CE23" s="115">
        <v>0</v>
      </c>
      <c r="CF23" s="115">
        <v>0</v>
      </c>
      <c r="CG23" s="115">
        <v>0</v>
      </c>
      <c r="CH23" s="115">
        <v>0</v>
      </c>
      <c r="CI23" s="115">
        <v>0</v>
      </c>
      <c r="CJ23" s="115">
        <f>BW23+BY23+CA23+CC23+CE23+CG23</f>
        <v>0</v>
      </c>
      <c r="CK23" s="115">
        <f>BX23+BZ23+CB23+CD23+CF23+CH23+CI23</f>
        <v>5877.3</v>
      </c>
      <c r="CN23" s="116"/>
      <c r="CP23" s="116"/>
      <c r="CQ23" s="116"/>
      <c r="CS23" s="116"/>
    </row>
    <row r="24" spans="1:97" s="117" customFormat="1" ht="22.5" customHeight="1" x14ac:dyDescent="0.2">
      <c r="A24" s="101">
        <v>15</v>
      </c>
      <c r="B24" s="121" t="s">
        <v>58</v>
      </c>
      <c r="C24" s="115">
        <v>0.30020000000000002</v>
      </c>
      <c r="D24" s="115">
        <v>41804.131600000001</v>
      </c>
      <c r="E24" s="115">
        <f>BU24+CJ24-CG24</f>
        <v>339983.4</v>
      </c>
      <c r="F24" s="115">
        <f>BV24+CK24-CH24</f>
        <v>344040.56480000005</v>
      </c>
      <c r="G24" s="115">
        <f>F24/E24*100</f>
        <v>101.19334202787549</v>
      </c>
      <c r="H24" s="115">
        <f>N24+Q24+T24+W24+Z24+AC24+AO24+AT24+AV24+AX24+AZ24+BB24+BF24+BH24+BL24+BN24+BR24</f>
        <v>94560.3</v>
      </c>
      <c r="I24" s="115">
        <f>O24+R24+U24+X24+AA24+AD24+AP24+AU24+AW24+AY24+BA24+BC24+BG24+BI24+BM24+BO24+BS24</f>
        <v>98323.289799999984</v>
      </c>
      <c r="J24" s="115">
        <f>I24/H24*100</f>
        <v>103.97946051355589</v>
      </c>
      <c r="K24" s="115">
        <f>N24+T24</f>
        <v>32430.2</v>
      </c>
      <c r="L24" s="115">
        <f>O24+U24</f>
        <v>39215.339</v>
      </c>
      <c r="M24" s="115">
        <f>L24/K24*100</f>
        <v>120.92228540064507</v>
      </c>
      <c r="N24" s="115">
        <v>10209</v>
      </c>
      <c r="O24" s="115">
        <v>8522.4110000000001</v>
      </c>
      <c r="P24" s="115">
        <f>O24/N24*100</f>
        <v>83.479390733666364</v>
      </c>
      <c r="Q24" s="115">
        <v>8227</v>
      </c>
      <c r="R24" s="115">
        <v>7320.5236000000004</v>
      </c>
      <c r="S24" s="115">
        <f>R24/Q24*100</f>
        <v>88.981689558769901</v>
      </c>
      <c r="T24" s="115">
        <v>22221.200000000001</v>
      </c>
      <c r="U24" s="115">
        <v>30692.928</v>
      </c>
      <c r="V24" s="115">
        <f>U24/T24*100</f>
        <v>138.12452972836752</v>
      </c>
      <c r="W24" s="115">
        <v>2316.8000000000002</v>
      </c>
      <c r="X24" s="115">
        <v>2472.4499999999998</v>
      </c>
      <c r="Y24" s="115">
        <f>X24/W24*100</f>
        <v>106.71831837016572</v>
      </c>
      <c r="Z24" s="115">
        <v>0</v>
      </c>
      <c r="AA24" s="115">
        <v>0</v>
      </c>
      <c r="AB24" s="115">
        <v>0</v>
      </c>
      <c r="AC24" s="115">
        <v>0</v>
      </c>
      <c r="AD24" s="115">
        <v>0</v>
      </c>
      <c r="AE24" s="115">
        <v>0</v>
      </c>
      <c r="AF24" s="115">
        <v>0</v>
      </c>
      <c r="AG24" s="115">
        <v>210081.8</v>
      </c>
      <c r="AH24" s="115">
        <v>210081.8</v>
      </c>
      <c r="AI24" s="115">
        <v>0</v>
      </c>
      <c r="AJ24" s="115">
        <v>0</v>
      </c>
      <c r="AK24" s="115">
        <v>2567.1</v>
      </c>
      <c r="AL24" s="115">
        <v>2567.1</v>
      </c>
      <c r="AM24" s="115">
        <v>0</v>
      </c>
      <c r="AN24" s="115">
        <v>0</v>
      </c>
      <c r="AO24" s="115">
        <v>0</v>
      </c>
      <c r="AP24" s="115">
        <v>0</v>
      </c>
      <c r="AQ24" s="115">
        <f>AT24+AV24+AX24+AZ24</f>
        <v>7250.3</v>
      </c>
      <c r="AR24" s="115">
        <f>AU24+AW24+AY24+BA24</f>
        <v>5900.6419999999998</v>
      </c>
      <c r="AS24" s="115">
        <f>AR24/AQ24*100</f>
        <v>81.384797870432948</v>
      </c>
      <c r="AT24" s="115">
        <v>7250.3</v>
      </c>
      <c r="AU24" s="115">
        <v>5600.6419999999998</v>
      </c>
      <c r="AV24" s="115">
        <v>0</v>
      </c>
      <c r="AW24" s="115">
        <v>0</v>
      </c>
      <c r="AX24" s="115">
        <v>0</v>
      </c>
      <c r="AY24" s="115">
        <v>0</v>
      </c>
      <c r="AZ24" s="115">
        <v>0</v>
      </c>
      <c r="BA24" s="115">
        <v>300</v>
      </c>
      <c r="BB24" s="115">
        <v>0</v>
      </c>
      <c r="BC24" s="115">
        <v>0</v>
      </c>
      <c r="BD24" s="115">
        <v>0</v>
      </c>
      <c r="BE24" s="115">
        <v>0</v>
      </c>
      <c r="BF24" s="115">
        <v>7848</v>
      </c>
      <c r="BG24" s="115">
        <v>8060.08</v>
      </c>
      <c r="BH24" s="115">
        <v>31168</v>
      </c>
      <c r="BI24" s="115">
        <v>29257.618999999999</v>
      </c>
      <c r="BJ24" s="115">
        <v>19450</v>
      </c>
      <c r="BK24" s="115">
        <v>17673.734</v>
      </c>
      <c r="BL24" s="115">
        <v>3000</v>
      </c>
      <c r="BM24" s="115">
        <v>3674.6361999999999</v>
      </c>
      <c r="BN24" s="115">
        <v>200</v>
      </c>
      <c r="BO24" s="115">
        <v>10</v>
      </c>
      <c r="BP24" s="115">
        <v>0</v>
      </c>
      <c r="BQ24" s="115">
        <v>0</v>
      </c>
      <c r="BR24" s="115">
        <v>2120</v>
      </c>
      <c r="BS24" s="115">
        <v>2412</v>
      </c>
      <c r="BT24" s="115">
        <v>0</v>
      </c>
      <c r="BU24" s="115">
        <f>N24+Q24+T24+W24+Z24+AC24+AE24+AG24+AI24+AK24+AM24+AO24+AT24+AV24+AX24+AZ24+BB24+BD24+BF24+BH24+BL24+BN24+BP24+BR24</f>
        <v>307209.2</v>
      </c>
      <c r="BV24" s="115">
        <f>O24+R24+U24+X24+AA24+AD24+AF24+AH24+AJ24+AL24+AN24+AP24+AU24+AW24+AY24+BA24+BC24+BE24+BG24+BI24+BM24+BO24+BQ24+BS24+BT24</f>
        <v>310972.18980000005</v>
      </c>
      <c r="BW24" s="115">
        <v>0</v>
      </c>
      <c r="BX24" s="115">
        <v>0</v>
      </c>
      <c r="BY24" s="115">
        <v>32774.199999999997</v>
      </c>
      <c r="BZ24" s="115">
        <v>32068.375</v>
      </c>
      <c r="CA24" s="115">
        <v>0</v>
      </c>
      <c r="CB24" s="115">
        <v>0</v>
      </c>
      <c r="CC24" s="115">
        <v>0</v>
      </c>
      <c r="CD24" s="115">
        <v>1000</v>
      </c>
      <c r="CE24" s="115">
        <v>0</v>
      </c>
      <c r="CF24" s="115">
        <v>0</v>
      </c>
      <c r="CG24" s="115">
        <v>45670.400000000001</v>
      </c>
      <c r="CH24" s="115">
        <v>22000</v>
      </c>
      <c r="CI24" s="115">
        <v>0</v>
      </c>
      <c r="CJ24" s="115">
        <f>BW24+BY24+CA24+CC24+CE24+CG24</f>
        <v>78444.600000000006</v>
      </c>
      <c r="CK24" s="115">
        <f>BX24+BZ24+CB24+CD24+CF24+CH24+CI24</f>
        <v>55068.375</v>
      </c>
      <c r="CN24" s="116"/>
      <c r="CP24" s="116"/>
      <c r="CQ24" s="116"/>
      <c r="CS24" s="116"/>
    </row>
    <row r="25" spans="1:97" s="117" customFormat="1" ht="22.5" customHeight="1" x14ac:dyDescent="0.2">
      <c r="A25" s="101">
        <v>16</v>
      </c>
      <c r="B25" s="121" t="s">
        <v>59</v>
      </c>
      <c r="C25" s="115">
        <v>156.31370000000001</v>
      </c>
      <c r="D25" s="115">
        <v>5789.665</v>
      </c>
      <c r="E25" s="115">
        <f>BU25+CJ25-CG25</f>
        <v>249098.6</v>
      </c>
      <c r="F25" s="115">
        <f>BV25+CK25-CH25</f>
        <v>237859.15100000001</v>
      </c>
      <c r="G25" s="115">
        <f>F25/E25*100</f>
        <v>95.487951758861755</v>
      </c>
      <c r="H25" s="115">
        <f>N25+Q25+T25+W25+Z25+AC25+AO25+AT25+AV25+AX25+AZ25+BB25+BF25+BH25+BL25+BN25+BR25</f>
        <v>84666</v>
      </c>
      <c r="I25" s="115">
        <f>O25+R25+U25+X25+AA25+AD25+AP25+AU25+AW25+AY25+BA25+BC25+BG25+BI25+BM25+BO25+BS25</f>
        <v>73426.550999999992</v>
      </c>
      <c r="J25" s="115">
        <f>I25/H25*100</f>
        <v>86.724955708312663</v>
      </c>
      <c r="K25" s="115">
        <f>N25+T25</f>
        <v>24979.8</v>
      </c>
      <c r="L25" s="115">
        <f>O25+U25</f>
        <v>23652.595999999998</v>
      </c>
      <c r="M25" s="115">
        <f>L25/K25*100</f>
        <v>94.686891007934406</v>
      </c>
      <c r="N25" s="115">
        <v>1933.8</v>
      </c>
      <c r="O25" s="115">
        <v>1481.8309999999999</v>
      </c>
      <c r="P25" s="115">
        <f>O25/N25*100</f>
        <v>76.62793463646706</v>
      </c>
      <c r="Q25" s="115">
        <v>12556.2</v>
      </c>
      <c r="R25" s="115">
        <v>13540.494000000001</v>
      </c>
      <c r="S25" s="115">
        <f>R25/Q25*100</f>
        <v>107.83910737324986</v>
      </c>
      <c r="T25" s="115">
        <v>23046</v>
      </c>
      <c r="U25" s="115">
        <v>22170.764999999999</v>
      </c>
      <c r="V25" s="115">
        <f>U25/T25*100</f>
        <v>96.202225982816969</v>
      </c>
      <c r="W25" s="115">
        <v>2956</v>
      </c>
      <c r="X25" s="115">
        <v>2342.1</v>
      </c>
      <c r="Y25" s="115">
        <f>X25/W25*100</f>
        <v>79.232070365358581</v>
      </c>
      <c r="Z25" s="115">
        <v>0</v>
      </c>
      <c r="AA25" s="115">
        <v>0</v>
      </c>
      <c r="AB25" s="115">
        <v>0</v>
      </c>
      <c r="AC25" s="115">
        <v>0</v>
      </c>
      <c r="AD25" s="115">
        <v>0</v>
      </c>
      <c r="AE25" s="115">
        <v>0</v>
      </c>
      <c r="AF25" s="115">
        <v>0</v>
      </c>
      <c r="AG25" s="115">
        <v>162882.5</v>
      </c>
      <c r="AH25" s="115">
        <v>162882.5</v>
      </c>
      <c r="AI25" s="115">
        <v>0</v>
      </c>
      <c r="AJ25" s="115">
        <v>0</v>
      </c>
      <c r="AK25" s="115">
        <v>700.1</v>
      </c>
      <c r="AL25" s="115">
        <v>700.1</v>
      </c>
      <c r="AM25" s="115">
        <v>0</v>
      </c>
      <c r="AN25" s="115">
        <v>0</v>
      </c>
      <c r="AO25" s="115">
        <v>0</v>
      </c>
      <c r="AP25" s="115">
        <v>0</v>
      </c>
      <c r="AQ25" s="115">
        <f>AT25+AV25+AX25+AZ25</f>
        <v>2746</v>
      </c>
      <c r="AR25" s="115">
        <f>AU25+AW25+AY25+BA25</f>
        <v>3024.4450000000002</v>
      </c>
      <c r="AS25" s="115">
        <f>AR25/AQ25*100</f>
        <v>110.14002184996359</v>
      </c>
      <c r="AT25" s="115">
        <v>2686</v>
      </c>
      <c r="AU25" s="115">
        <v>3024.4450000000002</v>
      </c>
      <c r="AV25" s="115">
        <v>0</v>
      </c>
      <c r="AW25" s="115">
        <v>0</v>
      </c>
      <c r="AX25" s="115">
        <v>0</v>
      </c>
      <c r="AY25" s="115">
        <v>0</v>
      </c>
      <c r="AZ25" s="115">
        <v>60</v>
      </c>
      <c r="BA25" s="115">
        <v>0</v>
      </c>
      <c r="BB25" s="115">
        <v>0</v>
      </c>
      <c r="BC25" s="115">
        <v>0</v>
      </c>
      <c r="BD25" s="115">
        <v>0</v>
      </c>
      <c r="BE25" s="115">
        <v>0</v>
      </c>
      <c r="BF25" s="115">
        <v>9260</v>
      </c>
      <c r="BG25" s="115">
        <v>9872.9500000000007</v>
      </c>
      <c r="BH25" s="115">
        <v>10820</v>
      </c>
      <c r="BI25" s="115">
        <v>7598.0540000000001</v>
      </c>
      <c r="BJ25" s="115">
        <v>10800</v>
      </c>
      <c r="BK25" s="115">
        <v>7557.0540000000001</v>
      </c>
      <c r="BL25" s="115">
        <v>5548</v>
      </c>
      <c r="BM25" s="115">
        <v>5511.6120000000001</v>
      </c>
      <c r="BN25" s="115">
        <v>200</v>
      </c>
      <c r="BO25" s="115">
        <v>200</v>
      </c>
      <c r="BP25" s="115">
        <v>850</v>
      </c>
      <c r="BQ25" s="115">
        <v>850</v>
      </c>
      <c r="BR25" s="115">
        <v>15600</v>
      </c>
      <c r="BS25" s="115">
        <v>7684.3</v>
      </c>
      <c r="BT25" s="115">
        <v>0</v>
      </c>
      <c r="BU25" s="115">
        <f>N25+Q25+T25+W25+Z25+AC25+AE25+AG25+AI25+AK25+AM25+AO25+AT25+AV25+AX25+AZ25+BB25+BD25+BF25+BH25+BL25+BN25+BP25+BR25</f>
        <v>249098.6</v>
      </c>
      <c r="BV25" s="115">
        <f>O25+R25+U25+X25+AA25+AD25+AF25+AH25+AJ25+AL25+AN25+AP25+AU25+AW25+AY25+BA25+BC25+BE25+BG25+BI25+BM25+BO25+BQ25+BS25+BT25</f>
        <v>237859.15100000001</v>
      </c>
      <c r="BW25" s="115">
        <v>0</v>
      </c>
      <c r="BX25" s="115">
        <v>0</v>
      </c>
      <c r="BY25" s="115">
        <v>0</v>
      </c>
      <c r="BZ25" s="115">
        <v>0</v>
      </c>
      <c r="CA25" s="115">
        <v>0</v>
      </c>
      <c r="CB25" s="115">
        <v>0</v>
      </c>
      <c r="CC25" s="115">
        <v>0</v>
      </c>
      <c r="CD25" s="115">
        <v>0</v>
      </c>
      <c r="CE25" s="115">
        <v>0</v>
      </c>
      <c r="CF25" s="115">
        <v>0</v>
      </c>
      <c r="CG25" s="115">
        <v>5500</v>
      </c>
      <c r="CH25" s="115">
        <v>5500</v>
      </c>
      <c r="CI25" s="115">
        <v>0</v>
      </c>
      <c r="CJ25" s="115">
        <f>BW25+BY25+CA25+CC25+CE25+CG25</f>
        <v>5500</v>
      </c>
      <c r="CK25" s="115">
        <f>BX25+BZ25+CB25+CD25+CF25+CH25+CI25</f>
        <v>5500</v>
      </c>
      <c r="CN25" s="116"/>
      <c r="CP25" s="116"/>
      <c r="CQ25" s="116"/>
      <c r="CS25" s="116"/>
    </row>
    <row r="26" spans="1:97" s="117" customFormat="1" ht="22.5" customHeight="1" x14ac:dyDescent="0.2">
      <c r="A26" s="101">
        <v>17</v>
      </c>
      <c r="B26" s="121" t="s">
        <v>60</v>
      </c>
      <c r="C26" s="115">
        <v>1067.8434</v>
      </c>
      <c r="D26" s="115">
        <v>1242.2809</v>
      </c>
      <c r="E26" s="115">
        <f>BU26+CJ26-CG26</f>
        <v>11995.7</v>
      </c>
      <c r="F26" s="115">
        <f>BV26+CK26-CH26</f>
        <v>12332.867999999999</v>
      </c>
      <c r="G26" s="115">
        <f>F26/E26*100</f>
        <v>102.81074051535131</v>
      </c>
      <c r="H26" s="115">
        <f>N26+Q26+T26+W26+Z26+AC26+AO26+AT26+AV26+AX26+AZ26+BB26+BF26+BH26+BL26+BN26+BR26</f>
        <v>5442</v>
      </c>
      <c r="I26" s="115">
        <f>O26+R26+U26+X26+AA26+AD26+AP26+AU26+AW26+AY26+BA26+BC26+BG26+BI26+BM26+BO26+BS26</f>
        <v>5779.1679999999988</v>
      </c>
      <c r="J26" s="115">
        <f>I26/H26*100</f>
        <v>106.19566335905914</v>
      </c>
      <c r="K26" s="115">
        <f>N26+T26</f>
        <v>822</v>
      </c>
      <c r="L26" s="115">
        <f>O26+U26</f>
        <v>1167.2469999999998</v>
      </c>
      <c r="M26" s="115">
        <f>L26/K26*100</f>
        <v>142.0008515815085</v>
      </c>
      <c r="N26" s="115">
        <v>22</v>
      </c>
      <c r="O26" s="115">
        <v>90.338999999999999</v>
      </c>
      <c r="P26" s="115">
        <f>O26/N26*100</f>
        <v>410.63181818181818</v>
      </c>
      <c r="Q26" s="115">
        <v>1100</v>
      </c>
      <c r="R26" s="115">
        <v>989.41499999999996</v>
      </c>
      <c r="S26" s="115">
        <f>R26/Q26*100</f>
        <v>89.946818181818173</v>
      </c>
      <c r="T26" s="115">
        <v>800</v>
      </c>
      <c r="U26" s="115">
        <v>1076.9079999999999</v>
      </c>
      <c r="V26" s="115">
        <f>U26/T26*100</f>
        <v>134.61349999999999</v>
      </c>
      <c r="W26" s="115">
        <v>20</v>
      </c>
      <c r="X26" s="115">
        <v>15</v>
      </c>
      <c r="Y26" s="115">
        <f>X26/W26*100</f>
        <v>75</v>
      </c>
      <c r="Z26" s="115">
        <v>0</v>
      </c>
      <c r="AA26" s="115">
        <v>0</v>
      </c>
      <c r="AB26" s="115">
        <v>0</v>
      </c>
      <c r="AC26" s="115">
        <v>0</v>
      </c>
      <c r="AD26" s="115">
        <v>0</v>
      </c>
      <c r="AE26" s="115">
        <v>0</v>
      </c>
      <c r="AF26" s="115">
        <v>0</v>
      </c>
      <c r="AG26" s="115">
        <v>6553.7</v>
      </c>
      <c r="AH26" s="115">
        <v>6553.7</v>
      </c>
      <c r="AI26" s="115">
        <v>0</v>
      </c>
      <c r="AJ26" s="115">
        <v>0</v>
      </c>
      <c r="AK26" s="115">
        <v>0</v>
      </c>
      <c r="AL26" s="115">
        <v>0</v>
      </c>
      <c r="AM26" s="115">
        <v>0</v>
      </c>
      <c r="AN26" s="115">
        <v>0</v>
      </c>
      <c r="AO26" s="115">
        <v>0</v>
      </c>
      <c r="AP26" s="115">
        <v>0</v>
      </c>
      <c r="AQ26" s="115">
        <f>AT26+AV26+AX26+AZ26</f>
        <v>2000</v>
      </c>
      <c r="AR26" s="115">
        <f>AU26+AW26+AY26+BA26</f>
        <v>2176.6999999999998</v>
      </c>
      <c r="AS26" s="115">
        <f>AR26/AQ26*100</f>
        <v>108.83499999999999</v>
      </c>
      <c r="AT26" s="115">
        <v>2000</v>
      </c>
      <c r="AU26" s="115">
        <v>2176.6999999999998</v>
      </c>
      <c r="AV26" s="115">
        <v>0</v>
      </c>
      <c r="AW26" s="115">
        <v>0</v>
      </c>
      <c r="AX26" s="115">
        <v>0</v>
      </c>
      <c r="AY26" s="115">
        <v>0</v>
      </c>
      <c r="AZ26" s="115">
        <v>0</v>
      </c>
      <c r="BA26" s="115">
        <v>0</v>
      </c>
      <c r="BB26" s="115">
        <v>0</v>
      </c>
      <c r="BC26" s="115">
        <v>0</v>
      </c>
      <c r="BD26" s="115">
        <v>0</v>
      </c>
      <c r="BE26" s="115">
        <v>0</v>
      </c>
      <c r="BF26" s="115">
        <v>0</v>
      </c>
      <c r="BG26" s="115">
        <v>0</v>
      </c>
      <c r="BH26" s="115">
        <v>1200</v>
      </c>
      <c r="BI26" s="115">
        <v>962.49800000000005</v>
      </c>
      <c r="BJ26" s="115">
        <v>400</v>
      </c>
      <c r="BK26" s="115">
        <v>16.850000000000001</v>
      </c>
      <c r="BL26" s="115">
        <v>300</v>
      </c>
      <c r="BM26" s="115">
        <v>357.30799999999999</v>
      </c>
      <c r="BN26" s="115">
        <v>0</v>
      </c>
      <c r="BO26" s="115">
        <v>100</v>
      </c>
      <c r="BP26" s="115">
        <v>0</v>
      </c>
      <c r="BQ26" s="115">
        <v>0</v>
      </c>
      <c r="BR26" s="115">
        <v>0</v>
      </c>
      <c r="BS26" s="115">
        <v>11</v>
      </c>
      <c r="BT26" s="115">
        <v>0</v>
      </c>
      <c r="BU26" s="115">
        <f>N26+Q26+T26+W26+Z26+AC26+AE26+AG26+AI26+AK26+AM26+AO26+AT26+AV26+AX26+AZ26+BB26+BD26+BF26+BH26+BL26+BN26+BP26+BR26</f>
        <v>11995.7</v>
      </c>
      <c r="BV26" s="115">
        <f>O26+R26+U26+X26+AA26+AD26+AF26+AH26+AJ26+AL26+AN26+AP26+AU26+AW26+AY26+BA26+BC26+BE26+BG26+BI26+BM26+BO26+BQ26+BS26+BT26</f>
        <v>12332.867999999999</v>
      </c>
      <c r="BW26" s="115">
        <v>0</v>
      </c>
      <c r="BX26" s="115">
        <v>0</v>
      </c>
      <c r="BY26" s="115">
        <v>0</v>
      </c>
      <c r="BZ26" s="115">
        <v>0</v>
      </c>
      <c r="CA26" s="115">
        <v>0</v>
      </c>
      <c r="CB26" s="115">
        <v>0</v>
      </c>
      <c r="CC26" s="115">
        <v>0</v>
      </c>
      <c r="CD26" s="115">
        <v>0</v>
      </c>
      <c r="CE26" s="115">
        <v>0</v>
      </c>
      <c r="CF26" s="115">
        <v>0</v>
      </c>
      <c r="CG26" s="115">
        <v>0</v>
      </c>
      <c r="CH26" s="115">
        <v>0</v>
      </c>
      <c r="CI26" s="115">
        <v>0</v>
      </c>
      <c r="CJ26" s="115">
        <f>BW26+BY26+CA26+CC26+CE26+CG26</f>
        <v>0</v>
      </c>
      <c r="CK26" s="115">
        <f>BX26+BZ26+CB26+CD26+CF26+CH26+CI26</f>
        <v>0</v>
      </c>
      <c r="CN26" s="116"/>
      <c r="CP26" s="116"/>
      <c r="CQ26" s="116"/>
      <c r="CS26" s="116"/>
    </row>
    <row r="27" spans="1:97" s="117" customFormat="1" ht="22.5" customHeight="1" x14ac:dyDescent="0.2">
      <c r="A27" s="101">
        <v>18</v>
      </c>
      <c r="B27" s="121" t="s">
        <v>61</v>
      </c>
      <c r="C27" s="115">
        <v>6796.9937</v>
      </c>
      <c r="D27" s="115">
        <v>29146.118600000002</v>
      </c>
      <c r="E27" s="115">
        <f>BU27+CJ27-CG27</f>
        <v>124715.3</v>
      </c>
      <c r="F27" s="115">
        <f>BV27+CK27-CH27</f>
        <v>132015.27900000001</v>
      </c>
      <c r="G27" s="115">
        <f>F27/E27*100</f>
        <v>105.85331470958255</v>
      </c>
      <c r="H27" s="115">
        <f>N27+Q27+T27+W27+Z27+AC27+AO27+AT27+AV27+AX27+AZ27+BB27+BF27+BH27+BL27+BN27+BR27</f>
        <v>23950</v>
      </c>
      <c r="I27" s="115">
        <f>O27+R27+U27+X27+AA27+AD27+AP27+AU27+AW27+AY27+BA27+BC27+BG27+BI27+BM27+BO27+BS27</f>
        <v>31249.978999999999</v>
      </c>
      <c r="J27" s="115">
        <f>I27/H27*100</f>
        <v>130.48007933194154</v>
      </c>
      <c r="K27" s="115">
        <f>N27+T27</f>
        <v>8820</v>
      </c>
      <c r="L27" s="115">
        <f>O27+U27</f>
        <v>9122.8729999999996</v>
      </c>
      <c r="M27" s="115">
        <f>L27/K27*100</f>
        <v>103.4339342403628</v>
      </c>
      <c r="N27" s="115">
        <v>720</v>
      </c>
      <c r="O27" s="115">
        <v>772.60400000000004</v>
      </c>
      <c r="P27" s="115">
        <f>O27/N27*100</f>
        <v>107.30611111111112</v>
      </c>
      <c r="Q27" s="115">
        <v>3900</v>
      </c>
      <c r="R27" s="115">
        <v>3928.9589999999998</v>
      </c>
      <c r="S27" s="115">
        <f>R27/Q27*100</f>
        <v>100.74253846153847</v>
      </c>
      <c r="T27" s="115">
        <v>8100</v>
      </c>
      <c r="U27" s="115">
        <v>8350.2690000000002</v>
      </c>
      <c r="V27" s="115">
        <f>U27/T27*100</f>
        <v>103.08974074074075</v>
      </c>
      <c r="W27" s="115">
        <v>230</v>
      </c>
      <c r="X27" s="115">
        <v>470.8</v>
      </c>
      <c r="Y27" s="115">
        <f>X27/W27*100</f>
        <v>204.69565217391303</v>
      </c>
      <c r="Z27" s="115">
        <v>0</v>
      </c>
      <c r="AA27" s="115">
        <v>0</v>
      </c>
      <c r="AB27" s="115">
        <v>0</v>
      </c>
      <c r="AC27" s="115">
        <v>0</v>
      </c>
      <c r="AD27" s="115">
        <v>0</v>
      </c>
      <c r="AE27" s="115">
        <v>0</v>
      </c>
      <c r="AF27" s="115">
        <v>0</v>
      </c>
      <c r="AG27" s="115">
        <v>93890.3</v>
      </c>
      <c r="AH27" s="115">
        <v>93890.3</v>
      </c>
      <c r="AI27" s="115">
        <v>0</v>
      </c>
      <c r="AJ27" s="115">
        <v>0</v>
      </c>
      <c r="AK27" s="115">
        <v>0</v>
      </c>
      <c r="AL27" s="115">
        <v>0</v>
      </c>
      <c r="AM27" s="115">
        <v>0</v>
      </c>
      <c r="AN27" s="115">
        <v>0</v>
      </c>
      <c r="AO27" s="115">
        <v>0</v>
      </c>
      <c r="AP27" s="115">
        <v>0</v>
      </c>
      <c r="AQ27" s="115">
        <f>AT27+AV27+AX27+AZ27</f>
        <v>1100</v>
      </c>
      <c r="AR27" s="115">
        <f>AU27+AW27+AY27+BA27</f>
        <v>1100.076</v>
      </c>
      <c r="AS27" s="115">
        <f>AR27/AQ27*100</f>
        <v>100.0069090909091</v>
      </c>
      <c r="AT27" s="115">
        <v>1100</v>
      </c>
      <c r="AU27" s="115">
        <v>1100.076</v>
      </c>
      <c r="AV27" s="115">
        <v>0</v>
      </c>
      <c r="AW27" s="115">
        <v>0</v>
      </c>
      <c r="AX27" s="115">
        <v>0</v>
      </c>
      <c r="AY27" s="115">
        <v>0</v>
      </c>
      <c r="AZ27" s="115">
        <v>0</v>
      </c>
      <c r="BA27" s="115">
        <v>0</v>
      </c>
      <c r="BB27" s="115">
        <v>0</v>
      </c>
      <c r="BC27" s="115">
        <v>0</v>
      </c>
      <c r="BD27" s="115">
        <v>0</v>
      </c>
      <c r="BE27" s="115">
        <v>0</v>
      </c>
      <c r="BF27" s="115">
        <v>3000</v>
      </c>
      <c r="BG27" s="115">
        <v>3280</v>
      </c>
      <c r="BH27" s="115">
        <v>6900</v>
      </c>
      <c r="BI27" s="115">
        <v>4751.5</v>
      </c>
      <c r="BJ27" s="115">
        <v>3500</v>
      </c>
      <c r="BK27" s="115">
        <v>2853</v>
      </c>
      <c r="BL27" s="115">
        <v>0</v>
      </c>
      <c r="BM27" s="115">
        <v>8569.7710000000006</v>
      </c>
      <c r="BN27" s="115">
        <v>0</v>
      </c>
      <c r="BO27" s="115">
        <v>0</v>
      </c>
      <c r="BP27" s="115">
        <v>0</v>
      </c>
      <c r="BQ27" s="115">
        <v>0</v>
      </c>
      <c r="BR27" s="115">
        <v>0</v>
      </c>
      <c r="BS27" s="115">
        <v>26</v>
      </c>
      <c r="BT27" s="115">
        <v>0</v>
      </c>
      <c r="BU27" s="115">
        <f>N27+Q27+T27+W27+Z27+AC27+AE27+AG27+AI27+AK27+AM27+AO27+AT27+AV27+AX27+AZ27+BB27+BD27+BF27+BH27+BL27+BN27+BP27+BR27</f>
        <v>117840.3</v>
      </c>
      <c r="BV27" s="115">
        <f>O27+R27+U27+X27+AA27+AD27+AF27+AH27+AJ27+AL27+AN27+AP27+AU27+AW27+AY27+BA27+BC27+BE27+BG27+BI27+BM27+BO27+BQ27+BS27+BT27</f>
        <v>125140.27900000001</v>
      </c>
      <c r="BW27" s="115">
        <v>0</v>
      </c>
      <c r="BX27" s="115">
        <v>0</v>
      </c>
      <c r="BY27" s="115">
        <v>6875</v>
      </c>
      <c r="BZ27" s="115">
        <v>6875</v>
      </c>
      <c r="CA27" s="115">
        <v>0</v>
      </c>
      <c r="CB27" s="115">
        <v>0</v>
      </c>
      <c r="CC27" s="115">
        <v>0</v>
      </c>
      <c r="CD27" s="115">
        <v>0</v>
      </c>
      <c r="CE27" s="115">
        <v>0</v>
      </c>
      <c r="CF27" s="115">
        <v>0</v>
      </c>
      <c r="CG27" s="115">
        <v>0</v>
      </c>
      <c r="CH27" s="115">
        <v>0</v>
      </c>
      <c r="CI27" s="115">
        <v>0</v>
      </c>
      <c r="CJ27" s="115">
        <f>BW27+BY27+CA27+CC27+CE27+CG27</f>
        <v>6875</v>
      </c>
      <c r="CK27" s="115">
        <f>BX27+BZ27+CB27+CD27+CF27+CH27+CI27</f>
        <v>6875</v>
      </c>
      <c r="CN27" s="116"/>
      <c r="CP27" s="116"/>
      <c r="CQ27" s="116"/>
      <c r="CS27" s="116"/>
    </row>
    <row r="28" spans="1:97" s="117" customFormat="1" ht="22.5" customHeight="1" x14ac:dyDescent="0.2">
      <c r="A28" s="101">
        <v>19</v>
      </c>
      <c r="B28" s="121" t="s">
        <v>62</v>
      </c>
      <c r="C28" s="115">
        <v>3789.9391000000001</v>
      </c>
      <c r="D28" s="115">
        <v>1.4001999999999999</v>
      </c>
      <c r="E28" s="115">
        <f>BU28+CJ28-CG28</f>
        <v>24607.1</v>
      </c>
      <c r="F28" s="115">
        <f>BV28+CK28-CH28</f>
        <v>22981.492999999999</v>
      </c>
      <c r="G28" s="115">
        <f>F28/E28*100</f>
        <v>93.393748145860343</v>
      </c>
      <c r="H28" s="115">
        <f>N28+Q28+T28+W28+Z28+AC28+AO28+AT28+AV28+AX28+AZ28+BB28+BF28+BH28+BL28+BN28+BR28</f>
        <v>12621</v>
      </c>
      <c r="I28" s="115">
        <f>O28+R28+U28+X28+AA28+AD28+AP28+AU28+AW28+AY28+BA28+BC28+BG28+BI28+BM28+BO28+BS28</f>
        <v>10995.393</v>
      </c>
      <c r="J28" s="115">
        <f>I28/H28*100</f>
        <v>87.119824102685996</v>
      </c>
      <c r="K28" s="115">
        <f>N28+T28</f>
        <v>3670</v>
      </c>
      <c r="L28" s="115">
        <f>O28+U28</f>
        <v>4609.1440000000002</v>
      </c>
      <c r="M28" s="115">
        <f>L28/K28*100</f>
        <v>125.58975476839238</v>
      </c>
      <c r="N28" s="115">
        <v>245</v>
      </c>
      <c r="O28" s="115">
        <v>537.22799999999995</v>
      </c>
      <c r="P28" s="115">
        <f>O28/N28*100</f>
        <v>219.27673469387753</v>
      </c>
      <c r="Q28" s="115">
        <v>1450</v>
      </c>
      <c r="R28" s="115">
        <v>1945.7729999999999</v>
      </c>
      <c r="S28" s="115">
        <f>R28/Q28*100</f>
        <v>134.19124137931033</v>
      </c>
      <c r="T28" s="115">
        <v>3425</v>
      </c>
      <c r="U28" s="115">
        <v>4071.9160000000002</v>
      </c>
      <c r="V28" s="115">
        <f>U28/T28*100</f>
        <v>118.88805839416059</v>
      </c>
      <c r="W28" s="115">
        <v>439</v>
      </c>
      <c r="X28" s="115">
        <v>603.66999999999996</v>
      </c>
      <c r="Y28" s="115">
        <f>X28/W28*100</f>
        <v>137.51025056947609</v>
      </c>
      <c r="Z28" s="115">
        <v>0</v>
      </c>
      <c r="AA28" s="115">
        <v>0</v>
      </c>
      <c r="AB28" s="115">
        <v>0</v>
      </c>
      <c r="AC28" s="115">
        <v>0</v>
      </c>
      <c r="AD28" s="115">
        <v>0</v>
      </c>
      <c r="AE28" s="115">
        <v>0</v>
      </c>
      <c r="AF28" s="115">
        <v>0</v>
      </c>
      <c r="AG28" s="115">
        <v>11986.1</v>
      </c>
      <c r="AH28" s="115">
        <v>11986.1</v>
      </c>
      <c r="AI28" s="115">
        <v>0</v>
      </c>
      <c r="AJ28" s="115">
        <v>0</v>
      </c>
      <c r="AK28" s="115">
        <v>0</v>
      </c>
      <c r="AL28" s="115">
        <v>0</v>
      </c>
      <c r="AM28" s="115">
        <v>0</v>
      </c>
      <c r="AN28" s="115">
        <v>0</v>
      </c>
      <c r="AO28" s="115">
        <v>0</v>
      </c>
      <c r="AP28" s="115">
        <v>0</v>
      </c>
      <c r="AQ28" s="115">
        <f>AT28+AV28+AX28+AZ28</f>
        <v>95</v>
      </c>
      <c r="AR28" s="115">
        <f>AU28+AW28+AY28+BA28</f>
        <v>152.20400000000001</v>
      </c>
      <c r="AS28" s="115">
        <f>AR28/AQ28*100</f>
        <v>160.21473684210528</v>
      </c>
      <c r="AT28" s="115">
        <v>95</v>
      </c>
      <c r="AU28" s="115">
        <v>152.20400000000001</v>
      </c>
      <c r="AV28" s="115">
        <v>0</v>
      </c>
      <c r="AW28" s="115">
        <v>0</v>
      </c>
      <c r="AX28" s="115">
        <v>0</v>
      </c>
      <c r="AY28" s="115">
        <v>0</v>
      </c>
      <c r="AZ28" s="115">
        <v>0</v>
      </c>
      <c r="BA28" s="115">
        <v>0</v>
      </c>
      <c r="BB28" s="115">
        <v>0</v>
      </c>
      <c r="BC28" s="115">
        <v>0</v>
      </c>
      <c r="BD28" s="115">
        <v>0</v>
      </c>
      <c r="BE28" s="115">
        <v>0</v>
      </c>
      <c r="BF28" s="115">
        <v>45</v>
      </c>
      <c r="BG28" s="115">
        <v>111</v>
      </c>
      <c r="BH28" s="115">
        <v>3050</v>
      </c>
      <c r="BI28" s="115">
        <v>2317.1030000000001</v>
      </c>
      <c r="BJ28" s="115">
        <v>1050</v>
      </c>
      <c r="BK28" s="115">
        <v>867.10299999999995</v>
      </c>
      <c r="BL28" s="115">
        <v>0</v>
      </c>
      <c r="BM28" s="115">
        <v>1236.499</v>
      </c>
      <c r="BN28" s="115">
        <v>0</v>
      </c>
      <c r="BO28" s="115">
        <v>0</v>
      </c>
      <c r="BP28" s="115">
        <v>0</v>
      </c>
      <c r="BQ28" s="115">
        <v>0</v>
      </c>
      <c r="BR28" s="115">
        <v>3872</v>
      </c>
      <c r="BS28" s="115">
        <v>20</v>
      </c>
      <c r="BT28" s="115">
        <v>0</v>
      </c>
      <c r="BU28" s="115">
        <f>N28+Q28+T28+W28+Z28+AC28+AE28+AG28+AI28+AK28+AM28+AO28+AT28+AV28+AX28+AZ28+BB28+BD28+BF28+BH28+BL28+BN28+BP28+BR28</f>
        <v>24607.1</v>
      </c>
      <c r="BV28" s="115">
        <f>O28+R28+U28+X28+AA28+AD28+AF28+AH28+AJ28+AL28+AN28+AP28+AU28+AW28+AY28+BA28+BC28+BE28+BG28+BI28+BM28+BO28+BQ28+BS28+BT28</f>
        <v>22981.492999999999</v>
      </c>
      <c r="BW28" s="115">
        <v>0</v>
      </c>
      <c r="BX28" s="115">
        <v>0</v>
      </c>
      <c r="BY28" s="115">
        <v>0</v>
      </c>
      <c r="BZ28" s="115">
        <v>0</v>
      </c>
      <c r="CA28" s="115">
        <v>0</v>
      </c>
      <c r="CB28" s="115">
        <v>0</v>
      </c>
      <c r="CC28" s="115">
        <v>0</v>
      </c>
      <c r="CD28" s="115">
        <v>0</v>
      </c>
      <c r="CE28" s="115">
        <v>0</v>
      </c>
      <c r="CF28" s="115">
        <v>0</v>
      </c>
      <c r="CG28" s="115">
        <v>0</v>
      </c>
      <c r="CH28" s="115">
        <v>0</v>
      </c>
      <c r="CI28" s="115">
        <v>0</v>
      </c>
      <c r="CJ28" s="115">
        <f>BW28+BY28+CA28+CC28+CE28+CG28</f>
        <v>0</v>
      </c>
      <c r="CK28" s="115">
        <f>BX28+BZ28+CB28+CD28+CF28+CH28+CI28</f>
        <v>0</v>
      </c>
      <c r="CN28" s="116"/>
      <c r="CP28" s="116"/>
      <c r="CQ28" s="116"/>
      <c r="CS28" s="116"/>
    </row>
    <row r="29" spans="1:97" s="117" customFormat="1" ht="22.5" customHeight="1" x14ac:dyDescent="0.2">
      <c r="A29" s="101">
        <v>20</v>
      </c>
      <c r="B29" s="121" t="s">
        <v>63</v>
      </c>
      <c r="C29" s="115">
        <v>4490.2057000000004</v>
      </c>
      <c r="D29" s="115">
        <v>3978.8951000000002</v>
      </c>
      <c r="E29" s="115">
        <f>BU29+CJ29-CG29</f>
        <v>54269.1</v>
      </c>
      <c r="F29" s="115">
        <f>BV29+CK29-CH29</f>
        <v>53185.733999999997</v>
      </c>
      <c r="G29" s="115">
        <f>F29/E29*100</f>
        <v>98.003714821141301</v>
      </c>
      <c r="H29" s="115">
        <f>N29+Q29+T29+W29+Z29+AC29+AO29+AT29+AV29+AX29+AZ29+BB29+BF29+BH29+BL29+BN29+BR29</f>
        <v>19540</v>
      </c>
      <c r="I29" s="115">
        <f>O29+R29+U29+X29+AA29+AD29+AP29+AU29+AW29+AY29+BA29+BC29+BG29+BI29+BM29+BO29+BS29</f>
        <v>18456.634000000002</v>
      </c>
      <c r="J29" s="115">
        <f>I29/H29*100</f>
        <v>94.455649948822938</v>
      </c>
      <c r="K29" s="115">
        <f>N29+T29</f>
        <v>9000</v>
      </c>
      <c r="L29" s="115">
        <f>O29+U29</f>
        <v>9072.5859999999993</v>
      </c>
      <c r="M29" s="115">
        <f>L29/K29*100</f>
        <v>100.80651111111109</v>
      </c>
      <c r="N29" s="115">
        <v>2500</v>
      </c>
      <c r="O29" s="115">
        <v>2909.9639999999999</v>
      </c>
      <c r="P29" s="115">
        <f>O29/N29*100</f>
        <v>116.39855999999999</v>
      </c>
      <c r="Q29" s="115">
        <v>5000</v>
      </c>
      <c r="R29" s="115">
        <v>5038.3320000000003</v>
      </c>
      <c r="S29" s="115">
        <f>R29/Q29*100</f>
        <v>100.76664</v>
      </c>
      <c r="T29" s="115">
        <v>6500</v>
      </c>
      <c r="U29" s="115">
        <v>6162.6220000000003</v>
      </c>
      <c r="V29" s="115">
        <f>U29/T29*100</f>
        <v>94.809569230769227</v>
      </c>
      <c r="W29" s="115">
        <v>240</v>
      </c>
      <c r="X29" s="115">
        <v>505</v>
      </c>
      <c r="Y29" s="115">
        <f>X29/W29*100</f>
        <v>210.41666666666666</v>
      </c>
      <c r="Z29" s="115">
        <v>0</v>
      </c>
      <c r="AA29" s="115">
        <v>0</v>
      </c>
      <c r="AB29" s="115">
        <v>0</v>
      </c>
      <c r="AC29" s="115">
        <v>0</v>
      </c>
      <c r="AD29" s="115">
        <v>0</v>
      </c>
      <c r="AE29" s="115">
        <v>0</v>
      </c>
      <c r="AF29" s="115">
        <v>0</v>
      </c>
      <c r="AG29" s="115">
        <v>34729.1</v>
      </c>
      <c r="AH29" s="115">
        <v>34729.1</v>
      </c>
      <c r="AI29" s="115">
        <v>0</v>
      </c>
      <c r="AJ29" s="115">
        <v>0</v>
      </c>
      <c r="AK29" s="115">
        <v>0</v>
      </c>
      <c r="AL29" s="115">
        <v>0</v>
      </c>
      <c r="AM29" s="115">
        <v>0</v>
      </c>
      <c r="AN29" s="115">
        <v>0</v>
      </c>
      <c r="AO29" s="115">
        <v>0</v>
      </c>
      <c r="AP29" s="115">
        <v>0</v>
      </c>
      <c r="AQ29" s="115">
        <f>AT29+AV29+AX29+AZ29</f>
        <v>1100</v>
      </c>
      <c r="AR29" s="115">
        <f>AU29+AW29+AY29+BA29</f>
        <v>1584.336</v>
      </c>
      <c r="AS29" s="115">
        <f>AR29/AQ29*100</f>
        <v>144.03054545454546</v>
      </c>
      <c r="AT29" s="115">
        <v>1100</v>
      </c>
      <c r="AU29" s="115">
        <v>303.33600000000001</v>
      </c>
      <c r="AV29" s="115">
        <v>0</v>
      </c>
      <c r="AW29" s="115">
        <v>1281</v>
      </c>
      <c r="AX29" s="115">
        <v>0</v>
      </c>
      <c r="AY29" s="115">
        <v>0</v>
      </c>
      <c r="AZ29" s="115">
        <v>0</v>
      </c>
      <c r="BA29" s="115">
        <v>0</v>
      </c>
      <c r="BB29" s="115">
        <v>0</v>
      </c>
      <c r="BC29" s="115">
        <v>0</v>
      </c>
      <c r="BD29" s="115">
        <v>0</v>
      </c>
      <c r="BE29" s="115">
        <v>0</v>
      </c>
      <c r="BF29" s="115">
        <v>0</v>
      </c>
      <c r="BG29" s="115">
        <v>0</v>
      </c>
      <c r="BH29" s="115">
        <v>4200</v>
      </c>
      <c r="BI29" s="115">
        <v>1551.33</v>
      </c>
      <c r="BJ29" s="115">
        <v>4200</v>
      </c>
      <c r="BK29" s="115">
        <v>1551.33</v>
      </c>
      <c r="BL29" s="115">
        <v>0</v>
      </c>
      <c r="BM29" s="115">
        <v>403.34</v>
      </c>
      <c r="BN29" s="115">
        <v>0</v>
      </c>
      <c r="BO29" s="115">
        <v>300</v>
      </c>
      <c r="BP29" s="115">
        <v>0</v>
      </c>
      <c r="BQ29" s="115">
        <v>0</v>
      </c>
      <c r="BR29" s="115">
        <v>0</v>
      </c>
      <c r="BS29" s="115">
        <v>1.71</v>
      </c>
      <c r="BT29" s="115">
        <v>0</v>
      </c>
      <c r="BU29" s="115">
        <f>N29+Q29+T29+W29+Z29+AC29+AE29+AG29+AI29+AK29+AM29+AO29+AT29+AV29+AX29+AZ29+BB29+BD29+BF29+BH29+BL29+BN29+BP29+BR29</f>
        <v>54269.1</v>
      </c>
      <c r="BV29" s="115">
        <f>O29+R29+U29+X29+AA29+AD29+AF29+AH29+AJ29+AL29+AN29+AP29+AU29+AW29+AY29+BA29+BC29+BE29+BG29+BI29+BM29+BO29+BQ29+BS29+BT29</f>
        <v>53185.733999999997</v>
      </c>
      <c r="BW29" s="115">
        <v>0</v>
      </c>
      <c r="BX29" s="115">
        <v>0</v>
      </c>
      <c r="BY29" s="115">
        <v>0</v>
      </c>
      <c r="BZ29" s="115">
        <v>0</v>
      </c>
      <c r="CA29" s="115">
        <v>0</v>
      </c>
      <c r="CB29" s="115">
        <v>0</v>
      </c>
      <c r="CC29" s="115">
        <v>0</v>
      </c>
      <c r="CD29" s="115">
        <v>0</v>
      </c>
      <c r="CE29" s="115">
        <v>0</v>
      </c>
      <c r="CF29" s="115">
        <v>0</v>
      </c>
      <c r="CG29" s="115">
        <v>0</v>
      </c>
      <c r="CH29" s="115">
        <v>0</v>
      </c>
      <c r="CI29" s="115">
        <v>0</v>
      </c>
      <c r="CJ29" s="115">
        <f>BW29+BY29+CA29+CC29+CE29+CG29</f>
        <v>0</v>
      </c>
      <c r="CK29" s="115">
        <f>BX29+BZ29+CB29+CD29+CF29+CH29+CI29</f>
        <v>0</v>
      </c>
      <c r="CN29" s="116"/>
      <c r="CP29" s="116"/>
      <c r="CQ29" s="116"/>
      <c r="CS29" s="116"/>
    </row>
    <row r="30" spans="1:97" s="117" customFormat="1" ht="22.5" customHeight="1" x14ac:dyDescent="0.2">
      <c r="A30" s="101">
        <v>21</v>
      </c>
      <c r="B30" s="121" t="s">
        <v>64</v>
      </c>
      <c r="C30" s="115">
        <v>4957.5542999999998</v>
      </c>
      <c r="D30" s="115">
        <v>2828.6855</v>
      </c>
      <c r="E30" s="115">
        <f>BU30+CJ30-CG30</f>
        <v>91379.900000000009</v>
      </c>
      <c r="F30" s="115">
        <f>BV30+CK30-CH30</f>
        <v>90754.622600000002</v>
      </c>
      <c r="G30" s="115">
        <f>F30/E30*100</f>
        <v>99.315738581460465</v>
      </c>
      <c r="H30" s="115">
        <f>N30+Q30+T30+W30+Z30+AC30+AO30+AT30+AV30+AX30+AZ30+BB30+BF30+BH30+BL30+BN30+BR30</f>
        <v>30452</v>
      </c>
      <c r="I30" s="115">
        <f>O30+R30+U30+X30+AA30+AD30+AP30+AU30+AW30+AY30+BA30+BC30+BG30+BI30+BM30+BO30+BS30</f>
        <v>29826.722600000001</v>
      </c>
      <c r="J30" s="115">
        <f>I30/H30*100</f>
        <v>97.946678707474049</v>
      </c>
      <c r="K30" s="115">
        <f>N30+T30</f>
        <v>6900</v>
      </c>
      <c r="L30" s="115">
        <f>O30+U30</f>
        <v>8510.5360000000001</v>
      </c>
      <c r="M30" s="115">
        <f>L30/K30*100</f>
        <v>123.34110144927537</v>
      </c>
      <c r="N30" s="115">
        <v>580</v>
      </c>
      <c r="O30" s="115">
        <v>965.81100000000004</v>
      </c>
      <c r="P30" s="115">
        <f>O30/N30*100</f>
        <v>166.51913793103449</v>
      </c>
      <c r="Q30" s="115">
        <v>3120</v>
      </c>
      <c r="R30" s="115">
        <v>3041.8245999999999</v>
      </c>
      <c r="S30" s="115">
        <f>R30/Q30*100</f>
        <v>97.494378205128214</v>
      </c>
      <c r="T30" s="115">
        <v>6320</v>
      </c>
      <c r="U30" s="115">
        <v>7544.7250000000004</v>
      </c>
      <c r="V30" s="115">
        <f>U30/T30*100</f>
        <v>119.37856012658227</v>
      </c>
      <c r="W30" s="115">
        <v>192</v>
      </c>
      <c r="X30" s="115">
        <v>276.89999999999998</v>
      </c>
      <c r="Y30" s="115">
        <f>X30/W30*100</f>
        <v>144.21875</v>
      </c>
      <c r="Z30" s="115">
        <v>0</v>
      </c>
      <c r="AA30" s="115">
        <v>0</v>
      </c>
      <c r="AB30" s="115">
        <v>0</v>
      </c>
      <c r="AC30" s="115">
        <v>0</v>
      </c>
      <c r="AD30" s="115">
        <v>0</v>
      </c>
      <c r="AE30" s="115">
        <v>0</v>
      </c>
      <c r="AF30" s="115">
        <v>0</v>
      </c>
      <c r="AG30" s="115">
        <v>44241.599999999999</v>
      </c>
      <c r="AH30" s="115">
        <v>44241.599999999999</v>
      </c>
      <c r="AI30" s="115">
        <v>0</v>
      </c>
      <c r="AJ30" s="115">
        <v>0</v>
      </c>
      <c r="AK30" s="115">
        <v>0</v>
      </c>
      <c r="AL30" s="115">
        <v>0</v>
      </c>
      <c r="AM30" s="115">
        <v>0</v>
      </c>
      <c r="AN30" s="115">
        <v>0</v>
      </c>
      <c r="AO30" s="115">
        <v>0</v>
      </c>
      <c r="AP30" s="115">
        <v>0</v>
      </c>
      <c r="AQ30" s="115">
        <f>AT30+AV30+AX30+AZ30</f>
        <v>3140</v>
      </c>
      <c r="AR30" s="115">
        <f>AU30+AW30+AY30+BA30</f>
        <v>3129.6320000000001</v>
      </c>
      <c r="AS30" s="115">
        <f>AR30/AQ30*100</f>
        <v>99.669808917197457</v>
      </c>
      <c r="AT30" s="115">
        <v>3140</v>
      </c>
      <c r="AU30" s="115">
        <v>3129.6320000000001</v>
      </c>
      <c r="AV30" s="115">
        <v>0</v>
      </c>
      <c r="AW30" s="115">
        <v>0</v>
      </c>
      <c r="AX30" s="115">
        <v>0</v>
      </c>
      <c r="AY30" s="115">
        <v>0</v>
      </c>
      <c r="AZ30" s="115">
        <v>0</v>
      </c>
      <c r="BA30" s="115">
        <v>0</v>
      </c>
      <c r="BB30" s="115">
        <v>0</v>
      </c>
      <c r="BC30" s="115">
        <v>0</v>
      </c>
      <c r="BD30" s="115">
        <v>0</v>
      </c>
      <c r="BE30" s="115">
        <v>0</v>
      </c>
      <c r="BF30" s="115">
        <v>0</v>
      </c>
      <c r="BG30" s="115">
        <v>0</v>
      </c>
      <c r="BH30" s="115">
        <v>17100</v>
      </c>
      <c r="BI30" s="115">
        <v>14867.83</v>
      </c>
      <c r="BJ30" s="115">
        <v>2300</v>
      </c>
      <c r="BK30" s="115">
        <v>2258.2600000000002</v>
      </c>
      <c r="BL30" s="115">
        <v>0</v>
      </c>
      <c r="BM30" s="115">
        <v>0</v>
      </c>
      <c r="BN30" s="115">
        <v>0</v>
      </c>
      <c r="BO30" s="115">
        <v>0</v>
      </c>
      <c r="BP30" s="115">
        <v>0</v>
      </c>
      <c r="BQ30" s="115">
        <v>0</v>
      </c>
      <c r="BR30" s="115">
        <v>0</v>
      </c>
      <c r="BS30" s="115">
        <v>0</v>
      </c>
      <c r="BT30" s="115">
        <v>0</v>
      </c>
      <c r="BU30" s="115">
        <f>N30+Q30+T30+W30+Z30+AC30+AE30+AG30+AI30+AK30+AM30+AO30+AT30+AV30+AX30+AZ30+BB30+BD30+BF30+BH30+BL30+BN30+BP30+BR30</f>
        <v>74693.600000000006</v>
      </c>
      <c r="BV30" s="115">
        <f>O30+R30+U30+X30+AA30+AD30+AF30+AH30+AJ30+AL30+AN30+AP30+AU30+AW30+AY30+BA30+BC30+BE30+BG30+BI30+BM30+BO30+BQ30+BS30+BT30</f>
        <v>74068.3226</v>
      </c>
      <c r="BW30" s="115">
        <v>0</v>
      </c>
      <c r="BX30" s="115">
        <v>0</v>
      </c>
      <c r="BY30" s="115">
        <v>16686.3</v>
      </c>
      <c r="BZ30" s="115">
        <v>16686.3</v>
      </c>
      <c r="CA30" s="115">
        <v>0</v>
      </c>
      <c r="CB30" s="115">
        <v>0</v>
      </c>
      <c r="CC30" s="115">
        <v>0</v>
      </c>
      <c r="CD30" s="115">
        <v>0</v>
      </c>
      <c r="CE30" s="115">
        <v>0</v>
      </c>
      <c r="CF30" s="115">
        <v>0</v>
      </c>
      <c r="CG30" s="115">
        <v>0</v>
      </c>
      <c r="CH30" s="115">
        <v>0</v>
      </c>
      <c r="CI30" s="115">
        <v>0</v>
      </c>
      <c r="CJ30" s="115">
        <f>BW30+BY30+CA30+CC30+CE30+CG30</f>
        <v>16686.3</v>
      </c>
      <c r="CK30" s="115">
        <f>BX30+BZ30+CB30+CD30+CF30+CH30+CI30</f>
        <v>16686.3</v>
      </c>
      <c r="CN30" s="116"/>
      <c r="CP30" s="116"/>
      <c r="CQ30" s="116"/>
      <c r="CS30" s="116"/>
    </row>
    <row r="31" spans="1:97" s="117" customFormat="1" ht="22.5" customHeight="1" x14ac:dyDescent="0.2">
      <c r="A31" s="101">
        <v>22</v>
      </c>
      <c r="B31" s="121" t="s">
        <v>65</v>
      </c>
      <c r="C31" s="115">
        <v>277.05500000000001</v>
      </c>
      <c r="D31" s="115">
        <v>703.74440000000004</v>
      </c>
      <c r="E31" s="115">
        <f>BU31+CJ31-CG31</f>
        <v>19217</v>
      </c>
      <c r="F31" s="115">
        <f>BV31+CK31-CH31</f>
        <v>18830.412</v>
      </c>
      <c r="G31" s="115">
        <f>F31/E31*100</f>
        <v>97.988302024249364</v>
      </c>
      <c r="H31" s="115">
        <f>N31+Q31+T31+W31+Z31+AC31+AO31+AT31+AV31+AX31+AZ31+BB31+BF31+BH31+BL31+BN31+BR31</f>
        <v>5623.0999999999995</v>
      </c>
      <c r="I31" s="115">
        <f>O31+R31+U31+X31+AA31+AD31+AP31+AU31+AW31+AY31+BA31+BC31+BG31+BI31+BM31+BO31+BS31</f>
        <v>5236.5119999999997</v>
      </c>
      <c r="J31" s="115">
        <f>I31/H31*100</f>
        <v>93.125002222973094</v>
      </c>
      <c r="K31" s="115">
        <f>N31+T31</f>
        <v>2688.1</v>
      </c>
      <c r="L31" s="115">
        <f>O31+U31</f>
        <v>2245.5460000000003</v>
      </c>
      <c r="M31" s="115">
        <f>L31/K31*100</f>
        <v>83.536549979539458</v>
      </c>
      <c r="N31" s="115">
        <v>422</v>
      </c>
      <c r="O31" s="115">
        <v>404.14600000000002</v>
      </c>
      <c r="P31" s="115">
        <f>O31/N31*100</f>
        <v>95.769194312796216</v>
      </c>
      <c r="Q31" s="115">
        <v>1187.5999999999999</v>
      </c>
      <c r="R31" s="115">
        <v>1121.07</v>
      </c>
      <c r="S31" s="115">
        <f>R31/Q31*100</f>
        <v>94.397945436173799</v>
      </c>
      <c r="T31" s="115">
        <v>2266.1</v>
      </c>
      <c r="U31" s="115">
        <v>1841.4</v>
      </c>
      <c r="V31" s="115">
        <f>U31/T31*100</f>
        <v>81.258549931600555</v>
      </c>
      <c r="W31" s="115">
        <v>355</v>
      </c>
      <c r="X31" s="115">
        <v>471.5</v>
      </c>
      <c r="Y31" s="115">
        <f>X31/W31*100</f>
        <v>132.81690140845072</v>
      </c>
      <c r="Z31" s="115">
        <v>0</v>
      </c>
      <c r="AA31" s="115">
        <v>0</v>
      </c>
      <c r="AB31" s="115">
        <v>0</v>
      </c>
      <c r="AC31" s="115">
        <v>0</v>
      </c>
      <c r="AD31" s="115">
        <v>0</v>
      </c>
      <c r="AE31" s="115">
        <v>0</v>
      </c>
      <c r="AF31" s="115">
        <v>0</v>
      </c>
      <c r="AG31" s="115">
        <v>13593.9</v>
      </c>
      <c r="AH31" s="115">
        <v>13593.9</v>
      </c>
      <c r="AI31" s="115">
        <v>0</v>
      </c>
      <c r="AJ31" s="115">
        <v>0</v>
      </c>
      <c r="AK31" s="115">
        <v>0</v>
      </c>
      <c r="AL31" s="115">
        <v>0</v>
      </c>
      <c r="AM31" s="115">
        <v>0</v>
      </c>
      <c r="AN31" s="115">
        <v>0</v>
      </c>
      <c r="AO31" s="115">
        <v>0</v>
      </c>
      <c r="AP31" s="115">
        <v>0</v>
      </c>
      <c r="AQ31" s="115">
        <f>AT31+AV31+AX31+AZ31</f>
        <v>606.4</v>
      </c>
      <c r="AR31" s="115">
        <f>AU31+AW31+AY31+BA31</f>
        <v>576.64599999999996</v>
      </c>
      <c r="AS31" s="115">
        <f>AR31/AQ31*100</f>
        <v>95.093337730870715</v>
      </c>
      <c r="AT31" s="115">
        <v>606.4</v>
      </c>
      <c r="AU31" s="115">
        <v>576.64599999999996</v>
      </c>
      <c r="AV31" s="115">
        <v>0</v>
      </c>
      <c r="AW31" s="115">
        <v>0</v>
      </c>
      <c r="AX31" s="115">
        <v>0</v>
      </c>
      <c r="AY31" s="115">
        <v>0</v>
      </c>
      <c r="AZ31" s="115">
        <v>0</v>
      </c>
      <c r="BA31" s="115">
        <v>0</v>
      </c>
      <c r="BB31" s="115">
        <v>0</v>
      </c>
      <c r="BC31" s="115">
        <v>0</v>
      </c>
      <c r="BD31" s="115">
        <v>0</v>
      </c>
      <c r="BE31" s="115">
        <v>0</v>
      </c>
      <c r="BF31" s="115">
        <v>0</v>
      </c>
      <c r="BG31" s="115">
        <v>0</v>
      </c>
      <c r="BH31" s="115">
        <v>786</v>
      </c>
      <c r="BI31" s="115">
        <v>803.75</v>
      </c>
      <c r="BJ31" s="115">
        <v>774</v>
      </c>
      <c r="BK31" s="115">
        <v>791.75</v>
      </c>
      <c r="BL31" s="115">
        <v>0</v>
      </c>
      <c r="BM31" s="115">
        <v>0</v>
      </c>
      <c r="BN31" s="115">
        <v>0</v>
      </c>
      <c r="BO31" s="115">
        <v>0</v>
      </c>
      <c r="BP31" s="115">
        <v>0</v>
      </c>
      <c r="BQ31" s="115">
        <v>0</v>
      </c>
      <c r="BR31" s="115">
        <v>0</v>
      </c>
      <c r="BS31" s="115">
        <v>18</v>
      </c>
      <c r="BT31" s="115">
        <v>0</v>
      </c>
      <c r="BU31" s="115">
        <f>N31+Q31+T31+W31+Z31+AC31+AE31+AG31+AI31+AK31+AM31+AO31+AT31+AV31+AX31+AZ31+BB31+BD31+BF31+BH31+BL31+BN31+BP31+BR31</f>
        <v>19217</v>
      </c>
      <c r="BV31" s="115">
        <f>O31+R31+U31+X31+AA31+AD31+AF31+AH31+AJ31+AL31+AN31+AP31+AU31+AW31+AY31+BA31+BC31+BE31+BG31+BI31+BM31+BO31+BQ31+BS31+BT31</f>
        <v>18830.412</v>
      </c>
      <c r="BW31" s="115">
        <v>0</v>
      </c>
      <c r="BX31" s="115">
        <v>0</v>
      </c>
      <c r="BY31" s="115">
        <v>0</v>
      </c>
      <c r="BZ31" s="115">
        <v>0</v>
      </c>
      <c r="CA31" s="115">
        <v>0</v>
      </c>
      <c r="CB31" s="115">
        <v>0</v>
      </c>
      <c r="CC31" s="115">
        <v>0</v>
      </c>
      <c r="CD31" s="115">
        <v>0</v>
      </c>
      <c r="CE31" s="115">
        <v>0</v>
      </c>
      <c r="CF31" s="115">
        <v>0</v>
      </c>
      <c r="CG31" s="115">
        <v>0</v>
      </c>
      <c r="CH31" s="115">
        <v>0</v>
      </c>
      <c r="CI31" s="115">
        <v>0</v>
      </c>
      <c r="CJ31" s="115">
        <f>BW31+BY31+CA31+CC31+CE31+CG31</f>
        <v>0</v>
      </c>
      <c r="CK31" s="115">
        <f>BX31+BZ31+CB31+CD31+CF31+CH31+CI31</f>
        <v>0</v>
      </c>
      <c r="CN31" s="116"/>
      <c r="CP31" s="116"/>
      <c r="CQ31" s="116"/>
      <c r="CS31" s="116"/>
    </row>
    <row r="32" spans="1:97" s="117" customFormat="1" ht="22.5" customHeight="1" x14ac:dyDescent="0.2">
      <c r="A32" s="101">
        <v>23</v>
      </c>
      <c r="B32" s="121" t="s">
        <v>66</v>
      </c>
      <c r="C32" s="115">
        <v>7762.2893999999997</v>
      </c>
      <c r="D32" s="115">
        <v>1779.9244000000001</v>
      </c>
      <c r="E32" s="115">
        <f>BU32+CJ32-CG32</f>
        <v>18297.2</v>
      </c>
      <c r="F32" s="115">
        <f>BV32+CK32-CH32</f>
        <v>19097.569000000003</v>
      </c>
      <c r="G32" s="115">
        <f>F32/E32*100</f>
        <v>104.37427038016747</v>
      </c>
      <c r="H32" s="115">
        <f>N32+Q32+T32+W32+Z32+AC32+AO32+AT32+AV32+AX32+AZ32+BB32+BF32+BH32+BL32+BN32+BR32</f>
        <v>3970</v>
      </c>
      <c r="I32" s="115">
        <f>O32+R32+U32+X32+AA32+AD32+AP32+AU32+AW32+AY32+BA32+BC32+BG32+BI32+BM32+BO32+BS32</f>
        <v>4770.3690000000006</v>
      </c>
      <c r="J32" s="115">
        <f>I32/H32*100</f>
        <v>120.16042821158692</v>
      </c>
      <c r="K32" s="115">
        <f>N32+T32</f>
        <v>1600</v>
      </c>
      <c r="L32" s="115">
        <f>O32+U32</f>
        <v>1902.922</v>
      </c>
      <c r="M32" s="115">
        <f>L32/K32*100</f>
        <v>118.93262499999999</v>
      </c>
      <c r="N32" s="115">
        <v>50</v>
      </c>
      <c r="O32" s="115">
        <v>183.762</v>
      </c>
      <c r="P32" s="115">
        <f>O32/N32*100</f>
        <v>367.524</v>
      </c>
      <c r="Q32" s="115">
        <v>1500</v>
      </c>
      <c r="R32" s="115">
        <v>1578.74</v>
      </c>
      <c r="S32" s="115">
        <f>R32/Q32*100</f>
        <v>105.24933333333333</v>
      </c>
      <c r="T32" s="115">
        <v>1550</v>
      </c>
      <c r="U32" s="115">
        <v>1719.16</v>
      </c>
      <c r="V32" s="115">
        <f>U32/T32*100</f>
        <v>110.91354838709677</v>
      </c>
      <c r="W32" s="115">
        <v>10</v>
      </c>
      <c r="X32" s="115">
        <v>33</v>
      </c>
      <c r="Y32" s="115">
        <f>X32/W32*100</f>
        <v>330</v>
      </c>
      <c r="Z32" s="115">
        <v>0</v>
      </c>
      <c r="AA32" s="115">
        <v>0</v>
      </c>
      <c r="AB32" s="115">
        <v>0</v>
      </c>
      <c r="AC32" s="115">
        <v>0</v>
      </c>
      <c r="AD32" s="115">
        <v>0</v>
      </c>
      <c r="AE32" s="115">
        <v>0</v>
      </c>
      <c r="AF32" s="115">
        <v>0</v>
      </c>
      <c r="AG32" s="115">
        <v>9593.2000000000007</v>
      </c>
      <c r="AH32" s="115">
        <v>9593.2000000000007</v>
      </c>
      <c r="AI32" s="115">
        <v>0</v>
      </c>
      <c r="AJ32" s="115">
        <v>0</v>
      </c>
      <c r="AK32" s="115">
        <v>0</v>
      </c>
      <c r="AL32" s="115">
        <v>0</v>
      </c>
      <c r="AM32" s="115">
        <v>0</v>
      </c>
      <c r="AN32" s="115">
        <v>0</v>
      </c>
      <c r="AO32" s="115">
        <v>0</v>
      </c>
      <c r="AP32" s="115">
        <v>0</v>
      </c>
      <c r="AQ32" s="115">
        <f>AT32+AV32+AX32+AZ32</f>
        <v>360</v>
      </c>
      <c r="AR32" s="115">
        <f>AU32+AW32+AY32+BA32</f>
        <v>356.2</v>
      </c>
      <c r="AS32" s="115">
        <f>AR32/AQ32*100</f>
        <v>98.944444444444443</v>
      </c>
      <c r="AT32" s="115">
        <v>360</v>
      </c>
      <c r="AU32" s="115">
        <v>356.2</v>
      </c>
      <c r="AV32" s="115">
        <v>0</v>
      </c>
      <c r="AW32" s="115">
        <v>0</v>
      </c>
      <c r="AX32" s="115">
        <v>0</v>
      </c>
      <c r="AY32" s="115">
        <v>0</v>
      </c>
      <c r="AZ32" s="115">
        <v>0</v>
      </c>
      <c r="BA32" s="115">
        <v>0</v>
      </c>
      <c r="BB32" s="115">
        <v>0</v>
      </c>
      <c r="BC32" s="115">
        <v>0</v>
      </c>
      <c r="BD32" s="115">
        <v>0</v>
      </c>
      <c r="BE32" s="115">
        <v>0</v>
      </c>
      <c r="BF32" s="115">
        <v>0</v>
      </c>
      <c r="BG32" s="115">
        <v>20</v>
      </c>
      <c r="BH32" s="115">
        <v>500</v>
      </c>
      <c r="BI32" s="115">
        <v>581.42999999999995</v>
      </c>
      <c r="BJ32" s="115">
        <v>500</v>
      </c>
      <c r="BK32" s="115">
        <v>531.42999999999995</v>
      </c>
      <c r="BL32" s="115">
        <v>0</v>
      </c>
      <c r="BM32" s="115">
        <v>298.077</v>
      </c>
      <c r="BN32" s="115">
        <v>0</v>
      </c>
      <c r="BO32" s="115">
        <v>0</v>
      </c>
      <c r="BP32" s="115">
        <v>0</v>
      </c>
      <c r="BQ32" s="115">
        <v>0</v>
      </c>
      <c r="BR32" s="115">
        <v>0</v>
      </c>
      <c r="BS32" s="115">
        <v>0</v>
      </c>
      <c r="BT32" s="115">
        <v>0</v>
      </c>
      <c r="BU32" s="115">
        <f>N32+Q32+T32+W32+Z32+AC32+AE32+AG32+AI32+AK32+AM32+AO32+AT32+AV32+AX32+AZ32+BB32+BD32+BF32+BH32+BL32+BN32+BP32+BR32</f>
        <v>13563.2</v>
      </c>
      <c r="BV32" s="115">
        <f>O32+R32+U32+X32+AA32+AD32+AF32+AH32+AJ32+AL32+AN32+AP32+AU32+AW32+AY32+BA32+BC32+BE32+BG32+BI32+BM32+BO32+BQ32+BS32+BT32</f>
        <v>14363.569000000001</v>
      </c>
      <c r="BW32" s="115">
        <v>0</v>
      </c>
      <c r="BX32" s="115">
        <v>0</v>
      </c>
      <c r="BY32" s="115">
        <v>4734</v>
      </c>
      <c r="BZ32" s="115">
        <v>4734</v>
      </c>
      <c r="CA32" s="115">
        <v>0</v>
      </c>
      <c r="CB32" s="115">
        <v>0</v>
      </c>
      <c r="CC32" s="115">
        <v>0</v>
      </c>
      <c r="CD32" s="115">
        <v>0</v>
      </c>
      <c r="CE32" s="115">
        <v>0</v>
      </c>
      <c r="CF32" s="115">
        <v>0</v>
      </c>
      <c r="CG32" s="115">
        <v>0</v>
      </c>
      <c r="CH32" s="115">
        <v>0</v>
      </c>
      <c r="CI32" s="115">
        <v>0</v>
      </c>
      <c r="CJ32" s="115">
        <f>BW32+BY32+CA32+CC32+CE32+CG32</f>
        <v>4734</v>
      </c>
      <c r="CK32" s="115">
        <f>BX32+BZ32+CB32+CD32+CF32+CH32+CI32</f>
        <v>4734</v>
      </c>
      <c r="CN32" s="116"/>
      <c r="CP32" s="116"/>
      <c r="CQ32" s="116"/>
      <c r="CS32" s="116"/>
    </row>
    <row r="33" spans="1:97" s="117" customFormat="1" ht="22.5" customHeight="1" x14ac:dyDescent="0.2">
      <c r="A33" s="101">
        <v>24</v>
      </c>
      <c r="B33" s="121" t="s">
        <v>67</v>
      </c>
      <c r="C33" s="115">
        <v>141.61070000000001</v>
      </c>
      <c r="D33" s="115">
        <v>7227.3078999999998</v>
      </c>
      <c r="E33" s="115">
        <f>BU33+CJ33-CG33</f>
        <v>60878</v>
      </c>
      <c r="F33" s="115">
        <f>BV33+CK33-CH33</f>
        <v>61512.127</v>
      </c>
      <c r="G33" s="115">
        <f>F33/E33*100</f>
        <v>101.04163573047735</v>
      </c>
      <c r="H33" s="115">
        <f>N33+Q33+T33+W33+Z33+AC33+AO33+AT33+AV33+AX33+AZ33+BB33+BF33+BH33+BL33+BN33+BR33</f>
        <v>25694</v>
      </c>
      <c r="I33" s="115">
        <f>O33+R33+U33+X33+AA33+AD33+AP33+AU33+AW33+AY33+BA33+BC33+BG33+BI33+BM33+BO33+BS33</f>
        <v>26328.127</v>
      </c>
      <c r="J33" s="115">
        <f>I33/H33*100</f>
        <v>102.46799641939752</v>
      </c>
      <c r="K33" s="115">
        <f>N33+T33</f>
        <v>8630</v>
      </c>
      <c r="L33" s="115">
        <f>O33+U33</f>
        <v>9375.0619999999999</v>
      </c>
      <c r="M33" s="115">
        <f>L33/K33*100</f>
        <v>108.63339513325607</v>
      </c>
      <c r="N33" s="115">
        <v>2230</v>
      </c>
      <c r="O33" s="115">
        <v>2090.6120000000001</v>
      </c>
      <c r="P33" s="115">
        <f>O33/N33*100</f>
        <v>93.74941704035875</v>
      </c>
      <c r="Q33" s="115">
        <v>6180</v>
      </c>
      <c r="R33" s="115">
        <v>5876.4440000000004</v>
      </c>
      <c r="S33" s="115">
        <f>R33/Q33*100</f>
        <v>95.088090614886738</v>
      </c>
      <c r="T33" s="115">
        <v>6400</v>
      </c>
      <c r="U33" s="115">
        <v>7284.45</v>
      </c>
      <c r="V33" s="115">
        <f>U33/T33*100</f>
        <v>113.81953125</v>
      </c>
      <c r="W33" s="115">
        <v>350</v>
      </c>
      <c r="X33" s="115">
        <v>472</v>
      </c>
      <c r="Y33" s="115">
        <f>X33/W33*100</f>
        <v>134.85714285714286</v>
      </c>
      <c r="Z33" s="115">
        <v>0</v>
      </c>
      <c r="AA33" s="115">
        <v>0</v>
      </c>
      <c r="AB33" s="115">
        <v>0</v>
      </c>
      <c r="AC33" s="115">
        <v>0</v>
      </c>
      <c r="AD33" s="115">
        <v>0</v>
      </c>
      <c r="AE33" s="115">
        <v>0</v>
      </c>
      <c r="AF33" s="115">
        <v>0</v>
      </c>
      <c r="AG33" s="115">
        <v>35184</v>
      </c>
      <c r="AH33" s="115">
        <v>35184</v>
      </c>
      <c r="AI33" s="115">
        <v>0</v>
      </c>
      <c r="AJ33" s="115">
        <v>0</v>
      </c>
      <c r="AK33" s="115">
        <v>0</v>
      </c>
      <c r="AL33" s="115">
        <v>0</v>
      </c>
      <c r="AM33" s="115">
        <v>0</v>
      </c>
      <c r="AN33" s="115">
        <v>0</v>
      </c>
      <c r="AO33" s="115">
        <v>0</v>
      </c>
      <c r="AP33" s="115">
        <v>0</v>
      </c>
      <c r="AQ33" s="115">
        <f>AT33+AV33+AX33+AZ33</f>
        <v>2334</v>
      </c>
      <c r="AR33" s="115">
        <f>AU33+AW33+AY33+BA33</f>
        <v>2956</v>
      </c>
      <c r="AS33" s="115">
        <f>AR33/AQ33*100</f>
        <v>126.64952870608397</v>
      </c>
      <c r="AT33" s="115">
        <v>2334</v>
      </c>
      <c r="AU33" s="115">
        <v>2956</v>
      </c>
      <c r="AV33" s="115">
        <v>0</v>
      </c>
      <c r="AW33" s="115">
        <v>0</v>
      </c>
      <c r="AX33" s="115">
        <v>0</v>
      </c>
      <c r="AY33" s="115">
        <v>0</v>
      </c>
      <c r="AZ33" s="115">
        <v>0</v>
      </c>
      <c r="BA33" s="115">
        <v>0</v>
      </c>
      <c r="BB33" s="115">
        <v>0</v>
      </c>
      <c r="BC33" s="115">
        <v>0</v>
      </c>
      <c r="BD33" s="115">
        <v>0</v>
      </c>
      <c r="BE33" s="115">
        <v>0</v>
      </c>
      <c r="BF33" s="115">
        <v>0</v>
      </c>
      <c r="BG33" s="115">
        <v>0</v>
      </c>
      <c r="BH33" s="115">
        <v>1700</v>
      </c>
      <c r="BI33" s="115">
        <v>1334.96</v>
      </c>
      <c r="BJ33" s="115">
        <v>1700</v>
      </c>
      <c r="BK33" s="115">
        <v>1300.96</v>
      </c>
      <c r="BL33" s="115">
        <v>6200</v>
      </c>
      <c r="BM33" s="115">
        <v>6117.1610000000001</v>
      </c>
      <c r="BN33" s="115">
        <v>0</v>
      </c>
      <c r="BO33" s="115">
        <v>100</v>
      </c>
      <c r="BP33" s="115">
        <v>0</v>
      </c>
      <c r="BQ33" s="115">
        <v>0</v>
      </c>
      <c r="BR33" s="115">
        <v>300</v>
      </c>
      <c r="BS33" s="115">
        <v>96.5</v>
      </c>
      <c r="BT33" s="115">
        <v>0</v>
      </c>
      <c r="BU33" s="115">
        <f>N33+Q33+T33+W33+Z33+AC33+AE33+AG33+AI33+AK33+AM33+AO33+AT33+AV33+AX33+AZ33+BB33+BD33+BF33+BH33+BL33+BN33+BP33+BR33</f>
        <v>60878</v>
      </c>
      <c r="BV33" s="115">
        <f>O33+R33+U33+X33+AA33+AD33+AF33+AH33+AJ33+AL33+AN33+AP33+AU33+AW33+AY33+BA33+BC33+BE33+BG33+BI33+BM33+BO33+BQ33+BS33+BT33</f>
        <v>61512.127</v>
      </c>
      <c r="BW33" s="115">
        <v>0</v>
      </c>
      <c r="BX33" s="115">
        <v>0</v>
      </c>
      <c r="BY33" s="115">
        <v>0</v>
      </c>
      <c r="BZ33" s="115">
        <v>0</v>
      </c>
      <c r="CA33" s="115">
        <v>0</v>
      </c>
      <c r="CB33" s="115">
        <v>0</v>
      </c>
      <c r="CC33" s="115">
        <v>0</v>
      </c>
      <c r="CD33" s="115">
        <v>0</v>
      </c>
      <c r="CE33" s="115">
        <v>0</v>
      </c>
      <c r="CF33" s="115">
        <v>0</v>
      </c>
      <c r="CG33" s="115">
        <v>0</v>
      </c>
      <c r="CH33" s="115">
        <v>0</v>
      </c>
      <c r="CI33" s="115">
        <v>0</v>
      </c>
      <c r="CJ33" s="115">
        <f>BW33+BY33+CA33+CC33+CE33+CG33</f>
        <v>0</v>
      </c>
      <c r="CK33" s="115">
        <f>BX33+BZ33+CB33+CD33+CF33+CH33+CI33</f>
        <v>0</v>
      </c>
      <c r="CN33" s="116"/>
      <c r="CP33" s="116"/>
      <c r="CQ33" s="116"/>
      <c r="CS33" s="116"/>
    </row>
    <row r="34" spans="1:97" s="117" customFormat="1" ht="22.5" customHeight="1" x14ac:dyDescent="0.2">
      <c r="A34" s="101">
        <v>25</v>
      </c>
      <c r="B34" s="121" t="s">
        <v>68</v>
      </c>
      <c r="C34" s="115">
        <v>3713.2811000000002</v>
      </c>
      <c r="D34" s="115">
        <v>856.74540000000002</v>
      </c>
      <c r="E34" s="115">
        <f>BU34+CJ34-CG34</f>
        <v>25700</v>
      </c>
      <c r="F34" s="115">
        <f>BV34+CK34-CH34</f>
        <v>26962.441999999999</v>
      </c>
      <c r="G34" s="115">
        <f>F34/E34*100</f>
        <v>104.91222568093386</v>
      </c>
      <c r="H34" s="115">
        <f>N34+Q34+T34+W34+Z34+AC34+AO34+AT34+AV34+AX34+AZ34+BB34+BF34+BH34+BL34+BN34+BR34</f>
        <v>4104</v>
      </c>
      <c r="I34" s="115">
        <f>O34+R34+U34+X34+AA34+AD34+AP34+AU34+AW34+AY34+BA34+BC34+BG34+BI34+BM34+BO34+BS34</f>
        <v>5366.442</v>
      </c>
      <c r="J34" s="115">
        <f>I34/H34*100</f>
        <v>130.76125730994153</v>
      </c>
      <c r="K34" s="115">
        <f>N34+T34</f>
        <v>2355</v>
      </c>
      <c r="L34" s="115">
        <f>O34+U34</f>
        <v>4059.4780000000001</v>
      </c>
      <c r="M34" s="115">
        <f>L34/K34*100</f>
        <v>172.37698513800424</v>
      </c>
      <c r="N34" s="115">
        <v>75</v>
      </c>
      <c r="O34" s="115">
        <v>30.478000000000002</v>
      </c>
      <c r="P34" s="115">
        <f>O34/N34*100</f>
        <v>40.637333333333338</v>
      </c>
      <c r="Q34" s="115">
        <v>0</v>
      </c>
      <c r="R34" s="115">
        <v>0</v>
      </c>
      <c r="S34" s="115">
        <v>0</v>
      </c>
      <c r="T34" s="115">
        <v>2280</v>
      </c>
      <c r="U34" s="115">
        <v>4029</v>
      </c>
      <c r="V34" s="115">
        <f>U34/T34*100</f>
        <v>176.71052631578948</v>
      </c>
      <c r="W34" s="115">
        <v>149</v>
      </c>
      <c r="X34" s="115">
        <v>125</v>
      </c>
      <c r="Y34" s="115">
        <f>X34/W34*100</f>
        <v>83.892617449664428</v>
      </c>
      <c r="Z34" s="115">
        <v>0</v>
      </c>
      <c r="AA34" s="115">
        <v>0</v>
      </c>
      <c r="AB34" s="115">
        <v>0</v>
      </c>
      <c r="AC34" s="115">
        <v>0</v>
      </c>
      <c r="AD34" s="115">
        <v>0</v>
      </c>
      <c r="AE34" s="115">
        <v>0</v>
      </c>
      <c r="AF34" s="115">
        <v>0</v>
      </c>
      <c r="AG34" s="115">
        <v>21596</v>
      </c>
      <c r="AH34" s="115">
        <v>21596</v>
      </c>
      <c r="AI34" s="115">
        <v>0</v>
      </c>
      <c r="AJ34" s="115">
        <v>0</v>
      </c>
      <c r="AK34" s="115">
        <v>0</v>
      </c>
      <c r="AL34" s="115">
        <v>0</v>
      </c>
      <c r="AM34" s="115">
        <v>0</v>
      </c>
      <c r="AN34" s="115">
        <v>0</v>
      </c>
      <c r="AO34" s="115">
        <v>0</v>
      </c>
      <c r="AP34" s="115">
        <v>0</v>
      </c>
      <c r="AQ34" s="115">
        <f>AT34+AV34+AX34+AZ34</f>
        <v>700</v>
      </c>
      <c r="AR34" s="115">
        <f>AU34+AW34+AY34+BA34</f>
        <v>634.76400000000001</v>
      </c>
      <c r="AS34" s="115">
        <f>AR34/AQ34*100</f>
        <v>90.680571428571426</v>
      </c>
      <c r="AT34" s="115">
        <v>700</v>
      </c>
      <c r="AU34" s="115">
        <v>634.76400000000001</v>
      </c>
      <c r="AV34" s="115">
        <v>0</v>
      </c>
      <c r="AW34" s="115">
        <v>0</v>
      </c>
      <c r="AX34" s="115">
        <v>0</v>
      </c>
      <c r="AY34" s="115">
        <v>0</v>
      </c>
      <c r="AZ34" s="115">
        <v>0</v>
      </c>
      <c r="BA34" s="115">
        <v>0</v>
      </c>
      <c r="BB34" s="115">
        <v>0</v>
      </c>
      <c r="BC34" s="115">
        <v>0</v>
      </c>
      <c r="BD34" s="115">
        <v>0</v>
      </c>
      <c r="BE34" s="115">
        <v>0</v>
      </c>
      <c r="BF34" s="115">
        <v>0</v>
      </c>
      <c r="BG34" s="115">
        <v>0</v>
      </c>
      <c r="BH34" s="115">
        <v>900</v>
      </c>
      <c r="BI34" s="115">
        <v>484</v>
      </c>
      <c r="BJ34" s="115">
        <v>900</v>
      </c>
      <c r="BK34" s="115">
        <v>484</v>
      </c>
      <c r="BL34" s="115">
        <v>0</v>
      </c>
      <c r="BM34" s="115">
        <v>63.2</v>
      </c>
      <c r="BN34" s="115">
        <v>0</v>
      </c>
      <c r="BO34" s="115">
        <v>0</v>
      </c>
      <c r="BP34" s="115">
        <v>0</v>
      </c>
      <c r="BQ34" s="115">
        <v>0</v>
      </c>
      <c r="BR34" s="115">
        <v>0</v>
      </c>
      <c r="BS34" s="115">
        <v>0</v>
      </c>
      <c r="BT34" s="115">
        <v>0</v>
      </c>
      <c r="BU34" s="115">
        <f>N34+Q34+T34+W34+Z34+AC34+AE34+AG34+AI34+AK34+AM34+AO34+AT34+AV34+AX34+AZ34+BB34+BD34+BF34+BH34+BL34+BN34+BP34+BR34</f>
        <v>25700</v>
      </c>
      <c r="BV34" s="115">
        <f>O34+R34+U34+X34+AA34+AD34+AF34+AH34+AJ34+AL34+AN34+AP34+AU34+AW34+AY34+BA34+BC34+BE34+BG34+BI34+BM34+BO34+BQ34+BS34+BT34</f>
        <v>26962.441999999999</v>
      </c>
      <c r="BW34" s="115">
        <v>0</v>
      </c>
      <c r="BX34" s="115">
        <v>0</v>
      </c>
      <c r="BY34" s="115">
        <v>0</v>
      </c>
      <c r="BZ34" s="115">
        <v>0</v>
      </c>
      <c r="CA34" s="115">
        <v>0</v>
      </c>
      <c r="CB34" s="115">
        <v>0</v>
      </c>
      <c r="CC34" s="115">
        <v>0</v>
      </c>
      <c r="CD34" s="115">
        <v>0</v>
      </c>
      <c r="CE34" s="115">
        <v>0</v>
      </c>
      <c r="CF34" s="115">
        <v>0</v>
      </c>
      <c r="CG34" s="115">
        <v>0</v>
      </c>
      <c r="CH34" s="115">
        <v>0</v>
      </c>
      <c r="CI34" s="115">
        <v>0</v>
      </c>
      <c r="CJ34" s="115">
        <f>BW34+BY34+CA34+CC34+CE34+CG34</f>
        <v>0</v>
      </c>
      <c r="CK34" s="115">
        <f>BX34+BZ34+CB34+CD34+CF34+CH34+CI34</f>
        <v>0</v>
      </c>
      <c r="CN34" s="116"/>
      <c r="CP34" s="116"/>
      <c r="CQ34" s="116"/>
      <c r="CS34" s="116"/>
    </row>
    <row r="35" spans="1:97" s="117" customFormat="1" ht="22.5" customHeight="1" x14ac:dyDescent="0.2">
      <c r="A35" s="101">
        <v>26</v>
      </c>
      <c r="B35" s="121" t="s">
        <v>69</v>
      </c>
      <c r="C35" s="115">
        <v>732.85209999999995</v>
      </c>
      <c r="D35" s="115">
        <v>4764.63</v>
      </c>
      <c r="E35" s="115">
        <f>BU35+CJ35-CG35</f>
        <v>42875.299999999996</v>
      </c>
      <c r="F35" s="115">
        <f>BV35+CK35-CH35</f>
        <v>42697.877000000008</v>
      </c>
      <c r="G35" s="115">
        <f>F35/E35*100</f>
        <v>99.586188318215875</v>
      </c>
      <c r="H35" s="115">
        <f>N35+Q35+T35+W35+Z35+AC35+AO35+AT35+AV35+AX35+AZ35+BB35+BF35+BH35+BL35+BN35+BR35</f>
        <v>22020</v>
      </c>
      <c r="I35" s="115">
        <f>O35+R35+U35+X35+AA35+AD35+AP35+AU35+AW35+AY35+BA35+BC35+BG35+BI35+BM35+BO35+BS35</f>
        <v>21842.576999999997</v>
      </c>
      <c r="J35" s="115">
        <f>I35/H35*100</f>
        <v>99.1942643051771</v>
      </c>
      <c r="K35" s="115">
        <f>N35+T35</f>
        <v>16000</v>
      </c>
      <c r="L35" s="115">
        <f>O35+U35</f>
        <v>17391.448</v>
      </c>
      <c r="M35" s="115">
        <f>L35/K35*100</f>
        <v>108.69655</v>
      </c>
      <c r="N35" s="115">
        <v>8000</v>
      </c>
      <c r="O35" s="115">
        <v>7024.2030000000004</v>
      </c>
      <c r="P35" s="115">
        <f>O35/N35*100</f>
        <v>87.802537500000014</v>
      </c>
      <c r="Q35" s="115">
        <v>1100</v>
      </c>
      <c r="R35" s="115">
        <v>988.88699999999994</v>
      </c>
      <c r="S35" s="115">
        <f>R35/Q35*100</f>
        <v>89.898818181818172</v>
      </c>
      <c r="T35" s="115">
        <v>8000</v>
      </c>
      <c r="U35" s="115">
        <v>10367.245000000001</v>
      </c>
      <c r="V35" s="115">
        <f>U35/T35*100</f>
        <v>129.5905625</v>
      </c>
      <c r="W35" s="115">
        <v>900</v>
      </c>
      <c r="X35" s="115">
        <v>1225.2</v>
      </c>
      <c r="Y35" s="115">
        <f>X35/W35*100</f>
        <v>136.13333333333333</v>
      </c>
      <c r="Z35" s="115">
        <v>0</v>
      </c>
      <c r="AA35" s="115">
        <v>0</v>
      </c>
      <c r="AB35" s="115">
        <v>0</v>
      </c>
      <c r="AC35" s="115">
        <v>0</v>
      </c>
      <c r="AD35" s="115">
        <v>0</v>
      </c>
      <c r="AE35" s="115">
        <v>0</v>
      </c>
      <c r="AF35" s="115">
        <v>0</v>
      </c>
      <c r="AG35" s="115">
        <v>19123.7</v>
      </c>
      <c r="AH35" s="115">
        <v>19123.7</v>
      </c>
      <c r="AI35" s="115">
        <v>0</v>
      </c>
      <c r="AJ35" s="115">
        <v>0</v>
      </c>
      <c r="AK35" s="115">
        <v>0</v>
      </c>
      <c r="AL35" s="115">
        <v>0</v>
      </c>
      <c r="AM35" s="115">
        <v>0</v>
      </c>
      <c r="AN35" s="115">
        <v>0</v>
      </c>
      <c r="AO35" s="115">
        <v>0</v>
      </c>
      <c r="AP35" s="115">
        <v>0</v>
      </c>
      <c r="AQ35" s="115">
        <f>AT35+AV35+AX35+AZ35</f>
        <v>370</v>
      </c>
      <c r="AR35" s="115">
        <f>AU35+AW35+AY35+BA35</f>
        <v>250.512</v>
      </c>
      <c r="AS35" s="115">
        <f>AR35/AQ35*100</f>
        <v>67.705945945945942</v>
      </c>
      <c r="AT35" s="115">
        <v>370</v>
      </c>
      <c r="AU35" s="115">
        <v>250.512</v>
      </c>
      <c r="AV35" s="115">
        <v>0</v>
      </c>
      <c r="AW35" s="115">
        <v>0</v>
      </c>
      <c r="AX35" s="115">
        <v>0</v>
      </c>
      <c r="AY35" s="115">
        <v>0</v>
      </c>
      <c r="AZ35" s="115">
        <v>0</v>
      </c>
      <c r="BA35" s="115">
        <v>0</v>
      </c>
      <c r="BB35" s="115">
        <v>0</v>
      </c>
      <c r="BC35" s="115">
        <v>0</v>
      </c>
      <c r="BD35" s="115">
        <v>0</v>
      </c>
      <c r="BE35" s="115">
        <v>0</v>
      </c>
      <c r="BF35" s="115">
        <v>0</v>
      </c>
      <c r="BG35" s="115">
        <v>0</v>
      </c>
      <c r="BH35" s="115">
        <v>1600</v>
      </c>
      <c r="BI35" s="115">
        <v>890.8</v>
      </c>
      <c r="BJ35" s="115">
        <v>1500</v>
      </c>
      <c r="BK35" s="115">
        <v>760.8</v>
      </c>
      <c r="BL35" s="115">
        <v>2000</v>
      </c>
      <c r="BM35" s="115">
        <v>945.73</v>
      </c>
      <c r="BN35" s="115">
        <v>50</v>
      </c>
      <c r="BO35" s="115">
        <v>150</v>
      </c>
      <c r="BP35" s="115">
        <v>0</v>
      </c>
      <c r="BQ35" s="115">
        <v>0</v>
      </c>
      <c r="BR35" s="115">
        <v>0</v>
      </c>
      <c r="BS35" s="115">
        <v>0</v>
      </c>
      <c r="BT35" s="115">
        <v>0</v>
      </c>
      <c r="BU35" s="115">
        <f>N35+Q35+T35+W35+Z35+AC35+AE35+AG35+AI35+AK35+AM35+AO35+AT35+AV35+AX35+AZ35+BB35+BD35+BF35+BH35+BL35+BN35+BP35+BR35</f>
        <v>41143.699999999997</v>
      </c>
      <c r="BV35" s="115">
        <f>O35+R35+U35+X35+AA35+AD35+AF35+AH35+AJ35+AL35+AN35+AP35+AU35+AW35+AY35+BA35+BC35+BE35+BG35+BI35+BM35+BO35+BQ35+BS35+BT35</f>
        <v>40966.277000000009</v>
      </c>
      <c r="BW35" s="115">
        <v>0</v>
      </c>
      <c r="BX35" s="115">
        <v>0</v>
      </c>
      <c r="BY35" s="115">
        <v>1731.6</v>
      </c>
      <c r="BZ35" s="115">
        <v>1731.6</v>
      </c>
      <c r="CA35" s="115">
        <v>0</v>
      </c>
      <c r="CB35" s="115">
        <v>0</v>
      </c>
      <c r="CC35" s="115">
        <v>0</v>
      </c>
      <c r="CD35" s="115">
        <v>0</v>
      </c>
      <c r="CE35" s="115">
        <v>0</v>
      </c>
      <c r="CF35" s="115">
        <v>0</v>
      </c>
      <c r="CG35" s="115">
        <v>0</v>
      </c>
      <c r="CH35" s="115">
        <v>0</v>
      </c>
      <c r="CI35" s="115">
        <v>0</v>
      </c>
      <c r="CJ35" s="115">
        <f>BW35+BY35+CA35+CC35+CE35+CG35</f>
        <v>1731.6</v>
      </c>
      <c r="CK35" s="115">
        <f>BX35+BZ35+CB35+CD35+CF35+CH35+CI35</f>
        <v>1731.6</v>
      </c>
      <c r="CN35" s="116"/>
      <c r="CP35" s="116"/>
      <c r="CQ35" s="116"/>
      <c r="CS35" s="116"/>
    </row>
    <row r="36" spans="1:97" s="117" customFormat="1" ht="22.5" customHeight="1" x14ac:dyDescent="0.2">
      <c r="A36" s="101">
        <v>27</v>
      </c>
      <c r="B36" s="121" t="s">
        <v>70</v>
      </c>
      <c r="C36" s="115">
        <v>51816.221400000002</v>
      </c>
      <c r="D36" s="115">
        <v>77169.329299999998</v>
      </c>
      <c r="E36" s="115">
        <f>BU36+CJ36-CG36</f>
        <v>358232.8</v>
      </c>
      <c r="F36" s="115">
        <f>BV36+CK36-CH36</f>
        <v>393944.78239999997</v>
      </c>
      <c r="G36" s="115">
        <f>F36/E36*100</f>
        <v>109.96893148812728</v>
      </c>
      <c r="H36" s="115">
        <f>N36+Q36+T36+W36+Z36+AC36+AO36+AT36+AV36+AX36+AZ36+BB36+BF36+BH36+BL36+BN36+BR36</f>
        <v>224556.2</v>
      </c>
      <c r="I36" s="115">
        <f>O36+R36+U36+X36+AA36+AD36+AP36+AU36+AW36+AY36+BA36+BC36+BG36+BI36+BM36+BO36+BS36</f>
        <v>260268.18239999996</v>
      </c>
      <c r="J36" s="115">
        <f>I36/H36*100</f>
        <v>115.90336067318559</v>
      </c>
      <c r="K36" s="115">
        <f>N36+T36</f>
        <v>101220</v>
      </c>
      <c r="L36" s="115">
        <f>O36+U36</f>
        <v>122011.63810000001</v>
      </c>
      <c r="M36" s="115">
        <f>L36/K36*100</f>
        <v>120.54103744319306</v>
      </c>
      <c r="N36" s="115">
        <v>55975</v>
      </c>
      <c r="O36" s="115">
        <v>61714.107100000001</v>
      </c>
      <c r="P36" s="115">
        <f>O36/N36*100</f>
        <v>110.25298276016078</v>
      </c>
      <c r="Q36" s="115">
        <v>12776</v>
      </c>
      <c r="R36" s="115">
        <v>15089.3223</v>
      </c>
      <c r="S36" s="115">
        <f>R36/Q36*100</f>
        <v>118.10678068252973</v>
      </c>
      <c r="T36" s="115">
        <v>45245</v>
      </c>
      <c r="U36" s="115">
        <v>60297.531000000003</v>
      </c>
      <c r="V36" s="115">
        <f>U36/T36*100</f>
        <v>133.26893800419936</v>
      </c>
      <c r="W36" s="115">
        <v>14350.4</v>
      </c>
      <c r="X36" s="115">
        <v>15041.44</v>
      </c>
      <c r="Y36" s="115">
        <f>X36/W36*100</f>
        <v>104.81547552681458</v>
      </c>
      <c r="Z36" s="115">
        <v>0</v>
      </c>
      <c r="AA36" s="115">
        <v>0</v>
      </c>
      <c r="AB36" s="115">
        <v>0</v>
      </c>
      <c r="AC36" s="115">
        <v>0</v>
      </c>
      <c r="AD36" s="115">
        <v>0</v>
      </c>
      <c r="AE36" s="115">
        <v>0</v>
      </c>
      <c r="AF36" s="115">
        <v>0</v>
      </c>
      <c r="AG36" s="115">
        <v>107282.8</v>
      </c>
      <c r="AH36" s="115">
        <v>107282.8</v>
      </c>
      <c r="AI36" s="115">
        <v>0</v>
      </c>
      <c r="AJ36" s="115">
        <v>0</v>
      </c>
      <c r="AK36" s="115">
        <v>0</v>
      </c>
      <c r="AL36" s="115">
        <v>0</v>
      </c>
      <c r="AM36" s="115">
        <v>0</v>
      </c>
      <c r="AN36" s="115">
        <v>0</v>
      </c>
      <c r="AO36" s="115">
        <v>0</v>
      </c>
      <c r="AP36" s="115">
        <v>0</v>
      </c>
      <c r="AQ36" s="115">
        <f>AT36+AV36+AX36+AZ36</f>
        <v>8881.6</v>
      </c>
      <c r="AR36" s="115">
        <f>AU36+AW36+AY36+BA36</f>
        <v>8117.2800000000007</v>
      </c>
      <c r="AS36" s="115">
        <f>AR36/AQ36*100</f>
        <v>91.39434336155648</v>
      </c>
      <c r="AT36" s="115">
        <v>7332</v>
      </c>
      <c r="AU36" s="115">
        <v>6574.0050000000001</v>
      </c>
      <c r="AV36" s="115">
        <v>0</v>
      </c>
      <c r="AW36" s="115">
        <v>0</v>
      </c>
      <c r="AX36" s="115">
        <v>0</v>
      </c>
      <c r="AY36" s="115">
        <v>0</v>
      </c>
      <c r="AZ36" s="115">
        <v>1549.6</v>
      </c>
      <c r="BA36" s="115">
        <v>1543.2750000000001</v>
      </c>
      <c r="BB36" s="115">
        <v>0</v>
      </c>
      <c r="BC36" s="115">
        <v>0</v>
      </c>
      <c r="BD36" s="115">
        <v>0</v>
      </c>
      <c r="BE36" s="115">
        <v>0</v>
      </c>
      <c r="BF36" s="115">
        <v>0</v>
      </c>
      <c r="BG36" s="115">
        <v>0</v>
      </c>
      <c r="BH36" s="115">
        <v>53468.2</v>
      </c>
      <c r="BI36" s="115">
        <v>47659.366999999998</v>
      </c>
      <c r="BJ36" s="115">
        <v>27980.2</v>
      </c>
      <c r="BK36" s="115">
        <v>27756.717000000001</v>
      </c>
      <c r="BL36" s="115">
        <v>29800</v>
      </c>
      <c r="BM36" s="115">
        <v>45461.834999999999</v>
      </c>
      <c r="BN36" s="115">
        <v>2960</v>
      </c>
      <c r="BO36" s="115">
        <v>4460</v>
      </c>
      <c r="BP36" s="115">
        <v>0</v>
      </c>
      <c r="BQ36" s="115">
        <v>0</v>
      </c>
      <c r="BR36" s="115">
        <v>1100</v>
      </c>
      <c r="BS36" s="115">
        <v>2427.3000000000002</v>
      </c>
      <c r="BT36" s="115">
        <v>0</v>
      </c>
      <c r="BU36" s="115">
        <f>N36+Q36+T36+W36+Z36+AC36+AE36+AG36+AI36+AK36+AM36+AO36+AT36+AV36+AX36+AZ36+BB36+BD36+BF36+BH36+BL36+BN36+BP36+BR36</f>
        <v>331839</v>
      </c>
      <c r="BV36" s="115">
        <f>O36+R36+U36+X36+AA36+AD36+AF36+AH36+AJ36+AL36+AN36+AP36+AU36+AW36+AY36+BA36+BC36+BE36+BG36+BI36+BM36+BO36+BQ36+BS36+BT36</f>
        <v>367550.98239999998</v>
      </c>
      <c r="BW36" s="115">
        <v>0</v>
      </c>
      <c r="BX36" s="115">
        <v>0</v>
      </c>
      <c r="BY36" s="115">
        <v>26393.8</v>
      </c>
      <c r="BZ36" s="115">
        <v>26393.8</v>
      </c>
      <c r="CA36" s="115">
        <v>0</v>
      </c>
      <c r="CB36" s="115">
        <v>0</v>
      </c>
      <c r="CC36" s="115">
        <v>0</v>
      </c>
      <c r="CD36" s="115">
        <v>0</v>
      </c>
      <c r="CE36" s="115">
        <v>0</v>
      </c>
      <c r="CF36" s="115">
        <v>0</v>
      </c>
      <c r="CG36" s="115">
        <v>0</v>
      </c>
      <c r="CH36" s="115">
        <v>0</v>
      </c>
      <c r="CI36" s="115">
        <v>0</v>
      </c>
      <c r="CJ36" s="115">
        <f>BW36+BY36+CA36+CC36+CE36+CG36</f>
        <v>26393.8</v>
      </c>
      <c r="CK36" s="115">
        <f>BX36+BZ36+CB36+CD36+CF36+CH36+CI36</f>
        <v>26393.8</v>
      </c>
      <c r="CN36" s="116"/>
      <c r="CP36" s="116"/>
      <c r="CQ36" s="116"/>
      <c r="CS36" s="116"/>
    </row>
    <row r="37" spans="1:97" s="117" customFormat="1" ht="22.5" customHeight="1" x14ac:dyDescent="0.2">
      <c r="A37" s="101">
        <v>28</v>
      </c>
      <c r="B37" s="121" t="s">
        <v>71</v>
      </c>
      <c r="C37" s="115">
        <v>8267.9809999999998</v>
      </c>
      <c r="D37" s="115">
        <v>95.501999999999995</v>
      </c>
      <c r="E37" s="115">
        <f>BU37+CJ37-CG37</f>
        <v>25661.4</v>
      </c>
      <c r="F37" s="115">
        <f>BV37+CK37-CH37</f>
        <v>24924.948000000004</v>
      </c>
      <c r="G37" s="115">
        <f>F37/E37*100</f>
        <v>97.130117608548261</v>
      </c>
      <c r="H37" s="115">
        <f>N37+Q37+T37+W37+Z37+AC37+AO37+AT37+AV37+AX37+AZ37+BB37+BF37+BH37+BL37+BN37+BR37</f>
        <v>9178</v>
      </c>
      <c r="I37" s="115">
        <f>O37+R37+U37+X37+AA37+AD37+AP37+AU37+AW37+AY37+BA37+BC37+BG37+BI37+BM37+BO37+BS37</f>
        <v>8441.5480000000007</v>
      </c>
      <c r="J37" s="115">
        <f>I37/H37*100</f>
        <v>91.975898888646768</v>
      </c>
      <c r="K37" s="115">
        <f>N37+T37</f>
        <v>5300</v>
      </c>
      <c r="L37" s="115">
        <f>O37+U37</f>
        <v>5476.2260000000006</v>
      </c>
      <c r="M37" s="115">
        <f>L37/K37*100</f>
        <v>103.32501886792454</v>
      </c>
      <c r="N37" s="115">
        <v>1000</v>
      </c>
      <c r="O37" s="115">
        <v>1085.354</v>
      </c>
      <c r="P37" s="115">
        <f>O37/N37*100</f>
        <v>108.53540000000001</v>
      </c>
      <c r="Q37" s="115">
        <v>380</v>
      </c>
      <c r="R37" s="115">
        <v>317.93700000000001</v>
      </c>
      <c r="S37" s="115">
        <f>R37/Q37*100</f>
        <v>83.667631578947379</v>
      </c>
      <c r="T37" s="115">
        <v>4300</v>
      </c>
      <c r="U37" s="115">
        <v>4390.8720000000003</v>
      </c>
      <c r="V37" s="115">
        <f>U37/T37*100</f>
        <v>102.1133023255814</v>
      </c>
      <c r="W37" s="115">
        <v>303</v>
      </c>
      <c r="X37" s="115">
        <v>322</v>
      </c>
      <c r="Y37" s="115">
        <f>X37/W37*100</f>
        <v>106.27062706270627</v>
      </c>
      <c r="Z37" s="115">
        <v>0</v>
      </c>
      <c r="AA37" s="115">
        <v>0</v>
      </c>
      <c r="AB37" s="115">
        <v>0</v>
      </c>
      <c r="AC37" s="115">
        <v>0</v>
      </c>
      <c r="AD37" s="115">
        <v>0</v>
      </c>
      <c r="AE37" s="115">
        <v>0</v>
      </c>
      <c r="AF37" s="115">
        <v>0</v>
      </c>
      <c r="AG37" s="115">
        <v>12482.2</v>
      </c>
      <c r="AH37" s="115">
        <v>12482.2</v>
      </c>
      <c r="AI37" s="115">
        <v>0</v>
      </c>
      <c r="AJ37" s="115">
        <v>0</v>
      </c>
      <c r="AK37" s="115">
        <v>0</v>
      </c>
      <c r="AL37" s="115">
        <v>0</v>
      </c>
      <c r="AM37" s="115">
        <v>0</v>
      </c>
      <c r="AN37" s="115">
        <v>0</v>
      </c>
      <c r="AO37" s="115">
        <v>0</v>
      </c>
      <c r="AP37" s="115">
        <v>0</v>
      </c>
      <c r="AQ37" s="115">
        <f>AT37+AV37+AX37+AZ37</f>
        <v>75</v>
      </c>
      <c r="AR37" s="115">
        <f>AU37+AW37+AY37+BA37</f>
        <v>67.484999999999999</v>
      </c>
      <c r="AS37" s="115">
        <f>AR37/AQ37*100</f>
        <v>89.98</v>
      </c>
      <c r="AT37" s="115">
        <v>75</v>
      </c>
      <c r="AU37" s="115">
        <v>67.484999999999999</v>
      </c>
      <c r="AV37" s="115">
        <v>0</v>
      </c>
      <c r="AW37" s="115">
        <v>0</v>
      </c>
      <c r="AX37" s="115">
        <v>0</v>
      </c>
      <c r="AY37" s="115">
        <v>0</v>
      </c>
      <c r="AZ37" s="115">
        <v>0</v>
      </c>
      <c r="BA37" s="115">
        <v>0</v>
      </c>
      <c r="BB37" s="115">
        <v>0</v>
      </c>
      <c r="BC37" s="115">
        <v>0</v>
      </c>
      <c r="BD37" s="115">
        <v>0</v>
      </c>
      <c r="BE37" s="115">
        <v>0</v>
      </c>
      <c r="BF37" s="115">
        <v>0</v>
      </c>
      <c r="BG37" s="115">
        <v>0</v>
      </c>
      <c r="BH37" s="115">
        <v>1120</v>
      </c>
      <c r="BI37" s="115">
        <v>1181.75</v>
      </c>
      <c r="BJ37" s="115">
        <v>960</v>
      </c>
      <c r="BK37" s="115">
        <v>1011.75</v>
      </c>
      <c r="BL37" s="115">
        <v>2000</v>
      </c>
      <c r="BM37" s="115">
        <v>876.15</v>
      </c>
      <c r="BN37" s="115">
        <v>0</v>
      </c>
      <c r="BO37" s="115">
        <v>200</v>
      </c>
      <c r="BP37" s="115">
        <v>0</v>
      </c>
      <c r="BQ37" s="115">
        <v>0</v>
      </c>
      <c r="BR37" s="115">
        <v>0</v>
      </c>
      <c r="BS37" s="115">
        <v>0</v>
      </c>
      <c r="BT37" s="115">
        <v>0</v>
      </c>
      <c r="BU37" s="115">
        <f>N37+Q37+T37+W37+Z37+AC37+AE37+AG37+AI37+AK37+AM37+AO37+AT37+AV37+AX37+AZ37+BB37+BD37+BF37+BH37+BL37+BN37+BP37+BR37</f>
        <v>21660.2</v>
      </c>
      <c r="BV37" s="115">
        <f>O37+R37+U37+X37+AA37+AD37+AF37+AH37+AJ37+AL37+AN37+AP37+AU37+AW37+AY37+BA37+BC37+BE37+BG37+BI37+BM37+BO37+BQ37+BS37+BT37</f>
        <v>20923.748000000003</v>
      </c>
      <c r="BW37" s="115">
        <v>0</v>
      </c>
      <c r="BX37" s="115">
        <v>0</v>
      </c>
      <c r="BY37" s="115">
        <v>4001.2</v>
      </c>
      <c r="BZ37" s="115">
        <v>4001.2</v>
      </c>
      <c r="CA37" s="115">
        <v>0</v>
      </c>
      <c r="CB37" s="115">
        <v>0</v>
      </c>
      <c r="CC37" s="115">
        <v>0</v>
      </c>
      <c r="CD37" s="115">
        <v>0</v>
      </c>
      <c r="CE37" s="115">
        <v>0</v>
      </c>
      <c r="CF37" s="115">
        <v>0</v>
      </c>
      <c r="CG37" s="115">
        <v>0</v>
      </c>
      <c r="CH37" s="115">
        <v>0</v>
      </c>
      <c r="CI37" s="115">
        <v>0</v>
      </c>
      <c r="CJ37" s="115">
        <f>BW37+BY37+CA37+CC37+CE37+CG37</f>
        <v>4001.2</v>
      </c>
      <c r="CK37" s="115">
        <f>BX37+BZ37+CB37+CD37+CF37+CH37+CI37</f>
        <v>4001.2</v>
      </c>
      <c r="CN37" s="116"/>
      <c r="CP37" s="116"/>
      <c r="CQ37" s="116"/>
      <c r="CS37" s="116"/>
    </row>
    <row r="38" spans="1:97" s="117" customFormat="1" ht="22.5" customHeight="1" x14ac:dyDescent="0.2">
      <c r="A38" s="101">
        <v>29</v>
      </c>
      <c r="B38" s="121" t="s">
        <v>72</v>
      </c>
      <c r="C38" s="115">
        <v>73079.947899999999</v>
      </c>
      <c r="D38" s="115">
        <v>9556.0728999999992</v>
      </c>
      <c r="E38" s="115">
        <f>BU38+CJ38-CG38</f>
        <v>51538.100000000006</v>
      </c>
      <c r="F38" s="115">
        <f>BV38+CK38-CH38</f>
        <v>53733.899999999994</v>
      </c>
      <c r="G38" s="115">
        <f>F38/E38*100</f>
        <v>104.26053735003811</v>
      </c>
      <c r="H38" s="115">
        <f>N38+Q38+T38+W38+Z38+AC38+AO38+AT38+AV38+AX38+AZ38+BB38+BF38+BH38+BL38+BN38+BR38</f>
        <v>45680.700000000004</v>
      </c>
      <c r="I38" s="115">
        <f>O38+R38+U38+X38+AA38+AD38+AP38+AU38+AW38+AY38+BA38+BC38+BG38+BI38+BM38+BO38+BS38</f>
        <v>47876.5</v>
      </c>
      <c r="J38" s="115">
        <f>I38/H38*100</f>
        <v>104.80684402822197</v>
      </c>
      <c r="K38" s="115">
        <f>N38+T38</f>
        <v>28700</v>
      </c>
      <c r="L38" s="115">
        <f>O38+U38</f>
        <v>29906.476999999999</v>
      </c>
      <c r="M38" s="115">
        <f>L38/K38*100</f>
        <v>104.20375261324043</v>
      </c>
      <c r="N38" s="115">
        <v>21500</v>
      </c>
      <c r="O38" s="115">
        <v>20681.519</v>
      </c>
      <c r="P38" s="115">
        <f>O38/N38*100</f>
        <v>96.193111627906973</v>
      </c>
      <c r="Q38" s="115">
        <v>365</v>
      </c>
      <c r="R38" s="115">
        <v>507.61700000000002</v>
      </c>
      <c r="S38" s="115">
        <f>R38/Q38*100</f>
        <v>139.07315068493151</v>
      </c>
      <c r="T38" s="115">
        <v>7200</v>
      </c>
      <c r="U38" s="115">
        <v>9224.9580000000005</v>
      </c>
      <c r="V38" s="115">
        <f>U38/T38*100</f>
        <v>128.12441666666666</v>
      </c>
      <c r="W38" s="115">
        <v>4598.51</v>
      </c>
      <c r="X38" s="115">
        <v>4963.5230000000001</v>
      </c>
      <c r="Y38" s="115">
        <f>X38/W38*100</f>
        <v>107.93763632133017</v>
      </c>
      <c r="Z38" s="115">
        <v>0</v>
      </c>
      <c r="AA38" s="115">
        <v>0</v>
      </c>
      <c r="AB38" s="115">
        <v>0</v>
      </c>
      <c r="AC38" s="115">
        <v>0</v>
      </c>
      <c r="AD38" s="115">
        <v>0</v>
      </c>
      <c r="AE38" s="115">
        <v>0</v>
      </c>
      <c r="AF38" s="115">
        <v>0</v>
      </c>
      <c r="AG38" s="115">
        <v>5857.4</v>
      </c>
      <c r="AH38" s="115">
        <v>5857.4</v>
      </c>
      <c r="AI38" s="115">
        <v>0</v>
      </c>
      <c r="AJ38" s="115">
        <v>0</v>
      </c>
      <c r="AK38" s="115">
        <v>0</v>
      </c>
      <c r="AL38" s="115">
        <v>0</v>
      </c>
      <c r="AM38" s="115">
        <v>0</v>
      </c>
      <c r="AN38" s="115">
        <v>0</v>
      </c>
      <c r="AO38" s="115">
        <v>0</v>
      </c>
      <c r="AP38" s="115">
        <v>0</v>
      </c>
      <c r="AQ38" s="115">
        <f>AT38+AV38+AX38+AZ38</f>
        <v>538</v>
      </c>
      <c r="AR38" s="115">
        <f>AU38+AW38+AY38+BA38</f>
        <v>500.68200000000002</v>
      </c>
      <c r="AS38" s="115">
        <f>AR38/AQ38*100</f>
        <v>93.063568773234209</v>
      </c>
      <c r="AT38" s="115">
        <v>538</v>
      </c>
      <c r="AU38" s="115">
        <v>500.68200000000002</v>
      </c>
      <c r="AV38" s="115">
        <v>0</v>
      </c>
      <c r="AW38" s="115">
        <v>0</v>
      </c>
      <c r="AX38" s="115">
        <v>0</v>
      </c>
      <c r="AY38" s="115">
        <v>0</v>
      </c>
      <c r="AZ38" s="115">
        <v>0</v>
      </c>
      <c r="BA38" s="115">
        <v>0</v>
      </c>
      <c r="BB38" s="115">
        <v>0</v>
      </c>
      <c r="BC38" s="115">
        <v>0</v>
      </c>
      <c r="BD38" s="115">
        <v>0</v>
      </c>
      <c r="BE38" s="115">
        <v>0</v>
      </c>
      <c r="BF38" s="115">
        <v>0</v>
      </c>
      <c r="BG38" s="115">
        <v>0</v>
      </c>
      <c r="BH38" s="115">
        <v>2318</v>
      </c>
      <c r="BI38" s="115">
        <v>360.93200000000002</v>
      </c>
      <c r="BJ38" s="115">
        <v>2268</v>
      </c>
      <c r="BK38" s="115">
        <v>275.93200000000002</v>
      </c>
      <c r="BL38" s="115">
        <v>8211.19</v>
      </c>
      <c r="BM38" s="115">
        <v>8452.3189999999995</v>
      </c>
      <c r="BN38" s="115">
        <v>200</v>
      </c>
      <c r="BO38" s="115">
        <v>200</v>
      </c>
      <c r="BP38" s="115">
        <v>0</v>
      </c>
      <c r="BQ38" s="115">
        <v>0</v>
      </c>
      <c r="BR38" s="115">
        <v>750</v>
      </c>
      <c r="BS38" s="115">
        <v>2984.95</v>
      </c>
      <c r="BT38" s="115">
        <v>0</v>
      </c>
      <c r="BU38" s="115">
        <f>N38+Q38+T38+W38+Z38+AC38+AE38+AG38+AI38+AK38+AM38+AO38+AT38+AV38+AX38+AZ38+BB38+BD38+BF38+BH38+BL38+BN38+BP38+BR38</f>
        <v>51538.100000000006</v>
      </c>
      <c r="BV38" s="115">
        <f>O38+R38+U38+X38+AA38+AD38+AF38+AH38+AJ38+AL38+AN38+AP38+AU38+AW38+AY38+BA38+BC38+BE38+BG38+BI38+BM38+BO38+BQ38+BS38+BT38</f>
        <v>53733.899999999994</v>
      </c>
      <c r="BW38" s="115">
        <v>0</v>
      </c>
      <c r="BX38" s="115">
        <v>0</v>
      </c>
      <c r="BY38" s="115">
        <v>0</v>
      </c>
      <c r="BZ38" s="115">
        <v>0</v>
      </c>
      <c r="CA38" s="115">
        <v>0</v>
      </c>
      <c r="CB38" s="115">
        <v>0</v>
      </c>
      <c r="CC38" s="115">
        <v>0</v>
      </c>
      <c r="CD38" s="115">
        <v>0</v>
      </c>
      <c r="CE38" s="115">
        <v>0</v>
      </c>
      <c r="CF38" s="115">
        <v>0</v>
      </c>
      <c r="CG38" s="115">
        <v>0</v>
      </c>
      <c r="CH38" s="115">
        <v>0</v>
      </c>
      <c r="CI38" s="115">
        <v>0</v>
      </c>
      <c r="CJ38" s="115">
        <f>BW38+BY38+CA38+CC38+CE38+CG38</f>
        <v>0</v>
      </c>
      <c r="CK38" s="115">
        <f>BX38+BZ38+CB38+CD38+CF38+CH38+CI38</f>
        <v>0</v>
      </c>
      <c r="CN38" s="116"/>
      <c r="CP38" s="116"/>
      <c r="CQ38" s="116"/>
      <c r="CS38" s="116"/>
    </row>
    <row r="39" spans="1:97" s="117" customFormat="1" ht="22.5" customHeight="1" x14ac:dyDescent="0.2">
      <c r="A39" s="101">
        <v>30</v>
      </c>
      <c r="B39" s="121" t="s">
        <v>73</v>
      </c>
      <c r="C39" s="115">
        <v>104.21040000000001</v>
      </c>
      <c r="D39" s="115">
        <v>71392.364400000006</v>
      </c>
      <c r="E39" s="115">
        <f>BU39+CJ39-CG39</f>
        <v>765040.4</v>
      </c>
      <c r="F39" s="115">
        <f>BV39+CK39-CH39</f>
        <v>826875.10959999997</v>
      </c>
      <c r="G39" s="115">
        <f>F39/E39*100</f>
        <v>108.08254173243661</v>
      </c>
      <c r="H39" s="115">
        <f>N39+Q39+T39+W39+Z39+AC39+AO39+AT39+AV39+AX39+AZ39+BB39+BF39+BH39+BL39+BN39+BR39</f>
        <v>297386.7</v>
      </c>
      <c r="I39" s="115">
        <f>O39+R39+U39+X39+AA39+AD39+AP39+AU39+AW39+AY39+BA39+BC39+BG39+BI39+BM39+BO39+BS39</f>
        <v>357948.80660000001</v>
      </c>
      <c r="J39" s="115">
        <f>I39/H39*100</f>
        <v>120.36476634630937</v>
      </c>
      <c r="K39" s="115">
        <f>N39+T39</f>
        <v>106431</v>
      </c>
      <c r="L39" s="115">
        <f>O39+U39</f>
        <v>126219.88200000001</v>
      </c>
      <c r="M39" s="115">
        <f>L39/K39*100</f>
        <v>118.59315612932323</v>
      </c>
      <c r="N39" s="115">
        <v>41207</v>
      </c>
      <c r="O39" s="115">
        <v>32475.353999999999</v>
      </c>
      <c r="P39" s="115">
        <f>O39/N39*100</f>
        <v>78.810284660373227</v>
      </c>
      <c r="Q39" s="115">
        <v>56300</v>
      </c>
      <c r="R39" s="115">
        <v>57034.947200000002</v>
      </c>
      <c r="S39" s="115">
        <f>R39/Q39*100</f>
        <v>101.30541243339255</v>
      </c>
      <c r="T39" s="115">
        <v>65224</v>
      </c>
      <c r="U39" s="115">
        <v>93744.528000000006</v>
      </c>
      <c r="V39" s="115">
        <f>U39/T39*100</f>
        <v>143.7270452594137</v>
      </c>
      <c r="W39" s="115">
        <v>9434</v>
      </c>
      <c r="X39" s="115">
        <v>12798.965</v>
      </c>
      <c r="Y39" s="115">
        <f>X39/W39*100</f>
        <v>135.6684863260547</v>
      </c>
      <c r="Z39" s="115">
        <v>6450</v>
      </c>
      <c r="AA39" s="115">
        <v>8590.7999999999993</v>
      </c>
      <c r="AB39" s="115">
        <f>AA39/Z39*100</f>
        <v>133.1906976744186</v>
      </c>
      <c r="AC39" s="115">
        <v>0</v>
      </c>
      <c r="AD39" s="115">
        <v>0</v>
      </c>
      <c r="AE39" s="115">
        <v>0</v>
      </c>
      <c r="AF39" s="115">
        <v>0</v>
      </c>
      <c r="AG39" s="115">
        <v>350695.8</v>
      </c>
      <c r="AH39" s="115">
        <v>350695.8</v>
      </c>
      <c r="AI39" s="115">
        <v>0</v>
      </c>
      <c r="AJ39" s="115">
        <v>0</v>
      </c>
      <c r="AK39" s="115">
        <v>2800.5</v>
      </c>
      <c r="AL39" s="115">
        <v>4185.5</v>
      </c>
      <c r="AM39" s="115">
        <v>0</v>
      </c>
      <c r="AN39" s="115">
        <v>0</v>
      </c>
      <c r="AO39" s="115">
        <v>0</v>
      </c>
      <c r="AP39" s="115">
        <v>0</v>
      </c>
      <c r="AQ39" s="115">
        <f>AT39+AV39+AX39+AZ39</f>
        <v>28231.7</v>
      </c>
      <c r="AR39" s="115">
        <f>AU39+AW39+AY39+BA39</f>
        <v>28800.679000000004</v>
      </c>
      <c r="AS39" s="115">
        <f>AR39/AQ39*100</f>
        <v>102.01539050074916</v>
      </c>
      <c r="AT39" s="115">
        <v>20742</v>
      </c>
      <c r="AU39" s="115">
        <v>21494.204000000002</v>
      </c>
      <c r="AV39" s="115">
        <v>0</v>
      </c>
      <c r="AW39" s="115">
        <v>0</v>
      </c>
      <c r="AX39" s="115">
        <v>0</v>
      </c>
      <c r="AY39" s="115">
        <v>0</v>
      </c>
      <c r="AZ39" s="115">
        <v>7489.7</v>
      </c>
      <c r="BA39" s="115">
        <v>7306.4750000000004</v>
      </c>
      <c r="BB39" s="115">
        <v>0</v>
      </c>
      <c r="BC39" s="115">
        <v>0</v>
      </c>
      <c r="BD39" s="115">
        <v>5357</v>
      </c>
      <c r="BE39" s="115">
        <v>5396.75</v>
      </c>
      <c r="BF39" s="115">
        <v>0</v>
      </c>
      <c r="BG39" s="115">
        <v>0</v>
      </c>
      <c r="BH39" s="115">
        <v>84510</v>
      </c>
      <c r="BI39" s="115">
        <v>91013.819900000002</v>
      </c>
      <c r="BJ39" s="115">
        <v>35540</v>
      </c>
      <c r="BK39" s="115">
        <v>36932.244899999998</v>
      </c>
      <c r="BL39" s="115">
        <v>6000</v>
      </c>
      <c r="BM39" s="115">
        <v>29134.726500000001</v>
      </c>
      <c r="BN39" s="115">
        <v>0</v>
      </c>
      <c r="BO39" s="115">
        <v>0</v>
      </c>
      <c r="BP39" s="115">
        <v>0</v>
      </c>
      <c r="BQ39" s="115">
        <v>0</v>
      </c>
      <c r="BR39" s="115">
        <v>30</v>
      </c>
      <c r="BS39" s="115">
        <v>4354.9870000000001</v>
      </c>
      <c r="BT39" s="115">
        <v>0</v>
      </c>
      <c r="BU39" s="115">
        <f>N39+Q39+T39+W39+Z39+AC39+AE39+AG39+AI39+AK39+AM39+AO39+AT39+AV39+AX39+AZ39+BB39+BD39+BF39+BH39+BL39+BN39+BP39+BR39</f>
        <v>656240</v>
      </c>
      <c r="BV39" s="115">
        <f>O39+R39+U39+X39+AA39+AD39+AF39+AH39+AJ39+AL39+AN39+AP39+AU39+AW39+AY39+BA39+BC39+BE39+BG39+BI39+BM39+BO39+BQ39+BS39+BT39</f>
        <v>718226.85659999994</v>
      </c>
      <c r="BW39" s="115">
        <v>0</v>
      </c>
      <c r="BX39" s="115">
        <v>0</v>
      </c>
      <c r="BY39" s="115">
        <v>99299.4</v>
      </c>
      <c r="BZ39" s="115">
        <v>99299.4</v>
      </c>
      <c r="CA39" s="115">
        <v>0</v>
      </c>
      <c r="CB39" s="115">
        <v>0</v>
      </c>
      <c r="CC39" s="115">
        <v>9501</v>
      </c>
      <c r="CD39" s="115">
        <v>9348.8529999999992</v>
      </c>
      <c r="CE39" s="115">
        <v>0</v>
      </c>
      <c r="CF39" s="115">
        <v>0</v>
      </c>
      <c r="CG39" s="115">
        <v>40000</v>
      </c>
      <c r="CH39" s="115">
        <v>40000</v>
      </c>
      <c r="CI39" s="115">
        <v>0</v>
      </c>
      <c r="CJ39" s="115">
        <f>BW39+BY39+CA39+CC39+CE39+CG39</f>
        <v>148800.4</v>
      </c>
      <c r="CK39" s="115">
        <f>BX39+BZ39+CB39+CD39+CF39+CH39+CI39</f>
        <v>148648.253</v>
      </c>
      <c r="CN39" s="116"/>
      <c r="CP39" s="116"/>
      <c r="CQ39" s="116"/>
      <c r="CS39" s="116"/>
    </row>
    <row r="40" spans="1:97" s="117" customFormat="1" ht="22.5" customHeight="1" x14ac:dyDescent="0.2">
      <c r="A40" s="101">
        <v>31</v>
      </c>
      <c r="B40" s="121" t="s">
        <v>74</v>
      </c>
      <c r="C40" s="115">
        <v>46.735700000000001</v>
      </c>
      <c r="D40" s="115">
        <v>662.07920000000001</v>
      </c>
      <c r="E40" s="115">
        <f>BU40+CJ40-CG40</f>
        <v>88201.7</v>
      </c>
      <c r="F40" s="115">
        <f>BV40+CK40-CH40</f>
        <v>85414.274999999994</v>
      </c>
      <c r="G40" s="115">
        <f>F40/E40*100</f>
        <v>96.839715107531944</v>
      </c>
      <c r="H40" s="115">
        <f>N40+Q40+T40+W40+Z40+AC40+AO40+AT40+AV40+AX40+AZ40+BB40+BF40+BH40+BL40+BN40+BR40</f>
        <v>24495.4</v>
      </c>
      <c r="I40" s="115">
        <f>O40+R40+U40+X40+AA40+AD40+AP40+AU40+AW40+AY40+BA40+BC40+BG40+BI40+BM40+BO40+BS40</f>
        <v>21707.911999999997</v>
      </c>
      <c r="J40" s="115">
        <f>I40/H40*100</f>
        <v>88.62036137397223</v>
      </c>
      <c r="K40" s="115">
        <f>N40+T40</f>
        <v>11762.5</v>
      </c>
      <c r="L40" s="115">
        <f>O40+U40</f>
        <v>10633.550999999999</v>
      </c>
      <c r="M40" s="115">
        <f>L40/K40*100</f>
        <v>90.402133900106264</v>
      </c>
      <c r="N40" s="115">
        <v>3545</v>
      </c>
      <c r="O40" s="115">
        <v>1568.268</v>
      </c>
      <c r="P40" s="115">
        <f>O40/N40*100</f>
        <v>44.238871650211564</v>
      </c>
      <c r="Q40" s="115">
        <v>1747.8</v>
      </c>
      <c r="R40" s="115">
        <v>1583.979</v>
      </c>
      <c r="S40" s="115">
        <f>R40/Q40*100</f>
        <v>90.627016821146583</v>
      </c>
      <c r="T40" s="115">
        <v>8217.5</v>
      </c>
      <c r="U40" s="115">
        <v>9065.2829999999994</v>
      </c>
      <c r="V40" s="115">
        <f>U40/T40*100</f>
        <v>110.31679951323395</v>
      </c>
      <c r="W40" s="115">
        <v>450</v>
      </c>
      <c r="X40" s="115">
        <v>483.5</v>
      </c>
      <c r="Y40" s="115">
        <f>X40/W40*100</f>
        <v>107.44444444444446</v>
      </c>
      <c r="Z40" s="115">
        <v>0</v>
      </c>
      <c r="AA40" s="115">
        <v>0</v>
      </c>
      <c r="AB40" s="115">
        <v>0</v>
      </c>
      <c r="AC40" s="115">
        <v>0</v>
      </c>
      <c r="AD40" s="115">
        <v>0</v>
      </c>
      <c r="AE40" s="115">
        <v>0</v>
      </c>
      <c r="AF40" s="115">
        <v>0</v>
      </c>
      <c r="AG40" s="115">
        <v>56009.2</v>
      </c>
      <c r="AH40" s="115">
        <v>56009.2</v>
      </c>
      <c r="AI40" s="115">
        <v>0</v>
      </c>
      <c r="AJ40" s="115">
        <v>0</v>
      </c>
      <c r="AK40" s="115">
        <v>0</v>
      </c>
      <c r="AL40" s="115">
        <v>0</v>
      </c>
      <c r="AM40" s="115">
        <v>0</v>
      </c>
      <c r="AN40" s="115">
        <v>0</v>
      </c>
      <c r="AO40" s="115">
        <v>0</v>
      </c>
      <c r="AP40" s="115">
        <v>0</v>
      </c>
      <c r="AQ40" s="115">
        <f>AT40+AV40+AX40+AZ40</f>
        <v>2374.6999999999998</v>
      </c>
      <c r="AR40" s="115">
        <f>AU40+AW40+AY40+BA40</f>
        <v>2177.444</v>
      </c>
      <c r="AS40" s="115">
        <f>AR40/AQ40*100</f>
        <v>91.693434960205494</v>
      </c>
      <c r="AT40" s="115">
        <v>2374.6999999999998</v>
      </c>
      <c r="AU40" s="115">
        <v>2177.444</v>
      </c>
      <c r="AV40" s="115">
        <v>0</v>
      </c>
      <c r="AW40" s="115">
        <v>0</v>
      </c>
      <c r="AX40" s="115">
        <v>0</v>
      </c>
      <c r="AY40" s="115">
        <v>0</v>
      </c>
      <c r="AZ40" s="115">
        <v>0</v>
      </c>
      <c r="BA40" s="115">
        <v>0</v>
      </c>
      <c r="BB40" s="115">
        <v>0</v>
      </c>
      <c r="BC40" s="115">
        <v>0</v>
      </c>
      <c r="BD40" s="115">
        <v>0</v>
      </c>
      <c r="BE40" s="115">
        <v>0</v>
      </c>
      <c r="BF40" s="115">
        <v>0</v>
      </c>
      <c r="BG40" s="115">
        <v>0</v>
      </c>
      <c r="BH40" s="115">
        <v>8160.4</v>
      </c>
      <c r="BI40" s="115">
        <v>6829.4380000000001</v>
      </c>
      <c r="BJ40" s="115">
        <v>2890.4</v>
      </c>
      <c r="BK40" s="115">
        <v>2567.614</v>
      </c>
      <c r="BL40" s="115">
        <v>0</v>
      </c>
      <c r="BM40" s="115">
        <v>0</v>
      </c>
      <c r="BN40" s="115">
        <v>0</v>
      </c>
      <c r="BO40" s="115">
        <v>0</v>
      </c>
      <c r="BP40" s="115">
        <v>0</v>
      </c>
      <c r="BQ40" s="115">
        <v>0</v>
      </c>
      <c r="BR40" s="115">
        <v>0</v>
      </c>
      <c r="BS40" s="115">
        <v>0</v>
      </c>
      <c r="BT40" s="115">
        <v>0</v>
      </c>
      <c r="BU40" s="115">
        <f>N40+Q40+T40+W40+Z40+AC40+AE40+AG40+AI40+AK40+AM40+AO40+AT40+AV40+AX40+AZ40+BB40+BD40+BF40+BH40+BL40+BN40+BP40+BR40</f>
        <v>80504.599999999991</v>
      </c>
      <c r="BV40" s="115">
        <f>O40+R40+U40+X40+AA40+AD40+AF40+AH40+AJ40+AL40+AN40+AP40+AU40+AW40+AY40+BA40+BC40+BE40+BG40+BI40+BM40+BO40+BQ40+BS40+BT40</f>
        <v>77717.111999999994</v>
      </c>
      <c r="BW40" s="115">
        <v>0</v>
      </c>
      <c r="BX40" s="115">
        <v>0</v>
      </c>
      <c r="BY40" s="115">
        <v>7697.1</v>
      </c>
      <c r="BZ40" s="115">
        <v>7697.1629999999996</v>
      </c>
      <c r="CA40" s="115">
        <v>0</v>
      </c>
      <c r="CB40" s="115">
        <v>0</v>
      </c>
      <c r="CC40" s="115">
        <v>0</v>
      </c>
      <c r="CD40" s="115">
        <v>0</v>
      </c>
      <c r="CE40" s="115">
        <v>0</v>
      </c>
      <c r="CF40" s="115">
        <v>0</v>
      </c>
      <c r="CG40" s="115">
        <v>0</v>
      </c>
      <c r="CH40" s="115">
        <v>0</v>
      </c>
      <c r="CI40" s="115">
        <v>0</v>
      </c>
      <c r="CJ40" s="115">
        <f>BW40+BY40+CA40+CC40+CE40+CG40</f>
        <v>7697.1</v>
      </c>
      <c r="CK40" s="115">
        <f>BX40+BZ40+CB40+CD40+CF40+CH40+CI40</f>
        <v>7697.1629999999996</v>
      </c>
      <c r="CN40" s="116"/>
      <c r="CP40" s="116"/>
      <c r="CQ40" s="116"/>
      <c r="CS40" s="116"/>
    </row>
    <row r="41" spans="1:97" s="117" customFormat="1" ht="22.5" customHeight="1" x14ac:dyDescent="0.2">
      <c r="A41" s="101">
        <v>32</v>
      </c>
      <c r="B41" s="121" t="s">
        <v>75</v>
      </c>
      <c r="C41" s="115">
        <v>18902.330699999999</v>
      </c>
      <c r="D41" s="115">
        <v>3</v>
      </c>
      <c r="E41" s="115">
        <f>BU41+CJ41-CG41</f>
        <v>35300.370000000003</v>
      </c>
      <c r="F41" s="115">
        <f>BV41+CK41-CH41</f>
        <v>35562.574000000001</v>
      </c>
      <c r="G41" s="115">
        <f>F41/E41*100</f>
        <v>100.74277974990062</v>
      </c>
      <c r="H41" s="115">
        <f>N41+Q41+T41+W41+Z41+AC41+AO41+AT41+AV41+AX41+AZ41+BB41+BF41+BH41+BL41+BN41+BR41</f>
        <v>15789.300000000001</v>
      </c>
      <c r="I41" s="115">
        <f>O41+R41+U41+X41+AA41+AD41+AP41+AU41+AW41+AY41+BA41+BC41+BG41+BI41+BM41+BO41+BS41</f>
        <v>16250.474</v>
      </c>
      <c r="J41" s="115">
        <f>I41/H41*100</f>
        <v>102.92080079547542</v>
      </c>
      <c r="K41" s="115">
        <f>N41+T41</f>
        <v>8525.7000000000007</v>
      </c>
      <c r="L41" s="115">
        <f>O41+U41</f>
        <v>7938.9859999999999</v>
      </c>
      <c r="M41" s="115">
        <f>L41/K41*100</f>
        <v>93.118289407321384</v>
      </c>
      <c r="N41" s="115">
        <v>2025.7</v>
      </c>
      <c r="O41" s="115">
        <v>99.701999999999998</v>
      </c>
      <c r="P41" s="115">
        <f>O41/N41*100</f>
        <v>4.9218541738658237</v>
      </c>
      <c r="Q41" s="115">
        <v>4807</v>
      </c>
      <c r="R41" s="115">
        <v>4472.3980000000001</v>
      </c>
      <c r="S41" s="115">
        <f>R41/Q41*100</f>
        <v>93.039276055752026</v>
      </c>
      <c r="T41" s="115">
        <v>6500</v>
      </c>
      <c r="U41" s="115">
        <v>7839.2839999999997</v>
      </c>
      <c r="V41" s="115">
        <f>U41/T41*100</f>
        <v>120.60436923076922</v>
      </c>
      <c r="W41" s="115">
        <v>330</v>
      </c>
      <c r="X41" s="115">
        <v>461.2</v>
      </c>
      <c r="Y41" s="115">
        <f>X41/W41*100</f>
        <v>139.75757575757575</v>
      </c>
      <c r="Z41" s="115">
        <v>0</v>
      </c>
      <c r="AA41" s="115">
        <v>0</v>
      </c>
      <c r="AB41" s="115">
        <v>0</v>
      </c>
      <c r="AC41" s="115">
        <v>0</v>
      </c>
      <c r="AD41" s="115">
        <v>0</v>
      </c>
      <c r="AE41" s="115">
        <v>0</v>
      </c>
      <c r="AF41" s="115">
        <v>0</v>
      </c>
      <c r="AG41" s="115">
        <v>10432.700000000001</v>
      </c>
      <c r="AH41" s="115">
        <v>10432.700000000001</v>
      </c>
      <c r="AI41" s="115">
        <v>0</v>
      </c>
      <c r="AJ41" s="115">
        <v>0</v>
      </c>
      <c r="AK41" s="115">
        <v>0</v>
      </c>
      <c r="AL41" s="115">
        <v>0</v>
      </c>
      <c r="AM41" s="115">
        <v>0</v>
      </c>
      <c r="AN41" s="115">
        <v>0</v>
      </c>
      <c r="AO41" s="115">
        <v>0</v>
      </c>
      <c r="AP41" s="115">
        <v>0</v>
      </c>
      <c r="AQ41" s="115">
        <f>AT41+AV41+AX41+AZ41</f>
        <v>1106.5999999999999</v>
      </c>
      <c r="AR41" s="115">
        <f>AU41+AW41+AY41+BA41</f>
        <v>1068.06</v>
      </c>
      <c r="AS41" s="115">
        <f>AR41/AQ41*100</f>
        <v>96.517260075908197</v>
      </c>
      <c r="AT41" s="115">
        <v>1106.5999999999999</v>
      </c>
      <c r="AU41" s="115">
        <v>1068.06</v>
      </c>
      <c r="AV41" s="115">
        <v>0</v>
      </c>
      <c r="AW41" s="115">
        <v>0</v>
      </c>
      <c r="AX41" s="115">
        <v>0</v>
      </c>
      <c r="AY41" s="115">
        <v>0</v>
      </c>
      <c r="AZ41" s="115">
        <v>0</v>
      </c>
      <c r="BA41" s="115">
        <v>0</v>
      </c>
      <c r="BB41" s="115">
        <v>0</v>
      </c>
      <c r="BC41" s="115">
        <v>0</v>
      </c>
      <c r="BD41" s="115">
        <v>0</v>
      </c>
      <c r="BE41" s="115">
        <v>0</v>
      </c>
      <c r="BF41" s="115">
        <v>0</v>
      </c>
      <c r="BG41" s="115">
        <v>0</v>
      </c>
      <c r="BH41" s="115">
        <v>720</v>
      </c>
      <c r="BI41" s="115">
        <v>2151.0300000000002</v>
      </c>
      <c r="BJ41" s="115">
        <v>700</v>
      </c>
      <c r="BK41" s="115">
        <v>702.95</v>
      </c>
      <c r="BL41" s="115">
        <v>0</v>
      </c>
      <c r="BM41" s="115">
        <v>0</v>
      </c>
      <c r="BN41" s="115">
        <v>0</v>
      </c>
      <c r="BO41" s="115">
        <v>0</v>
      </c>
      <c r="BP41" s="115">
        <v>0</v>
      </c>
      <c r="BQ41" s="115">
        <v>0</v>
      </c>
      <c r="BR41" s="115">
        <v>300</v>
      </c>
      <c r="BS41" s="115">
        <v>158.80000000000001</v>
      </c>
      <c r="BT41" s="115">
        <v>0</v>
      </c>
      <c r="BU41" s="115">
        <f>N41+Q41+T41+W41+Z41+AC41+AE41+AG41+AI41+AK41+AM41+AO41+AT41+AV41+AX41+AZ41+BB41+BD41+BF41+BH41+BL41+BN41+BP41+BR41</f>
        <v>26222</v>
      </c>
      <c r="BV41" s="115">
        <f>O41+R41+U41+X41+AA41+AD41+AF41+AH41+AJ41+AL41+AN41+AP41+AU41+AW41+AY41+BA41+BC41+BE41+BG41+BI41+BM41+BO41+BQ41+BS41+BT41</f>
        <v>26683.173999999999</v>
      </c>
      <c r="BW41" s="115">
        <v>0</v>
      </c>
      <c r="BX41" s="115">
        <v>0</v>
      </c>
      <c r="BY41" s="115">
        <v>9078.3700000000008</v>
      </c>
      <c r="BZ41" s="115">
        <v>8879.4</v>
      </c>
      <c r="CA41" s="115">
        <v>0</v>
      </c>
      <c r="CB41" s="115">
        <v>0</v>
      </c>
      <c r="CC41" s="115">
        <v>0</v>
      </c>
      <c r="CD41" s="115">
        <v>0</v>
      </c>
      <c r="CE41" s="115">
        <v>0</v>
      </c>
      <c r="CF41" s="115">
        <v>0</v>
      </c>
      <c r="CG41" s="115">
        <v>0</v>
      </c>
      <c r="CH41" s="115">
        <v>0</v>
      </c>
      <c r="CI41" s="115">
        <v>0</v>
      </c>
      <c r="CJ41" s="115">
        <f>BW41+BY41+CA41+CC41+CE41+CG41</f>
        <v>9078.3700000000008</v>
      </c>
      <c r="CK41" s="115">
        <f>BX41+BZ41+CB41+CD41+CF41+CH41+CI41</f>
        <v>8879.4</v>
      </c>
      <c r="CN41" s="116"/>
      <c r="CP41" s="116"/>
      <c r="CQ41" s="116"/>
      <c r="CS41" s="116"/>
    </row>
    <row r="42" spans="1:97" s="117" customFormat="1" ht="22.5" customHeight="1" x14ac:dyDescent="0.2">
      <c r="A42" s="101">
        <v>33</v>
      </c>
      <c r="B42" s="121" t="s">
        <v>76</v>
      </c>
      <c r="C42" s="115">
        <v>225.61619999999999</v>
      </c>
      <c r="D42" s="115">
        <v>2.4737</v>
      </c>
      <c r="E42" s="115">
        <f>BU42+CJ42-CG42</f>
        <v>20870.5</v>
      </c>
      <c r="F42" s="115">
        <f>BV42+CK42-CH42</f>
        <v>20323.813999999998</v>
      </c>
      <c r="G42" s="115">
        <f>F42/E42*100</f>
        <v>97.380580244843202</v>
      </c>
      <c r="H42" s="115">
        <f>N42+Q42+T42+W42+Z42+AC42+AO42+AT42+AV42+AX42+AZ42+BB42+BF42+BH42+BL42+BN42+BR42</f>
        <v>4844.3999999999996</v>
      </c>
      <c r="I42" s="115">
        <f>O42+R42+U42+X42+AA42+AD42+AP42+AU42+AW42+AY42+BA42+BC42+BG42+BI42+BM42+BO42+BS42</f>
        <v>4297.7139999999999</v>
      </c>
      <c r="J42" s="115">
        <f>I42/H42*100</f>
        <v>88.715093716456124</v>
      </c>
      <c r="K42" s="115">
        <f>N42+T42</f>
        <v>1610</v>
      </c>
      <c r="L42" s="115">
        <f>O42+U42</f>
        <v>1744.5349999999999</v>
      </c>
      <c r="M42" s="115">
        <f>L42/K42*100</f>
        <v>108.35621118012422</v>
      </c>
      <c r="N42" s="115">
        <v>260</v>
      </c>
      <c r="O42" s="115">
        <v>265.10899999999998</v>
      </c>
      <c r="P42" s="115">
        <f>O42/N42*100</f>
        <v>101.96499999999999</v>
      </c>
      <c r="Q42" s="115">
        <v>1400</v>
      </c>
      <c r="R42" s="115">
        <v>1494.453</v>
      </c>
      <c r="S42" s="115">
        <f>R42/Q42*100</f>
        <v>106.74664285714286</v>
      </c>
      <c r="T42" s="115">
        <v>1350</v>
      </c>
      <c r="U42" s="115">
        <v>1479.4259999999999</v>
      </c>
      <c r="V42" s="115">
        <f>U42/T42*100</f>
        <v>109.5871111111111</v>
      </c>
      <c r="W42" s="115">
        <v>300</v>
      </c>
      <c r="X42" s="115">
        <v>280</v>
      </c>
      <c r="Y42" s="115">
        <f>X42/W42*100</f>
        <v>93.333333333333329</v>
      </c>
      <c r="Z42" s="115">
        <v>0</v>
      </c>
      <c r="AA42" s="115">
        <v>0</v>
      </c>
      <c r="AB42" s="115">
        <v>0</v>
      </c>
      <c r="AC42" s="115">
        <v>0</v>
      </c>
      <c r="AD42" s="115">
        <v>0</v>
      </c>
      <c r="AE42" s="115">
        <v>0</v>
      </c>
      <c r="AF42" s="115">
        <v>0</v>
      </c>
      <c r="AG42" s="115">
        <v>11091.6</v>
      </c>
      <c r="AH42" s="115">
        <v>11091.6</v>
      </c>
      <c r="AI42" s="115">
        <v>0</v>
      </c>
      <c r="AJ42" s="115">
        <v>0</v>
      </c>
      <c r="AK42" s="115">
        <v>0</v>
      </c>
      <c r="AL42" s="115">
        <v>0</v>
      </c>
      <c r="AM42" s="115">
        <v>0</v>
      </c>
      <c r="AN42" s="115">
        <v>0</v>
      </c>
      <c r="AO42" s="115">
        <v>0</v>
      </c>
      <c r="AP42" s="115">
        <v>0</v>
      </c>
      <c r="AQ42" s="115">
        <f>AT42+AV42+AX42+AZ42</f>
        <v>400</v>
      </c>
      <c r="AR42" s="115">
        <f>AU42+AW42+AY42+BA42</f>
        <v>472.07600000000002</v>
      </c>
      <c r="AS42" s="115">
        <f>AR42/AQ42*100</f>
        <v>118.01900000000001</v>
      </c>
      <c r="AT42" s="115">
        <v>400</v>
      </c>
      <c r="AU42" s="115">
        <v>472.07600000000002</v>
      </c>
      <c r="AV42" s="115">
        <v>0</v>
      </c>
      <c r="AW42" s="115">
        <v>0</v>
      </c>
      <c r="AX42" s="115">
        <v>0</v>
      </c>
      <c r="AY42" s="115">
        <v>0</v>
      </c>
      <c r="AZ42" s="115">
        <v>0</v>
      </c>
      <c r="BA42" s="115">
        <v>0</v>
      </c>
      <c r="BB42" s="115">
        <v>0</v>
      </c>
      <c r="BC42" s="115">
        <v>0</v>
      </c>
      <c r="BD42" s="115">
        <v>0</v>
      </c>
      <c r="BE42" s="115">
        <v>0</v>
      </c>
      <c r="BF42" s="115">
        <v>0</v>
      </c>
      <c r="BG42" s="115">
        <v>0</v>
      </c>
      <c r="BH42" s="115">
        <v>300</v>
      </c>
      <c r="BI42" s="115">
        <v>306.64999999999998</v>
      </c>
      <c r="BJ42" s="115">
        <v>300</v>
      </c>
      <c r="BK42" s="115">
        <v>306.64999999999998</v>
      </c>
      <c r="BL42" s="115">
        <v>0</v>
      </c>
      <c r="BM42" s="115">
        <v>0</v>
      </c>
      <c r="BN42" s="115">
        <v>0</v>
      </c>
      <c r="BO42" s="115">
        <v>0</v>
      </c>
      <c r="BP42" s="115">
        <v>0</v>
      </c>
      <c r="BQ42" s="115">
        <v>0</v>
      </c>
      <c r="BR42" s="115">
        <v>834.4</v>
      </c>
      <c r="BS42" s="115">
        <v>0</v>
      </c>
      <c r="BT42" s="115">
        <v>0</v>
      </c>
      <c r="BU42" s="115">
        <f>N42+Q42+T42+W42+Z42+AC42+AE42+AG42+AI42+AK42+AM42+AO42+AT42+AV42+AX42+AZ42+BB42+BD42+BF42+BH42+BL42+BN42+BP42+BR42</f>
        <v>15936</v>
      </c>
      <c r="BV42" s="115">
        <f>O42+R42+U42+X42+AA42+AD42+AF42+AH42+AJ42+AL42+AN42+AP42+AU42+AW42+AY42+BA42+BC42+BE42+BG42+BI42+BM42+BO42+BQ42+BS42+BT42</f>
        <v>15389.314</v>
      </c>
      <c r="BW42" s="115">
        <v>0</v>
      </c>
      <c r="BX42" s="115">
        <v>0</v>
      </c>
      <c r="BY42" s="115">
        <v>4934.5</v>
      </c>
      <c r="BZ42" s="115">
        <v>4934.5</v>
      </c>
      <c r="CA42" s="115">
        <v>0</v>
      </c>
      <c r="CB42" s="115">
        <v>0</v>
      </c>
      <c r="CC42" s="115">
        <v>0</v>
      </c>
      <c r="CD42" s="115">
        <v>0</v>
      </c>
      <c r="CE42" s="115">
        <v>0</v>
      </c>
      <c r="CF42" s="115">
        <v>0</v>
      </c>
      <c r="CG42" s="115">
        <v>0</v>
      </c>
      <c r="CH42" s="115">
        <v>0</v>
      </c>
      <c r="CI42" s="115">
        <v>0</v>
      </c>
      <c r="CJ42" s="115">
        <f>BW42+BY42+CA42+CC42+CE42+CG42</f>
        <v>4934.5</v>
      </c>
      <c r="CK42" s="115">
        <f>BX42+BZ42+CB42+CD42+CF42+CH42+CI42</f>
        <v>4934.5</v>
      </c>
      <c r="CN42" s="116"/>
      <c r="CP42" s="116"/>
      <c r="CQ42" s="116"/>
      <c r="CS42" s="116"/>
    </row>
    <row r="43" spans="1:97" s="117" customFormat="1" ht="22.5" customHeight="1" x14ac:dyDescent="0.2">
      <c r="A43" s="101">
        <v>34</v>
      </c>
      <c r="B43" s="121" t="s">
        <v>77</v>
      </c>
      <c r="C43" s="115">
        <v>0.73499999999999999</v>
      </c>
      <c r="D43" s="115">
        <v>7420.3522000000003</v>
      </c>
      <c r="E43" s="115">
        <f>BU43+CJ43-CG43</f>
        <v>65010.700000000004</v>
      </c>
      <c r="F43" s="115">
        <f>BV43+CK43-CH43</f>
        <v>68663.512000000002</v>
      </c>
      <c r="G43" s="115">
        <f>F43/E43*100</f>
        <v>105.61878583064019</v>
      </c>
      <c r="H43" s="115">
        <f>N43+Q43+T43+W43+Z43+AC43+AO43+AT43+AV43+AX43+AZ43+BB43+BF43+BH43+BL43+BN43+BR43</f>
        <v>19100.699999999997</v>
      </c>
      <c r="I43" s="115">
        <f>O43+R43+U43+X43+AA43+AD43+AP43+AU43+AW43+AY43+BA43+BC43+BG43+BI43+BM43+BO43+BS43</f>
        <v>22753.511999999999</v>
      </c>
      <c r="J43" s="115">
        <f>I43/H43*100</f>
        <v>119.12396927861283</v>
      </c>
      <c r="K43" s="115">
        <f>N43+T43</f>
        <v>4350</v>
      </c>
      <c r="L43" s="115">
        <f>O43+U43</f>
        <v>7561.4459999999999</v>
      </c>
      <c r="M43" s="115">
        <f>L43/K43*100</f>
        <v>173.82634482758621</v>
      </c>
      <c r="N43" s="115">
        <v>350</v>
      </c>
      <c r="O43" s="115">
        <v>586.98099999999999</v>
      </c>
      <c r="P43" s="115">
        <f>O43/N43*100</f>
        <v>167.70885714285714</v>
      </c>
      <c r="Q43" s="115">
        <v>4200</v>
      </c>
      <c r="R43" s="115">
        <v>5979.2709999999997</v>
      </c>
      <c r="S43" s="115">
        <f>R43/Q43*100</f>
        <v>142.36359523809523</v>
      </c>
      <c r="T43" s="115">
        <v>4000</v>
      </c>
      <c r="U43" s="115">
        <v>6974.4650000000001</v>
      </c>
      <c r="V43" s="115">
        <f>U43/T43*100</f>
        <v>174.361625</v>
      </c>
      <c r="W43" s="115">
        <v>464.4</v>
      </c>
      <c r="X43" s="115">
        <v>587.20000000000005</v>
      </c>
      <c r="Y43" s="115">
        <f>X43/W43*100</f>
        <v>126.44272179155902</v>
      </c>
      <c r="Z43" s="115">
        <v>0</v>
      </c>
      <c r="AA43" s="115">
        <v>0</v>
      </c>
      <c r="AB43" s="115">
        <v>0</v>
      </c>
      <c r="AC43" s="115">
        <v>0</v>
      </c>
      <c r="AD43" s="115">
        <v>0</v>
      </c>
      <c r="AE43" s="115">
        <v>0</v>
      </c>
      <c r="AF43" s="115">
        <v>0</v>
      </c>
      <c r="AG43" s="115">
        <v>42553.9</v>
      </c>
      <c r="AH43" s="115">
        <v>42553.9</v>
      </c>
      <c r="AI43" s="115">
        <v>0</v>
      </c>
      <c r="AJ43" s="115">
        <v>0</v>
      </c>
      <c r="AK43" s="115">
        <v>0</v>
      </c>
      <c r="AL43" s="115">
        <v>0</v>
      </c>
      <c r="AM43" s="115">
        <v>0</v>
      </c>
      <c r="AN43" s="115">
        <v>0</v>
      </c>
      <c r="AO43" s="115">
        <v>0</v>
      </c>
      <c r="AP43" s="115">
        <v>0</v>
      </c>
      <c r="AQ43" s="115">
        <f>AT43+AV43+AX43+AZ43</f>
        <v>166.3</v>
      </c>
      <c r="AR43" s="115">
        <f>AU43+AW43+AY43+BA43</f>
        <v>227.78299999999999</v>
      </c>
      <c r="AS43" s="115">
        <f>AR43/AQ43*100</f>
        <v>136.97113650030064</v>
      </c>
      <c r="AT43" s="115">
        <v>166.3</v>
      </c>
      <c r="AU43" s="115">
        <v>227.78299999999999</v>
      </c>
      <c r="AV43" s="115">
        <v>0</v>
      </c>
      <c r="AW43" s="115">
        <v>0</v>
      </c>
      <c r="AX43" s="115">
        <v>0</v>
      </c>
      <c r="AY43" s="115">
        <v>0</v>
      </c>
      <c r="AZ43" s="115">
        <v>0</v>
      </c>
      <c r="BA43" s="115">
        <v>0</v>
      </c>
      <c r="BB43" s="115">
        <v>0</v>
      </c>
      <c r="BC43" s="115">
        <v>0</v>
      </c>
      <c r="BD43" s="115">
        <v>0</v>
      </c>
      <c r="BE43" s="115">
        <v>0</v>
      </c>
      <c r="BF43" s="115">
        <v>0</v>
      </c>
      <c r="BG43" s="115">
        <v>0</v>
      </c>
      <c r="BH43" s="115">
        <v>8720</v>
      </c>
      <c r="BI43" s="115">
        <v>6769.8559999999998</v>
      </c>
      <c r="BJ43" s="115">
        <v>4020</v>
      </c>
      <c r="BK43" s="115">
        <v>3325.1559999999999</v>
      </c>
      <c r="BL43" s="115">
        <v>1000</v>
      </c>
      <c r="BM43" s="115">
        <v>1627.9559999999999</v>
      </c>
      <c r="BN43" s="115">
        <v>0</v>
      </c>
      <c r="BO43" s="115">
        <v>0</v>
      </c>
      <c r="BP43" s="115">
        <v>0</v>
      </c>
      <c r="BQ43" s="115">
        <v>0</v>
      </c>
      <c r="BR43" s="115">
        <v>200</v>
      </c>
      <c r="BS43" s="115">
        <v>0</v>
      </c>
      <c r="BT43" s="115">
        <v>0</v>
      </c>
      <c r="BU43" s="115">
        <f>N43+Q43+T43+W43+Z43+AC43+AE43+AG43+AI43+AK43+AM43+AO43+AT43+AV43+AX43+AZ43+BB43+BD43+BF43+BH43+BL43+BN43+BP43+BR43</f>
        <v>61654.600000000006</v>
      </c>
      <c r="BV43" s="115">
        <f>O43+R43+U43+X43+AA43+AD43+AF43+AH43+AJ43+AL43+AN43+AP43+AU43+AW43+AY43+BA43+BC43+BE43+BG43+BI43+BM43+BO43+BQ43+BS43+BT43</f>
        <v>65307.412000000004</v>
      </c>
      <c r="BW43" s="115">
        <v>0</v>
      </c>
      <c r="BX43" s="115">
        <v>0</v>
      </c>
      <c r="BY43" s="115">
        <v>3356.1</v>
      </c>
      <c r="BZ43" s="115">
        <v>3356.1</v>
      </c>
      <c r="CA43" s="115">
        <v>0</v>
      </c>
      <c r="CB43" s="115">
        <v>0</v>
      </c>
      <c r="CC43" s="115">
        <v>0</v>
      </c>
      <c r="CD43" s="115">
        <v>0</v>
      </c>
      <c r="CE43" s="115">
        <v>0</v>
      </c>
      <c r="CF43" s="115">
        <v>0</v>
      </c>
      <c r="CG43" s="115">
        <v>0</v>
      </c>
      <c r="CH43" s="115">
        <v>0</v>
      </c>
      <c r="CI43" s="115">
        <v>0</v>
      </c>
      <c r="CJ43" s="115">
        <f>BW43+BY43+CA43+CC43+CE43+CG43</f>
        <v>3356.1</v>
      </c>
      <c r="CK43" s="115">
        <f>BX43+BZ43+CB43+CD43+CF43+CH43+CI43</f>
        <v>3356.1</v>
      </c>
      <c r="CN43" s="116"/>
      <c r="CP43" s="116"/>
      <c r="CQ43" s="116"/>
      <c r="CS43" s="116"/>
    </row>
    <row r="44" spans="1:97" s="117" customFormat="1" ht="22.5" customHeight="1" x14ac:dyDescent="0.2">
      <c r="A44" s="101">
        <v>35</v>
      </c>
      <c r="B44" s="122" t="s">
        <v>78</v>
      </c>
      <c r="C44" s="115">
        <v>6227.6886999999997</v>
      </c>
      <c r="D44" s="115">
        <v>4713.8491999999997</v>
      </c>
      <c r="E44" s="115">
        <f>BU44+CJ44-CG44</f>
        <v>50582.95</v>
      </c>
      <c r="F44" s="115">
        <f>BV44+CK44-CH44</f>
        <v>51688.419000000002</v>
      </c>
      <c r="G44" s="115">
        <f>F44/E44*100</f>
        <v>102.18545774811474</v>
      </c>
      <c r="H44" s="115">
        <f>N44+Q44+T44+W44+Z44+AC44+AO44+AT44+AV44+AX44+AZ44+BB44+BF44+BH44+BL44+BN44+BR44</f>
        <v>10471.200000000001</v>
      </c>
      <c r="I44" s="115">
        <f>O44+R44+U44+X44+AA44+AD44+AP44+AU44+AW44+AY44+BA44+BC44+BG44+BI44+BM44+BO44+BS44</f>
        <v>11576.719000000001</v>
      </c>
      <c r="J44" s="115">
        <f>I44/H44*100</f>
        <v>110.55771067308426</v>
      </c>
      <c r="K44" s="115">
        <f>N44+T44</f>
        <v>3074.2</v>
      </c>
      <c r="L44" s="115">
        <f>O44+U44</f>
        <v>3933.2290000000003</v>
      </c>
      <c r="M44" s="115">
        <f>L44/K44*100</f>
        <v>127.94317220740356</v>
      </c>
      <c r="N44" s="115">
        <v>63</v>
      </c>
      <c r="O44" s="115">
        <v>45.091999999999999</v>
      </c>
      <c r="P44" s="115">
        <f>O44/N44*100</f>
        <v>71.574603174603169</v>
      </c>
      <c r="Q44" s="115">
        <v>3100</v>
      </c>
      <c r="R44" s="115">
        <v>3109.2979999999998</v>
      </c>
      <c r="S44" s="115">
        <f>R44/Q44*100</f>
        <v>100.29993548387095</v>
      </c>
      <c r="T44" s="115">
        <v>3011.2</v>
      </c>
      <c r="U44" s="115">
        <v>3888.1370000000002</v>
      </c>
      <c r="V44" s="115">
        <f>U44/T44*100</f>
        <v>129.1225092986185</v>
      </c>
      <c r="W44" s="115">
        <v>340</v>
      </c>
      <c r="X44" s="115">
        <v>404.5</v>
      </c>
      <c r="Y44" s="115">
        <f>X44/W44*100</f>
        <v>118.97058823529412</v>
      </c>
      <c r="Z44" s="115">
        <v>0</v>
      </c>
      <c r="AA44" s="115">
        <v>0</v>
      </c>
      <c r="AB44" s="115">
        <v>0</v>
      </c>
      <c r="AC44" s="115">
        <v>0</v>
      </c>
      <c r="AD44" s="115">
        <v>0</v>
      </c>
      <c r="AE44" s="115">
        <v>0</v>
      </c>
      <c r="AF44" s="115">
        <v>0</v>
      </c>
      <c r="AG44" s="115">
        <v>22522.799999999999</v>
      </c>
      <c r="AH44" s="115">
        <v>22522.799999999999</v>
      </c>
      <c r="AI44" s="115">
        <v>0</v>
      </c>
      <c r="AJ44" s="115">
        <v>0</v>
      </c>
      <c r="AK44" s="115">
        <v>0</v>
      </c>
      <c r="AL44" s="115">
        <v>0</v>
      </c>
      <c r="AM44" s="115">
        <v>0</v>
      </c>
      <c r="AN44" s="115">
        <v>0</v>
      </c>
      <c r="AO44" s="115">
        <v>0</v>
      </c>
      <c r="AP44" s="115">
        <v>0</v>
      </c>
      <c r="AQ44" s="115">
        <f>AT44+AV44+AX44+AZ44</f>
        <v>270</v>
      </c>
      <c r="AR44" s="115">
        <f>AU44+AW44+AY44+BA44</f>
        <v>221.96600000000001</v>
      </c>
      <c r="AS44" s="115">
        <f>AR44/AQ44*100</f>
        <v>82.209629629629632</v>
      </c>
      <c r="AT44" s="115">
        <v>270</v>
      </c>
      <c r="AU44" s="115">
        <v>221.96600000000001</v>
      </c>
      <c r="AV44" s="115">
        <v>0</v>
      </c>
      <c r="AW44" s="115">
        <v>0</v>
      </c>
      <c r="AX44" s="115">
        <v>0</v>
      </c>
      <c r="AY44" s="115">
        <v>0</v>
      </c>
      <c r="AZ44" s="115">
        <v>0</v>
      </c>
      <c r="BA44" s="115">
        <v>0</v>
      </c>
      <c r="BB44" s="115">
        <v>0</v>
      </c>
      <c r="BC44" s="115">
        <v>0</v>
      </c>
      <c r="BD44" s="115">
        <v>0</v>
      </c>
      <c r="BE44" s="115">
        <v>0</v>
      </c>
      <c r="BF44" s="115">
        <v>0</v>
      </c>
      <c r="BG44" s="115">
        <v>0</v>
      </c>
      <c r="BH44" s="115">
        <v>3487</v>
      </c>
      <c r="BI44" s="115">
        <v>3482.7260000000001</v>
      </c>
      <c r="BJ44" s="115">
        <v>1300</v>
      </c>
      <c r="BK44" s="115">
        <v>1315.7260000000001</v>
      </c>
      <c r="BL44" s="115">
        <v>0</v>
      </c>
      <c r="BM44" s="115">
        <v>0</v>
      </c>
      <c r="BN44" s="115">
        <v>0</v>
      </c>
      <c r="BO44" s="115">
        <v>100</v>
      </c>
      <c r="BP44" s="115">
        <v>0</v>
      </c>
      <c r="BQ44" s="115">
        <v>0</v>
      </c>
      <c r="BR44" s="115">
        <v>200</v>
      </c>
      <c r="BS44" s="115">
        <v>325</v>
      </c>
      <c r="BT44" s="115">
        <v>0</v>
      </c>
      <c r="BU44" s="115">
        <f>N44+Q44+T44+W44+Z44+AC44+AE44+AG44+AI44+AK44+AM44+AO44+AT44+AV44+AX44+AZ44+BB44+BD44+BF44+BH44+BL44+BN44+BP44+BR44</f>
        <v>32994</v>
      </c>
      <c r="BV44" s="115">
        <f>O44+R44+U44+X44+AA44+AD44+AF44+AH44+AJ44+AL44+AN44+AP44+AU44+AW44+AY44+BA44+BC44+BE44+BG44+BI44+BM44+BO44+BQ44+BS44+BT44</f>
        <v>34099.519</v>
      </c>
      <c r="BW44" s="115">
        <v>0</v>
      </c>
      <c r="BX44" s="115">
        <v>0</v>
      </c>
      <c r="BY44" s="115">
        <v>17588.95</v>
      </c>
      <c r="BZ44" s="115">
        <v>17588.900000000001</v>
      </c>
      <c r="CA44" s="115">
        <v>0</v>
      </c>
      <c r="CB44" s="115">
        <v>0</v>
      </c>
      <c r="CC44" s="115">
        <v>0</v>
      </c>
      <c r="CD44" s="115">
        <v>0</v>
      </c>
      <c r="CE44" s="115">
        <v>0</v>
      </c>
      <c r="CF44" s="115">
        <v>0</v>
      </c>
      <c r="CG44" s="115">
        <v>0</v>
      </c>
      <c r="CH44" s="115">
        <v>0</v>
      </c>
      <c r="CI44" s="115">
        <v>0</v>
      </c>
      <c r="CJ44" s="115">
        <f>BW44+BY44+CA44+CC44+CE44+CG44</f>
        <v>17588.95</v>
      </c>
      <c r="CK44" s="115">
        <f>BX44+BZ44+CB44+CD44+CF44+CH44+CI44</f>
        <v>17588.900000000001</v>
      </c>
      <c r="CN44" s="116"/>
      <c r="CP44" s="116"/>
      <c r="CQ44" s="116"/>
      <c r="CS44" s="116"/>
    </row>
    <row r="45" spans="1:97" s="117" customFormat="1" ht="22.5" customHeight="1" x14ac:dyDescent="0.2">
      <c r="A45" s="101">
        <v>36</v>
      </c>
      <c r="B45" s="121" t="s">
        <v>79</v>
      </c>
      <c r="C45" s="115">
        <v>3112.7800999999999</v>
      </c>
      <c r="D45" s="115">
        <v>2343.0446999999999</v>
      </c>
      <c r="E45" s="115">
        <f>BU45+CJ45-CG45</f>
        <v>215396.4</v>
      </c>
      <c r="F45" s="115">
        <f>BV45+CK45-CH45</f>
        <v>225976.84160000001</v>
      </c>
      <c r="G45" s="115">
        <f>F45/E45*100</f>
        <v>104.91207912481362</v>
      </c>
      <c r="H45" s="115">
        <f>N45+Q45+T45+W45+Z45+AC45+AO45+AT45+AV45+AX45+AZ45+BB45+BF45+BH45+BL45+BN45+BR45</f>
        <v>108678.1</v>
      </c>
      <c r="I45" s="115">
        <f>O45+R45+U45+X45+AA45+AD45+AP45+AU45+AW45+AY45+BA45+BC45+BG45+BI45+BM45+BO45+BS45</f>
        <v>119458.74159999998</v>
      </c>
      <c r="J45" s="115">
        <f>I45/H45*100</f>
        <v>109.91979212003152</v>
      </c>
      <c r="K45" s="115">
        <f>N45+T45</f>
        <v>39981.5</v>
      </c>
      <c r="L45" s="115">
        <f>O45+U45</f>
        <v>47570.307000000001</v>
      </c>
      <c r="M45" s="115">
        <f>L45/K45*100</f>
        <v>118.98079611820467</v>
      </c>
      <c r="N45" s="115">
        <v>14781.7</v>
      </c>
      <c r="O45" s="115">
        <v>15863.55</v>
      </c>
      <c r="P45" s="115">
        <f>O45/N45*100</f>
        <v>107.3188469526509</v>
      </c>
      <c r="Q45" s="115">
        <v>15236</v>
      </c>
      <c r="R45" s="115">
        <v>17742.286</v>
      </c>
      <c r="S45" s="115">
        <f>R45/Q45*100</f>
        <v>116.44976371751116</v>
      </c>
      <c r="T45" s="115">
        <v>25199.8</v>
      </c>
      <c r="U45" s="115">
        <v>31706.757000000001</v>
      </c>
      <c r="V45" s="115">
        <f>U45/T45*100</f>
        <v>125.82146286875293</v>
      </c>
      <c r="W45" s="115">
        <v>2620.6</v>
      </c>
      <c r="X45" s="115">
        <v>3742</v>
      </c>
      <c r="Y45" s="115">
        <f>X45/W45*100</f>
        <v>142.79172708540028</v>
      </c>
      <c r="Z45" s="115">
        <v>0</v>
      </c>
      <c r="AA45" s="115">
        <v>0</v>
      </c>
      <c r="AB45" s="115">
        <v>0</v>
      </c>
      <c r="AC45" s="115">
        <v>0</v>
      </c>
      <c r="AD45" s="115">
        <v>0</v>
      </c>
      <c r="AE45" s="115">
        <v>0</v>
      </c>
      <c r="AF45" s="115">
        <v>0</v>
      </c>
      <c r="AG45" s="115">
        <v>86842.5</v>
      </c>
      <c r="AH45" s="115">
        <v>86842.5</v>
      </c>
      <c r="AI45" s="115">
        <v>0</v>
      </c>
      <c r="AJ45" s="115">
        <v>0</v>
      </c>
      <c r="AK45" s="115">
        <v>1600.4</v>
      </c>
      <c r="AL45" s="115">
        <v>1400.2</v>
      </c>
      <c r="AM45" s="115">
        <v>0</v>
      </c>
      <c r="AN45" s="115">
        <v>0</v>
      </c>
      <c r="AO45" s="115">
        <v>0</v>
      </c>
      <c r="AP45" s="115">
        <v>0</v>
      </c>
      <c r="AQ45" s="115">
        <f>AT45+AV45+AX45+AZ45</f>
        <v>14500</v>
      </c>
      <c r="AR45" s="115">
        <f>AU45+AW45+AY45+BA45</f>
        <v>16911.0556</v>
      </c>
      <c r="AS45" s="115">
        <f>AR45/AQ45*100</f>
        <v>116.62796965517242</v>
      </c>
      <c r="AT45" s="115">
        <v>13000</v>
      </c>
      <c r="AU45" s="115">
        <v>15893.355600000001</v>
      </c>
      <c r="AV45" s="115">
        <v>0</v>
      </c>
      <c r="AW45" s="115">
        <v>0</v>
      </c>
      <c r="AX45" s="115">
        <v>0</v>
      </c>
      <c r="AY45" s="115">
        <v>0</v>
      </c>
      <c r="AZ45" s="115">
        <v>1500</v>
      </c>
      <c r="BA45" s="115">
        <v>1017.7</v>
      </c>
      <c r="BB45" s="115">
        <v>0</v>
      </c>
      <c r="BC45" s="115">
        <v>0</v>
      </c>
      <c r="BD45" s="115">
        <v>0</v>
      </c>
      <c r="BE45" s="115">
        <v>0</v>
      </c>
      <c r="BF45" s="115">
        <v>0</v>
      </c>
      <c r="BG45" s="115">
        <v>0</v>
      </c>
      <c r="BH45" s="115">
        <v>35000</v>
      </c>
      <c r="BI45" s="115">
        <v>32815.093000000001</v>
      </c>
      <c r="BJ45" s="115">
        <v>8000</v>
      </c>
      <c r="BK45" s="115">
        <v>8913.2900000000009</v>
      </c>
      <c r="BL45" s="115">
        <v>0</v>
      </c>
      <c r="BM45" s="115">
        <v>0</v>
      </c>
      <c r="BN45" s="115">
        <v>0</v>
      </c>
      <c r="BO45" s="115">
        <v>0</v>
      </c>
      <c r="BP45" s="115">
        <v>0</v>
      </c>
      <c r="BQ45" s="115">
        <v>0</v>
      </c>
      <c r="BR45" s="115">
        <v>1340</v>
      </c>
      <c r="BS45" s="115">
        <v>678</v>
      </c>
      <c r="BT45" s="115">
        <v>0</v>
      </c>
      <c r="BU45" s="115">
        <f>N45+Q45+T45+W45+Z45+AC45+AE45+AG45+AI45+AK45+AM45+AO45+AT45+AV45+AX45+AZ45+BB45+BD45+BF45+BH45+BL45+BN45+BP45+BR45</f>
        <v>197121</v>
      </c>
      <c r="BV45" s="115">
        <f>O45+R45+U45+X45+AA45+AD45+AF45+AH45+AJ45+AL45+AN45+AP45+AU45+AW45+AY45+BA45+BC45+BE45+BG45+BI45+BM45+BO45+BQ45+BS45+BT45</f>
        <v>207701.44160000002</v>
      </c>
      <c r="BW45" s="115">
        <v>0</v>
      </c>
      <c r="BX45" s="115">
        <v>0</v>
      </c>
      <c r="BY45" s="115">
        <v>18275.400000000001</v>
      </c>
      <c r="BZ45" s="115">
        <v>18275.400000000001</v>
      </c>
      <c r="CA45" s="115">
        <v>0</v>
      </c>
      <c r="CB45" s="115">
        <v>0</v>
      </c>
      <c r="CC45" s="115">
        <v>0</v>
      </c>
      <c r="CD45" s="115">
        <v>0</v>
      </c>
      <c r="CE45" s="115">
        <v>0</v>
      </c>
      <c r="CF45" s="115">
        <v>0</v>
      </c>
      <c r="CG45" s="115">
        <v>0</v>
      </c>
      <c r="CH45" s="115">
        <v>0</v>
      </c>
      <c r="CI45" s="115">
        <v>0</v>
      </c>
      <c r="CJ45" s="115">
        <f>BW45+BY45+CA45+CC45+CE45+CG45</f>
        <v>18275.400000000001</v>
      </c>
      <c r="CK45" s="115">
        <f>BX45+BZ45+CB45+CD45+CF45+CH45+CI45</f>
        <v>18275.400000000001</v>
      </c>
      <c r="CN45" s="116"/>
      <c r="CP45" s="116"/>
      <c r="CQ45" s="116"/>
      <c r="CS45" s="116"/>
    </row>
    <row r="46" spans="1:97" s="117" customFormat="1" ht="22.5" customHeight="1" x14ac:dyDescent="0.2">
      <c r="A46" s="101">
        <v>37</v>
      </c>
      <c r="B46" s="121" t="s">
        <v>80</v>
      </c>
      <c r="C46" s="115">
        <v>28546.667000000001</v>
      </c>
      <c r="D46" s="115">
        <v>3167.8330999999998</v>
      </c>
      <c r="E46" s="115">
        <f>BU46+CJ46-CG46</f>
        <v>99880.3</v>
      </c>
      <c r="F46" s="115">
        <f>BV46+CK46-CH46</f>
        <v>100220.323</v>
      </c>
      <c r="G46" s="115">
        <f>F46/E46*100</f>
        <v>100.34043049530288</v>
      </c>
      <c r="H46" s="115">
        <f>N46+Q46+T46+W46+Z46+AC46+AO46+AT46+AV46+AX46+AZ46+BB46+BF46+BH46+BL46+BN46+BR46</f>
        <v>22972</v>
      </c>
      <c r="I46" s="115">
        <f>O46+R46+U46+X46+AA46+AD46+AP46+AU46+AW46+AY46+BA46+BC46+BG46+BI46+BM46+BO46+BS46</f>
        <v>23312.022999999997</v>
      </c>
      <c r="J46" s="115">
        <f>I46/H46*100</f>
        <v>101.48016280689534</v>
      </c>
      <c r="K46" s="115">
        <f>N46+T46</f>
        <v>8286</v>
      </c>
      <c r="L46" s="115">
        <f>O46+U46</f>
        <v>8598.3079999999991</v>
      </c>
      <c r="M46" s="115">
        <f>L46/K46*100</f>
        <v>103.76910451363746</v>
      </c>
      <c r="N46" s="115">
        <v>1756</v>
      </c>
      <c r="O46" s="115">
        <v>1676.6310000000001</v>
      </c>
      <c r="P46" s="115">
        <f>O46/N46*100</f>
        <v>95.480125284738051</v>
      </c>
      <c r="Q46" s="115">
        <v>2415</v>
      </c>
      <c r="R46" s="115">
        <v>2588.4499999999998</v>
      </c>
      <c r="S46" s="115">
        <f>R46/Q46*100</f>
        <v>107.18219461697723</v>
      </c>
      <c r="T46" s="115">
        <v>6530</v>
      </c>
      <c r="U46" s="115">
        <v>6921.6769999999997</v>
      </c>
      <c r="V46" s="115">
        <f>U46/T46*100</f>
        <v>105.99811638591117</v>
      </c>
      <c r="W46" s="115">
        <v>638</v>
      </c>
      <c r="X46" s="115">
        <v>826.5</v>
      </c>
      <c r="Y46" s="115">
        <f>X46/W46*100</f>
        <v>129.54545454545453</v>
      </c>
      <c r="Z46" s="115">
        <v>0</v>
      </c>
      <c r="AA46" s="115">
        <v>0</v>
      </c>
      <c r="AB46" s="115">
        <v>0</v>
      </c>
      <c r="AC46" s="115">
        <v>0</v>
      </c>
      <c r="AD46" s="115">
        <v>0</v>
      </c>
      <c r="AE46" s="115">
        <v>0</v>
      </c>
      <c r="AF46" s="115">
        <v>0</v>
      </c>
      <c r="AG46" s="115">
        <v>32024.799999999999</v>
      </c>
      <c r="AH46" s="115">
        <v>32024.799999999999</v>
      </c>
      <c r="AI46" s="115">
        <v>0</v>
      </c>
      <c r="AJ46" s="115">
        <v>0</v>
      </c>
      <c r="AK46" s="115">
        <v>0</v>
      </c>
      <c r="AL46" s="115">
        <v>0</v>
      </c>
      <c r="AM46" s="115">
        <v>0</v>
      </c>
      <c r="AN46" s="115">
        <v>0</v>
      </c>
      <c r="AO46" s="115">
        <v>0</v>
      </c>
      <c r="AP46" s="115">
        <v>0</v>
      </c>
      <c r="AQ46" s="115">
        <f>AT46+AV46+AX46+AZ46</f>
        <v>1611</v>
      </c>
      <c r="AR46" s="115">
        <f>AU46+AW46+AY46+BA46</f>
        <v>1688.88</v>
      </c>
      <c r="AS46" s="115">
        <f>AR46/AQ46*100</f>
        <v>104.83426443202981</v>
      </c>
      <c r="AT46" s="115">
        <v>1131</v>
      </c>
      <c r="AU46" s="115">
        <v>1208.8800000000001</v>
      </c>
      <c r="AV46" s="115">
        <v>0</v>
      </c>
      <c r="AW46" s="115">
        <v>0</v>
      </c>
      <c r="AX46" s="115">
        <v>0</v>
      </c>
      <c r="AY46" s="115">
        <v>0</v>
      </c>
      <c r="AZ46" s="115">
        <v>480</v>
      </c>
      <c r="BA46" s="115">
        <v>480</v>
      </c>
      <c r="BB46" s="115">
        <v>0</v>
      </c>
      <c r="BC46" s="115">
        <v>0</v>
      </c>
      <c r="BD46" s="115">
        <v>0</v>
      </c>
      <c r="BE46" s="115">
        <v>0</v>
      </c>
      <c r="BF46" s="115">
        <v>1652</v>
      </c>
      <c r="BG46" s="115">
        <v>1652</v>
      </c>
      <c r="BH46" s="115">
        <v>6970</v>
      </c>
      <c r="BI46" s="115">
        <v>6705.1549999999997</v>
      </c>
      <c r="BJ46" s="115">
        <v>2810</v>
      </c>
      <c r="BK46" s="115">
        <v>2813.4549999999999</v>
      </c>
      <c r="BL46" s="115">
        <v>1000</v>
      </c>
      <c r="BM46" s="115">
        <v>942.73</v>
      </c>
      <c r="BN46" s="115">
        <v>200</v>
      </c>
      <c r="BO46" s="115">
        <v>200</v>
      </c>
      <c r="BP46" s="115">
        <v>0</v>
      </c>
      <c r="BQ46" s="115">
        <v>0</v>
      </c>
      <c r="BR46" s="115">
        <v>200</v>
      </c>
      <c r="BS46" s="115">
        <v>110</v>
      </c>
      <c r="BT46" s="115">
        <v>0</v>
      </c>
      <c r="BU46" s="115">
        <f>N46+Q46+T46+W46+Z46+AC46+AE46+AG46+AI46+AK46+AM46+AO46+AT46+AV46+AX46+AZ46+BB46+BD46+BF46+BH46+BL46+BN46+BP46+BR46</f>
        <v>54996.800000000003</v>
      </c>
      <c r="BV46" s="115">
        <f>O46+R46+U46+X46+AA46+AD46+AF46+AH46+AJ46+AL46+AN46+AP46+AU46+AW46+AY46+BA46+BC46+BE46+BG46+BI46+BM46+BO46+BQ46+BS46+BT46</f>
        <v>55336.822999999997</v>
      </c>
      <c r="BW46" s="115">
        <v>0</v>
      </c>
      <c r="BX46" s="115">
        <v>0</v>
      </c>
      <c r="BY46" s="115">
        <v>44883.5</v>
      </c>
      <c r="BZ46" s="115">
        <v>44883.5</v>
      </c>
      <c r="CA46" s="115">
        <v>0</v>
      </c>
      <c r="CB46" s="115">
        <v>0</v>
      </c>
      <c r="CC46" s="115">
        <v>0</v>
      </c>
      <c r="CD46" s="115">
        <v>0</v>
      </c>
      <c r="CE46" s="115">
        <v>0</v>
      </c>
      <c r="CF46" s="115">
        <v>0</v>
      </c>
      <c r="CG46" s="115">
        <v>0</v>
      </c>
      <c r="CH46" s="115">
        <v>0</v>
      </c>
      <c r="CI46" s="115">
        <v>0</v>
      </c>
      <c r="CJ46" s="115">
        <f>BW46+BY46+CA46+CC46+CE46+CG46</f>
        <v>44883.5</v>
      </c>
      <c r="CK46" s="115">
        <f>BX46+BZ46+CB46+CD46+CF46+CH46+CI46</f>
        <v>44883.5</v>
      </c>
      <c r="CN46" s="116"/>
      <c r="CP46" s="116"/>
      <c r="CQ46" s="116"/>
      <c r="CS46" s="116"/>
    </row>
    <row r="47" spans="1:97" s="117" customFormat="1" ht="22.5" customHeight="1" x14ac:dyDescent="0.2">
      <c r="A47" s="101">
        <v>38</v>
      </c>
      <c r="B47" s="121" t="s">
        <v>81</v>
      </c>
      <c r="C47" s="115">
        <v>98.405799999999999</v>
      </c>
      <c r="D47" s="115">
        <v>9445.7734999999993</v>
      </c>
      <c r="E47" s="115">
        <f>BU47+CJ47-CG47</f>
        <v>320294.90000000002</v>
      </c>
      <c r="F47" s="115">
        <f>BV47+CK47-CH47</f>
        <v>328197.81680000003</v>
      </c>
      <c r="G47" s="115">
        <f>F47/E47*100</f>
        <v>102.46738764807057</v>
      </c>
      <c r="H47" s="115">
        <f>N47+Q47+T47+W47+Z47+AC47+AO47+AT47+AV47+AX47+AZ47+BB47+BF47+BH47+BL47+BN47+BR47</f>
        <v>112272</v>
      </c>
      <c r="I47" s="115">
        <f>O47+R47+U47+X47+AA47+AD47+AP47+AU47+AW47+AY47+BA47+BC47+BG47+BI47+BM47+BO47+BS47</f>
        <v>120174.91679999999</v>
      </c>
      <c r="J47" s="115">
        <f>I47/H47*100</f>
        <v>107.03908080376227</v>
      </c>
      <c r="K47" s="115">
        <f>N47+T47</f>
        <v>45500</v>
      </c>
      <c r="L47" s="115">
        <f>O47+U47</f>
        <v>53148.542000000001</v>
      </c>
      <c r="M47" s="115">
        <f>L47/K47*100</f>
        <v>116.80998241758243</v>
      </c>
      <c r="N47" s="115">
        <v>9500</v>
      </c>
      <c r="O47" s="115">
        <v>11712.645</v>
      </c>
      <c r="P47" s="115">
        <f>O47/N47*100</f>
        <v>123.291</v>
      </c>
      <c r="Q47" s="115">
        <v>4000</v>
      </c>
      <c r="R47" s="115">
        <v>4944.4732000000004</v>
      </c>
      <c r="S47" s="115">
        <f>R47/Q47*100</f>
        <v>123.61183</v>
      </c>
      <c r="T47" s="115">
        <v>36000</v>
      </c>
      <c r="U47" s="115">
        <v>41435.896999999997</v>
      </c>
      <c r="V47" s="115">
        <f>U47/T47*100</f>
        <v>115.09971388888889</v>
      </c>
      <c r="W47" s="115">
        <v>3272</v>
      </c>
      <c r="X47" s="115">
        <v>3243.7</v>
      </c>
      <c r="Y47" s="115">
        <f>X47/W47*100</f>
        <v>99.13508557457213</v>
      </c>
      <c r="Z47" s="115">
        <v>4000</v>
      </c>
      <c r="AA47" s="115">
        <v>4662.1000000000004</v>
      </c>
      <c r="AB47" s="115">
        <f>AA47/Z47*100</f>
        <v>116.55250000000001</v>
      </c>
      <c r="AC47" s="115">
        <v>0</v>
      </c>
      <c r="AD47" s="115">
        <v>0</v>
      </c>
      <c r="AE47" s="115">
        <v>0</v>
      </c>
      <c r="AF47" s="115">
        <v>0</v>
      </c>
      <c r="AG47" s="115">
        <v>203355.4</v>
      </c>
      <c r="AH47" s="115">
        <v>203355.4</v>
      </c>
      <c r="AI47" s="115">
        <v>0</v>
      </c>
      <c r="AJ47" s="115">
        <v>0</v>
      </c>
      <c r="AK47" s="115">
        <v>4667.5</v>
      </c>
      <c r="AL47" s="115">
        <v>4667.5</v>
      </c>
      <c r="AM47" s="115">
        <v>0</v>
      </c>
      <c r="AN47" s="115">
        <v>0</v>
      </c>
      <c r="AO47" s="115">
        <v>0</v>
      </c>
      <c r="AP47" s="115">
        <v>0</v>
      </c>
      <c r="AQ47" s="115">
        <f>AT47+AV47+AX47+AZ47</f>
        <v>2000</v>
      </c>
      <c r="AR47" s="115">
        <f>AU47+AW47+AY47+BA47</f>
        <v>2508.2955999999999</v>
      </c>
      <c r="AS47" s="115">
        <f>AR47/AQ47*100</f>
        <v>125.41477999999999</v>
      </c>
      <c r="AT47" s="115">
        <v>2000</v>
      </c>
      <c r="AU47" s="115">
        <v>2508.2955999999999</v>
      </c>
      <c r="AV47" s="115">
        <v>0</v>
      </c>
      <c r="AW47" s="115">
        <v>0</v>
      </c>
      <c r="AX47" s="115">
        <v>0</v>
      </c>
      <c r="AY47" s="115">
        <v>0</v>
      </c>
      <c r="AZ47" s="115">
        <v>0</v>
      </c>
      <c r="BA47" s="115">
        <v>0</v>
      </c>
      <c r="BB47" s="115">
        <v>0</v>
      </c>
      <c r="BC47" s="115">
        <v>0</v>
      </c>
      <c r="BD47" s="115">
        <v>0</v>
      </c>
      <c r="BE47" s="115">
        <v>0</v>
      </c>
      <c r="BF47" s="115">
        <v>0</v>
      </c>
      <c r="BG47" s="115">
        <v>0</v>
      </c>
      <c r="BH47" s="115">
        <v>53400</v>
      </c>
      <c r="BI47" s="115">
        <v>51636.216</v>
      </c>
      <c r="BJ47" s="115">
        <v>22560</v>
      </c>
      <c r="BK47" s="115">
        <v>21316.86</v>
      </c>
      <c r="BL47" s="115">
        <v>0</v>
      </c>
      <c r="BM47" s="115">
        <v>0</v>
      </c>
      <c r="BN47" s="115">
        <v>0</v>
      </c>
      <c r="BO47" s="115">
        <v>0</v>
      </c>
      <c r="BP47" s="115">
        <v>0</v>
      </c>
      <c r="BQ47" s="115">
        <v>0</v>
      </c>
      <c r="BR47" s="115">
        <v>100</v>
      </c>
      <c r="BS47" s="115">
        <v>31.59</v>
      </c>
      <c r="BT47" s="115">
        <v>0</v>
      </c>
      <c r="BU47" s="115">
        <f>N47+Q47+T47+W47+Z47+AC47+AE47+AG47+AI47+AK47+AM47+AO47+AT47+AV47+AX47+AZ47+BB47+BD47+BF47+BH47+BL47+BN47+BP47+BR47</f>
        <v>320294.90000000002</v>
      </c>
      <c r="BV47" s="115">
        <f>O47+R47+U47+X47+AA47+AD47+AF47+AH47+AJ47+AL47+AN47+AP47+AU47+AW47+AY47+BA47+BC47+BE47+BG47+BI47+BM47+BO47+BQ47+BS47+BT47</f>
        <v>328197.81680000003</v>
      </c>
      <c r="BW47" s="115">
        <v>0</v>
      </c>
      <c r="BX47" s="115">
        <v>0</v>
      </c>
      <c r="BY47" s="115">
        <v>0</v>
      </c>
      <c r="BZ47" s="115">
        <v>0</v>
      </c>
      <c r="CA47" s="115">
        <v>0</v>
      </c>
      <c r="CB47" s="115">
        <v>0</v>
      </c>
      <c r="CC47" s="115">
        <v>0</v>
      </c>
      <c r="CD47" s="115">
        <v>0</v>
      </c>
      <c r="CE47" s="115">
        <v>0</v>
      </c>
      <c r="CF47" s="115">
        <v>0</v>
      </c>
      <c r="CG47" s="115">
        <v>35223.699999999997</v>
      </c>
      <c r="CH47" s="115">
        <v>35223.699999999997</v>
      </c>
      <c r="CI47" s="115">
        <v>0</v>
      </c>
      <c r="CJ47" s="115">
        <f>BW47+BY47+CA47+CC47+CE47+CG47</f>
        <v>35223.699999999997</v>
      </c>
      <c r="CK47" s="115">
        <f>BX47+BZ47+CB47+CD47+CF47+CH47+CI47</f>
        <v>35223.699999999997</v>
      </c>
      <c r="CN47" s="116"/>
      <c r="CP47" s="116"/>
      <c r="CQ47" s="116"/>
      <c r="CS47" s="116"/>
    </row>
    <row r="48" spans="1:97" s="117" customFormat="1" ht="22.5" customHeight="1" x14ac:dyDescent="0.2">
      <c r="A48" s="101">
        <v>39</v>
      </c>
      <c r="B48" s="121" t="s">
        <v>82</v>
      </c>
      <c r="C48" s="115">
        <v>1899.8316</v>
      </c>
      <c r="D48" s="115">
        <v>17451.5887</v>
      </c>
      <c r="E48" s="115">
        <f>BU48+CJ48-CG48</f>
        <v>156980.70000000001</v>
      </c>
      <c r="F48" s="115">
        <f>BV48+CK48-CH48</f>
        <v>158250.97819999998</v>
      </c>
      <c r="G48" s="115">
        <f>F48/E48*100</f>
        <v>100.80919386905522</v>
      </c>
      <c r="H48" s="115">
        <f>N48+Q48+T48+W48+Z48+AC48+AO48+AT48+AV48+AX48+AZ48+BB48+BF48+BH48+BL48+BN48+BR48</f>
        <v>65567.600000000006</v>
      </c>
      <c r="I48" s="115">
        <f>O48+R48+U48+X48+AA48+AD48+AP48+AU48+AW48+AY48+BA48+BC48+BG48+BI48+BM48+BO48+BS48</f>
        <v>66837.878199999992</v>
      </c>
      <c r="J48" s="115">
        <f>I48/H48*100</f>
        <v>101.93735656025228</v>
      </c>
      <c r="K48" s="115">
        <f>N48+T48</f>
        <v>26071.3</v>
      </c>
      <c r="L48" s="115">
        <f>O48+U48</f>
        <v>31442.697</v>
      </c>
      <c r="M48" s="115">
        <f>L48/K48*100</f>
        <v>120.60272023259293</v>
      </c>
      <c r="N48" s="115">
        <v>10543.5</v>
      </c>
      <c r="O48" s="115">
        <v>8744.98</v>
      </c>
      <c r="P48" s="115">
        <f>O48/N48*100</f>
        <v>82.94190733627353</v>
      </c>
      <c r="Q48" s="115">
        <v>9615.7000000000007</v>
      </c>
      <c r="R48" s="115">
        <v>9564.4879999999994</v>
      </c>
      <c r="S48" s="115">
        <f>R48/Q48*100</f>
        <v>99.467412668864455</v>
      </c>
      <c r="T48" s="115">
        <v>15527.8</v>
      </c>
      <c r="U48" s="115">
        <v>22697.717000000001</v>
      </c>
      <c r="V48" s="115">
        <f>U48/T48*100</f>
        <v>146.17471245121655</v>
      </c>
      <c r="W48" s="115">
        <v>3746.3</v>
      </c>
      <c r="X48" s="115">
        <v>4520.0249999999996</v>
      </c>
      <c r="Y48" s="115">
        <f>X48/W48*100</f>
        <v>120.65304433707924</v>
      </c>
      <c r="Z48" s="115">
        <v>0</v>
      </c>
      <c r="AA48" s="115">
        <v>0</v>
      </c>
      <c r="AB48" s="115">
        <v>0</v>
      </c>
      <c r="AC48" s="115">
        <v>0</v>
      </c>
      <c r="AD48" s="115">
        <v>0</v>
      </c>
      <c r="AE48" s="115">
        <v>0</v>
      </c>
      <c r="AF48" s="115">
        <v>0</v>
      </c>
      <c r="AG48" s="115">
        <v>85213.6</v>
      </c>
      <c r="AH48" s="115">
        <v>85213.6</v>
      </c>
      <c r="AI48" s="115">
        <v>0</v>
      </c>
      <c r="AJ48" s="115">
        <v>0</v>
      </c>
      <c r="AK48" s="115">
        <v>0</v>
      </c>
      <c r="AL48" s="115">
        <v>0</v>
      </c>
      <c r="AM48" s="115">
        <v>0</v>
      </c>
      <c r="AN48" s="115">
        <v>0</v>
      </c>
      <c r="AO48" s="115">
        <v>0</v>
      </c>
      <c r="AP48" s="115">
        <v>0</v>
      </c>
      <c r="AQ48" s="115">
        <f>AT48+AV48+AX48+AZ48</f>
        <v>2162.8000000000002</v>
      </c>
      <c r="AR48" s="115">
        <f>AU48+AW48+AY48+BA48</f>
        <v>1619.7270000000001</v>
      </c>
      <c r="AS48" s="115">
        <f>AR48/AQ48*100</f>
        <v>74.890281117070472</v>
      </c>
      <c r="AT48" s="115">
        <v>2162.8000000000002</v>
      </c>
      <c r="AU48" s="115">
        <v>1619.7270000000001</v>
      </c>
      <c r="AV48" s="115">
        <v>0</v>
      </c>
      <c r="AW48" s="115">
        <v>0</v>
      </c>
      <c r="AX48" s="115">
        <v>0</v>
      </c>
      <c r="AY48" s="115">
        <v>0</v>
      </c>
      <c r="AZ48" s="115">
        <v>0</v>
      </c>
      <c r="BA48" s="115">
        <v>0</v>
      </c>
      <c r="BB48" s="115">
        <v>0</v>
      </c>
      <c r="BC48" s="115">
        <v>0</v>
      </c>
      <c r="BD48" s="115">
        <v>0</v>
      </c>
      <c r="BE48" s="115">
        <v>0</v>
      </c>
      <c r="BF48" s="115">
        <v>0</v>
      </c>
      <c r="BG48" s="115">
        <v>0</v>
      </c>
      <c r="BH48" s="115">
        <v>15971.5</v>
      </c>
      <c r="BI48" s="115">
        <v>12104.61</v>
      </c>
      <c r="BJ48" s="115">
        <v>6676.5</v>
      </c>
      <c r="BK48" s="115">
        <v>3781.01</v>
      </c>
      <c r="BL48" s="115">
        <v>0</v>
      </c>
      <c r="BM48" s="115">
        <v>0</v>
      </c>
      <c r="BN48" s="115">
        <v>0</v>
      </c>
      <c r="BO48" s="115">
        <v>0</v>
      </c>
      <c r="BP48" s="115">
        <v>0</v>
      </c>
      <c r="BQ48" s="115">
        <v>0</v>
      </c>
      <c r="BR48" s="115">
        <v>8000</v>
      </c>
      <c r="BS48" s="115">
        <v>7586.3311999999996</v>
      </c>
      <c r="BT48" s="115">
        <v>0</v>
      </c>
      <c r="BU48" s="115">
        <f>N48+Q48+T48+W48+Z48+AC48+AE48+AG48+AI48+AK48+AM48+AO48+AT48+AV48+AX48+AZ48+BB48+BD48+BF48+BH48+BL48+BN48+BP48+BR48</f>
        <v>150781.20000000001</v>
      </c>
      <c r="BV48" s="115">
        <f>O48+R48+U48+X48+AA48+AD48+AF48+AH48+AJ48+AL48+AN48+AP48+AU48+AW48+AY48+BA48+BC48+BE48+BG48+BI48+BM48+BO48+BQ48+BS48+BT48</f>
        <v>152051.47819999998</v>
      </c>
      <c r="BW48" s="115">
        <v>0</v>
      </c>
      <c r="BX48" s="115">
        <v>0</v>
      </c>
      <c r="BY48" s="115">
        <v>6199.5</v>
      </c>
      <c r="BZ48" s="115">
        <v>6199.5</v>
      </c>
      <c r="CA48" s="115">
        <v>0</v>
      </c>
      <c r="CB48" s="115">
        <v>0</v>
      </c>
      <c r="CC48" s="115">
        <v>0</v>
      </c>
      <c r="CD48" s="115">
        <v>0</v>
      </c>
      <c r="CE48" s="115">
        <v>0</v>
      </c>
      <c r="CF48" s="115">
        <v>0</v>
      </c>
      <c r="CG48" s="115">
        <v>0</v>
      </c>
      <c r="CH48" s="115">
        <v>0</v>
      </c>
      <c r="CI48" s="115">
        <v>0</v>
      </c>
      <c r="CJ48" s="115">
        <f>BW48+BY48+CA48+CC48+CE48+CG48</f>
        <v>6199.5</v>
      </c>
      <c r="CK48" s="115">
        <f>BX48+BZ48+CB48+CD48+CF48+CH48+CI48</f>
        <v>6199.5</v>
      </c>
      <c r="CN48" s="116"/>
      <c r="CP48" s="116"/>
      <c r="CQ48" s="116"/>
      <c r="CS48" s="116"/>
    </row>
    <row r="49" spans="1:97" s="117" customFormat="1" ht="22.5" customHeight="1" x14ac:dyDescent="0.2">
      <c r="A49" s="101">
        <v>40</v>
      </c>
      <c r="B49" s="121" t="s">
        <v>83</v>
      </c>
      <c r="C49" s="115">
        <v>3632.1401999999998</v>
      </c>
      <c r="D49" s="115">
        <v>13915.6664</v>
      </c>
      <c r="E49" s="115">
        <f>BU49+CJ49-CG49</f>
        <v>135439.5</v>
      </c>
      <c r="F49" s="115">
        <f>BV49+CK49-CH49</f>
        <v>131902.6923</v>
      </c>
      <c r="G49" s="115">
        <f>F49/E49*100</f>
        <v>97.38864385943539</v>
      </c>
      <c r="H49" s="115">
        <f>N49+Q49+T49+W49+Z49+AC49+AO49+AT49+AV49+AX49+AZ49+BB49+BF49+BH49+BL49+BN49+BR49</f>
        <v>51258</v>
      </c>
      <c r="I49" s="115">
        <f>O49+R49+U49+X49+AA49+AD49+AP49+AU49+AW49+AY49+BA49+BC49+BG49+BI49+BM49+BO49+BS49</f>
        <v>48283.192300000002</v>
      </c>
      <c r="J49" s="115">
        <f>I49/H49*100</f>
        <v>94.196403098052997</v>
      </c>
      <c r="K49" s="115">
        <f>N49+T49</f>
        <v>13600</v>
      </c>
      <c r="L49" s="115">
        <f>O49+U49</f>
        <v>15607.741000000002</v>
      </c>
      <c r="M49" s="115">
        <f>L49/K49*100</f>
        <v>114.76280147058824</v>
      </c>
      <c r="N49" s="115">
        <v>2600</v>
      </c>
      <c r="O49" s="115">
        <v>3307.4960000000001</v>
      </c>
      <c r="P49" s="115">
        <f>O49/N49*100</f>
        <v>127.21138461538462</v>
      </c>
      <c r="Q49" s="115">
        <v>7250</v>
      </c>
      <c r="R49" s="115">
        <v>6796.9353000000001</v>
      </c>
      <c r="S49" s="115">
        <f>R49/Q49*100</f>
        <v>93.750831724137925</v>
      </c>
      <c r="T49" s="115">
        <v>11000</v>
      </c>
      <c r="U49" s="115">
        <v>12300.245000000001</v>
      </c>
      <c r="V49" s="115">
        <f>U49/T49*100</f>
        <v>111.8204090909091</v>
      </c>
      <c r="W49" s="115">
        <v>1015</v>
      </c>
      <c r="X49" s="115">
        <v>1471.4</v>
      </c>
      <c r="Y49" s="115">
        <f>X49/W49*100</f>
        <v>144.9655172413793</v>
      </c>
      <c r="Z49" s="115">
        <v>0</v>
      </c>
      <c r="AA49" s="115">
        <v>0</v>
      </c>
      <c r="AB49" s="115">
        <v>0</v>
      </c>
      <c r="AC49" s="115">
        <v>0</v>
      </c>
      <c r="AD49" s="115">
        <v>0</v>
      </c>
      <c r="AE49" s="115">
        <v>0</v>
      </c>
      <c r="AF49" s="115">
        <v>0</v>
      </c>
      <c r="AG49" s="115">
        <v>74207.199999999997</v>
      </c>
      <c r="AH49" s="115">
        <v>74207.199999999997</v>
      </c>
      <c r="AI49" s="115">
        <v>0</v>
      </c>
      <c r="AJ49" s="115">
        <v>0</v>
      </c>
      <c r="AK49" s="115">
        <v>5134.3</v>
      </c>
      <c r="AL49" s="115">
        <v>5134.3</v>
      </c>
      <c r="AM49" s="115">
        <v>0</v>
      </c>
      <c r="AN49" s="115">
        <v>0</v>
      </c>
      <c r="AO49" s="115">
        <v>0</v>
      </c>
      <c r="AP49" s="115">
        <v>0</v>
      </c>
      <c r="AQ49" s="115">
        <f>AT49+AV49+AX49+AZ49</f>
        <v>3500</v>
      </c>
      <c r="AR49" s="115">
        <f>AU49+AW49+AY49+BA49</f>
        <v>3776.3420000000001</v>
      </c>
      <c r="AS49" s="115">
        <f>AR49/AQ49*100</f>
        <v>107.89548571428571</v>
      </c>
      <c r="AT49" s="115">
        <v>3500</v>
      </c>
      <c r="AU49" s="115">
        <v>3776.3420000000001</v>
      </c>
      <c r="AV49" s="115">
        <v>0</v>
      </c>
      <c r="AW49" s="115">
        <v>0</v>
      </c>
      <c r="AX49" s="115">
        <v>0</v>
      </c>
      <c r="AY49" s="115">
        <v>0</v>
      </c>
      <c r="AZ49" s="115">
        <v>0</v>
      </c>
      <c r="BA49" s="115">
        <v>0</v>
      </c>
      <c r="BB49" s="115">
        <v>0</v>
      </c>
      <c r="BC49" s="115">
        <v>0</v>
      </c>
      <c r="BD49" s="115">
        <v>0</v>
      </c>
      <c r="BE49" s="115">
        <v>0</v>
      </c>
      <c r="BF49" s="115">
        <v>0</v>
      </c>
      <c r="BG49" s="115">
        <v>0</v>
      </c>
      <c r="BH49" s="115">
        <v>11000</v>
      </c>
      <c r="BI49" s="115">
        <v>11999.88</v>
      </c>
      <c r="BJ49" s="115">
        <v>2500</v>
      </c>
      <c r="BK49" s="115">
        <v>1790.5</v>
      </c>
      <c r="BL49" s="115">
        <v>10000</v>
      </c>
      <c r="BM49" s="115">
        <v>8516.8940000000002</v>
      </c>
      <c r="BN49" s="115">
        <v>0</v>
      </c>
      <c r="BO49" s="115">
        <v>0</v>
      </c>
      <c r="BP49" s="115">
        <v>700</v>
      </c>
      <c r="BQ49" s="115">
        <v>0</v>
      </c>
      <c r="BR49" s="115">
        <v>4893</v>
      </c>
      <c r="BS49" s="115">
        <v>114</v>
      </c>
      <c r="BT49" s="115">
        <v>0</v>
      </c>
      <c r="BU49" s="115">
        <f>N49+Q49+T49+W49+Z49+AC49+AE49+AG49+AI49+AK49+AM49+AO49+AT49+AV49+AX49+AZ49+BB49+BD49+BF49+BH49+BL49+BN49+BP49+BR49</f>
        <v>131299.5</v>
      </c>
      <c r="BV49" s="115">
        <f>O49+R49+U49+X49+AA49+AD49+AF49+AH49+AJ49+AL49+AN49+AP49+AU49+AW49+AY49+BA49+BC49+BE49+BG49+BI49+BM49+BO49+BQ49+BS49+BT49</f>
        <v>127624.69230000001</v>
      </c>
      <c r="BW49" s="115">
        <v>0</v>
      </c>
      <c r="BX49" s="115">
        <v>0</v>
      </c>
      <c r="BY49" s="115">
        <v>4140</v>
      </c>
      <c r="BZ49" s="115">
        <v>4140</v>
      </c>
      <c r="CA49" s="115">
        <v>0</v>
      </c>
      <c r="CB49" s="115">
        <v>0</v>
      </c>
      <c r="CC49" s="115">
        <v>0</v>
      </c>
      <c r="CD49" s="115">
        <v>138</v>
      </c>
      <c r="CE49" s="115">
        <v>0</v>
      </c>
      <c r="CF49" s="115">
        <v>0</v>
      </c>
      <c r="CG49" s="115">
        <v>0</v>
      </c>
      <c r="CH49" s="115">
        <v>0</v>
      </c>
      <c r="CI49" s="115">
        <v>0</v>
      </c>
      <c r="CJ49" s="115">
        <f>BW49+BY49+CA49+CC49+CE49+CG49</f>
        <v>4140</v>
      </c>
      <c r="CK49" s="115">
        <f>BX49+BZ49+CB49+CD49+CF49+CH49+CI49</f>
        <v>4278</v>
      </c>
      <c r="CN49" s="116"/>
      <c r="CP49" s="116"/>
      <c r="CQ49" s="116"/>
      <c r="CS49" s="116"/>
    </row>
    <row r="50" spans="1:97" s="117" customFormat="1" ht="22.5" customHeight="1" x14ac:dyDescent="0.2">
      <c r="A50" s="101">
        <v>41</v>
      </c>
      <c r="B50" s="121" t="s">
        <v>84</v>
      </c>
      <c r="C50" s="115">
        <v>2914.4450999999999</v>
      </c>
      <c r="D50" s="115">
        <v>1631.3786</v>
      </c>
      <c r="E50" s="115">
        <f>BU50+CJ50-CG50</f>
        <v>183938.60000000003</v>
      </c>
      <c r="F50" s="115">
        <f>BV50+CK50-CH50</f>
        <v>181167.88500000004</v>
      </c>
      <c r="G50" s="115">
        <f>F50/E50*100</f>
        <v>98.493673975989822</v>
      </c>
      <c r="H50" s="115">
        <f>N50+Q50+T50+W50+Z50+AC50+AO50+AT50+AV50+AX50+AZ50+BB50+BF50+BH50+BL50+BN50+BR50</f>
        <v>75950.5</v>
      </c>
      <c r="I50" s="115">
        <f>O50+R50+U50+X50+AA50+AD50+AP50+AU50+AW50+AY50+BA50+BC50+BG50+BI50+BM50+BO50+BS50</f>
        <v>73179.785000000003</v>
      </c>
      <c r="J50" s="115">
        <f>I50/H50*100</f>
        <v>96.351946333467197</v>
      </c>
      <c r="K50" s="115">
        <f>N50+T50</f>
        <v>28808</v>
      </c>
      <c r="L50" s="115">
        <f>O50+U50</f>
        <v>30762.701000000001</v>
      </c>
      <c r="M50" s="115">
        <f>L50/K50*100</f>
        <v>106.78527145237436</v>
      </c>
      <c r="N50" s="115">
        <v>12226</v>
      </c>
      <c r="O50" s="115">
        <v>13285.391</v>
      </c>
      <c r="P50" s="115">
        <f>O50/N50*100</f>
        <v>108.6650662522493</v>
      </c>
      <c r="Q50" s="115">
        <v>5856.8</v>
      </c>
      <c r="R50" s="115">
        <v>5642.4340000000002</v>
      </c>
      <c r="S50" s="115">
        <f>R50/Q50*100</f>
        <v>96.339878431908204</v>
      </c>
      <c r="T50" s="115">
        <v>16582</v>
      </c>
      <c r="U50" s="115">
        <v>17477.310000000001</v>
      </c>
      <c r="V50" s="115">
        <f>U50/T50*100</f>
        <v>105.3992883849958</v>
      </c>
      <c r="W50" s="115">
        <v>4225</v>
      </c>
      <c r="X50" s="115">
        <v>5300.54</v>
      </c>
      <c r="Y50" s="115">
        <f>X50/W50*100</f>
        <v>125.45656804733727</v>
      </c>
      <c r="Z50" s="115">
        <v>0</v>
      </c>
      <c r="AA50" s="115">
        <v>0</v>
      </c>
      <c r="AB50" s="115">
        <v>0</v>
      </c>
      <c r="AC50" s="115">
        <v>0</v>
      </c>
      <c r="AD50" s="115">
        <v>0</v>
      </c>
      <c r="AE50" s="115">
        <v>0</v>
      </c>
      <c r="AF50" s="115">
        <v>0</v>
      </c>
      <c r="AG50" s="115">
        <v>107988.1</v>
      </c>
      <c r="AH50" s="115">
        <v>107988.1</v>
      </c>
      <c r="AI50" s="115">
        <v>0</v>
      </c>
      <c r="AJ50" s="115">
        <v>0</v>
      </c>
      <c r="AK50" s="115">
        <v>0</v>
      </c>
      <c r="AL50" s="115">
        <v>0</v>
      </c>
      <c r="AM50" s="115">
        <v>0</v>
      </c>
      <c r="AN50" s="115">
        <v>0</v>
      </c>
      <c r="AO50" s="115">
        <v>0</v>
      </c>
      <c r="AP50" s="115">
        <v>0</v>
      </c>
      <c r="AQ50" s="115">
        <f>AT50+AV50+AX50+AZ50</f>
        <v>542.1</v>
      </c>
      <c r="AR50" s="115">
        <f>AU50+AW50+AY50+BA50</f>
        <v>542.68399999999997</v>
      </c>
      <c r="AS50" s="115">
        <f>AR50/AQ50*100</f>
        <v>100.10772920125437</v>
      </c>
      <c r="AT50" s="115">
        <v>152.1</v>
      </c>
      <c r="AU50" s="115">
        <v>152.684</v>
      </c>
      <c r="AV50" s="115">
        <v>0</v>
      </c>
      <c r="AW50" s="115">
        <v>0</v>
      </c>
      <c r="AX50" s="115">
        <v>0</v>
      </c>
      <c r="AY50" s="115">
        <v>0</v>
      </c>
      <c r="AZ50" s="115">
        <v>390</v>
      </c>
      <c r="BA50" s="115">
        <v>390</v>
      </c>
      <c r="BB50" s="115">
        <v>0</v>
      </c>
      <c r="BC50" s="115">
        <v>0</v>
      </c>
      <c r="BD50" s="115">
        <v>0</v>
      </c>
      <c r="BE50" s="115">
        <v>0</v>
      </c>
      <c r="BF50" s="115">
        <v>0</v>
      </c>
      <c r="BG50" s="115">
        <v>0</v>
      </c>
      <c r="BH50" s="115">
        <v>23653.5</v>
      </c>
      <c r="BI50" s="115">
        <v>19817.95</v>
      </c>
      <c r="BJ50" s="115">
        <v>4000</v>
      </c>
      <c r="BK50" s="115">
        <v>4481.1000000000004</v>
      </c>
      <c r="BL50" s="115">
        <v>0</v>
      </c>
      <c r="BM50" s="115">
        <v>0</v>
      </c>
      <c r="BN50" s="115">
        <v>0</v>
      </c>
      <c r="BO50" s="115">
        <v>0</v>
      </c>
      <c r="BP50" s="115">
        <v>0</v>
      </c>
      <c r="BQ50" s="115">
        <v>0</v>
      </c>
      <c r="BR50" s="115">
        <v>12865.1</v>
      </c>
      <c r="BS50" s="115">
        <v>11113.476000000001</v>
      </c>
      <c r="BT50" s="115">
        <v>0</v>
      </c>
      <c r="BU50" s="115">
        <f>N50+Q50+T50+W50+Z50+AC50+AE50+AG50+AI50+AK50+AM50+AO50+AT50+AV50+AX50+AZ50+BB50+BD50+BF50+BH50+BL50+BN50+BP50+BR50</f>
        <v>183938.60000000003</v>
      </c>
      <c r="BV50" s="115">
        <f>O50+R50+U50+X50+AA50+AD50+AF50+AH50+AJ50+AL50+AN50+AP50+AU50+AW50+AY50+BA50+BC50+BE50+BG50+BI50+BM50+BO50+BQ50+BS50+BT50</f>
        <v>181167.88500000004</v>
      </c>
      <c r="BW50" s="115">
        <v>0</v>
      </c>
      <c r="BX50" s="115">
        <v>0</v>
      </c>
      <c r="BY50" s="115">
        <v>0</v>
      </c>
      <c r="BZ50" s="115">
        <v>0</v>
      </c>
      <c r="CA50" s="115">
        <v>0</v>
      </c>
      <c r="CB50" s="115">
        <v>0</v>
      </c>
      <c r="CC50" s="115">
        <v>0</v>
      </c>
      <c r="CD50" s="115">
        <v>0</v>
      </c>
      <c r="CE50" s="115">
        <v>0</v>
      </c>
      <c r="CF50" s="115">
        <v>0</v>
      </c>
      <c r="CG50" s="115">
        <v>13000</v>
      </c>
      <c r="CH50" s="115">
        <v>13000</v>
      </c>
      <c r="CI50" s="115">
        <v>0</v>
      </c>
      <c r="CJ50" s="115">
        <f>BW50+BY50+CA50+CC50+CE50+CG50</f>
        <v>13000</v>
      </c>
      <c r="CK50" s="115">
        <f>BX50+BZ50+CB50+CD50+CF50+CH50+CI50</f>
        <v>13000</v>
      </c>
      <c r="CN50" s="116"/>
      <c r="CP50" s="116"/>
      <c r="CQ50" s="116"/>
      <c r="CS50" s="116"/>
    </row>
    <row r="51" spans="1:97" s="117" customFormat="1" ht="22.5" customHeight="1" x14ac:dyDescent="0.2">
      <c r="A51" s="101">
        <v>42</v>
      </c>
      <c r="B51" s="121" t="s">
        <v>85</v>
      </c>
      <c r="C51" s="115">
        <v>143.52789999999999</v>
      </c>
      <c r="D51" s="115">
        <v>87.880700000000004</v>
      </c>
      <c r="E51" s="115">
        <f>BU51+CJ51-CG51</f>
        <v>17398.2</v>
      </c>
      <c r="F51" s="115">
        <f>BV51+CK51-CH51</f>
        <v>16392.515599999999</v>
      </c>
      <c r="G51" s="115">
        <f>F51/E51*100</f>
        <v>94.219606625972801</v>
      </c>
      <c r="H51" s="115">
        <f>N51+Q51+T51+W51+Z51+AC51+AO51+AT51+AV51+AX51+AZ51+BB51+BF51+BH51+BL51+BN51+BR51</f>
        <v>6609.1</v>
      </c>
      <c r="I51" s="115">
        <f>O51+R51+U51+X51+AA51+AD51+AP51+AU51+AW51+AY51+BA51+BC51+BG51+BI51+BM51+BO51+BS51</f>
        <v>5603.4156000000003</v>
      </c>
      <c r="J51" s="115">
        <f>I51/H51*100</f>
        <v>84.783338124706844</v>
      </c>
      <c r="K51" s="115">
        <f>N51+T51</f>
        <v>2265</v>
      </c>
      <c r="L51" s="115">
        <f>O51+U51</f>
        <v>2002.6480000000001</v>
      </c>
      <c r="M51" s="115">
        <f>L51/K51*100</f>
        <v>88.417130242825621</v>
      </c>
      <c r="N51" s="115">
        <v>414.5</v>
      </c>
      <c r="O51" s="115">
        <v>68.457999999999998</v>
      </c>
      <c r="P51" s="115">
        <f>O51/N51*100</f>
        <v>16.515802171290712</v>
      </c>
      <c r="Q51" s="115">
        <v>2106</v>
      </c>
      <c r="R51" s="115">
        <v>1816.518</v>
      </c>
      <c r="S51" s="115">
        <f>R51/Q51*100</f>
        <v>86.254415954415947</v>
      </c>
      <c r="T51" s="115">
        <v>1850.5</v>
      </c>
      <c r="U51" s="115">
        <v>1934.19</v>
      </c>
      <c r="V51" s="115">
        <f>U51/T51*100</f>
        <v>104.52256146987303</v>
      </c>
      <c r="W51" s="115">
        <v>42</v>
      </c>
      <c r="X51" s="115">
        <v>27</v>
      </c>
      <c r="Y51" s="115">
        <f>X51/W51*100</f>
        <v>64.285714285714292</v>
      </c>
      <c r="Z51" s="115">
        <v>0</v>
      </c>
      <c r="AA51" s="115">
        <v>0</v>
      </c>
      <c r="AB51" s="115">
        <v>0</v>
      </c>
      <c r="AC51" s="115">
        <v>0</v>
      </c>
      <c r="AD51" s="115">
        <v>0</v>
      </c>
      <c r="AE51" s="115">
        <v>0</v>
      </c>
      <c r="AF51" s="115">
        <v>0</v>
      </c>
      <c r="AG51" s="115">
        <v>10789.1</v>
      </c>
      <c r="AH51" s="115">
        <v>10789.1</v>
      </c>
      <c r="AI51" s="115">
        <v>0</v>
      </c>
      <c r="AJ51" s="115">
        <v>0</v>
      </c>
      <c r="AK51" s="115">
        <v>0</v>
      </c>
      <c r="AL51" s="115">
        <v>0</v>
      </c>
      <c r="AM51" s="115">
        <v>0</v>
      </c>
      <c r="AN51" s="115">
        <v>0</v>
      </c>
      <c r="AO51" s="115">
        <v>0</v>
      </c>
      <c r="AP51" s="115">
        <v>0</v>
      </c>
      <c r="AQ51" s="115">
        <f>AT51+AV51+AX51+AZ51</f>
        <v>62.1</v>
      </c>
      <c r="AR51" s="115">
        <f>AU51+AW51+AY51+BA51</f>
        <v>108.236</v>
      </c>
      <c r="AS51" s="115">
        <f>AR51/AQ51*100</f>
        <v>174.29307568438003</v>
      </c>
      <c r="AT51" s="115">
        <v>62.1</v>
      </c>
      <c r="AU51" s="115">
        <v>108.236</v>
      </c>
      <c r="AV51" s="115">
        <v>0</v>
      </c>
      <c r="AW51" s="115">
        <v>0</v>
      </c>
      <c r="AX51" s="115">
        <v>0</v>
      </c>
      <c r="AY51" s="115">
        <v>0</v>
      </c>
      <c r="AZ51" s="115">
        <v>0</v>
      </c>
      <c r="BA51" s="115">
        <v>0</v>
      </c>
      <c r="BB51" s="115">
        <v>0</v>
      </c>
      <c r="BC51" s="115">
        <v>0</v>
      </c>
      <c r="BD51" s="115">
        <v>0</v>
      </c>
      <c r="BE51" s="115">
        <v>0</v>
      </c>
      <c r="BF51" s="115">
        <v>0</v>
      </c>
      <c r="BG51" s="115">
        <v>0</v>
      </c>
      <c r="BH51" s="115">
        <v>380</v>
      </c>
      <c r="BI51" s="115">
        <v>245</v>
      </c>
      <c r="BJ51" s="115">
        <v>380</v>
      </c>
      <c r="BK51" s="115">
        <v>245</v>
      </c>
      <c r="BL51" s="115">
        <v>0</v>
      </c>
      <c r="BM51" s="115">
        <v>0</v>
      </c>
      <c r="BN51" s="115">
        <v>0</v>
      </c>
      <c r="BO51" s="115">
        <v>0</v>
      </c>
      <c r="BP51" s="115">
        <v>0</v>
      </c>
      <c r="BQ51" s="115">
        <v>0</v>
      </c>
      <c r="BR51" s="115">
        <v>1754</v>
      </c>
      <c r="BS51" s="115">
        <v>1404.0136</v>
      </c>
      <c r="BT51" s="115">
        <v>0</v>
      </c>
      <c r="BU51" s="115">
        <f>N51+Q51+T51+W51+Z51+AC51+AE51+AG51+AI51+AK51+AM51+AO51+AT51+AV51+AX51+AZ51+BB51+BD51+BF51+BH51+BL51+BN51+BP51+BR51</f>
        <v>17398.2</v>
      </c>
      <c r="BV51" s="115">
        <f>O51+R51+U51+X51+AA51+AD51+AF51+AH51+AJ51+AL51+AN51+AP51+AU51+AW51+AY51+BA51+BC51+BE51+BG51+BI51+BM51+BO51+BQ51+BS51+BT51</f>
        <v>16392.515599999999</v>
      </c>
      <c r="BW51" s="115">
        <v>0</v>
      </c>
      <c r="BX51" s="115">
        <v>0</v>
      </c>
      <c r="BY51" s="115">
        <v>0</v>
      </c>
      <c r="BZ51" s="115">
        <v>0</v>
      </c>
      <c r="CA51" s="115">
        <v>0</v>
      </c>
      <c r="CB51" s="115">
        <v>0</v>
      </c>
      <c r="CC51" s="115">
        <v>0</v>
      </c>
      <c r="CD51" s="115">
        <v>0</v>
      </c>
      <c r="CE51" s="115">
        <v>0</v>
      </c>
      <c r="CF51" s="115">
        <v>0</v>
      </c>
      <c r="CG51" s="115">
        <v>0</v>
      </c>
      <c r="CH51" s="115">
        <v>0</v>
      </c>
      <c r="CI51" s="115">
        <v>0</v>
      </c>
      <c r="CJ51" s="115">
        <f>BW51+BY51+CA51+CC51+CE51+CG51</f>
        <v>0</v>
      </c>
      <c r="CK51" s="115">
        <f>BX51+BZ51+CB51+CD51+CF51+CH51+CI51</f>
        <v>0</v>
      </c>
      <c r="CN51" s="116"/>
      <c r="CP51" s="116"/>
      <c r="CQ51" s="116"/>
      <c r="CS51" s="116"/>
    </row>
    <row r="52" spans="1:97" s="120" customFormat="1" ht="22.5" customHeight="1" x14ac:dyDescent="0.2">
      <c r="A52" s="118"/>
      <c r="B52" s="102" t="s">
        <v>42</v>
      </c>
      <c r="C52" s="119">
        <f>SUM(C10:C51)</f>
        <v>670483.75600000017</v>
      </c>
      <c r="D52" s="119">
        <f>SUM(D10:D51)</f>
        <v>635715.21220000007</v>
      </c>
      <c r="E52" s="119">
        <f>BU52+CJ52-CG52</f>
        <v>9333144.3699999992</v>
      </c>
      <c r="F52" s="119">
        <f>SUM(F10:F51)</f>
        <v>9433320.690299999</v>
      </c>
      <c r="G52" s="119">
        <f>F52/E52*100</f>
        <v>101.07333944840713</v>
      </c>
      <c r="H52" s="119">
        <f t="shared" ref="H52:L52" si="0">SUM(H10:H51)</f>
        <v>4064552.8000000003</v>
      </c>
      <c r="I52" s="119">
        <f t="shared" si="0"/>
        <v>4168425.8643</v>
      </c>
      <c r="J52" s="119">
        <f>I52/H52*100</f>
        <v>102.5555840804922</v>
      </c>
      <c r="K52" s="119">
        <f t="shared" si="0"/>
        <v>1498800.4999999998</v>
      </c>
      <c r="L52" s="119">
        <f t="shared" si="0"/>
        <v>1723676.3678999995</v>
      </c>
      <c r="M52" s="119">
        <f>L52/K52*100</f>
        <v>115.00372250342856</v>
      </c>
      <c r="N52" s="119">
        <f>SUM(N10:N51)</f>
        <v>577429.19999999995</v>
      </c>
      <c r="O52" s="119">
        <f>SUM(O10:O51)</f>
        <v>559070.6828999999</v>
      </c>
      <c r="P52" s="119">
        <f>O52/N52*100</f>
        <v>96.820646219484559</v>
      </c>
      <c r="Q52" s="119">
        <f>SUM(Q10:Q51)</f>
        <v>402112.10000000003</v>
      </c>
      <c r="R52" s="119">
        <f>SUM(R10:R51)</f>
        <v>405738.75290000008</v>
      </c>
      <c r="S52" s="119">
        <f>R52/Q52*100</f>
        <v>100.90190096244307</v>
      </c>
      <c r="T52" s="119">
        <f>SUM(T10:T51)</f>
        <v>921371.29999999993</v>
      </c>
      <c r="U52" s="119">
        <f t="shared" ref="U52" si="1">SUM(U10:U51)</f>
        <v>1164605.6849999998</v>
      </c>
      <c r="V52" s="119">
        <f>U52/T52*100</f>
        <v>126.39917099653526</v>
      </c>
      <c r="W52" s="119">
        <f>SUM(W10:W51)</f>
        <v>170752.11000000002</v>
      </c>
      <c r="X52" s="119">
        <f>SUM(X10:X51)</f>
        <v>203182.95500000005</v>
      </c>
      <c r="Y52" s="119">
        <f>X52/W52*100</f>
        <v>118.99293953087901</v>
      </c>
      <c r="Z52" s="119">
        <f>SUM(Z10:Z51)</f>
        <v>57950</v>
      </c>
      <c r="AA52" s="119">
        <f>SUM(AA10:AA51)</f>
        <v>76937.659800000009</v>
      </c>
      <c r="AB52" s="119">
        <f>AA52/Z52*100</f>
        <v>132.76559068162211</v>
      </c>
      <c r="AC52" s="119">
        <f>SUM(AC10:AC51)</f>
        <v>0</v>
      </c>
      <c r="AD52" s="119">
        <f t="shared" ref="AD52" si="2">SUM(AD10:AD51)</f>
        <v>0</v>
      </c>
      <c r="AE52" s="119">
        <f>SUM(AE10:AE51)</f>
        <v>0</v>
      </c>
      <c r="AF52" s="119">
        <f t="shared" ref="AF52:AH52" si="3">SUM(AF10:AF51)</f>
        <v>0</v>
      </c>
      <c r="AG52" s="119">
        <f t="shared" si="3"/>
        <v>4487577.3999999994</v>
      </c>
      <c r="AH52" s="119">
        <f t="shared" si="3"/>
        <v>4487569.3999999994</v>
      </c>
      <c r="AI52" s="119">
        <f t="shared" ref="AI52" si="4">SUM(AI10:AI51)</f>
        <v>0</v>
      </c>
      <c r="AJ52" s="119">
        <f t="shared" ref="AJ52" si="5">SUM(AJ10:AJ51)</f>
        <v>0</v>
      </c>
      <c r="AK52" s="119">
        <f t="shared" ref="AK52" si="6">SUM(AK10:AK51)</f>
        <v>63736.1</v>
      </c>
      <c r="AL52" s="119">
        <f t="shared" ref="AL52" si="7">SUM(AL10:AL51)</f>
        <v>69686.399999999994</v>
      </c>
      <c r="AM52" s="119">
        <f t="shared" ref="AM52" si="8">SUM(AM10:AM51)</f>
        <v>0</v>
      </c>
      <c r="AN52" s="119">
        <f t="shared" ref="AN52" si="9">SUM(AN10:AN51)</f>
        <v>0</v>
      </c>
      <c r="AO52" s="119">
        <f t="shared" ref="AO52" si="10">SUM(AO10:AO51)</f>
        <v>0</v>
      </c>
      <c r="AP52" s="119">
        <f t="shared" ref="AP52" si="11">SUM(AP10:AP51)</f>
        <v>0</v>
      </c>
      <c r="AQ52" s="119">
        <f t="shared" ref="AQ52" si="12">SUM(AQ10:AQ51)</f>
        <v>249155.20000000001</v>
      </c>
      <c r="AR52" s="119">
        <f t="shared" ref="AR52" si="13">SUM(AR10:AR51)</f>
        <v>248911.92619999999</v>
      </c>
      <c r="AS52" s="119">
        <f>AR52/AQ52*100</f>
        <v>99.902360536725695</v>
      </c>
      <c r="AT52" s="119">
        <f t="shared" ref="AT52" si="14">SUM(AT10:AT51)</f>
        <v>175443.69999999998</v>
      </c>
      <c r="AU52" s="119">
        <f t="shared" ref="AU52" si="15">SUM(AU10:AU51)</f>
        <v>169511.28320000003</v>
      </c>
      <c r="AV52" s="119">
        <f t="shared" ref="AV52" si="16">SUM(AV10:AV51)</f>
        <v>30457</v>
      </c>
      <c r="AW52" s="119">
        <f t="shared" ref="AW52" si="17">SUM(AW10:AW51)</f>
        <v>33699.72</v>
      </c>
      <c r="AX52" s="119">
        <f t="shared" ref="AX52" si="18">SUM(AX10:AX51)</f>
        <v>3000</v>
      </c>
      <c r="AY52" s="119">
        <f t="shared" ref="AY52" si="19">SUM(AY10:AY51)</f>
        <v>1795</v>
      </c>
      <c r="AZ52" s="119">
        <f t="shared" ref="AZ52" si="20">SUM(AZ10:AZ51)</f>
        <v>40254.5</v>
      </c>
      <c r="BA52" s="119">
        <f t="shared" ref="BA52" si="21">SUM(BA10:BA51)</f>
        <v>43905.922999999995</v>
      </c>
      <c r="BB52" s="119">
        <f t="shared" ref="BB52" si="22">SUM(BB10:BB51)</f>
        <v>0</v>
      </c>
      <c r="BC52" s="119">
        <f t="shared" ref="BC52" si="23">SUM(BC10:BC51)</f>
        <v>0</v>
      </c>
      <c r="BD52" s="119">
        <f t="shared" ref="BD52" si="24">SUM(BD10:BD51)</f>
        <v>21547.25</v>
      </c>
      <c r="BE52" s="119">
        <f t="shared" ref="BE52" si="25">SUM(BE10:BE51)</f>
        <v>21443.897000000001</v>
      </c>
      <c r="BF52" s="119">
        <f t="shared" ref="BF52" si="26">SUM(BF10:BF51)</f>
        <v>23810</v>
      </c>
      <c r="BG52" s="119">
        <f t="shared" ref="BG52" si="27">SUM(BG10:BG51)</f>
        <v>24916.83</v>
      </c>
      <c r="BH52" s="119">
        <f t="shared" ref="BH52" si="28">SUM(BH10:BH51)</f>
        <v>1187627.8999999999</v>
      </c>
      <c r="BI52" s="119">
        <f t="shared" ref="BI52" si="29">SUM(BI10:BI51)</f>
        <v>1096054.0626999999</v>
      </c>
      <c r="BJ52" s="119">
        <f t="shared" ref="BJ52" si="30">SUM(BJ10:BJ51)</f>
        <v>551038.4</v>
      </c>
      <c r="BK52" s="119">
        <f t="shared" ref="BK52" si="31">SUM(BK10:BK51)</f>
        <v>515454.83670000004</v>
      </c>
      <c r="BL52" s="119">
        <f t="shared" ref="BL52" si="32">SUM(BL10:BL51)</f>
        <v>172621.69</v>
      </c>
      <c r="BM52" s="119">
        <f t="shared" ref="BM52" si="33">SUM(BM10:BM51)</f>
        <v>228720.18369999999</v>
      </c>
      <c r="BN52" s="119">
        <f t="shared" ref="BN52" si="34">SUM(BN10:BN51)</f>
        <v>20830</v>
      </c>
      <c r="BO52" s="119">
        <f t="shared" ref="BO52" si="35">SUM(BO10:BO51)</f>
        <v>20240.599999999999</v>
      </c>
      <c r="BP52" s="119">
        <f t="shared" ref="BP52" si="36">SUM(BP10:BP51)</f>
        <v>1800</v>
      </c>
      <c r="BQ52" s="119">
        <f t="shared" ref="BQ52" si="37">SUM(BQ10:BQ51)</f>
        <v>1100</v>
      </c>
      <c r="BR52" s="119">
        <f t="shared" ref="BR52" si="38">SUM(BR10:BR51)</f>
        <v>280893.29999999993</v>
      </c>
      <c r="BS52" s="119">
        <f t="shared" ref="BS52" si="39">SUM(BS10:BS51)</f>
        <v>140046.52610000002</v>
      </c>
      <c r="BT52" s="119">
        <f t="shared" ref="BT52" si="40">SUM(BT10:BT51)</f>
        <v>0</v>
      </c>
      <c r="BU52" s="119">
        <f t="shared" ref="BU52" si="41">SUM(BU10:BU51)</f>
        <v>8639213.5499999989</v>
      </c>
      <c r="BV52" s="119">
        <f t="shared" ref="BV52" si="42">SUM(BV10:BV51)</f>
        <v>8748225.5612999983</v>
      </c>
      <c r="BW52" s="119">
        <f t="shared" ref="BW52" si="43">SUM(BW10:BW51)</f>
        <v>0</v>
      </c>
      <c r="BX52" s="119">
        <f t="shared" ref="BX52" si="44">SUM(BX10:BX51)</f>
        <v>0</v>
      </c>
      <c r="BY52" s="119">
        <f t="shared" ref="BY52" si="45">SUM(BY10:BY51)</f>
        <v>674712.41999999993</v>
      </c>
      <c r="BZ52" s="119">
        <f t="shared" ref="BZ52" si="46">SUM(BZ10:BZ51)</f>
        <v>664665.97599999991</v>
      </c>
      <c r="CA52" s="119">
        <f t="shared" ref="CA52" si="47">SUM(CA10:CA51)</f>
        <v>0</v>
      </c>
      <c r="CB52" s="119">
        <f t="shared" ref="CB52" si="48">SUM(CB10:CB51)</f>
        <v>0</v>
      </c>
      <c r="CC52" s="119">
        <f t="shared" ref="CC52" si="49">SUM(CC10:CC51)</f>
        <v>19218.400000000001</v>
      </c>
      <c r="CD52" s="119">
        <f t="shared" ref="CD52" si="50">SUM(CD10:CD51)</f>
        <v>20161.152999999998</v>
      </c>
      <c r="CE52" s="119">
        <f t="shared" ref="CE52" si="51">SUM(CE10:CE51)</f>
        <v>0</v>
      </c>
      <c r="CF52" s="119">
        <f t="shared" ref="CF52" si="52">SUM(CF10:CF51)</f>
        <v>268</v>
      </c>
      <c r="CG52" s="119">
        <f t="shared" ref="CG52" si="53">SUM(CG10:CG51)</f>
        <v>176841.09999999998</v>
      </c>
      <c r="CH52" s="119">
        <f t="shared" ref="CH52" si="54">SUM(CH10:CH51)</f>
        <v>151070.70000000001</v>
      </c>
      <c r="CI52" s="119">
        <f t="shared" ref="CI52" si="55">SUM(CI10:CI51)</f>
        <v>0</v>
      </c>
      <c r="CJ52" s="119">
        <f t="shared" ref="CJ52" si="56">SUM(CJ10:CJ51)</f>
        <v>870771.91999999993</v>
      </c>
      <c r="CK52" s="119">
        <f t="shared" ref="CK52" si="57">SUM(CK10:CK51)</f>
        <v>836165.82899999991</v>
      </c>
    </row>
    <row r="53" spans="1:97" x14ac:dyDescent="0.25">
      <c r="E53" s="103"/>
      <c r="AG53" s="104"/>
    </row>
    <row r="54" spans="1:97" s="104" customFormat="1" x14ac:dyDescent="0.25">
      <c r="B54" s="105"/>
      <c r="C54" s="106"/>
      <c r="D54" s="106"/>
      <c r="E54" s="106"/>
      <c r="F54" s="106"/>
      <c r="G54" s="106"/>
      <c r="H54" s="106"/>
      <c r="I54" s="106"/>
      <c r="J54" s="106"/>
      <c r="K54" s="106"/>
      <c r="L54" s="106"/>
      <c r="M54" s="106"/>
      <c r="N54" s="106"/>
      <c r="O54" s="106"/>
      <c r="P54" s="106"/>
      <c r="Q54" s="106"/>
      <c r="R54" s="106"/>
    </row>
    <row r="55" spans="1:97" x14ac:dyDescent="0.25">
      <c r="C55" s="106"/>
      <c r="D55" s="106"/>
      <c r="E55" s="106"/>
      <c r="F55" s="106"/>
      <c r="G55" s="106"/>
      <c r="H55" s="106"/>
      <c r="I55" s="106"/>
      <c r="J55" s="106"/>
      <c r="K55" s="106"/>
      <c r="L55" s="106"/>
      <c r="M55" s="106"/>
      <c r="N55" s="106"/>
      <c r="O55" s="106"/>
      <c r="P55" s="106"/>
      <c r="Q55" s="106"/>
      <c r="R55" s="106"/>
    </row>
  </sheetData>
  <protectedRanges>
    <protectedRange sqref="O10:O51" name="Range4_5_1_2_1_1_1_1_1_1_1_1_1"/>
    <protectedRange sqref="R10:R51" name="Range4_1_1_1_2_1_1_1_1_1_1_1_1_1"/>
    <protectedRange sqref="U10:U51" name="Range4_2_1_1_2_1_1_1_1_1_1_1_1_1"/>
    <protectedRange sqref="X10:X51" name="Range4_3_1_1_2_1_1_1_1_1_1_1_1_1"/>
    <protectedRange sqref="AA10:AA51" name="Range4_4_1_1_2_1_1_1_1_1_1_1_1_1"/>
    <protectedRange sqref="AU10:AU51" name="Range5_1_1_1_2_1_1_1_1_1_1_1_1_1"/>
    <protectedRange sqref="AW10:AW51" name="Range5_2_1_1_2_1_1_1_1_1_1_1_1_1"/>
    <protectedRange sqref="B44" name="Range1"/>
  </protectedRanges>
  <mergeCells count="131">
    <mergeCell ref="CK7:CK8"/>
    <mergeCell ref="CI4:CI8"/>
    <mergeCell ref="BT4:BT8"/>
    <mergeCell ref="AD7:AD8"/>
    <mergeCell ref="AF7:AF8"/>
    <mergeCell ref="AH7:AH8"/>
    <mergeCell ref="AJ7:AJ8"/>
    <mergeCell ref="AL7:AL8"/>
    <mergeCell ref="AN7:AN8"/>
    <mergeCell ref="AP7:AP8"/>
    <mergeCell ref="AU7:AU8"/>
    <mergeCell ref="AW7:AW8"/>
    <mergeCell ref="AY7:AY8"/>
    <mergeCell ref="BA7:BA8"/>
    <mergeCell ref="BC7:BC8"/>
    <mergeCell ref="BE7:BE8"/>
    <mergeCell ref="BG7:BG8"/>
    <mergeCell ref="BI7:BI8"/>
    <mergeCell ref="BK7:BK8"/>
    <mergeCell ref="BM7:BM8"/>
    <mergeCell ref="BO7:BO8"/>
    <mergeCell ref="BQ7:BQ8"/>
    <mergeCell ref="BS7:BS8"/>
    <mergeCell ref="BV7:BV8"/>
    <mergeCell ref="BX7:BX8"/>
    <mergeCell ref="AM7:AM8"/>
    <mergeCell ref="AO7:AO8"/>
    <mergeCell ref="BD7:BD8"/>
    <mergeCell ref="AX7:AX8"/>
    <mergeCell ref="CJ7:CJ8"/>
    <mergeCell ref="CE7:CE8"/>
    <mergeCell ref="A4:A8"/>
    <mergeCell ref="B4:B8"/>
    <mergeCell ref="C4:C8"/>
    <mergeCell ref="D4:D8"/>
    <mergeCell ref="E7:E8"/>
    <mergeCell ref="E4:G6"/>
    <mergeCell ref="F7:G7"/>
    <mergeCell ref="H4:J6"/>
    <mergeCell ref="I7:J7"/>
    <mergeCell ref="K6:M6"/>
    <mergeCell ref="N6:P6"/>
    <mergeCell ref="C1:J1"/>
    <mergeCell ref="C2:J2"/>
    <mergeCell ref="N2:O2"/>
    <mergeCell ref="I3:K3"/>
    <mergeCell ref="CJ4:CK6"/>
    <mergeCell ref="K5:AD5"/>
    <mergeCell ref="AE5:AN5"/>
    <mergeCell ref="AO5:AP6"/>
    <mergeCell ref="AQ5:BA5"/>
    <mergeCell ref="K4:BS4"/>
    <mergeCell ref="BB5:BG5"/>
    <mergeCell ref="BH5:BM5"/>
    <mergeCell ref="BN5:BO6"/>
    <mergeCell ref="BJ6:BK6"/>
    <mergeCell ref="BL6:BM6"/>
    <mergeCell ref="BW6:BX6"/>
    <mergeCell ref="BY6:BZ6"/>
    <mergeCell ref="BU4:BV6"/>
    <mergeCell ref="BW4:CH4"/>
    <mergeCell ref="BR5:BS6"/>
    <mergeCell ref="AK6:AL6"/>
    <mergeCell ref="BH6:BI6"/>
    <mergeCell ref="BB6:BC6"/>
    <mergeCell ref="BD6:BE6"/>
    <mergeCell ref="BF6:BG6"/>
    <mergeCell ref="AM6:AN6"/>
    <mergeCell ref="AX6:AY6"/>
    <mergeCell ref="AT6:AU6"/>
    <mergeCell ref="AZ6:BA6"/>
    <mergeCell ref="AV6:AW6"/>
    <mergeCell ref="AQ6:AS6"/>
    <mergeCell ref="Q6:S6"/>
    <mergeCell ref="N7:N8"/>
    <mergeCell ref="Q7:Q8"/>
    <mergeCell ref="T7:T8"/>
    <mergeCell ref="AG7:AG8"/>
    <mergeCell ref="AI7:AI8"/>
    <mergeCell ref="AC7:AC8"/>
    <mergeCell ref="X7:Y7"/>
    <mergeCell ref="AE7:AE8"/>
    <mergeCell ref="T6:V6"/>
    <mergeCell ref="W6:Y6"/>
    <mergeCell ref="Z6:AB6"/>
    <mergeCell ref="AC6:AD6"/>
    <mergeCell ref="AG6:AH6"/>
    <mergeCell ref="AI6:AJ6"/>
    <mergeCell ref="AE6:AF6"/>
    <mergeCell ref="O7:P7"/>
    <mergeCell ref="R7:S7"/>
    <mergeCell ref="U7:V7"/>
    <mergeCell ref="Z7:Z8"/>
    <mergeCell ref="AA7:AB7"/>
    <mergeCell ref="CG6:CH6"/>
    <mergeCell ref="CA5:CB6"/>
    <mergeCell ref="CC5:CH5"/>
    <mergeCell ref="AV7:AV8"/>
    <mergeCell ref="AT7:AT8"/>
    <mergeCell ref="BW5:BZ5"/>
    <mergeCell ref="BH7:BH8"/>
    <mergeCell ref="AZ7:AZ8"/>
    <mergeCell ref="BB7:BB8"/>
    <mergeCell ref="BP5:BQ6"/>
    <mergeCell ref="CE6:CF6"/>
    <mergeCell ref="CC6:CD6"/>
    <mergeCell ref="CG7:CG8"/>
    <mergeCell ref="BW7:BW8"/>
    <mergeCell ref="BZ7:BZ8"/>
    <mergeCell ref="CB7:CB8"/>
    <mergeCell ref="CD7:CD8"/>
    <mergeCell ref="CF7:CF8"/>
    <mergeCell ref="CH7:CH8"/>
    <mergeCell ref="C54:R55"/>
    <mergeCell ref="CC7:CC8"/>
    <mergeCell ref="BP7:BP8"/>
    <mergeCell ref="CA7:CA8"/>
    <mergeCell ref="BR7:BR8"/>
    <mergeCell ref="BY7:BY8"/>
    <mergeCell ref="BF7:BF8"/>
    <mergeCell ref="BJ7:BJ8"/>
    <mergeCell ref="BN7:BN8"/>
    <mergeCell ref="BL7:BL8"/>
    <mergeCell ref="BU7:BU8"/>
    <mergeCell ref="H7:H8"/>
    <mergeCell ref="L7:M7"/>
    <mergeCell ref="AR7:AS7"/>
    <mergeCell ref="K7:K8"/>
    <mergeCell ref="AK7:AK8"/>
    <mergeCell ref="W7:W8"/>
    <mergeCell ref="AQ7:AQ8"/>
  </mergeCells>
  <phoneticPr fontId="0" type="noConversion"/>
  <pageMargins left="0.31496062992125984" right="0.27559055118110237" top="0.23622047244094491" bottom="0.15748031496062992" header="0.31496062992125984" footer="0.27"/>
  <pageSetup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Ekamut</vt:lpstr>
      <vt:lpstr>Ekamut!Print_Titles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Mulberry 2.0</cp:keywords>
  <cp:lastModifiedBy>Siranush Badishyan</cp:lastModifiedBy>
  <cp:lastPrinted>2020-01-15T13:06:31Z</cp:lastPrinted>
  <dcterms:created xsi:type="dcterms:W3CDTF">2002-03-15T09:46:46Z</dcterms:created>
  <dcterms:modified xsi:type="dcterms:W3CDTF">2020-01-15T13:09:37Z</dcterms:modified>
</cp:coreProperties>
</file>