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470"/>
  </bookViews>
  <sheets>
    <sheet name="mutqer" sheetId="13" r:id="rId1"/>
  </sheets>
  <definedNames>
    <definedName name="_xlnm.Print_Titles" localSheetId="0">mutqer!$A:$B,mutqer!$4:$9</definedName>
  </definedNames>
  <calcPr calcId="144525"/>
</workbook>
</file>

<file path=xl/calcChain.xml><?xml version="1.0" encoding="utf-8"?>
<calcChain xmlns="http://schemas.openxmlformats.org/spreadsheetml/2006/main">
  <c r="CT34" i="13"/>
  <c r="CQ34"/>
  <c r="CB34"/>
  <c r="BY34"/>
  <c r="BV34"/>
  <c r="AY34"/>
  <c r="AN34"/>
  <c r="EA34"/>
  <c r="DZ34"/>
  <c r="DY34"/>
  <c r="DX34"/>
  <c r="DW34"/>
  <c r="DV34"/>
  <c r="DU34"/>
  <c r="DT34"/>
  <c r="DS34"/>
  <c r="DR34"/>
  <c r="DQ34"/>
  <c r="DP34"/>
  <c r="DO34"/>
  <c r="DN34"/>
  <c r="DM34"/>
  <c r="DL34"/>
  <c r="DK34"/>
  <c r="DJ34"/>
  <c r="DI34"/>
  <c r="DE34"/>
  <c r="DD34"/>
  <c r="DC34"/>
  <c r="DB34"/>
  <c r="DA34"/>
  <c r="CZ34"/>
  <c r="CY34"/>
  <c r="CX34"/>
  <c r="CV34"/>
  <c r="CU34"/>
  <c r="CS34"/>
  <c r="CR34"/>
  <c r="CP34"/>
  <c r="CO34"/>
  <c r="CN34"/>
  <c r="CM34"/>
  <c r="CL34"/>
  <c r="CK34"/>
  <c r="CJ34"/>
  <c r="CI34"/>
  <c r="CH34"/>
  <c r="CG34"/>
  <c r="CF34"/>
  <c r="CE34"/>
  <c r="CD34"/>
  <c r="CC34"/>
  <c r="CA34"/>
  <c r="BZ34"/>
  <c r="BX34"/>
  <c r="BW34"/>
  <c r="BU34"/>
  <c r="BT34"/>
  <c r="BS34"/>
  <c r="BR34"/>
  <c r="BL34"/>
  <c r="BK34"/>
  <c r="BJ34"/>
  <c r="BI34"/>
  <c r="BH34"/>
  <c r="BG34"/>
  <c r="BF34"/>
  <c r="BE34"/>
  <c r="BD34"/>
  <c r="BC34"/>
  <c r="BB34"/>
  <c r="BA34"/>
  <c r="AZ34"/>
  <c r="AX34"/>
  <c r="AW34"/>
  <c r="AV34"/>
  <c r="AU34"/>
  <c r="AT34"/>
  <c r="AS34"/>
  <c r="AR34"/>
  <c r="AO34"/>
  <c r="AM34"/>
  <c r="AJ34"/>
  <c r="AI34"/>
  <c r="AH34"/>
  <c r="AE34"/>
  <c r="AD34"/>
  <c r="AC34"/>
  <c r="Z34"/>
  <c r="Y34"/>
  <c r="X34"/>
  <c r="U34"/>
  <c r="T34"/>
  <c r="S34"/>
  <c r="C34"/>
  <c r="ED33"/>
  <c r="F33" s="1"/>
  <c r="EC33"/>
  <c r="EB33"/>
  <c r="DH33"/>
  <c r="DG33"/>
  <c r="DF33"/>
  <c r="BO33"/>
  <c r="BN33"/>
  <c r="BM33"/>
  <c r="AL33"/>
  <c r="AK33"/>
  <c r="AG33"/>
  <c r="AF33"/>
  <c r="AB33"/>
  <c r="AA33"/>
  <c r="W33"/>
  <c r="V33"/>
  <c r="P33"/>
  <c r="O33"/>
  <c r="N33"/>
  <c r="K33"/>
  <c r="J33"/>
  <c r="I33"/>
  <c r="ED32"/>
  <c r="F32" s="1"/>
  <c r="EC32"/>
  <c r="EB32"/>
  <c r="DH32"/>
  <c r="DG32"/>
  <c r="DF32"/>
  <c r="BO32"/>
  <c r="BN32"/>
  <c r="BM32"/>
  <c r="AL32"/>
  <c r="AK32"/>
  <c r="AG32"/>
  <c r="AF32"/>
  <c r="AB32"/>
  <c r="AA32"/>
  <c r="W32"/>
  <c r="V32"/>
  <c r="P32"/>
  <c r="O32"/>
  <c r="N32"/>
  <c r="K32"/>
  <c r="J32"/>
  <c r="I32"/>
  <c r="ED31"/>
  <c r="F31" s="1"/>
  <c r="EC31"/>
  <c r="EB31"/>
  <c r="DH31"/>
  <c r="DG31"/>
  <c r="DF31"/>
  <c r="BO31"/>
  <c r="BN31"/>
  <c r="BM31"/>
  <c r="AL31"/>
  <c r="AK31"/>
  <c r="AG31"/>
  <c r="AF31"/>
  <c r="AB31"/>
  <c r="AA31"/>
  <c r="W31"/>
  <c r="V31"/>
  <c r="P31"/>
  <c r="O31"/>
  <c r="N31"/>
  <c r="K31"/>
  <c r="J31"/>
  <c r="I31"/>
  <c r="ED30"/>
  <c r="EC30"/>
  <c r="EB30"/>
  <c r="DH30"/>
  <c r="DG30"/>
  <c r="DF30"/>
  <c r="BP30"/>
  <c r="BO30"/>
  <c r="BN30"/>
  <c r="BM30"/>
  <c r="AL30"/>
  <c r="AK30"/>
  <c r="AG30"/>
  <c r="AF30"/>
  <c r="AB30"/>
  <c r="AA30"/>
  <c r="P30"/>
  <c r="O30"/>
  <c r="Q30" s="1"/>
  <c r="N30"/>
  <c r="K30"/>
  <c r="J30"/>
  <c r="I30"/>
  <c r="ED29"/>
  <c r="F29" s="1"/>
  <c r="EC29"/>
  <c r="EB29"/>
  <c r="DH29"/>
  <c r="DG29"/>
  <c r="DF29"/>
  <c r="BO29"/>
  <c r="BN29"/>
  <c r="BM29"/>
  <c r="AL29"/>
  <c r="AK29"/>
  <c r="AG29"/>
  <c r="AF29"/>
  <c r="AB29"/>
  <c r="AA29"/>
  <c r="P29"/>
  <c r="O29"/>
  <c r="N29"/>
  <c r="K29"/>
  <c r="J29"/>
  <c r="I29"/>
  <c r="ED28"/>
  <c r="F28" s="1"/>
  <c r="EC28"/>
  <c r="EB28"/>
  <c r="DH28"/>
  <c r="DG28"/>
  <c r="DF28"/>
  <c r="BO28"/>
  <c r="BN28"/>
  <c r="BM28"/>
  <c r="AL28"/>
  <c r="AK28"/>
  <c r="AG28"/>
  <c r="AF28"/>
  <c r="AB28"/>
  <c r="AA28"/>
  <c r="P28"/>
  <c r="O28"/>
  <c r="N28"/>
  <c r="K28"/>
  <c r="J28"/>
  <c r="I28"/>
  <c r="ED27"/>
  <c r="EC27"/>
  <c r="EB27"/>
  <c r="DH27"/>
  <c r="DG27"/>
  <c r="DF27"/>
  <c r="BO27"/>
  <c r="BN27"/>
  <c r="BM27"/>
  <c r="AL27"/>
  <c r="AK27"/>
  <c r="AG27"/>
  <c r="AF27"/>
  <c r="AB27"/>
  <c r="AA27"/>
  <c r="W27"/>
  <c r="V27"/>
  <c r="P27"/>
  <c r="O27"/>
  <c r="N27"/>
  <c r="K27"/>
  <c r="J27"/>
  <c r="I27"/>
  <c r="ED26"/>
  <c r="EC26"/>
  <c r="EB26"/>
  <c r="DH26"/>
  <c r="DG26"/>
  <c r="DF26"/>
  <c r="BO26"/>
  <c r="BN26"/>
  <c r="BM26"/>
  <c r="AG26"/>
  <c r="AF26"/>
  <c r="AB26"/>
  <c r="AA26"/>
  <c r="P26"/>
  <c r="O26"/>
  <c r="N26"/>
  <c r="K26"/>
  <c r="J26"/>
  <c r="I26"/>
  <c r="ED25"/>
  <c r="EC25"/>
  <c r="EB25"/>
  <c r="DH25"/>
  <c r="DG25"/>
  <c r="DF25"/>
  <c r="BO25"/>
  <c r="BN25"/>
  <c r="BM25"/>
  <c r="AL25"/>
  <c r="AK25"/>
  <c r="AG25"/>
  <c r="AF25"/>
  <c r="AB25"/>
  <c r="AA25"/>
  <c r="P25"/>
  <c r="O25"/>
  <c r="N25"/>
  <c r="K25"/>
  <c r="J25"/>
  <c r="I25"/>
  <c r="ED24"/>
  <c r="F24" s="1"/>
  <c r="EC24"/>
  <c r="EB24"/>
  <c r="DH24"/>
  <c r="DG24"/>
  <c r="DF24"/>
  <c r="BO24"/>
  <c r="BN24"/>
  <c r="BM24"/>
  <c r="AL24"/>
  <c r="AK24"/>
  <c r="AG24"/>
  <c r="AF24"/>
  <c r="AB24"/>
  <c r="AA24"/>
  <c r="W24"/>
  <c r="V24"/>
  <c r="P24"/>
  <c r="O24"/>
  <c r="N24"/>
  <c r="K24"/>
  <c r="J24"/>
  <c r="I24"/>
  <c r="ED23"/>
  <c r="F23" s="1"/>
  <c r="EC23"/>
  <c r="EB23"/>
  <c r="DH23"/>
  <c r="DG23"/>
  <c r="DF23"/>
  <c r="BO23"/>
  <c r="BN23"/>
  <c r="BM23"/>
  <c r="AL23"/>
  <c r="AK23"/>
  <c r="AG23"/>
  <c r="AF23"/>
  <c r="AB23"/>
  <c r="AA23"/>
  <c r="P23"/>
  <c r="O23"/>
  <c r="N23"/>
  <c r="K23"/>
  <c r="J23"/>
  <c r="I23"/>
  <c r="ED22"/>
  <c r="EC22"/>
  <c r="EB22"/>
  <c r="DH22"/>
  <c r="DG22"/>
  <c r="DF22"/>
  <c r="BO22"/>
  <c r="BN22"/>
  <c r="BM22"/>
  <c r="AL22"/>
  <c r="AK22"/>
  <c r="AG22"/>
  <c r="AF22"/>
  <c r="AB22"/>
  <c r="AA22"/>
  <c r="W22"/>
  <c r="V22"/>
  <c r="P22"/>
  <c r="O22"/>
  <c r="N22"/>
  <c r="K22"/>
  <c r="J22"/>
  <c r="I22"/>
  <c r="ED21"/>
  <c r="EC21"/>
  <c r="EB21"/>
  <c r="D21" s="1"/>
  <c r="DH21"/>
  <c r="DG21"/>
  <c r="DF21"/>
  <c r="BO21"/>
  <c r="BN21"/>
  <c r="BM21"/>
  <c r="AG21"/>
  <c r="AF21"/>
  <c r="AB21"/>
  <c r="AA21"/>
  <c r="W21"/>
  <c r="V21"/>
  <c r="P21"/>
  <c r="O21"/>
  <c r="N21"/>
  <c r="K21"/>
  <c r="J21"/>
  <c r="I21"/>
  <c r="ED20"/>
  <c r="EC20"/>
  <c r="EB20"/>
  <c r="DH20"/>
  <c r="DG20"/>
  <c r="DF20"/>
  <c r="BO20"/>
  <c r="BN20"/>
  <c r="BM20"/>
  <c r="AL20"/>
  <c r="AK20"/>
  <c r="AG20"/>
  <c r="AF20"/>
  <c r="AB20"/>
  <c r="AA20"/>
  <c r="P20"/>
  <c r="O20"/>
  <c r="N20"/>
  <c r="K20"/>
  <c r="J20"/>
  <c r="I20"/>
  <c r="ED19"/>
  <c r="EC19"/>
  <c r="EB19"/>
  <c r="D19" s="1"/>
  <c r="DH19"/>
  <c r="DG19"/>
  <c r="DF19"/>
  <c r="BO19"/>
  <c r="BN19"/>
  <c r="BM19"/>
  <c r="AL19"/>
  <c r="AK19"/>
  <c r="AG19"/>
  <c r="AF19"/>
  <c r="AB19"/>
  <c r="AA19"/>
  <c r="P19"/>
  <c r="O19"/>
  <c r="N19"/>
  <c r="K19"/>
  <c r="J19"/>
  <c r="I19"/>
  <c r="ED18"/>
  <c r="EC18"/>
  <c r="EB18"/>
  <c r="DH18"/>
  <c r="DG18"/>
  <c r="DF18"/>
  <c r="BO18"/>
  <c r="BN18"/>
  <c r="BP18" s="1"/>
  <c r="BM18"/>
  <c r="AG18"/>
  <c r="AF18"/>
  <c r="AB18"/>
  <c r="AA18"/>
  <c r="W18"/>
  <c r="V18"/>
  <c r="P18"/>
  <c r="O18"/>
  <c r="N18"/>
  <c r="K18"/>
  <c r="J18"/>
  <c r="I18"/>
  <c r="ED17"/>
  <c r="EC17"/>
  <c r="EB17"/>
  <c r="DH17"/>
  <c r="DG17"/>
  <c r="DF17"/>
  <c r="BO17"/>
  <c r="BN17"/>
  <c r="BM17"/>
  <c r="AL17"/>
  <c r="AK17"/>
  <c r="AG17"/>
  <c r="AF17"/>
  <c r="AB17"/>
  <c r="AA17"/>
  <c r="W17"/>
  <c r="V17"/>
  <c r="P17"/>
  <c r="O17"/>
  <c r="N17"/>
  <c r="K17"/>
  <c r="J17"/>
  <c r="I17"/>
  <c r="ED16"/>
  <c r="EC16"/>
  <c r="EB16"/>
  <c r="DH16"/>
  <c r="DG16"/>
  <c r="DF16"/>
  <c r="BO16"/>
  <c r="BN16"/>
  <c r="BM16"/>
  <c r="AL16"/>
  <c r="AK16"/>
  <c r="AG16"/>
  <c r="AF16"/>
  <c r="AB16"/>
  <c r="AA16"/>
  <c r="P16"/>
  <c r="O16"/>
  <c r="N16"/>
  <c r="K16"/>
  <c r="J16"/>
  <c r="I16"/>
  <c r="ED15"/>
  <c r="EC15"/>
  <c r="EB15"/>
  <c r="DH15"/>
  <c r="DG15"/>
  <c r="DF15"/>
  <c r="BO15"/>
  <c r="BN15"/>
  <c r="BM15"/>
  <c r="AQ15"/>
  <c r="AP15"/>
  <c r="AL15"/>
  <c r="AK15"/>
  <c r="AG15"/>
  <c r="AF15"/>
  <c r="AB15"/>
  <c r="AA15"/>
  <c r="W15"/>
  <c r="V15"/>
  <c r="P15"/>
  <c r="O15"/>
  <c r="N15"/>
  <c r="K15"/>
  <c r="J15"/>
  <c r="I15"/>
  <c r="ED14"/>
  <c r="EC14"/>
  <c r="EB14"/>
  <c r="DH14"/>
  <c r="DG14"/>
  <c r="DF14"/>
  <c r="BO14"/>
  <c r="BN14"/>
  <c r="BM14"/>
  <c r="AL14"/>
  <c r="AK14"/>
  <c r="AG14"/>
  <c r="AF14"/>
  <c r="AB14"/>
  <c r="AA14"/>
  <c r="W14"/>
  <c r="V14"/>
  <c r="P14"/>
  <c r="O14"/>
  <c r="N14"/>
  <c r="K14"/>
  <c r="J14"/>
  <c r="I14"/>
  <c r="ED13"/>
  <c r="EC13"/>
  <c r="EB13"/>
  <c r="DH13"/>
  <c r="DG13"/>
  <c r="DF13"/>
  <c r="BO13"/>
  <c r="BN13"/>
  <c r="BM13"/>
  <c r="AL13"/>
  <c r="AK13"/>
  <c r="AG13"/>
  <c r="AF13"/>
  <c r="AB13"/>
  <c r="AA13"/>
  <c r="W13"/>
  <c r="V13"/>
  <c r="P13"/>
  <c r="O13"/>
  <c r="N13"/>
  <c r="K13"/>
  <c r="J13"/>
  <c r="I13"/>
  <c r="ED12"/>
  <c r="EC12"/>
  <c r="EB12"/>
  <c r="DH12"/>
  <c r="DG12"/>
  <c r="DF12"/>
  <c r="BO12"/>
  <c r="BN12"/>
  <c r="BP12" s="1"/>
  <c r="BM12"/>
  <c r="AQ12"/>
  <c r="AP12"/>
  <c r="AL12"/>
  <c r="AK12"/>
  <c r="AG12"/>
  <c r="AF12"/>
  <c r="AB12"/>
  <c r="AA12"/>
  <c r="W12"/>
  <c r="V12"/>
  <c r="P12"/>
  <c r="O12"/>
  <c r="N12"/>
  <c r="K12"/>
  <c r="J12"/>
  <c r="I12"/>
  <c r="ED11"/>
  <c r="EC11"/>
  <c r="EB11"/>
  <c r="DH11"/>
  <c r="DG11"/>
  <c r="DF11"/>
  <c r="BO11"/>
  <c r="BN11"/>
  <c r="BM11"/>
  <c r="AQ11"/>
  <c r="AP11"/>
  <c r="AL11"/>
  <c r="AK11"/>
  <c r="AG11"/>
  <c r="AF11"/>
  <c r="AB11"/>
  <c r="AA11"/>
  <c r="W11"/>
  <c r="V11"/>
  <c r="P11"/>
  <c r="O11"/>
  <c r="N11"/>
  <c r="K11"/>
  <c r="J11"/>
  <c r="I11"/>
  <c r="ED10"/>
  <c r="EC10"/>
  <c r="EB10"/>
  <c r="DH10"/>
  <c r="DG10"/>
  <c r="DF10"/>
  <c r="BO10"/>
  <c r="BN10"/>
  <c r="BM10"/>
  <c r="AQ10"/>
  <c r="AP10"/>
  <c r="AL10"/>
  <c r="AK10"/>
  <c r="AG10"/>
  <c r="AF10"/>
  <c r="AB10"/>
  <c r="AA10"/>
  <c r="W10"/>
  <c r="V10"/>
  <c r="P10"/>
  <c r="O10"/>
  <c r="N10"/>
  <c r="K10"/>
  <c r="J10"/>
  <c r="I10"/>
  <c r="F20" l="1"/>
  <c r="F26"/>
  <c r="D23"/>
  <c r="D24"/>
  <c r="H24" s="1"/>
  <c r="D26"/>
  <c r="E19"/>
  <c r="E21"/>
  <c r="D12"/>
  <c r="H12" s="1"/>
  <c r="D16"/>
  <c r="D18"/>
  <c r="H18" s="1"/>
  <c r="F12"/>
  <c r="F16"/>
  <c r="F18"/>
  <c r="F25"/>
  <c r="F27"/>
  <c r="F30"/>
  <c r="E13"/>
  <c r="E22"/>
  <c r="D17"/>
  <c r="D20"/>
  <c r="D25"/>
  <c r="D27"/>
  <c r="D28"/>
  <c r="D29"/>
  <c r="D30"/>
  <c r="D31"/>
  <c r="H31" s="1"/>
  <c r="D32"/>
  <c r="D33"/>
  <c r="H33" s="1"/>
  <c r="D10"/>
  <c r="BP20"/>
  <c r="BP26"/>
  <c r="BP31"/>
  <c r="BP32"/>
  <c r="BP33"/>
  <c r="BP24"/>
  <c r="BP23"/>
  <c r="L16"/>
  <c r="L12"/>
  <c r="L33"/>
  <c r="F10"/>
  <c r="L31"/>
  <c r="L32"/>
  <c r="F14"/>
  <c r="N34"/>
  <c r="DF34"/>
  <c r="DH34"/>
  <c r="EC34"/>
  <c r="L14"/>
  <c r="BP14"/>
  <c r="D14"/>
  <c r="E15"/>
  <c r="E17"/>
  <c r="E28"/>
  <c r="G28" s="1"/>
  <c r="E11"/>
  <c r="D11"/>
  <c r="F11"/>
  <c r="D15"/>
  <c r="F15"/>
  <c r="F17"/>
  <c r="F19"/>
  <c r="G19" s="1"/>
  <c r="F21"/>
  <c r="G21" s="1"/>
  <c r="D22"/>
  <c r="F22"/>
  <c r="E24"/>
  <c r="E26"/>
  <c r="G26" s="1"/>
  <c r="H30"/>
  <c r="E32"/>
  <c r="G32" s="1"/>
  <c r="D13"/>
  <c r="F13"/>
  <c r="G13" s="1"/>
  <c r="BP25"/>
  <c r="E25"/>
  <c r="G25" s="1"/>
  <c r="E27"/>
  <c r="G27" s="1"/>
  <c r="E29"/>
  <c r="G29" s="1"/>
  <c r="E31"/>
  <c r="G31" s="1"/>
  <c r="E33"/>
  <c r="G33" s="1"/>
  <c r="AQ34"/>
  <c r="BQ11"/>
  <c r="M13"/>
  <c r="BQ13"/>
  <c r="M15"/>
  <c r="BQ15"/>
  <c r="I34"/>
  <c r="K34"/>
  <c r="BM34"/>
  <c r="BO34"/>
  <c r="EB34"/>
  <c r="ED34"/>
  <c r="L11"/>
  <c r="BP11"/>
  <c r="BQ12"/>
  <c r="E12"/>
  <c r="G12" s="1"/>
  <c r="L13"/>
  <c r="BP13"/>
  <c r="M14"/>
  <c r="BQ14"/>
  <c r="E14"/>
  <c r="L15"/>
  <c r="BP15"/>
  <c r="M16"/>
  <c r="E16"/>
  <c r="G16" s="1"/>
  <c r="L17"/>
  <c r="BP17"/>
  <c r="M18"/>
  <c r="BQ18"/>
  <c r="E18"/>
  <c r="G18" s="1"/>
  <c r="L19"/>
  <c r="BP19"/>
  <c r="M20"/>
  <c r="BQ20"/>
  <c r="E20"/>
  <c r="G20" s="1"/>
  <c r="BP21"/>
  <c r="L22"/>
  <c r="BP22"/>
  <c r="M23"/>
  <c r="BQ23"/>
  <c r="E23"/>
  <c r="G23" s="1"/>
  <c r="M24"/>
  <c r="BQ24"/>
  <c r="M25"/>
  <c r="BQ25"/>
  <c r="M26"/>
  <c r="BQ26"/>
  <c r="M27"/>
  <c r="BQ27"/>
  <c r="M28"/>
  <c r="BQ28"/>
  <c r="M29"/>
  <c r="Q29"/>
  <c r="BQ29"/>
  <c r="R30"/>
  <c r="E30"/>
  <c r="G30" s="1"/>
  <c r="M31"/>
  <c r="BQ31"/>
  <c r="M32"/>
  <c r="BQ32"/>
  <c r="M33"/>
  <c r="BQ33"/>
  <c r="W34"/>
  <c r="AG34"/>
  <c r="M17"/>
  <c r="BQ17"/>
  <c r="M19"/>
  <c r="BQ19"/>
  <c r="M21"/>
  <c r="BQ21"/>
  <c r="M22"/>
  <c r="BQ22"/>
  <c r="H25"/>
  <c r="H26"/>
  <c r="H27"/>
  <c r="H28"/>
  <c r="H29"/>
  <c r="R29"/>
  <c r="M30"/>
  <c r="R31"/>
  <c r="H32"/>
  <c r="R32"/>
  <c r="R33"/>
  <c r="M12"/>
  <c r="CW34"/>
  <c r="M11"/>
  <c r="BN34"/>
  <c r="J34"/>
  <c r="AK34"/>
  <c r="AA34"/>
  <c r="O34"/>
  <c r="DG34"/>
  <c r="Q11"/>
  <c r="Q12"/>
  <c r="Q13"/>
  <c r="Q14"/>
  <c r="Q15"/>
  <c r="Q16"/>
  <c r="Q17"/>
  <c r="Q18"/>
  <c r="Q19"/>
  <c r="Q20"/>
  <c r="Q21"/>
  <c r="Q22"/>
  <c r="Q23"/>
  <c r="G24"/>
  <c r="Q24"/>
  <c r="Q25"/>
  <c r="Q26"/>
  <c r="Q27"/>
  <c r="Q28"/>
  <c r="E10"/>
  <c r="Q10"/>
  <c r="H10"/>
  <c r="L10"/>
  <c r="R10"/>
  <c r="BP10"/>
  <c r="R11"/>
  <c r="R12"/>
  <c r="R13"/>
  <c r="R14"/>
  <c r="R15"/>
  <c r="H16"/>
  <c r="R16"/>
  <c r="R17"/>
  <c r="L18"/>
  <c r="R18"/>
  <c r="H19"/>
  <c r="R19"/>
  <c r="H20"/>
  <c r="L20"/>
  <c r="R20"/>
  <c r="L21"/>
  <c r="R21"/>
  <c r="R22"/>
  <c r="H23"/>
  <c r="L23"/>
  <c r="R23"/>
  <c r="L24"/>
  <c r="R24"/>
  <c r="L25"/>
  <c r="R25"/>
  <c r="L26"/>
  <c r="R26"/>
  <c r="L27"/>
  <c r="R27"/>
  <c r="BP27"/>
  <c r="L28"/>
  <c r="R28"/>
  <c r="BP28"/>
  <c r="L29"/>
  <c r="BP29"/>
  <c r="L30"/>
  <c r="Q31"/>
  <c r="Q32"/>
  <c r="Q33"/>
  <c r="P34"/>
  <c r="V34"/>
  <c r="AB34"/>
  <c r="AF34"/>
  <c r="AL34"/>
  <c r="AP34"/>
  <c r="M10"/>
  <c r="BQ10"/>
  <c r="G15" l="1"/>
  <c r="G22"/>
  <c r="G14"/>
  <c r="H22"/>
  <c r="H14"/>
  <c r="BP34"/>
  <c r="H15"/>
  <c r="G11"/>
  <c r="G17"/>
  <c r="L34"/>
  <c r="H13"/>
  <c r="D34"/>
  <c r="BQ34"/>
  <c r="M34"/>
  <c r="F34"/>
  <c r="H21"/>
  <c r="H17"/>
  <c r="H11"/>
  <c r="E34"/>
  <c r="G10"/>
  <c r="Q34"/>
  <c r="R34"/>
  <c r="H34" l="1"/>
  <c r="G34"/>
</calcChain>
</file>

<file path=xl/sharedStrings.xml><?xml version="1.0" encoding="utf-8"?>
<sst xmlns="http://schemas.openxmlformats.org/spreadsheetml/2006/main" count="243" uniqueCount="83">
  <si>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</si>
  <si>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</si>
  <si>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</si>
  <si>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</si>
  <si>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</si>
  <si>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</si>
  <si>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</si>
  <si>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</si>
  <si>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</si>
  <si>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</si>
  <si>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</si>
  <si>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</si>
  <si>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</si>
  <si>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</si>
  <si>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</si>
  <si>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</si>
  <si>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</si>
  <si>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</si>
  <si>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</si>
  <si>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</si>
  <si>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</si>
  <si>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</si>
  <si>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</si>
  <si>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</si>
  <si>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</si>
  <si>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</si>
  <si>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</si>
  <si>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</si>
  <si>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</si>
  <si>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</si>
  <si>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</si>
  <si>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</si>
  <si>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</si>
  <si>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</si>
  <si>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</si>
  <si>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</si>
  <si>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</si>
  <si>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</si>
  <si>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</si>
  <si>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</si>
  <si>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</si>
  <si>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</si>
  <si>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</si>
  <si>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</si>
  <si>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</si>
  <si>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</si>
  <si>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</si>
  <si>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</si>
  <si>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</si>
  <si>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</si>
  <si>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</si>
  <si>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</si>
  <si>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</si>
  <si>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</si>
  <si>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</si>
  <si>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</si>
  <si>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</si>
  <si>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</si>
  <si>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</si>
  <si>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</si>
  <si>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</si>
  <si>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</si>
  <si>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</si>
  <si>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</si>
  <si>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</si>
  <si>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</si>
  <si>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>Վ Ա Ր Չ Ա Կ Ա Ն</t>
  </si>
  <si>
    <t xml:space="preserve"> տող 1351 տեղական վճարներ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</si>
  <si>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</si>
  <si>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</si>
  <si>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</si>
  <si>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</si>
  <si>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</si>
  <si>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</si>
  <si>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</si>
  <si>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</si>
  <si>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1-ին եռամսյակ    </t>
  </si>
  <si>
    <t xml:space="preserve">փաստ.                       (2 ամիս)                                                                          </t>
  </si>
  <si>
    <t>կատ. %-ը 1-ին եռամսյակի նկատմամբ</t>
  </si>
  <si>
    <t>կատ. %-ը տարեկան ծրագրի նկատմամբ</t>
  </si>
  <si>
    <t xml:space="preserve"> ՀՀ ՏԱՎՈւՇԻ ՄԱՐԶԻ ՀԱՄԱՅՆՔՆԵՐԻ ԲՅՈՒՋԵՏԱՅԻՆ ԵԿԱՄՈՒՏՆԵՐԻ ՎԵՐԱԲԵՐՅԱԼ (աճողական) 2020թ. փետրվարի  «29» -ի դրությամբ                                            </t>
  </si>
  <si>
    <t>տող 1000                                                                                         ԸՆԴԱՄԵՆԸ  ԵԿԱՄՈՒՏՆԵՐ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</si>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</sst>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1"/>
      <color theme="1"/>
      <name val="Calibri"/>
      <family val="2"/>
      <charset val="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32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Border="1" applyProtection="1"/>
    <xf numFmtId="0" fontId="4" fillId="0" borderId="0" xfId="0" applyFont="1" applyFill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65" fontId="4" fillId="5" borderId="12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5" fillId="5" borderId="12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166" fontId="4" fillId="5" borderId="12" xfId="0" applyNumberFormat="1" applyFont="1" applyFill="1" applyBorder="1" applyAlignment="1" applyProtection="1">
      <alignment horizontal="center" vertical="center" wrapText="1"/>
    </xf>
    <xf numFmtId="0" fontId="6" fillId="7" borderId="2" xfId="2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9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5" fillId="8" borderId="3" xfId="0" applyNumberFormat="1" applyFont="1" applyFill="1" applyBorder="1" applyAlignment="1" applyProtection="1">
      <alignment horizontal="center" vertical="center" wrapText="1"/>
    </xf>
    <xf numFmtId="4" fontId="5" fillId="8" borderId="4" xfId="0" applyNumberFormat="1" applyFont="1" applyFill="1" applyBorder="1" applyAlignment="1" applyProtection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</xf>
    <xf numFmtId="4" fontId="5" fillId="8" borderId="10" xfId="0" applyNumberFormat="1" applyFont="1" applyFill="1" applyBorder="1" applyAlignment="1" applyProtection="1">
      <alignment horizontal="center" vertical="center" wrapText="1"/>
    </xf>
    <xf numFmtId="4" fontId="5" fillId="8" borderId="0" xfId="0" applyNumberFormat="1" applyFont="1" applyFill="1" applyBorder="1" applyAlignment="1" applyProtection="1">
      <alignment horizontal="center" vertical="center" wrapText="1"/>
    </xf>
    <xf numFmtId="4" fontId="5" fillId="8" borderId="11" xfId="0" applyNumberFormat="1" applyFont="1" applyFill="1" applyBorder="1" applyAlignment="1" applyProtection="1">
      <alignment horizontal="center" vertical="center" wrapText="1"/>
    </xf>
    <xf numFmtId="4" fontId="5" fillId="8" borderId="13" xfId="0" applyNumberFormat="1" applyFont="1" applyFill="1" applyBorder="1" applyAlignment="1" applyProtection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</xf>
    <xf numFmtId="4" fontId="5" fillId="8" borderId="14" xfId="0" applyNumberFormat="1" applyFont="1" applyFill="1" applyBorder="1" applyAlignment="1" applyProtection="1">
      <alignment horizontal="center" vertical="center" wrapText="1"/>
    </xf>
    <xf numFmtId="0" fontId="5" fillId="8" borderId="3" xfId="0" applyNumberFormat="1" applyFont="1" applyFill="1" applyBorder="1" applyAlignment="1" applyProtection="1">
      <alignment horizontal="center" vertical="center" wrapText="1"/>
    </xf>
    <xf numFmtId="0" fontId="5" fillId="8" borderId="4" xfId="0" applyNumberFormat="1" applyFont="1" applyFill="1" applyBorder="1" applyAlignment="1" applyProtection="1">
      <alignment horizontal="center" vertical="center" wrapText="1"/>
    </xf>
    <xf numFmtId="0" fontId="5" fillId="8" borderId="5" xfId="0" applyNumberFormat="1" applyFont="1" applyFill="1" applyBorder="1" applyAlignment="1" applyProtection="1">
      <alignment horizontal="center" vertical="center" wrapText="1"/>
    </xf>
    <xf numFmtId="0" fontId="5" fillId="8" borderId="10" xfId="0" applyNumberFormat="1" applyFont="1" applyFill="1" applyBorder="1" applyAlignment="1" applyProtection="1">
      <alignment horizontal="center" vertical="center" wrapText="1"/>
    </xf>
    <xf numFmtId="0" fontId="5" fillId="8" borderId="0" xfId="0" applyNumberFormat="1" applyFont="1" applyFill="1" applyBorder="1" applyAlignment="1" applyProtection="1">
      <alignment horizontal="center" vertical="center" wrapText="1"/>
    </xf>
    <xf numFmtId="0" fontId="5" fillId="8" borderId="11" xfId="0" applyNumberFormat="1" applyFont="1" applyFill="1" applyBorder="1" applyAlignment="1" applyProtection="1">
      <alignment horizontal="center" vertical="center" wrapText="1"/>
    </xf>
    <xf numFmtId="0" fontId="5" fillId="8" borderId="13" xfId="0" applyNumberFormat="1" applyFont="1" applyFill="1" applyBorder="1" applyAlignment="1" applyProtection="1">
      <alignment horizontal="center" vertical="center" wrapText="1"/>
    </xf>
    <xf numFmtId="0" fontId="5" fillId="8" borderId="1" xfId="0" applyNumberFormat="1" applyFont="1" applyFill="1" applyBorder="1" applyAlignment="1" applyProtection="1">
      <alignment horizontal="center" vertical="center" wrapText="1"/>
    </xf>
    <xf numFmtId="0" fontId="5" fillId="8" borderId="14" xfId="0" applyNumberFormat="1" applyFont="1" applyFill="1" applyBorder="1" applyAlignment="1" applyProtection="1">
      <alignment horizontal="center" vertical="center" wrapText="1"/>
    </xf>
    <xf numFmtId="4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0" fontId="5" fillId="8" borderId="6" xfId="0" applyNumberFormat="1" applyFont="1" applyFill="1" applyBorder="1" applyAlignment="1" applyProtection="1">
      <alignment horizontal="center" vertical="center" wrapText="1"/>
    </xf>
    <xf numFmtId="0" fontId="5" fillId="8" borderId="7" xfId="0" applyNumberFormat="1" applyFont="1" applyFill="1" applyBorder="1" applyAlignment="1" applyProtection="1">
      <alignment horizontal="center" vertical="center" wrapText="1"/>
    </xf>
    <xf numFmtId="0" fontId="5" fillId="8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4" fontId="6" fillId="6" borderId="2" xfId="0" applyNumberFormat="1" applyFont="1" applyFill="1" applyBorder="1" applyAlignment="1" applyProtection="1">
      <alignment horizontal="center" vertical="center" wrapText="1"/>
    </xf>
    <xf numFmtId="4" fontId="6" fillId="6" borderId="15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4" fontId="4" fillId="8" borderId="3" xfId="0" applyNumberFormat="1" applyFont="1" applyFill="1" applyBorder="1" applyAlignment="1" applyProtection="1">
      <alignment horizontal="center" vertical="center" wrapText="1"/>
    </xf>
    <xf numFmtId="4" fontId="4" fillId="8" borderId="4" xfId="0" applyNumberFormat="1" applyFont="1" applyFill="1" applyBorder="1" applyAlignment="1" applyProtection="1">
      <alignment horizontal="center" vertical="center" wrapText="1"/>
    </xf>
    <xf numFmtId="4" fontId="4" fillId="8" borderId="5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8" borderId="0" xfId="0" applyNumberFormat="1" applyFont="1" applyFill="1" applyBorder="1" applyAlignment="1" applyProtection="1">
      <alignment horizontal="center" vertical="center" wrapText="1"/>
    </xf>
    <xf numFmtId="4" fontId="4" fillId="8" borderId="11" xfId="0" applyNumberFormat="1" applyFont="1" applyFill="1" applyBorder="1" applyAlignment="1" applyProtection="1">
      <alignment horizontal="center" vertical="center" wrapText="1"/>
    </xf>
    <xf numFmtId="4" fontId="4" fillId="8" borderId="13" xfId="0" applyNumberFormat="1" applyFont="1" applyFill="1" applyBorder="1" applyAlignment="1" applyProtection="1">
      <alignment horizontal="center" vertical="center" wrapText="1"/>
    </xf>
    <xf numFmtId="4" fontId="4" fillId="8" borderId="1" xfId="0" applyNumberFormat="1" applyFont="1" applyFill="1" applyBorder="1" applyAlignment="1" applyProtection="1">
      <alignment horizontal="center" vertical="center" wrapText="1"/>
    </xf>
    <xf numFmtId="4" fontId="4" fillId="8" borderId="14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0" fontId="4" fillId="8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5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8" borderId="0" xfId="0" applyFont="1" applyFill="1" applyBorder="1" applyAlignment="1" applyProtection="1">
      <alignment horizontal="center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0" fontId="4" fillId="9" borderId="6" xfId="0" applyFont="1" applyFill="1" applyBorder="1" applyAlignment="1" applyProtection="1">
      <alignment horizontal="center" vertical="center" wrapText="1"/>
    </xf>
    <xf numFmtId="0" fontId="4" fillId="9" borderId="7" xfId="0" applyFont="1" applyFill="1" applyBorder="1" applyAlignment="1" applyProtection="1">
      <alignment horizontal="center" vertical="center" wrapText="1"/>
    </xf>
    <xf numFmtId="0" fontId="4" fillId="9" borderId="8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</cellXfs>
  <cellStyles count="3">
    <cellStyle name="Normal 2" xfId="2"/>
    <cellStyle name="Normal 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D565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H13" sqref="H13"/>
    </sheetView>
  </sheetViews>
  <sheetFormatPr defaultColWidth="9" defaultRowHeight="14.25" customHeight="1"/>
  <cols>
    <col min="1" max="1" width="5.28515625" style="1" customWidth="1"/>
    <col min="2" max="2" width="14.7109375" style="1" customWidth="1"/>
    <col min="3" max="3" width="13.5703125" style="1" customWidth="1"/>
    <col min="4" max="4" width="14.7109375" style="1" customWidth="1"/>
    <col min="5" max="5" width="15.42578125" style="1" customWidth="1"/>
    <col min="6" max="6" width="12.85546875" style="1" customWidth="1"/>
    <col min="7" max="8" width="11.5703125" style="1" customWidth="1"/>
    <col min="9" max="9" width="14.42578125" style="1" customWidth="1"/>
    <col min="10" max="10" width="14.7109375" style="1" customWidth="1"/>
    <col min="11" max="11" width="14.42578125" style="1" customWidth="1"/>
    <col min="12" max="13" width="11.5703125" style="1" customWidth="1"/>
    <col min="14" max="14" width="13.7109375" style="1" customWidth="1"/>
    <col min="15" max="16" width="12.42578125" style="1" customWidth="1"/>
    <col min="17" max="23" width="11.5703125" style="1" customWidth="1"/>
    <col min="24" max="25" width="13" style="1" customWidth="1"/>
    <col min="26" max="28" width="11.5703125" style="1" customWidth="1"/>
    <col min="29" max="29" width="14.28515625" style="1" customWidth="1"/>
    <col min="30" max="30" width="12.5703125" style="1" customWidth="1"/>
    <col min="31" max="31" width="12.28515625" style="1" customWidth="1"/>
    <col min="32" max="33" width="11.5703125" style="1" customWidth="1"/>
    <col min="34" max="34" width="12.28515625" style="1" customWidth="1"/>
    <col min="35" max="49" width="11.5703125" style="1" customWidth="1"/>
    <col min="50" max="50" width="14.42578125" style="1" customWidth="1"/>
    <col min="51" max="51" width="14.7109375" style="1" customWidth="1"/>
    <col min="52" max="52" width="14.140625" style="1" customWidth="1"/>
    <col min="53" max="64" width="11.5703125" style="1" customWidth="1"/>
    <col min="65" max="65" width="12.42578125" style="1" customWidth="1"/>
    <col min="66" max="67" width="12" style="1" customWidth="1"/>
    <col min="68" max="69" width="11.5703125" style="1" customWidth="1"/>
    <col min="70" max="70" width="12.7109375" style="1" customWidth="1"/>
    <col min="71" max="71" width="12.28515625" style="1" customWidth="1"/>
    <col min="72" max="72" width="13" style="1" customWidth="1"/>
    <col min="73" max="76" width="11.5703125" style="1" customWidth="1"/>
    <col min="77" max="77" width="13" style="1" customWidth="1"/>
    <col min="78" max="78" width="12.85546875" style="1" customWidth="1"/>
    <col min="79" max="90" width="11.5703125" style="1" customWidth="1"/>
    <col min="91" max="91" width="12.85546875" style="1" customWidth="1"/>
    <col min="92" max="92" width="12.42578125" style="1" customWidth="1"/>
    <col min="93" max="93" width="12.5703125" style="1" customWidth="1"/>
    <col min="94" max="94" width="12.7109375" style="1" customWidth="1"/>
    <col min="95" max="95" width="12.140625" style="1" customWidth="1"/>
    <col min="96" max="96" width="11.5703125" style="1" customWidth="1"/>
    <col min="97" max="97" width="12.85546875" style="1" customWidth="1"/>
    <col min="98" max="108" width="11.5703125" style="1" customWidth="1"/>
    <col min="109" max="109" width="10" style="1" customWidth="1"/>
    <col min="110" max="110" width="14.42578125" style="1" customWidth="1"/>
    <col min="111" max="111" width="15.5703125" style="1" customWidth="1"/>
    <col min="112" max="112" width="13.42578125" style="1" customWidth="1"/>
    <col min="113" max="130" width="11.5703125" style="1" customWidth="1"/>
    <col min="131" max="131" width="9.5703125" style="1" customWidth="1"/>
    <col min="132" max="135" width="11.5703125" style="1" customWidth="1"/>
    <col min="136" max="16384" width="9" style="1"/>
  </cols>
  <sheetData>
    <row r="1" spans="1:134" ht="18.75" customHeight="1">
      <c r="C1" s="30" t="s">
        <v>35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2"/>
      <c r="R1" s="2"/>
      <c r="S1" s="2"/>
      <c r="T1" s="2"/>
      <c r="U1" s="2"/>
      <c r="V1" s="2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spans="1:134" s="4" customFormat="1" ht="22.5" customHeight="1">
      <c r="C2" s="31" t="s">
        <v>80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5"/>
      <c r="R2" s="5"/>
      <c r="S2" s="5"/>
      <c r="T2" s="5"/>
      <c r="U2" s="6"/>
      <c r="V2" s="7"/>
      <c r="W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134" ht="13.5" customHeight="1">
      <c r="C3" s="17"/>
      <c r="D3" s="17"/>
      <c r="E3" s="17"/>
      <c r="F3" s="17"/>
      <c r="G3" s="8"/>
      <c r="H3" s="17"/>
      <c r="I3" s="17"/>
      <c r="J3" s="17"/>
      <c r="L3" s="8"/>
      <c r="M3" s="8"/>
      <c r="N3" s="8"/>
      <c r="O3" s="32" t="s">
        <v>0</v>
      </c>
      <c r="P3" s="32"/>
      <c r="U3" s="7"/>
      <c r="V3" s="7"/>
      <c r="W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134" s="9" customFormat="1" ht="13.5" customHeight="1">
      <c r="A4" s="33" t="s">
        <v>1</v>
      </c>
      <c r="B4" s="33" t="s">
        <v>36</v>
      </c>
      <c r="C4" s="36" t="s">
        <v>2</v>
      </c>
      <c r="D4" s="39" t="s">
        <v>81</v>
      </c>
      <c r="E4" s="40"/>
      <c r="F4" s="40"/>
      <c r="G4" s="40"/>
      <c r="H4" s="41"/>
      <c r="I4" s="48" t="s">
        <v>82</v>
      </c>
      <c r="J4" s="49"/>
      <c r="K4" s="49"/>
      <c r="L4" s="49"/>
      <c r="M4" s="50"/>
      <c r="N4" s="57" t="s">
        <v>66</v>
      </c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9"/>
      <c r="DE4" s="103" t="s">
        <v>37</v>
      </c>
      <c r="DF4" s="74" t="s">
        <v>38</v>
      </c>
      <c r="DG4" s="75"/>
      <c r="DH4" s="76"/>
      <c r="DI4" s="83" t="s">
        <v>3</v>
      </c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103" t="s">
        <v>39</v>
      </c>
      <c r="EB4" s="84" t="s">
        <v>40</v>
      </c>
      <c r="EC4" s="85"/>
      <c r="ED4" s="86"/>
    </row>
    <row r="5" spans="1:134" s="9" customFormat="1" ht="19.5" customHeight="1">
      <c r="A5" s="34"/>
      <c r="B5" s="34"/>
      <c r="C5" s="37"/>
      <c r="D5" s="42"/>
      <c r="E5" s="43"/>
      <c r="F5" s="43"/>
      <c r="G5" s="43"/>
      <c r="H5" s="44"/>
      <c r="I5" s="51"/>
      <c r="J5" s="52"/>
      <c r="K5" s="52"/>
      <c r="L5" s="52"/>
      <c r="M5" s="53"/>
      <c r="N5" s="120" t="s">
        <v>4</v>
      </c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2"/>
      <c r="AU5" s="108" t="s">
        <v>5</v>
      </c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95" t="s">
        <v>6</v>
      </c>
      <c r="BK5" s="96"/>
      <c r="BL5" s="96"/>
      <c r="BM5" s="123" t="s">
        <v>41</v>
      </c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5"/>
      <c r="CD5" s="119" t="s">
        <v>7</v>
      </c>
      <c r="CE5" s="117"/>
      <c r="CF5" s="117"/>
      <c r="CG5" s="117"/>
      <c r="CH5" s="117"/>
      <c r="CI5" s="117"/>
      <c r="CJ5" s="117"/>
      <c r="CK5" s="117"/>
      <c r="CL5" s="126"/>
      <c r="CM5" s="123" t="s">
        <v>8</v>
      </c>
      <c r="CN5" s="124"/>
      <c r="CO5" s="124"/>
      <c r="CP5" s="124"/>
      <c r="CQ5" s="124"/>
      <c r="CR5" s="124"/>
      <c r="CS5" s="124"/>
      <c r="CT5" s="124"/>
      <c r="CU5" s="124"/>
      <c r="CV5" s="108" t="s">
        <v>42</v>
      </c>
      <c r="CW5" s="108"/>
      <c r="CX5" s="108"/>
      <c r="CY5" s="95" t="s">
        <v>43</v>
      </c>
      <c r="CZ5" s="96"/>
      <c r="DA5" s="97"/>
      <c r="DB5" s="95" t="s">
        <v>44</v>
      </c>
      <c r="DC5" s="96"/>
      <c r="DD5" s="97"/>
      <c r="DE5" s="104"/>
      <c r="DF5" s="77"/>
      <c r="DG5" s="78"/>
      <c r="DH5" s="79"/>
      <c r="DI5" s="93"/>
      <c r="DJ5" s="93"/>
      <c r="DK5" s="94"/>
      <c r="DL5" s="94"/>
      <c r="DM5" s="94"/>
      <c r="DN5" s="94"/>
      <c r="DO5" s="95" t="s">
        <v>45</v>
      </c>
      <c r="DP5" s="96"/>
      <c r="DQ5" s="97"/>
      <c r="DR5" s="101"/>
      <c r="DS5" s="102"/>
      <c r="DT5" s="102"/>
      <c r="DU5" s="102"/>
      <c r="DV5" s="102"/>
      <c r="DW5" s="102"/>
      <c r="DX5" s="102"/>
      <c r="DY5" s="102"/>
      <c r="DZ5" s="102"/>
      <c r="EA5" s="104"/>
      <c r="EB5" s="87"/>
      <c r="EC5" s="88"/>
      <c r="ED5" s="89"/>
    </row>
    <row r="6" spans="1:134" s="9" customFormat="1" ht="96.75" customHeight="1">
      <c r="A6" s="34"/>
      <c r="B6" s="34"/>
      <c r="C6" s="37"/>
      <c r="D6" s="45"/>
      <c r="E6" s="46"/>
      <c r="F6" s="46"/>
      <c r="G6" s="46"/>
      <c r="H6" s="47"/>
      <c r="I6" s="54"/>
      <c r="J6" s="55"/>
      <c r="K6" s="55"/>
      <c r="L6" s="55"/>
      <c r="M6" s="56"/>
      <c r="N6" s="60" t="s">
        <v>9</v>
      </c>
      <c r="O6" s="61"/>
      <c r="P6" s="61"/>
      <c r="Q6" s="61"/>
      <c r="R6" s="62"/>
      <c r="S6" s="63" t="s">
        <v>46</v>
      </c>
      <c r="T6" s="64"/>
      <c r="U6" s="64"/>
      <c r="V6" s="64"/>
      <c r="W6" s="65"/>
      <c r="X6" s="63" t="s">
        <v>47</v>
      </c>
      <c r="Y6" s="64"/>
      <c r="Z6" s="64"/>
      <c r="AA6" s="64"/>
      <c r="AB6" s="65"/>
      <c r="AC6" s="63" t="s">
        <v>48</v>
      </c>
      <c r="AD6" s="64"/>
      <c r="AE6" s="64"/>
      <c r="AF6" s="64"/>
      <c r="AG6" s="65"/>
      <c r="AH6" s="63" t="s">
        <v>49</v>
      </c>
      <c r="AI6" s="64"/>
      <c r="AJ6" s="64"/>
      <c r="AK6" s="64"/>
      <c r="AL6" s="65"/>
      <c r="AM6" s="63" t="s">
        <v>50</v>
      </c>
      <c r="AN6" s="64"/>
      <c r="AO6" s="64"/>
      <c r="AP6" s="64"/>
      <c r="AQ6" s="65"/>
      <c r="AR6" s="66" t="s">
        <v>51</v>
      </c>
      <c r="AS6" s="66"/>
      <c r="AT6" s="66"/>
      <c r="AU6" s="127" t="s">
        <v>52</v>
      </c>
      <c r="AV6" s="128"/>
      <c r="AW6" s="128"/>
      <c r="AX6" s="127" t="s">
        <v>53</v>
      </c>
      <c r="AY6" s="128"/>
      <c r="AZ6" s="129"/>
      <c r="BA6" s="109" t="s">
        <v>54</v>
      </c>
      <c r="BB6" s="110"/>
      <c r="BC6" s="111"/>
      <c r="BD6" s="109" t="s">
        <v>55</v>
      </c>
      <c r="BE6" s="110"/>
      <c r="BF6" s="110"/>
      <c r="BG6" s="106" t="s">
        <v>56</v>
      </c>
      <c r="BH6" s="107"/>
      <c r="BI6" s="107"/>
      <c r="BJ6" s="98"/>
      <c r="BK6" s="99"/>
      <c r="BL6" s="99"/>
      <c r="BM6" s="112" t="s">
        <v>57</v>
      </c>
      <c r="BN6" s="113"/>
      <c r="BO6" s="113"/>
      <c r="BP6" s="113"/>
      <c r="BQ6" s="114"/>
      <c r="BR6" s="118" t="s">
        <v>58</v>
      </c>
      <c r="BS6" s="118"/>
      <c r="BT6" s="118"/>
      <c r="BU6" s="118" t="s">
        <v>59</v>
      </c>
      <c r="BV6" s="118"/>
      <c r="BW6" s="118"/>
      <c r="BX6" s="118" t="s">
        <v>60</v>
      </c>
      <c r="BY6" s="118"/>
      <c r="BZ6" s="118"/>
      <c r="CA6" s="118" t="s">
        <v>61</v>
      </c>
      <c r="CB6" s="118"/>
      <c r="CC6" s="118"/>
      <c r="CD6" s="118" t="s">
        <v>68</v>
      </c>
      <c r="CE6" s="118"/>
      <c r="CF6" s="118"/>
      <c r="CG6" s="119" t="s">
        <v>69</v>
      </c>
      <c r="CH6" s="117"/>
      <c r="CI6" s="117"/>
      <c r="CJ6" s="118" t="s">
        <v>62</v>
      </c>
      <c r="CK6" s="118"/>
      <c r="CL6" s="118"/>
      <c r="CM6" s="115" t="s">
        <v>67</v>
      </c>
      <c r="CN6" s="116"/>
      <c r="CO6" s="117"/>
      <c r="CP6" s="118" t="s">
        <v>63</v>
      </c>
      <c r="CQ6" s="118"/>
      <c r="CR6" s="118"/>
      <c r="CS6" s="119" t="s">
        <v>70</v>
      </c>
      <c r="CT6" s="117"/>
      <c r="CU6" s="117"/>
      <c r="CV6" s="108"/>
      <c r="CW6" s="108"/>
      <c r="CX6" s="108"/>
      <c r="CY6" s="98"/>
      <c r="CZ6" s="99"/>
      <c r="DA6" s="100"/>
      <c r="DB6" s="98"/>
      <c r="DC6" s="99"/>
      <c r="DD6" s="100"/>
      <c r="DE6" s="104"/>
      <c r="DF6" s="80"/>
      <c r="DG6" s="81"/>
      <c r="DH6" s="82"/>
      <c r="DI6" s="95" t="s">
        <v>71</v>
      </c>
      <c r="DJ6" s="96"/>
      <c r="DK6" s="97"/>
      <c r="DL6" s="95" t="s">
        <v>72</v>
      </c>
      <c r="DM6" s="96"/>
      <c r="DN6" s="97"/>
      <c r="DO6" s="98"/>
      <c r="DP6" s="99"/>
      <c r="DQ6" s="100"/>
      <c r="DR6" s="95" t="s">
        <v>73</v>
      </c>
      <c r="DS6" s="96"/>
      <c r="DT6" s="97"/>
      <c r="DU6" s="95" t="s">
        <v>74</v>
      </c>
      <c r="DV6" s="96"/>
      <c r="DW6" s="97"/>
      <c r="DX6" s="106" t="s">
        <v>75</v>
      </c>
      <c r="DY6" s="107"/>
      <c r="DZ6" s="107"/>
      <c r="EA6" s="104"/>
      <c r="EB6" s="90"/>
      <c r="EC6" s="91"/>
      <c r="ED6" s="92"/>
    </row>
    <row r="7" spans="1:134" s="23" customFormat="1" ht="28.5" customHeight="1">
      <c r="A7" s="34"/>
      <c r="B7" s="34"/>
      <c r="C7" s="37"/>
      <c r="D7" s="67" t="s">
        <v>64</v>
      </c>
      <c r="E7" s="69" t="s">
        <v>65</v>
      </c>
      <c r="F7" s="70"/>
      <c r="G7" s="70"/>
      <c r="H7" s="71"/>
      <c r="I7" s="67" t="s">
        <v>64</v>
      </c>
      <c r="J7" s="69" t="s">
        <v>65</v>
      </c>
      <c r="K7" s="70"/>
      <c r="L7" s="70"/>
      <c r="M7" s="71"/>
      <c r="N7" s="67" t="s">
        <v>64</v>
      </c>
      <c r="O7" s="69" t="s">
        <v>65</v>
      </c>
      <c r="P7" s="70"/>
      <c r="Q7" s="70"/>
      <c r="R7" s="71"/>
      <c r="S7" s="67" t="s">
        <v>64</v>
      </c>
      <c r="T7" s="69" t="s">
        <v>65</v>
      </c>
      <c r="U7" s="70"/>
      <c r="V7" s="70"/>
      <c r="W7" s="71"/>
      <c r="X7" s="67" t="s">
        <v>64</v>
      </c>
      <c r="Y7" s="69" t="s">
        <v>65</v>
      </c>
      <c r="Z7" s="70"/>
      <c r="AA7" s="70"/>
      <c r="AB7" s="71"/>
      <c r="AC7" s="67" t="s">
        <v>64</v>
      </c>
      <c r="AD7" s="69" t="s">
        <v>65</v>
      </c>
      <c r="AE7" s="70"/>
      <c r="AF7" s="70"/>
      <c r="AG7" s="71"/>
      <c r="AH7" s="67" t="s">
        <v>64</v>
      </c>
      <c r="AI7" s="69" t="s">
        <v>65</v>
      </c>
      <c r="AJ7" s="70"/>
      <c r="AK7" s="70"/>
      <c r="AL7" s="71"/>
      <c r="AM7" s="67" t="s">
        <v>64</v>
      </c>
      <c r="AN7" s="69" t="s">
        <v>65</v>
      </c>
      <c r="AO7" s="70"/>
      <c r="AP7" s="70"/>
      <c r="AQ7" s="71"/>
      <c r="AR7" s="67" t="s">
        <v>64</v>
      </c>
      <c r="AS7" s="72" t="s">
        <v>65</v>
      </c>
      <c r="AT7" s="73"/>
      <c r="AU7" s="67" t="s">
        <v>64</v>
      </c>
      <c r="AV7" s="72" t="s">
        <v>65</v>
      </c>
      <c r="AW7" s="73"/>
      <c r="AX7" s="67" t="s">
        <v>64</v>
      </c>
      <c r="AY7" s="72" t="s">
        <v>65</v>
      </c>
      <c r="AZ7" s="73"/>
      <c r="BA7" s="67" t="s">
        <v>64</v>
      </c>
      <c r="BB7" s="72" t="s">
        <v>65</v>
      </c>
      <c r="BC7" s="73"/>
      <c r="BD7" s="67" t="s">
        <v>64</v>
      </c>
      <c r="BE7" s="72" t="s">
        <v>65</v>
      </c>
      <c r="BF7" s="73"/>
      <c r="BG7" s="67" t="s">
        <v>64</v>
      </c>
      <c r="BH7" s="72" t="s">
        <v>65</v>
      </c>
      <c r="BI7" s="73"/>
      <c r="BJ7" s="67" t="s">
        <v>64</v>
      </c>
      <c r="BK7" s="72" t="s">
        <v>65</v>
      </c>
      <c r="BL7" s="73"/>
      <c r="BM7" s="67" t="s">
        <v>64</v>
      </c>
      <c r="BN7" s="69" t="s">
        <v>65</v>
      </c>
      <c r="BO7" s="70"/>
      <c r="BP7" s="70"/>
      <c r="BQ7" s="71"/>
      <c r="BR7" s="67" t="s">
        <v>64</v>
      </c>
      <c r="BS7" s="72" t="s">
        <v>65</v>
      </c>
      <c r="BT7" s="73"/>
      <c r="BU7" s="67" t="s">
        <v>64</v>
      </c>
      <c r="BV7" s="72" t="s">
        <v>65</v>
      </c>
      <c r="BW7" s="73"/>
      <c r="BX7" s="67" t="s">
        <v>64</v>
      </c>
      <c r="BY7" s="72" t="s">
        <v>65</v>
      </c>
      <c r="BZ7" s="73"/>
      <c r="CA7" s="67" t="s">
        <v>64</v>
      </c>
      <c r="CB7" s="72" t="s">
        <v>65</v>
      </c>
      <c r="CC7" s="73"/>
      <c r="CD7" s="67" t="s">
        <v>64</v>
      </c>
      <c r="CE7" s="72" t="s">
        <v>65</v>
      </c>
      <c r="CF7" s="73"/>
      <c r="CG7" s="67" t="s">
        <v>64</v>
      </c>
      <c r="CH7" s="72" t="s">
        <v>65</v>
      </c>
      <c r="CI7" s="73"/>
      <c r="CJ7" s="67" t="s">
        <v>64</v>
      </c>
      <c r="CK7" s="72" t="s">
        <v>65</v>
      </c>
      <c r="CL7" s="73"/>
      <c r="CM7" s="67" t="s">
        <v>64</v>
      </c>
      <c r="CN7" s="72" t="s">
        <v>65</v>
      </c>
      <c r="CO7" s="73"/>
      <c r="CP7" s="67" t="s">
        <v>64</v>
      </c>
      <c r="CQ7" s="72" t="s">
        <v>65</v>
      </c>
      <c r="CR7" s="73"/>
      <c r="CS7" s="67" t="s">
        <v>64</v>
      </c>
      <c r="CT7" s="72" t="s">
        <v>65</v>
      </c>
      <c r="CU7" s="73"/>
      <c r="CV7" s="67" t="s">
        <v>64</v>
      </c>
      <c r="CW7" s="72" t="s">
        <v>65</v>
      </c>
      <c r="CX7" s="73"/>
      <c r="CY7" s="67" t="s">
        <v>64</v>
      </c>
      <c r="CZ7" s="72" t="s">
        <v>65</v>
      </c>
      <c r="DA7" s="73"/>
      <c r="DB7" s="67" t="s">
        <v>64</v>
      </c>
      <c r="DC7" s="72" t="s">
        <v>65</v>
      </c>
      <c r="DD7" s="73"/>
      <c r="DE7" s="104"/>
      <c r="DF7" s="67" t="s">
        <v>64</v>
      </c>
      <c r="DG7" s="72" t="s">
        <v>65</v>
      </c>
      <c r="DH7" s="73"/>
      <c r="DI7" s="67" t="s">
        <v>64</v>
      </c>
      <c r="DJ7" s="72" t="s">
        <v>65</v>
      </c>
      <c r="DK7" s="73"/>
      <c r="DL7" s="67" t="s">
        <v>64</v>
      </c>
      <c r="DM7" s="72" t="s">
        <v>65</v>
      </c>
      <c r="DN7" s="73"/>
      <c r="DO7" s="67" t="s">
        <v>64</v>
      </c>
      <c r="DP7" s="72" t="s">
        <v>65</v>
      </c>
      <c r="DQ7" s="73"/>
      <c r="DR7" s="67" t="s">
        <v>64</v>
      </c>
      <c r="DS7" s="72" t="s">
        <v>65</v>
      </c>
      <c r="DT7" s="73"/>
      <c r="DU7" s="67" t="s">
        <v>64</v>
      </c>
      <c r="DV7" s="72" t="s">
        <v>65</v>
      </c>
      <c r="DW7" s="73"/>
      <c r="DX7" s="67" t="s">
        <v>64</v>
      </c>
      <c r="DY7" s="72" t="s">
        <v>65</v>
      </c>
      <c r="DZ7" s="73"/>
      <c r="EA7" s="104"/>
      <c r="EB7" s="67" t="s">
        <v>64</v>
      </c>
      <c r="EC7" s="72" t="s">
        <v>65</v>
      </c>
      <c r="ED7" s="73"/>
    </row>
    <row r="8" spans="1:134" s="23" customFormat="1" ht="61.5" customHeight="1">
      <c r="A8" s="35"/>
      <c r="B8" s="35"/>
      <c r="C8" s="38"/>
      <c r="D8" s="68"/>
      <c r="E8" s="22" t="s">
        <v>76</v>
      </c>
      <c r="F8" s="22" t="s">
        <v>77</v>
      </c>
      <c r="G8" s="22" t="s">
        <v>78</v>
      </c>
      <c r="H8" s="22" t="s">
        <v>79</v>
      </c>
      <c r="I8" s="68"/>
      <c r="J8" s="22" t="s">
        <v>76</v>
      </c>
      <c r="K8" s="22" t="s">
        <v>77</v>
      </c>
      <c r="L8" s="22" t="s">
        <v>78</v>
      </c>
      <c r="M8" s="22" t="s">
        <v>79</v>
      </c>
      <c r="N8" s="68"/>
      <c r="O8" s="22" t="s">
        <v>76</v>
      </c>
      <c r="P8" s="22" t="s">
        <v>77</v>
      </c>
      <c r="Q8" s="22" t="s">
        <v>78</v>
      </c>
      <c r="R8" s="22" t="s">
        <v>79</v>
      </c>
      <c r="S8" s="68"/>
      <c r="T8" s="22" t="s">
        <v>76</v>
      </c>
      <c r="U8" s="22" t="s">
        <v>77</v>
      </c>
      <c r="V8" s="22" t="s">
        <v>78</v>
      </c>
      <c r="W8" s="22" t="s">
        <v>79</v>
      </c>
      <c r="X8" s="68"/>
      <c r="Y8" s="22" t="s">
        <v>76</v>
      </c>
      <c r="Z8" s="22" t="s">
        <v>77</v>
      </c>
      <c r="AA8" s="22" t="s">
        <v>78</v>
      </c>
      <c r="AB8" s="22" t="s">
        <v>79</v>
      </c>
      <c r="AC8" s="68"/>
      <c r="AD8" s="22" t="s">
        <v>76</v>
      </c>
      <c r="AE8" s="22" t="s">
        <v>77</v>
      </c>
      <c r="AF8" s="22" t="s">
        <v>78</v>
      </c>
      <c r="AG8" s="22" t="s">
        <v>79</v>
      </c>
      <c r="AH8" s="68"/>
      <c r="AI8" s="22" t="s">
        <v>76</v>
      </c>
      <c r="AJ8" s="22" t="s">
        <v>77</v>
      </c>
      <c r="AK8" s="22" t="s">
        <v>78</v>
      </c>
      <c r="AL8" s="22" t="s">
        <v>79</v>
      </c>
      <c r="AM8" s="68"/>
      <c r="AN8" s="22" t="s">
        <v>76</v>
      </c>
      <c r="AO8" s="22" t="s">
        <v>77</v>
      </c>
      <c r="AP8" s="22" t="s">
        <v>78</v>
      </c>
      <c r="AQ8" s="22" t="s">
        <v>79</v>
      </c>
      <c r="AR8" s="68"/>
      <c r="AS8" s="24" t="s">
        <v>76</v>
      </c>
      <c r="AT8" s="25" t="s">
        <v>77</v>
      </c>
      <c r="AU8" s="68"/>
      <c r="AV8" s="24" t="s">
        <v>76</v>
      </c>
      <c r="AW8" s="25" t="s">
        <v>77</v>
      </c>
      <c r="AX8" s="68"/>
      <c r="AY8" s="24" t="s">
        <v>76</v>
      </c>
      <c r="AZ8" s="25" t="s">
        <v>77</v>
      </c>
      <c r="BA8" s="68"/>
      <c r="BB8" s="24" t="s">
        <v>76</v>
      </c>
      <c r="BC8" s="25" t="s">
        <v>77</v>
      </c>
      <c r="BD8" s="68"/>
      <c r="BE8" s="24" t="s">
        <v>76</v>
      </c>
      <c r="BF8" s="25" t="s">
        <v>77</v>
      </c>
      <c r="BG8" s="68"/>
      <c r="BH8" s="24" t="s">
        <v>76</v>
      </c>
      <c r="BI8" s="25" t="s">
        <v>77</v>
      </c>
      <c r="BJ8" s="68"/>
      <c r="BK8" s="24" t="s">
        <v>76</v>
      </c>
      <c r="BL8" s="25" t="s">
        <v>77</v>
      </c>
      <c r="BM8" s="68"/>
      <c r="BN8" s="22" t="s">
        <v>76</v>
      </c>
      <c r="BO8" s="22" t="s">
        <v>77</v>
      </c>
      <c r="BP8" s="22" t="s">
        <v>78</v>
      </c>
      <c r="BQ8" s="22" t="s">
        <v>79</v>
      </c>
      <c r="BR8" s="68"/>
      <c r="BS8" s="24" t="s">
        <v>76</v>
      </c>
      <c r="BT8" s="25" t="s">
        <v>77</v>
      </c>
      <c r="BU8" s="68"/>
      <c r="BV8" s="24" t="s">
        <v>76</v>
      </c>
      <c r="BW8" s="25" t="s">
        <v>77</v>
      </c>
      <c r="BX8" s="68"/>
      <c r="BY8" s="24" t="s">
        <v>76</v>
      </c>
      <c r="BZ8" s="25" t="s">
        <v>77</v>
      </c>
      <c r="CA8" s="68"/>
      <c r="CB8" s="24" t="s">
        <v>76</v>
      </c>
      <c r="CC8" s="25" t="s">
        <v>77</v>
      </c>
      <c r="CD8" s="68"/>
      <c r="CE8" s="24" t="s">
        <v>76</v>
      </c>
      <c r="CF8" s="25" t="s">
        <v>77</v>
      </c>
      <c r="CG8" s="68"/>
      <c r="CH8" s="24" t="s">
        <v>76</v>
      </c>
      <c r="CI8" s="25" t="s">
        <v>77</v>
      </c>
      <c r="CJ8" s="68"/>
      <c r="CK8" s="24" t="s">
        <v>76</v>
      </c>
      <c r="CL8" s="25" t="s">
        <v>77</v>
      </c>
      <c r="CM8" s="68"/>
      <c r="CN8" s="24" t="s">
        <v>76</v>
      </c>
      <c r="CO8" s="25" t="s">
        <v>77</v>
      </c>
      <c r="CP8" s="68"/>
      <c r="CQ8" s="24" t="s">
        <v>76</v>
      </c>
      <c r="CR8" s="25" t="s">
        <v>77</v>
      </c>
      <c r="CS8" s="68"/>
      <c r="CT8" s="24" t="s">
        <v>76</v>
      </c>
      <c r="CU8" s="25" t="s">
        <v>77</v>
      </c>
      <c r="CV8" s="68"/>
      <c r="CW8" s="24" t="s">
        <v>76</v>
      </c>
      <c r="CX8" s="25" t="s">
        <v>77</v>
      </c>
      <c r="CY8" s="68"/>
      <c r="CZ8" s="24" t="s">
        <v>76</v>
      </c>
      <c r="DA8" s="25" t="s">
        <v>77</v>
      </c>
      <c r="DB8" s="68"/>
      <c r="DC8" s="24" t="s">
        <v>76</v>
      </c>
      <c r="DD8" s="25" t="s">
        <v>77</v>
      </c>
      <c r="DE8" s="105"/>
      <c r="DF8" s="68"/>
      <c r="DG8" s="24" t="s">
        <v>76</v>
      </c>
      <c r="DH8" s="25" t="s">
        <v>77</v>
      </c>
      <c r="DI8" s="68"/>
      <c r="DJ8" s="24" t="s">
        <v>76</v>
      </c>
      <c r="DK8" s="25" t="s">
        <v>77</v>
      </c>
      <c r="DL8" s="68"/>
      <c r="DM8" s="24" t="s">
        <v>76</v>
      </c>
      <c r="DN8" s="25" t="s">
        <v>77</v>
      </c>
      <c r="DO8" s="68"/>
      <c r="DP8" s="24" t="s">
        <v>76</v>
      </c>
      <c r="DQ8" s="25" t="s">
        <v>77</v>
      </c>
      <c r="DR8" s="68"/>
      <c r="DS8" s="24" t="s">
        <v>76</v>
      </c>
      <c r="DT8" s="25" t="s">
        <v>77</v>
      </c>
      <c r="DU8" s="68"/>
      <c r="DV8" s="24" t="s">
        <v>76</v>
      </c>
      <c r="DW8" s="25" t="s">
        <v>77</v>
      </c>
      <c r="DX8" s="68"/>
      <c r="DY8" s="24" t="s">
        <v>76</v>
      </c>
      <c r="DZ8" s="25" t="s">
        <v>77</v>
      </c>
      <c r="EA8" s="105"/>
      <c r="EB8" s="68"/>
      <c r="EC8" s="24" t="s">
        <v>76</v>
      </c>
      <c r="ED8" s="25" t="s">
        <v>77</v>
      </c>
    </row>
    <row r="9" spans="1:134" s="10" customFormat="1" ht="14.25" customHeight="1">
      <c r="A9" s="26"/>
      <c r="B9" s="26">
        <v>1</v>
      </c>
      <c r="C9" s="27">
        <v>2</v>
      </c>
      <c r="D9" s="26">
        <v>3</v>
      </c>
      <c r="E9" s="27">
        <v>4</v>
      </c>
      <c r="F9" s="26">
        <v>5</v>
      </c>
      <c r="G9" s="27">
        <v>6</v>
      </c>
      <c r="H9" s="26">
        <v>7</v>
      </c>
      <c r="I9" s="27">
        <v>8</v>
      </c>
      <c r="J9" s="26">
        <v>9</v>
      </c>
      <c r="K9" s="27">
        <v>10</v>
      </c>
      <c r="L9" s="26">
        <v>11</v>
      </c>
      <c r="M9" s="27">
        <v>12</v>
      </c>
      <c r="N9" s="26">
        <v>13</v>
      </c>
      <c r="O9" s="27">
        <v>14</v>
      </c>
      <c r="P9" s="26">
        <v>15</v>
      </c>
      <c r="Q9" s="27">
        <v>16</v>
      </c>
      <c r="R9" s="26">
        <v>17</v>
      </c>
      <c r="S9" s="27">
        <v>18</v>
      </c>
      <c r="T9" s="26">
        <v>19</v>
      </c>
      <c r="U9" s="27">
        <v>20</v>
      </c>
      <c r="V9" s="26">
        <v>21</v>
      </c>
      <c r="W9" s="27">
        <v>22</v>
      </c>
      <c r="X9" s="26">
        <v>23</v>
      </c>
      <c r="Y9" s="27">
        <v>24</v>
      </c>
      <c r="Z9" s="26">
        <v>25</v>
      </c>
      <c r="AA9" s="27">
        <v>26</v>
      </c>
      <c r="AB9" s="26">
        <v>27</v>
      </c>
      <c r="AC9" s="27">
        <v>28</v>
      </c>
      <c r="AD9" s="26">
        <v>29</v>
      </c>
      <c r="AE9" s="27">
        <v>30</v>
      </c>
      <c r="AF9" s="26">
        <v>31</v>
      </c>
      <c r="AG9" s="27">
        <v>32</v>
      </c>
      <c r="AH9" s="26">
        <v>33</v>
      </c>
      <c r="AI9" s="27">
        <v>34</v>
      </c>
      <c r="AJ9" s="26">
        <v>35</v>
      </c>
      <c r="AK9" s="27">
        <v>36</v>
      </c>
      <c r="AL9" s="26">
        <v>37</v>
      </c>
      <c r="AM9" s="27">
        <v>38</v>
      </c>
      <c r="AN9" s="26">
        <v>39</v>
      </c>
      <c r="AO9" s="27">
        <v>40</v>
      </c>
      <c r="AP9" s="26">
        <v>41</v>
      </c>
      <c r="AQ9" s="27">
        <v>42</v>
      </c>
      <c r="AR9" s="26">
        <v>43</v>
      </c>
      <c r="AS9" s="27">
        <v>44</v>
      </c>
      <c r="AT9" s="26">
        <v>45</v>
      </c>
      <c r="AU9" s="27">
        <v>46</v>
      </c>
      <c r="AV9" s="26">
        <v>47</v>
      </c>
      <c r="AW9" s="27">
        <v>48</v>
      </c>
      <c r="AX9" s="26">
        <v>49</v>
      </c>
      <c r="AY9" s="27">
        <v>50</v>
      </c>
      <c r="AZ9" s="26">
        <v>51</v>
      </c>
      <c r="BA9" s="27">
        <v>52</v>
      </c>
      <c r="BB9" s="26">
        <v>53</v>
      </c>
      <c r="BC9" s="27">
        <v>54</v>
      </c>
      <c r="BD9" s="26">
        <v>55</v>
      </c>
      <c r="BE9" s="27">
        <v>56</v>
      </c>
      <c r="BF9" s="26">
        <v>57</v>
      </c>
      <c r="BG9" s="27">
        <v>58</v>
      </c>
      <c r="BH9" s="26">
        <v>59</v>
      </c>
      <c r="BI9" s="27">
        <v>60</v>
      </c>
      <c r="BJ9" s="26">
        <v>61</v>
      </c>
      <c r="BK9" s="27">
        <v>62</v>
      </c>
      <c r="BL9" s="26">
        <v>63</v>
      </c>
      <c r="BM9" s="27">
        <v>64</v>
      </c>
      <c r="BN9" s="26">
        <v>65</v>
      </c>
      <c r="BO9" s="27">
        <v>66</v>
      </c>
      <c r="BP9" s="26">
        <v>67</v>
      </c>
      <c r="BQ9" s="27">
        <v>68</v>
      </c>
      <c r="BR9" s="26">
        <v>69</v>
      </c>
      <c r="BS9" s="27">
        <v>70</v>
      </c>
      <c r="BT9" s="26">
        <v>71</v>
      </c>
      <c r="BU9" s="27">
        <v>72</v>
      </c>
      <c r="BV9" s="26">
        <v>73</v>
      </c>
      <c r="BW9" s="27">
        <v>74</v>
      </c>
      <c r="BX9" s="26">
        <v>75</v>
      </c>
      <c r="BY9" s="27">
        <v>76</v>
      </c>
      <c r="BZ9" s="26">
        <v>77</v>
      </c>
      <c r="CA9" s="27">
        <v>78</v>
      </c>
      <c r="CB9" s="26">
        <v>79</v>
      </c>
      <c r="CC9" s="27">
        <v>80</v>
      </c>
      <c r="CD9" s="26">
        <v>81</v>
      </c>
      <c r="CE9" s="27">
        <v>82</v>
      </c>
      <c r="CF9" s="26">
        <v>83</v>
      </c>
      <c r="CG9" s="27">
        <v>84</v>
      </c>
      <c r="CH9" s="26">
        <v>85</v>
      </c>
      <c r="CI9" s="27">
        <v>86</v>
      </c>
      <c r="CJ9" s="26">
        <v>87</v>
      </c>
      <c r="CK9" s="27">
        <v>88</v>
      </c>
      <c r="CL9" s="26">
        <v>89</v>
      </c>
      <c r="CM9" s="27">
        <v>90</v>
      </c>
      <c r="CN9" s="26">
        <v>91</v>
      </c>
      <c r="CO9" s="27">
        <v>92</v>
      </c>
      <c r="CP9" s="26">
        <v>93</v>
      </c>
      <c r="CQ9" s="27">
        <v>94</v>
      </c>
      <c r="CR9" s="26">
        <v>95</v>
      </c>
      <c r="CS9" s="27">
        <v>96</v>
      </c>
      <c r="CT9" s="26">
        <v>97</v>
      </c>
      <c r="CU9" s="27">
        <v>98</v>
      </c>
      <c r="CV9" s="26">
        <v>99</v>
      </c>
      <c r="CW9" s="27">
        <v>100</v>
      </c>
      <c r="CX9" s="26">
        <v>101</v>
      </c>
      <c r="CY9" s="27">
        <v>102</v>
      </c>
      <c r="CZ9" s="26">
        <v>103</v>
      </c>
      <c r="DA9" s="27">
        <v>104</v>
      </c>
      <c r="DB9" s="26">
        <v>105</v>
      </c>
      <c r="DC9" s="27">
        <v>106</v>
      </c>
      <c r="DD9" s="26">
        <v>107</v>
      </c>
      <c r="DE9" s="27">
        <v>108</v>
      </c>
      <c r="DF9" s="26">
        <v>109</v>
      </c>
      <c r="DG9" s="27">
        <v>110</v>
      </c>
      <c r="DH9" s="26">
        <v>111</v>
      </c>
      <c r="DI9" s="27">
        <v>112</v>
      </c>
      <c r="DJ9" s="26">
        <v>113</v>
      </c>
      <c r="DK9" s="27">
        <v>114</v>
      </c>
      <c r="DL9" s="26">
        <v>115</v>
      </c>
      <c r="DM9" s="27">
        <v>116</v>
      </c>
      <c r="DN9" s="26">
        <v>117</v>
      </c>
      <c r="DO9" s="27">
        <v>118</v>
      </c>
      <c r="DP9" s="26">
        <v>119</v>
      </c>
      <c r="DQ9" s="27">
        <v>120</v>
      </c>
      <c r="DR9" s="26">
        <v>121</v>
      </c>
      <c r="DS9" s="27">
        <v>122</v>
      </c>
      <c r="DT9" s="26">
        <v>123</v>
      </c>
      <c r="DU9" s="27">
        <v>124</v>
      </c>
      <c r="DV9" s="26">
        <v>125</v>
      </c>
      <c r="DW9" s="27">
        <v>126</v>
      </c>
      <c r="DX9" s="26">
        <v>127</v>
      </c>
      <c r="DY9" s="27">
        <v>128</v>
      </c>
      <c r="DZ9" s="26">
        <v>129</v>
      </c>
      <c r="EA9" s="27">
        <v>130</v>
      </c>
      <c r="EB9" s="26">
        <v>131</v>
      </c>
      <c r="EC9" s="27">
        <v>132</v>
      </c>
      <c r="ED9" s="26">
        <v>133</v>
      </c>
    </row>
    <row r="10" spans="1:134" s="13" customFormat="1" ht="20.25" customHeight="1">
      <c r="A10" s="11">
        <v>1</v>
      </c>
      <c r="B10" s="28" t="s">
        <v>10</v>
      </c>
      <c r="C10" s="12">
        <v>101869.05730000001</v>
      </c>
      <c r="D10" s="12">
        <f>DF10+EB10-DX10</f>
        <v>933000.00000000012</v>
      </c>
      <c r="E10" s="12">
        <f>DG10+EC10-DY10</f>
        <v>232724.92500000002</v>
      </c>
      <c r="F10" s="12">
        <f t="shared" ref="F10:F33" si="0">DH10+ED10-DZ10</f>
        <v>143623.6814</v>
      </c>
      <c r="G10" s="12">
        <f t="shared" ref="G10:G34" si="1">F10/E10*100</f>
        <v>61.713923164869421</v>
      </c>
      <c r="H10" s="12">
        <f t="shared" ref="H10:H34" si="2">F10/D10*100</f>
        <v>15.393749346195069</v>
      </c>
      <c r="I10" s="12">
        <f t="shared" ref="I10:K25" si="3">S10+X10+AC10+AH10+AM10+AR10+BJ10+BR10+BU10+BX10+CA10+CD10+CJ10+CM10+CS10+CV10+DB10</f>
        <v>370691.3</v>
      </c>
      <c r="J10" s="12">
        <f t="shared" si="3"/>
        <v>92672.824999999997</v>
      </c>
      <c r="K10" s="12">
        <f t="shared" si="3"/>
        <v>51178.2814</v>
      </c>
      <c r="L10" s="12">
        <f t="shared" ref="L10:L34" si="4">K10/J10*100</f>
        <v>55.22469116485874</v>
      </c>
      <c r="M10" s="12">
        <f t="shared" ref="M10:M34" si="5">K10/I10*100</f>
        <v>13.806172791214685</v>
      </c>
      <c r="N10" s="12">
        <f>S10+AC10</f>
        <v>113356</v>
      </c>
      <c r="O10" s="12">
        <f t="shared" ref="O10:P25" si="6">T10+AD10</f>
        <v>28339</v>
      </c>
      <c r="P10" s="12">
        <f t="shared" si="6"/>
        <v>19285.6764</v>
      </c>
      <c r="Q10" s="12">
        <f t="shared" ref="Q10:Q34" si="7">P10/O10*100</f>
        <v>68.053482479974591</v>
      </c>
      <c r="R10" s="12">
        <f t="shared" ref="R10:R34" si="8">P10/N10*100</f>
        <v>17.013370619993648</v>
      </c>
      <c r="S10" s="12">
        <v>26608.5</v>
      </c>
      <c r="T10" s="12">
        <v>6652.125</v>
      </c>
      <c r="U10" s="12">
        <v>6592.7924000000003</v>
      </c>
      <c r="V10" s="12">
        <f t="shared" ref="V10:V15" si="9">U10/T10*100</f>
        <v>99.108065467801637</v>
      </c>
      <c r="W10" s="12">
        <f t="shared" ref="W10:W15" si="10">U10/S10*100</f>
        <v>24.777016366950409</v>
      </c>
      <c r="X10" s="12">
        <v>44185.1</v>
      </c>
      <c r="Y10" s="12">
        <v>11046.275</v>
      </c>
      <c r="Z10" s="12">
        <v>5146.5396000000001</v>
      </c>
      <c r="AA10" s="12">
        <f t="shared" ref="AA10:AA34" si="11">Z10/Y10*100</f>
        <v>46.590724927633978</v>
      </c>
      <c r="AB10" s="12">
        <f t="shared" ref="AB10:AB34" si="12">Z10/X10*100</f>
        <v>11.647681231908495</v>
      </c>
      <c r="AC10" s="12">
        <v>86747.5</v>
      </c>
      <c r="AD10" s="12">
        <v>21686.875</v>
      </c>
      <c r="AE10" s="12">
        <v>12692.884</v>
      </c>
      <c r="AF10" s="12">
        <f t="shared" ref="AF10:AF34" si="13">AE10/AD10*100</f>
        <v>58.527952966944298</v>
      </c>
      <c r="AG10" s="12">
        <f t="shared" ref="AG10:AG34" si="14">AE10/AC10*100</f>
        <v>14.631988241736074</v>
      </c>
      <c r="AH10" s="12">
        <v>18282.400000000001</v>
      </c>
      <c r="AI10" s="12">
        <v>4570.6000000000004</v>
      </c>
      <c r="AJ10" s="12">
        <v>4132.26</v>
      </c>
      <c r="AK10" s="12">
        <f t="shared" ref="AK10:AK17" si="15">AJ10/AI10*100</f>
        <v>90.409574235330155</v>
      </c>
      <c r="AL10" s="12">
        <f t="shared" ref="AL10:AL17" si="16">AJ10/AH10*100</f>
        <v>22.602393558832539</v>
      </c>
      <c r="AM10" s="12">
        <v>5000</v>
      </c>
      <c r="AN10" s="12">
        <v>1250</v>
      </c>
      <c r="AO10" s="12">
        <v>1341.8</v>
      </c>
      <c r="AP10" s="12">
        <f>AO10/AN10*100</f>
        <v>107.34399999999999</v>
      </c>
      <c r="AQ10" s="12">
        <f>AO10/AM10*100</f>
        <v>26.835999999999999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548370.30000000005</v>
      </c>
      <c r="AY10" s="12">
        <v>137092.57500000001</v>
      </c>
      <c r="AZ10" s="12">
        <v>91395.199999999997</v>
      </c>
      <c r="BA10" s="12">
        <v>0</v>
      </c>
      <c r="BB10" s="12">
        <v>0</v>
      </c>
      <c r="BC10" s="12">
        <v>0</v>
      </c>
      <c r="BD10" s="12">
        <v>10501.9</v>
      </c>
      <c r="BE10" s="12">
        <v>2100.4</v>
      </c>
      <c r="BF10" s="12">
        <v>1050.2</v>
      </c>
      <c r="BG10" s="12">
        <v>0</v>
      </c>
      <c r="BH10" s="12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f t="shared" ref="BM10:BO25" si="17">BR10+BU10+BX10+CA10</f>
        <v>59781.8</v>
      </c>
      <c r="BN10" s="12">
        <f t="shared" si="17"/>
        <v>14945.45</v>
      </c>
      <c r="BO10" s="12">
        <f t="shared" si="17"/>
        <v>8810.255000000001</v>
      </c>
      <c r="BP10" s="12">
        <f t="shared" ref="BP10:BP29" si="18">BO10/BN10*100</f>
        <v>58.949412697509949</v>
      </c>
      <c r="BQ10" s="12">
        <f t="shared" ref="BQ10:BQ29" si="19">BO10/BM10*100</f>
        <v>14.737353174377487</v>
      </c>
      <c r="BR10" s="12">
        <v>22327</v>
      </c>
      <c r="BS10" s="12">
        <v>5581.75</v>
      </c>
      <c r="BT10" s="12">
        <v>2020.029</v>
      </c>
      <c r="BU10" s="12">
        <v>0</v>
      </c>
      <c r="BV10" s="12">
        <v>0</v>
      </c>
      <c r="BW10" s="12">
        <v>0</v>
      </c>
      <c r="BX10" s="12">
        <v>22912.799999999999</v>
      </c>
      <c r="BY10" s="12">
        <v>5728.2</v>
      </c>
      <c r="BZ10" s="12">
        <v>4494.5</v>
      </c>
      <c r="CA10" s="12">
        <v>14542</v>
      </c>
      <c r="CB10" s="12">
        <v>3635.5</v>
      </c>
      <c r="CC10" s="12">
        <v>2295.7260000000001</v>
      </c>
      <c r="CD10" s="12">
        <v>0</v>
      </c>
      <c r="CE10" s="12">
        <v>0</v>
      </c>
      <c r="CF10" s="12">
        <v>0</v>
      </c>
      <c r="CG10" s="12">
        <v>3436.5</v>
      </c>
      <c r="CH10" s="12">
        <v>859.125</v>
      </c>
      <c r="CI10" s="12">
        <v>0</v>
      </c>
      <c r="CJ10" s="12">
        <v>0</v>
      </c>
      <c r="CK10" s="12">
        <v>0</v>
      </c>
      <c r="CL10" s="12">
        <v>0</v>
      </c>
      <c r="CM10" s="12">
        <v>114086</v>
      </c>
      <c r="CN10" s="12">
        <v>28521.5</v>
      </c>
      <c r="CO10" s="12">
        <v>10759.447399999999</v>
      </c>
      <c r="CP10" s="12">
        <v>33999</v>
      </c>
      <c r="CQ10" s="12">
        <v>8499.75</v>
      </c>
      <c r="CR10" s="12">
        <v>3753.8444</v>
      </c>
      <c r="CS10" s="12">
        <v>13000</v>
      </c>
      <c r="CT10" s="12">
        <v>3250</v>
      </c>
      <c r="CU10" s="12">
        <v>1057.3030000000001</v>
      </c>
      <c r="CV10" s="12">
        <v>3000</v>
      </c>
      <c r="CW10" s="12">
        <v>750</v>
      </c>
      <c r="CX10" s="12">
        <v>600</v>
      </c>
      <c r="CY10" s="12">
        <v>0</v>
      </c>
      <c r="CZ10" s="12">
        <v>0</v>
      </c>
      <c r="DA10" s="12">
        <v>0</v>
      </c>
      <c r="DB10" s="12">
        <v>0</v>
      </c>
      <c r="DC10" s="12">
        <v>0</v>
      </c>
      <c r="DD10" s="12">
        <v>45</v>
      </c>
      <c r="DE10" s="12">
        <v>0</v>
      </c>
      <c r="DF10" s="12">
        <f t="shared" ref="DF10:DG25" si="20">S10+X10+AC10+AH10+AM10+AR10+AU10+AX10+BA10+BD10+BG10+BJ10+BR10+BU10+BX10+CA10+CD10+CG10+CJ10+CM10+CS10+CV10+CY10+DB10</f>
        <v>933000.00000000012</v>
      </c>
      <c r="DG10" s="12">
        <f t="shared" si="20"/>
        <v>232724.92500000002</v>
      </c>
      <c r="DH10" s="12">
        <f t="shared" ref="DH10:DH33" si="21">U10+Z10+AE10+AJ10+AO10+AT10+AW10+AZ10+BC10+BF10+BI10+BL10+BT10+BW10+BZ10+CC10+CF10+CI10+CL10+CO10+CU10+CX10+DA10+DD10+DE10</f>
        <v>143623.6814</v>
      </c>
      <c r="DI10" s="12">
        <v>0</v>
      </c>
      <c r="DJ10" s="12">
        <v>0</v>
      </c>
      <c r="DK10" s="12">
        <v>0</v>
      </c>
      <c r="DL10" s="12">
        <v>0</v>
      </c>
      <c r="DM10" s="12">
        <v>0</v>
      </c>
      <c r="DN10" s="12">
        <v>0</v>
      </c>
      <c r="DO10" s="12">
        <v>0</v>
      </c>
      <c r="DP10" s="12">
        <v>0</v>
      </c>
      <c r="DQ10" s="12">
        <v>0</v>
      </c>
      <c r="DR10" s="12">
        <v>0</v>
      </c>
      <c r="DS10" s="12">
        <v>0</v>
      </c>
      <c r="DT10" s="12">
        <v>0</v>
      </c>
      <c r="DU10" s="12">
        <v>0</v>
      </c>
      <c r="DV10" s="12">
        <v>0</v>
      </c>
      <c r="DW10" s="12">
        <v>0</v>
      </c>
      <c r="DX10" s="12">
        <v>0</v>
      </c>
      <c r="DY10" s="12">
        <v>0</v>
      </c>
      <c r="DZ10" s="12">
        <v>0</v>
      </c>
      <c r="EA10" s="12">
        <v>0</v>
      </c>
      <c r="EB10" s="12">
        <f t="shared" ref="EB10:EC25" si="22">DI10+DL10+DO10+DR10+DU10+DX10</f>
        <v>0</v>
      </c>
      <c r="EC10" s="12">
        <f t="shared" si="22"/>
        <v>0</v>
      </c>
      <c r="ED10" s="12">
        <f t="shared" ref="ED10:ED33" si="23">DK10+DN10+DQ10+DT10+DW10+DZ10+EA10</f>
        <v>0</v>
      </c>
    </row>
    <row r="11" spans="1:134" s="13" customFormat="1" ht="20.25" customHeight="1">
      <c r="A11" s="14">
        <v>2</v>
      </c>
      <c r="B11" s="29" t="s">
        <v>11</v>
      </c>
      <c r="C11" s="12">
        <v>100731.8738</v>
      </c>
      <c r="D11" s="12">
        <f t="shared" ref="D11:E33" si="24">DF11+EB11-DX11</f>
        <v>995202.1</v>
      </c>
      <c r="E11" s="12">
        <f t="shared" si="24"/>
        <v>248625.47500000001</v>
      </c>
      <c r="F11" s="12">
        <f t="shared" si="0"/>
        <v>169318.79829999999</v>
      </c>
      <c r="G11" s="12">
        <f t="shared" si="1"/>
        <v>68.101950654895688</v>
      </c>
      <c r="H11" s="12">
        <f t="shared" si="2"/>
        <v>17.013508944565128</v>
      </c>
      <c r="I11" s="12">
        <f t="shared" si="3"/>
        <v>215800</v>
      </c>
      <c r="J11" s="12">
        <f t="shared" si="3"/>
        <v>53950</v>
      </c>
      <c r="K11" s="12">
        <f t="shared" si="3"/>
        <v>40551.398300000001</v>
      </c>
      <c r="L11" s="12">
        <f t="shared" si="4"/>
        <v>75.164779054680267</v>
      </c>
      <c r="M11" s="12">
        <f t="shared" si="5"/>
        <v>18.791194763670067</v>
      </c>
      <c r="N11" s="12">
        <f t="shared" ref="N11:P33" si="25">S11+AC11</f>
        <v>79650</v>
      </c>
      <c r="O11" s="12">
        <f t="shared" si="6"/>
        <v>19912.5</v>
      </c>
      <c r="P11" s="12">
        <f t="shared" si="6"/>
        <v>19046.784299999999</v>
      </c>
      <c r="Q11" s="12">
        <f t="shared" si="7"/>
        <v>95.652400753295666</v>
      </c>
      <c r="R11" s="12">
        <f t="shared" si="8"/>
        <v>23.913100188323916</v>
      </c>
      <c r="S11" s="12">
        <v>4350</v>
      </c>
      <c r="T11" s="12">
        <v>1087.5</v>
      </c>
      <c r="U11" s="12">
        <v>1968.6323</v>
      </c>
      <c r="V11" s="12">
        <f t="shared" si="9"/>
        <v>181.02365977011493</v>
      </c>
      <c r="W11" s="12">
        <f t="shared" si="10"/>
        <v>45.255914942528733</v>
      </c>
      <c r="X11" s="12">
        <v>50350</v>
      </c>
      <c r="Y11" s="12">
        <v>12587.5</v>
      </c>
      <c r="Z11" s="12">
        <v>2609.9380000000001</v>
      </c>
      <c r="AA11" s="12">
        <f t="shared" si="11"/>
        <v>20.734363455809333</v>
      </c>
      <c r="AB11" s="12">
        <f t="shared" si="12"/>
        <v>5.1835908639523334</v>
      </c>
      <c r="AC11" s="12">
        <v>75300</v>
      </c>
      <c r="AD11" s="12">
        <v>18825</v>
      </c>
      <c r="AE11" s="12">
        <v>17078.151999999998</v>
      </c>
      <c r="AF11" s="12">
        <f t="shared" si="13"/>
        <v>90.720594953519253</v>
      </c>
      <c r="AG11" s="12">
        <f t="shared" si="14"/>
        <v>22.680148738379813</v>
      </c>
      <c r="AH11" s="12">
        <v>4000</v>
      </c>
      <c r="AI11" s="12">
        <v>1000</v>
      </c>
      <c r="AJ11" s="12">
        <v>1681.24</v>
      </c>
      <c r="AK11" s="12">
        <f t="shared" si="15"/>
        <v>168.124</v>
      </c>
      <c r="AL11" s="12">
        <f t="shared" si="16"/>
        <v>42.030999999999999</v>
      </c>
      <c r="AM11" s="12">
        <v>6300</v>
      </c>
      <c r="AN11" s="12">
        <v>1575</v>
      </c>
      <c r="AO11" s="12">
        <v>701.9</v>
      </c>
      <c r="AP11" s="12">
        <f>AO11/AN11*100</f>
        <v>44.565079365079363</v>
      </c>
      <c r="AQ11" s="12">
        <f>AO11/AM11*100</f>
        <v>11.141269841269841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770504.8</v>
      </c>
      <c r="AY11" s="12">
        <v>192626.2</v>
      </c>
      <c r="AZ11" s="12">
        <v>128417.4</v>
      </c>
      <c r="BA11" s="12">
        <v>0</v>
      </c>
      <c r="BB11" s="12">
        <v>0</v>
      </c>
      <c r="BC11" s="12">
        <v>0</v>
      </c>
      <c r="BD11" s="12">
        <v>3500.6</v>
      </c>
      <c r="BE11" s="12">
        <v>700.1</v>
      </c>
      <c r="BF11" s="12">
        <v>350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f t="shared" si="17"/>
        <v>15500</v>
      </c>
      <c r="BN11" s="12">
        <f t="shared" si="17"/>
        <v>3875</v>
      </c>
      <c r="BO11" s="12">
        <f t="shared" si="17"/>
        <v>3038.1860000000001</v>
      </c>
      <c r="BP11" s="12">
        <f t="shared" si="18"/>
        <v>78.404800000000009</v>
      </c>
      <c r="BQ11" s="12">
        <f t="shared" si="19"/>
        <v>19.601200000000002</v>
      </c>
      <c r="BR11" s="12">
        <v>8000</v>
      </c>
      <c r="BS11" s="12">
        <v>2000</v>
      </c>
      <c r="BT11" s="12">
        <v>2224.5030000000002</v>
      </c>
      <c r="BU11" s="12">
        <v>0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7500</v>
      </c>
      <c r="CB11" s="12">
        <v>1875</v>
      </c>
      <c r="CC11" s="12">
        <v>813.68299999999999</v>
      </c>
      <c r="CD11" s="12">
        <v>0</v>
      </c>
      <c r="CE11" s="12">
        <v>0</v>
      </c>
      <c r="CF11" s="12">
        <v>0</v>
      </c>
      <c r="CG11" s="12">
        <v>5396.7</v>
      </c>
      <c r="CH11" s="12">
        <v>1349.175</v>
      </c>
      <c r="CI11" s="12">
        <v>0</v>
      </c>
      <c r="CJ11" s="12">
        <v>0</v>
      </c>
      <c r="CK11" s="12">
        <v>0</v>
      </c>
      <c r="CL11" s="12">
        <v>0</v>
      </c>
      <c r="CM11" s="12">
        <v>55000</v>
      </c>
      <c r="CN11" s="12">
        <v>13750</v>
      </c>
      <c r="CO11" s="12">
        <v>7767.25</v>
      </c>
      <c r="CP11" s="12">
        <v>18000</v>
      </c>
      <c r="CQ11" s="12">
        <v>4500</v>
      </c>
      <c r="CR11" s="12">
        <v>2563</v>
      </c>
      <c r="CS11" s="12">
        <v>0</v>
      </c>
      <c r="CT11" s="12">
        <v>0</v>
      </c>
      <c r="CU11" s="12">
        <v>0</v>
      </c>
      <c r="CV11" s="12">
        <v>0</v>
      </c>
      <c r="CW11" s="12">
        <v>0</v>
      </c>
      <c r="CX11" s="12">
        <v>0</v>
      </c>
      <c r="CY11" s="12">
        <v>0</v>
      </c>
      <c r="CZ11" s="12">
        <v>0</v>
      </c>
      <c r="DA11" s="12">
        <v>0</v>
      </c>
      <c r="DB11" s="12">
        <v>5000</v>
      </c>
      <c r="DC11" s="12">
        <v>1250</v>
      </c>
      <c r="DD11" s="12">
        <v>5706.1</v>
      </c>
      <c r="DE11" s="12">
        <v>0</v>
      </c>
      <c r="DF11" s="12">
        <f t="shared" si="20"/>
        <v>995202.1</v>
      </c>
      <c r="DG11" s="12">
        <f t="shared" si="20"/>
        <v>248625.47500000001</v>
      </c>
      <c r="DH11" s="12">
        <f t="shared" si="21"/>
        <v>169318.79829999999</v>
      </c>
      <c r="DI11" s="12">
        <v>0</v>
      </c>
      <c r="DJ11" s="12">
        <v>0</v>
      </c>
      <c r="DK11" s="12">
        <v>0</v>
      </c>
      <c r="DL11" s="12">
        <v>0</v>
      </c>
      <c r="DM11" s="12">
        <v>0</v>
      </c>
      <c r="DN11" s="12">
        <v>0</v>
      </c>
      <c r="DO11" s="12">
        <v>0</v>
      </c>
      <c r="DP11" s="12">
        <v>0</v>
      </c>
      <c r="DQ11" s="12">
        <v>0</v>
      </c>
      <c r="DR11" s="12">
        <v>0</v>
      </c>
      <c r="DS11" s="12">
        <v>0</v>
      </c>
      <c r="DT11" s="12">
        <v>0</v>
      </c>
      <c r="DU11" s="12">
        <v>0</v>
      </c>
      <c r="DV11" s="12">
        <v>0</v>
      </c>
      <c r="DW11" s="12">
        <v>0</v>
      </c>
      <c r="DX11" s="12">
        <v>0</v>
      </c>
      <c r="DY11" s="12">
        <v>0</v>
      </c>
      <c r="DZ11" s="12">
        <v>0</v>
      </c>
      <c r="EA11" s="12">
        <v>0</v>
      </c>
      <c r="EB11" s="12">
        <f t="shared" si="22"/>
        <v>0</v>
      </c>
      <c r="EC11" s="12">
        <f t="shared" si="22"/>
        <v>0</v>
      </c>
      <c r="ED11" s="12">
        <f t="shared" si="23"/>
        <v>0</v>
      </c>
    </row>
    <row r="12" spans="1:134" s="13" customFormat="1" ht="20.25" customHeight="1">
      <c r="A12" s="11">
        <v>3</v>
      </c>
      <c r="B12" s="28" t="s">
        <v>12</v>
      </c>
      <c r="C12" s="12">
        <v>28131.594000000001</v>
      </c>
      <c r="D12" s="12">
        <f t="shared" si="24"/>
        <v>517116.848</v>
      </c>
      <c r="E12" s="12">
        <f t="shared" si="24"/>
        <v>128894.18700000001</v>
      </c>
      <c r="F12" s="12">
        <f t="shared" si="0"/>
        <v>81890.566600000006</v>
      </c>
      <c r="G12" s="12">
        <f t="shared" si="1"/>
        <v>63.533172834241157</v>
      </c>
      <c r="H12" s="12">
        <f t="shared" si="2"/>
        <v>15.835988890464463</v>
      </c>
      <c r="I12" s="12">
        <f t="shared" si="3"/>
        <v>139096.29800000001</v>
      </c>
      <c r="J12" s="12">
        <f t="shared" si="3"/>
        <v>34774.074500000002</v>
      </c>
      <c r="K12" s="12">
        <f t="shared" si="3"/>
        <v>20300.066600000002</v>
      </c>
      <c r="L12" s="12">
        <f t="shared" si="4"/>
        <v>58.377014749882129</v>
      </c>
      <c r="M12" s="12">
        <f t="shared" si="5"/>
        <v>14.594253687470532</v>
      </c>
      <c r="N12" s="12">
        <f t="shared" si="25"/>
        <v>62124.889000000003</v>
      </c>
      <c r="O12" s="12">
        <f t="shared" si="6"/>
        <v>15531.222250000001</v>
      </c>
      <c r="P12" s="12">
        <f t="shared" si="6"/>
        <v>9474.6463000000003</v>
      </c>
      <c r="Q12" s="12">
        <f t="shared" si="7"/>
        <v>61.003867870089877</v>
      </c>
      <c r="R12" s="12">
        <f t="shared" si="8"/>
        <v>15.250966967522469</v>
      </c>
      <c r="S12" s="12">
        <v>1320</v>
      </c>
      <c r="T12" s="12">
        <v>330</v>
      </c>
      <c r="U12" s="12">
        <v>385.59879999999998</v>
      </c>
      <c r="V12" s="12">
        <f t="shared" si="9"/>
        <v>116.8481212121212</v>
      </c>
      <c r="W12" s="12">
        <f t="shared" si="10"/>
        <v>29.2120303030303</v>
      </c>
      <c r="X12" s="12">
        <v>17786.109</v>
      </c>
      <c r="Y12" s="12">
        <v>4446.5272500000001</v>
      </c>
      <c r="Z12" s="12">
        <v>90.126999999999995</v>
      </c>
      <c r="AA12" s="12">
        <f t="shared" si="11"/>
        <v>2.0269076277447753</v>
      </c>
      <c r="AB12" s="12">
        <f t="shared" si="12"/>
        <v>0.50672690693619382</v>
      </c>
      <c r="AC12" s="12">
        <v>60804.889000000003</v>
      </c>
      <c r="AD12" s="12">
        <v>15201.222250000001</v>
      </c>
      <c r="AE12" s="12">
        <v>9089.0475000000006</v>
      </c>
      <c r="AF12" s="12">
        <f t="shared" si="13"/>
        <v>59.791557221656966</v>
      </c>
      <c r="AG12" s="12">
        <f t="shared" si="14"/>
        <v>14.947889305414241</v>
      </c>
      <c r="AH12" s="12">
        <v>4044</v>
      </c>
      <c r="AI12" s="12">
        <v>1011</v>
      </c>
      <c r="AJ12" s="12">
        <v>1457.63</v>
      </c>
      <c r="AK12" s="12">
        <f t="shared" si="15"/>
        <v>144.17705242334324</v>
      </c>
      <c r="AL12" s="12">
        <f t="shared" si="16"/>
        <v>36.04426310583581</v>
      </c>
      <c r="AM12" s="12">
        <v>6000</v>
      </c>
      <c r="AN12" s="12">
        <v>1500</v>
      </c>
      <c r="AO12" s="12">
        <v>1118.53</v>
      </c>
      <c r="AP12" s="12">
        <f>AO12/AN12*100</f>
        <v>74.568666666666658</v>
      </c>
      <c r="AQ12" s="12">
        <f>AO12/AM12*100</f>
        <v>18.642166666666665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364922.5</v>
      </c>
      <c r="AY12" s="12">
        <v>91230.625</v>
      </c>
      <c r="AZ12" s="12">
        <v>60820.4</v>
      </c>
      <c r="BA12" s="12">
        <v>0</v>
      </c>
      <c r="BB12" s="12">
        <v>0</v>
      </c>
      <c r="BC12" s="12">
        <v>0</v>
      </c>
      <c r="BD12" s="12">
        <v>7701.3</v>
      </c>
      <c r="BE12" s="12">
        <v>1540.3</v>
      </c>
      <c r="BF12" s="12">
        <v>770.1</v>
      </c>
      <c r="BG12" s="12">
        <v>0</v>
      </c>
      <c r="BH12" s="12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f t="shared" si="17"/>
        <v>11430.8</v>
      </c>
      <c r="BN12" s="12">
        <f t="shared" si="17"/>
        <v>2857.7</v>
      </c>
      <c r="BO12" s="12">
        <f t="shared" si="17"/>
        <v>2136.3768999999998</v>
      </c>
      <c r="BP12" s="12">
        <f t="shared" si="18"/>
        <v>74.758613570353788</v>
      </c>
      <c r="BQ12" s="12">
        <f t="shared" si="19"/>
        <v>18.689653392588447</v>
      </c>
      <c r="BR12" s="12">
        <v>3468.6</v>
      </c>
      <c r="BS12" s="12">
        <v>867.15</v>
      </c>
      <c r="BT12" s="12">
        <v>110.42319999999999</v>
      </c>
      <c r="BU12" s="12">
        <v>2800</v>
      </c>
      <c r="BV12" s="12">
        <v>700</v>
      </c>
      <c r="BW12" s="12">
        <v>1157.7376999999999</v>
      </c>
      <c r="BX12" s="12">
        <v>0</v>
      </c>
      <c r="BY12" s="12">
        <v>0</v>
      </c>
      <c r="BZ12" s="12">
        <v>0</v>
      </c>
      <c r="CA12" s="12">
        <v>5162.2</v>
      </c>
      <c r="CB12" s="12">
        <v>1290.55</v>
      </c>
      <c r="CC12" s="12">
        <v>868.21600000000001</v>
      </c>
      <c r="CD12" s="12">
        <v>0</v>
      </c>
      <c r="CE12" s="12">
        <v>0</v>
      </c>
      <c r="CF12" s="12">
        <v>0</v>
      </c>
      <c r="CG12" s="12">
        <v>5396.75</v>
      </c>
      <c r="CH12" s="12">
        <v>1349.1875</v>
      </c>
      <c r="CI12" s="12">
        <v>0</v>
      </c>
      <c r="CJ12" s="12">
        <v>0</v>
      </c>
      <c r="CK12" s="12">
        <v>0</v>
      </c>
      <c r="CL12" s="12">
        <v>229.71</v>
      </c>
      <c r="CM12" s="12">
        <v>35035.300000000003</v>
      </c>
      <c r="CN12" s="12">
        <v>8758.8250000000007</v>
      </c>
      <c r="CO12" s="12">
        <v>4455.6764000000003</v>
      </c>
      <c r="CP12" s="12">
        <v>6500</v>
      </c>
      <c r="CQ12" s="12">
        <v>1625</v>
      </c>
      <c r="CR12" s="12">
        <v>707.62829999999997</v>
      </c>
      <c r="CS12" s="12">
        <v>150</v>
      </c>
      <c r="CT12" s="12">
        <v>37.5</v>
      </c>
      <c r="CU12" s="12">
        <v>664.26</v>
      </c>
      <c r="CV12" s="12">
        <v>0</v>
      </c>
      <c r="CW12" s="12">
        <v>0</v>
      </c>
      <c r="CX12" s="12">
        <v>200</v>
      </c>
      <c r="CY12" s="12">
        <v>0</v>
      </c>
      <c r="CZ12" s="12">
        <v>0</v>
      </c>
      <c r="DA12" s="12">
        <v>0</v>
      </c>
      <c r="DB12" s="12">
        <v>2525.1999999999998</v>
      </c>
      <c r="DC12" s="12">
        <v>631.29999999999995</v>
      </c>
      <c r="DD12" s="12">
        <v>473.11</v>
      </c>
      <c r="DE12" s="12">
        <v>0</v>
      </c>
      <c r="DF12" s="12">
        <f t="shared" si="20"/>
        <v>517116.848</v>
      </c>
      <c r="DG12" s="12">
        <f t="shared" si="20"/>
        <v>128894.18700000001</v>
      </c>
      <c r="DH12" s="12">
        <f t="shared" si="21"/>
        <v>81890.566600000006</v>
      </c>
      <c r="DI12" s="12">
        <v>0</v>
      </c>
      <c r="DJ12" s="12">
        <v>0</v>
      </c>
      <c r="DK12" s="12">
        <v>0</v>
      </c>
      <c r="DL12" s="12">
        <v>0</v>
      </c>
      <c r="DM12" s="12">
        <v>0</v>
      </c>
      <c r="DN12" s="12">
        <v>0</v>
      </c>
      <c r="DO12" s="12">
        <v>0</v>
      </c>
      <c r="DP12" s="12">
        <v>0</v>
      </c>
      <c r="DQ12" s="12">
        <v>0</v>
      </c>
      <c r="DR12" s="12">
        <v>0</v>
      </c>
      <c r="DS12" s="12">
        <v>0</v>
      </c>
      <c r="DT12" s="12">
        <v>0</v>
      </c>
      <c r="DU12" s="12">
        <v>0</v>
      </c>
      <c r="DV12" s="12">
        <v>0</v>
      </c>
      <c r="DW12" s="12">
        <v>0</v>
      </c>
      <c r="DX12" s="12">
        <v>0</v>
      </c>
      <c r="DY12" s="12">
        <v>0</v>
      </c>
      <c r="DZ12" s="12">
        <v>0</v>
      </c>
      <c r="EA12" s="12">
        <v>0</v>
      </c>
      <c r="EB12" s="12">
        <f t="shared" si="22"/>
        <v>0</v>
      </c>
      <c r="EC12" s="12">
        <f t="shared" si="22"/>
        <v>0</v>
      </c>
      <c r="ED12" s="12">
        <f t="shared" si="23"/>
        <v>0</v>
      </c>
    </row>
    <row r="13" spans="1:134" s="13" customFormat="1" ht="20.25" customHeight="1">
      <c r="A13" s="11">
        <v>4</v>
      </c>
      <c r="B13" s="28" t="s">
        <v>13</v>
      </c>
      <c r="C13" s="12">
        <v>111722.63709999999</v>
      </c>
      <c r="D13" s="12">
        <f t="shared" si="24"/>
        <v>311829.90000000002</v>
      </c>
      <c r="E13" s="12">
        <f t="shared" si="24"/>
        <v>77782.400000000009</v>
      </c>
      <c r="F13" s="12">
        <f t="shared" si="0"/>
        <v>51827.445100000004</v>
      </c>
      <c r="G13" s="12">
        <f t="shared" si="1"/>
        <v>66.631326752581558</v>
      </c>
      <c r="H13" s="12">
        <f t="shared" si="2"/>
        <v>16.620421935164011</v>
      </c>
      <c r="I13" s="12">
        <f t="shared" si="3"/>
        <v>118715.7</v>
      </c>
      <c r="J13" s="12">
        <f t="shared" si="3"/>
        <v>29678.924999999999</v>
      </c>
      <c r="K13" s="12">
        <f t="shared" si="3"/>
        <v>19875.145100000005</v>
      </c>
      <c r="L13" s="12">
        <f t="shared" si="4"/>
        <v>66.967200126015371</v>
      </c>
      <c r="M13" s="12">
        <f t="shared" si="5"/>
        <v>16.741800031503843</v>
      </c>
      <c r="N13" s="12">
        <f t="shared" si="25"/>
        <v>48418.8</v>
      </c>
      <c r="O13" s="12">
        <f t="shared" si="6"/>
        <v>12104.7</v>
      </c>
      <c r="P13" s="12">
        <f t="shared" si="6"/>
        <v>9541.4313000000002</v>
      </c>
      <c r="Q13" s="12">
        <f t="shared" si="7"/>
        <v>78.824186473022877</v>
      </c>
      <c r="R13" s="12">
        <f t="shared" si="8"/>
        <v>19.706046618255719</v>
      </c>
      <c r="S13" s="12">
        <v>1545.8</v>
      </c>
      <c r="T13" s="12">
        <v>386.45</v>
      </c>
      <c r="U13" s="12">
        <v>174.68629999999999</v>
      </c>
      <c r="V13" s="12">
        <f t="shared" si="9"/>
        <v>45.2028205459956</v>
      </c>
      <c r="W13" s="12">
        <f t="shared" si="10"/>
        <v>11.3007051364989</v>
      </c>
      <c r="X13" s="12">
        <v>32593</v>
      </c>
      <c r="Y13" s="12">
        <v>8148.25</v>
      </c>
      <c r="Z13" s="12">
        <v>6200.6253999999999</v>
      </c>
      <c r="AA13" s="12">
        <f t="shared" si="11"/>
        <v>76.097633234130029</v>
      </c>
      <c r="AB13" s="12">
        <f t="shared" si="12"/>
        <v>19.024408308532507</v>
      </c>
      <c r="AC13" s="12">
        <v>46873</v>
      </c>
      <c r="AD13" s="12">
        <v>11718.25</v>
      </c>
      <c r="AE13" s="12">
        <v>9366.7450000000008</v>
      </c>
      <c r="AF13" s="12">
        <f t="shared" si="13"/>
        <v>79.932967806626422</v>
      </c>
      <c r="AG13" s="12">
        <f t="shared" si="14"/>
        <v>19.983241951656606</v>
      </c>
      <c r="AH13" s="12">
        <v>4923.2</v>
      </c>
      <c r="AI13" s="12">
        <v>1230.8</v>
      </c>
      <c r="AJ13" s="12">
        <v>631.38</v>
      </c>
      <c r="AK13" s="12">
        <f t="shared" si="15"/>
        <v>51.298342541436469</v>
      </c>
      <c r="AL13" s="12">
        <f t="shared" si="16"/>
        <v>12.824585635359117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189613.5</v>
      </c>
      <c r="AY13" s="12">
        <v>47403.375</v>
      </c>
      <c r="AZ13" s="12">
        <v>31602.2</v>
      </c>
      <c r="BA13" s="12">
        <v>0</v>
      </c>
      <c r="BB13" s="12">
        <v>0</v>
      </c>
      <c r="BC13" s="12">
        <v>0</v>
      </c>
      <c r="BD13" s="12">
        <v>3500.7</v>
      </c>
      <c r="BE13" s="12">
        <v>700.1</v>
      </c>
      <c r="BF13" s="12">
        <v>350.1</v>
      </c>
      <c r="BG13" s="12">
        <v>0</v>
      </c>
      <c r="BH13" s="12">
        <v>0</v>
      </c>
      <c r="BI13" s="12">
        <v>0</v>
      </c>
      <c r="BJ13" s="12">
        <v>0</v>
      </c>
      <c r="BK13" s="12">
        <v>0</v>
      </c>
      <c r="BL13" s="12">
        <v>0</v>
      </c>
      <c r="BM13" s="12">
        <f t="shared" si="17"/>
        <v>13677.2</v>
      </c>
      <c r="BN13" s="12">
        <f t="shared" si="17"/>
        <v>3419.3</v>
      </c>
      <c r="BO13" s="12">
        <f t="shared" si="17"/>
        <v>1283.2954</v>
      </c>
      <c r="BP13" s="12">
        <f t="shared" si="18"/>
        <v>37.530939081098467</v>
      </c>
      <c r="BQ13" s="12">
        <f t="shared" si="19"/>
        <v>9.3827347702746167</v>
      </c>
      <c r="BR13" s="12">
        <v>1131</v>
      </c>
      <c r="BS13" s="12">
        <v>282.75</v>
      </c>
      <c r="BT13" s="12">
        <v>246.26339999999999</v>
      </c>
      <c r="BU13" s="12">
        <v>10294.200000000001</v>
      </c>
      <c r="BV13" s="12">
        <v>2573.5500000000002</v>
      </c>
      <c r="BW13" s="12">
        <v>821.47199999999998</v>
      </c>
      <c r="BX13" s="12">
        <v>0</v>
      </c>
      <c r="BY13" s="12">
        <v>0</v>
      </c>
      <c r="BZ13" s="12">
        <v>0</v>
      </c>
      <c r="CA13" s="12">
        <v>2252</v>
      </c>
      <c r="CB13" s="12">
        <v>563</v>
      </c>
      <c r="CC13" s="12">
        <v>215.56</v>
      </c>
      <c r="CD13" s="12">
        <v>0</v>
      </c>
      <c r="CE13" s="12">
        <v>0</v>
      </c>
      <c r="CF13" s="12">
        <v>0</v>
      </c>
      <c r="CG13" s="12">
        <v>0</v>
      </c>
      <c r="CH13" s="12">
        <v>0</v>
      </c>
      <c r="CI13" s="12">
        <v>0</v>
      </c>
      <c r="CJ13" s="12">
        <v>0</v>
      </c>
      <c r="CK13" s="12">
        <v>0</v>
      </c>
      <c r="CL13" s="12">
        <v>0</v>
      </c>
      <c r="CM13" s="12">
        <v>18103.5</v>
      </c>
      <c r="CN13" s="12">
        <v>4525.875</v>
      </c>
      <c r="CO13" s="12">
        <v>1193.413</v>
      </c>
      <c r="CP13" s="12">
        <v>3336</v>
      </c>
      <c r="CQ13" s="12">
        <v>834</v>
      </c>
      <c r="CR13" s="12">
        <v>292.91300000000001</v>
      </c>
      <c r="CS13" s="12">
        <v>0</v>
      </c>
      <c r="CT13" s="12">
        <v>0</v>
      </c>
      <c r="CU13" s="12">
        <v>0</v>
      </c>
      <c r="CV13" s="12">
        <v>1000</v>
      </c>
      <c r="CW13" s="12">
        <v>250</v>
      </c>
      <c r="CX13" s="12">
        <v>1000</v>
      </c>
      <c r="CY13" s="12">
        <v>0</v>
      </c>
      <c r="CZ13" s="12">
        <v>0</v>
      </c>
      <c r="DA13" s="12">
        <v>0</v>
      </c>
      <c r="DB13" s="12">
        <v>0</v>
      </c>
      <c r="DC13" s="12">
        <v>0</v>
      </c>
      <c r="DD13" s="12">
        <v>25</v>
      </c>
      <c r="DE13" s="12">
        <v>0</v>
      </c>
      <c r="DF13" s="12">
        <f t="shared" si="20"/>
        <v>311829.90000000002</v>
      </c>
      <c r="DG13" s="12">
        <f t="shared" si="20"/>
        <v>77782.400000000009</v>
      </c>
      <c r="DH13" s="12">
        <f t="shared" si="21"/>
        <v>51827.445100000004</v>
      </c>
      <c r="DI13" s="12">
        <v>0</v>
      </c>
      <c r="DJ13" s="12">
        <v>0</v>
      </c>
      <c r="DK13" s="12">
        <v>0</v>
      </c>
      <c r="DL13" s="12">
        <v>0</v>
      </c>
      <c r="DM13" s="12">
        <v>0</v>
      </c>
      <c r="DN13" s="12">
        <v>0</v>
      </c>
      <c r="DO13" s="12">
        <v>0</v>
      </c>
      <c r="DP13" s="12">
        <v>0</v>
      </c>
      <c r="DQ13" s="12">
        <v>0</v>
      </c>
      <c r="DR13" s="12">
        <v>0</v>
      </c>
      <c r="DS13" s="12">
        <v>0</v>
      </c>
      <c r="DT13" s="12">
        <v>0</v>
      </c>
      <c r="DU13" s="12">
        <v>0</v>
      </c>
      <c r="DV13" s="12">
        <v>0</v>
      </c>
      <c r="DW13" s="12">
        <v>0</v>
      </c>
      <c r="DX13" s="12">
        <v>0</v>
      </c>
      <c r="DY13" s="12">
        <v>0</v>
      </c>
      <c r="DZ13" s="12">
        <v>0</v>
      </c>
      <c r="EA13" s="12">
        <v>0</v>
      </c>
      <c r="EB13" s="12">
        <f t="shared" si="22"/>
        <v>0</v>
      </c>
      <c r="EC13" s="12">
        <f t="shared" si="22"/>
        <v>0</v>
      </c>
      <c r="ED13" s="12">
        <f t="shared" si="23"/>
        <v>0</v>
      </c>
    </row>
    <row r="14" spans="1:134" s="13" customFormat="1" ht="20.25" customHeight="1">
      <c r="A14" s="11">
        <v>5</v>
      </c>
      <c r="B14" s="28" t="s">
        <v>14</v>
      </c>
      <c r="C14" s="12">
        <v>9103.8202999999994</v>
      </c>
      <c r="D14" s="12">
        <f t="shared" si="24"/>
        <v>176901.3</v>
      </c>
      <c r="E14" s="12">
        <f t="shared" si="24"/>
        <v>43991.95</v>
      </c>
      <c r="F14" s="12">
        <f t="shared" si="0"/>
        <v>25612.672699999996</v>
      </c>
      <c r="G14" s="12">
        <f t="shared" si="1"/>
        <v>58.221271619012107</v>
      </c>
      <c r="H14" s="12">
        <f t="shared" si="2"/>
        <v>14.478510163577088</v>
      </c>
      <c r="I14" s="12">
        <f t="shared" si="3"/>
        <v>53286</v>
      </c>
      <c r="J14" s="12">
        <f t="shared" si="3"/>
        <v>13321.5</v>
      </c>
      <c r="K14" s="12">
        <f t="shared" si="3"/>
        <v>5321.2726999999995</v>
      </c>
      <c r="L14" s="12">
        <f t="shared" si="4"/>
        <v>39.944996434335465</v>
      </c>
      <c r="M14" s="12">
        <f t="shared" si="5"/>
        <v>9.9862491085838663</v>
      </c>
      <c r="N14" s="12">
        <f t="shared" si="25"/>
        <v>26674</v>
      </c>
      <c r="O14" s="12">
        <f t="shared" si="6"/>
        <v>6668.5</v>
      </c>
      <c r="P14" s="12">
        <f t="shared" si="6"/>
        <v>2283.7537000000002</v>
      </c>
      <c r="Q14" s="12">
        <f t="shared" si="7"/>
        <v>34.246887605908377</v>
      </c>
      <c r="R14" s="12">
        <f t="shared" si="8"/>
        <v>8.5617219014770942</v>
      </c>
      <c r="S14" s="12">
        <v>855</v>
      </c>
      <c r="T14" s="12">
        <v>213.75</v>
      </c>
      <c r="U14" s="12">
        <v>380.6037</v>
      </c>
      <c r="V14" s="12">
        <f t="shared" si="9"/>
        <v>178.06021052631579</v>
      </c>
      <c r="W14" s="12">
        <f t="shared" si="10"/>
        <v>44.515052631578946</v>
      </c>
      <c r="X14" s="12">
        <v>8492</v>
      </c>
      <c r="Y14" s="12">
        <v>2123</v>
      </c>
      <c r="Z14" s="12">
        <v>200.16399999999999</v>
      </c>
      <c r="AA14" s="12">
        <f t="shared" si="11"/>
        <v>9.4283560998586893</v>
      </c>
      <c r="AB14" s="12">
        <f t="shared" si="12"/>
        <v>2.3570890249646723</v>
      </c>
      <c r="AC14" s="12">
        <v>25819</v>
      </c>
      <c r="AD14" s="12">
        <v>6454.75</v>
      </c>
      <c r="AE14" s="12">
        <v>1903.15</v>
      </c>
      <c r="AF14" s="12">
        <f t="shared" si="13"/>
        <v>29.484488167628491</v>
      </c>
      <c r="AG14" s="12">
        <f t="shared" si="14"/>
        <v>7.3711220419071228</v>
      </c>
      <c r="AH14" s="12">
        <v>580</v>
      </c>
      <c r="AI14" s="12">
        <v>145</v>
      </c>
      <c r="AJ14" s="12">
        <v>109.5</v>
      </c>
      <c r="AK14" s="12">
        <f t="shared" si="15"/>
        <v>75.517241379310335</v>
      </c>
      <c r="AL14" s="12">
        <f t="shared" si="16"/>
        <v>18.879310344827584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118947.8</v>
      </c>
      <c r="AY14" s="12">
        <v>29736.95</v>
      </c>
      <c r="AZ14" s="12">
        <v>19824.599999999999</v>
      </c>
      <c r="BA14" s="12">
        <v>0</v>
      </c>
      <c r="BB14" s="12">
        <v>0</v>
      </c>
      <c r="BC14" s="12">
        <v>0</v>
      </c>
      <c r="BD14" s="12">
        <v>4667.5</v>
      </c>
      <c r="BE14" s="12">
        <v>933.5</v>
      </c>
      <c r="BF14" s="12">
        <v>466.8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f t="shared" si="17"/>
        <v>4020</v>
      </c>
      <c r="BN14" s="12">
        <f t="shared" si="17"/>
        <v>1005</v>
      </c>
      <c r="BO14" s="12">
        <f t="shared" si="17"/>
        <v>267.5</v>
      </c>
      <c r="BP14" s="12">
        <f t="shared" si="18"/>
        <v>26.616915422885572</v>
      </c>
      <c r="BQ14" s="12">
        <f t="shared" si="19"/>
        <v>6.6542288557213931</v>
      </c>
      <c r="BR14" s="12">
        <v>2600</v>
      </c>
      <c r="BS14" s="12">
        <v>650</v>
      </c>
      <c r="BT14" s="12">
        <v>250</v>
      </c>
      <c r="BU14" s="12">
        <v>600</v>
      </c>
      <c r="BV14" s="12">
        <v>150</v>
      </c>
      <c r="BW14" s="12">
        <v>17.5</v>
      </c>
      <c r="BX14" s="12">
        <v>0</v>
      </c>
      <c r="BY14" s="12">
        <v>0</v>
      </c>
      <c r="BZ14" s="12">
        <v>0</v>
      </c>
      <c r="CA14" s="12">
        <v>820</v>
      </c>
      <c r="CB14" s="12">
        <v>205</v>
      </c>
      <c r="CC14" s="12">
        <v>0</v>
      </c>
      <c r="CD14" s="12">
        <v>0</v>
      </c>
      <c r="CE14" s="12">
        <v>0</v>
      </c>
      <c r="CF14" s="12">
        <v>0</v>
      </c>
      <c r="CG14" s="12">
        <v>0</v>
      </c>
      <c r="CH14" s="12">
        <v>0</v>
      </c>
      <c r="CI14" s="12">
        <v>0</v>
      </c>
      <c r="CJ14" s="12">
        <v>0</v>
      </c>
      <c r="CK14" s="12">
        <v>0</v>
      </c>
      <c r="CL14" s="12">
        <v>0</v>
      </c>
      <c r="CM14" s="12">
        <v>13500</v>
      </c>
      <c r="CN14" s="12">
        <v>3375</v>
      </c>
      <c r="CO14" s="12">
        <v>2460.355</v>
      </c>
      <c r="CP14" s="12">
        <v>2000</v>
      </c>
      <c r="CQ14" s="12">
        <v>500</v>
      </c>
      <c r="CR14" s="12">
        <v>186.155</v>
      </c>
      <c r="CS14" s="12">
        <v>0</v>
      </c>
      <c r="CT14" s="12">
        <v>0</v>
      </c>
      <c r="CU14" s="12">
        <v>0</v>
      </c>
      <c r="CV14" s="12">
        <v>20</v>
      </c>
      <c r="CW14" s="12">
        <v>5</v>
      </c>
      <c r="CX14" s="12">
        <v>0</v>
      </c>
      <c r="CY14" s="12">
        <v>0</v>
      </c>
      <c r="CZ14" s="12">
        <v>0</v>
      </c>
      <c r="DA14" s="12">
        <v>0</v>
      </c>
      <c r="DB14" s="12">
        <v>0</v>
      </c>
      <c r="DC14" s="12">
        <v>0</v>
      </c>
      <c r="DD14" s="12">
        <v>0</v>
      </c>
      <c r="DE14" s="12">
        <v>0</v>
      </c>
      <c r="DF14" s="12">
        <f t="shared" si="20"/>
        <v>176901.3</v>
      </c>
      <c r="DG14" s="12">
        <f t="shared" si="20"/>
        <v>43991.95</v>
      </c>
      <c r="DH14" s="12">
        <f t="shared" si="21"/>
        <v>25612.672699999996</v>
      </c>
      <c r="DI14" s="12">
        <v>0</v>
      </c>
      <c r="DJ14" s="12">
        <v>0</v>
      </c>
      <c r="DK14" s="12">
        <v>0</v>
      </c>
      <c r="DL14" s="12">
        <v>0</v>
      </c>
      <c r="DM14" s="12">
        <v>0</v>
      </c>
      <c r="DN14" s="12">
        <v>0</v>
      </c>
      <c r="DO14" s="12">
        <v>0</v>
      </c>
      <c r="DP14" s="12">
        <v>0</v>
      </c>
      <c r="DQ14" s="12">
        <v>0</v>
      </c>
      <c r="DR14" s="12">
        <v>0</v>
      </c>
      <c r="DS14" s="12">
        <v>0</v>
      </c>
      <c r="DT14" s="12">
        <v>0</v>
      </c>
      <c r="DU14" s="12">
        <v>0</v>
      </c>
      <c r="DV14" s="12">
        <v>0</v>
      </c>
      <c r="DW14" s="12">
        <v>0</v>
      </c>
      <c r="DX14" s="12">
        <v>0</v>
      </c>
      <c r="DY14" s="12">
        <v>0</v>
      </c>
      <c r="DZ14" s="12">
        <v>0</v>
      </c>
      <c r="EA14" s="12">
        <v>0</v>
      </c>
      <c r="EB14" s="12">
        <f t="shared" si="22"/>
        <v>0</v>
      </c>
      <c r="EC14" s="12">
        <f t="shared" si="22"/>
        <v>0</v>
      </c>
      <c r="ED14" s="12">
        <f t="shared" si="23"/>
        <v>0</v>
      </c>
    </row>
    <row r="15" spans="1:134" s="13" customFormat="1" ht="20.25" customHeight="1">
      <c r="A15" s="11">
        <v>6</v>
      </c>
      <c r="B15" s="28" t="s">
        <v>15</v>
      </c>
      <c r="C15" s="12">
        <v>71637.921900000001</v>
      </c>
      <c r="D15" s="12">
        <f t="shared" si="24"/>
        <v>679411.19999999995</v>
      </c>
      <c r="E15" s="12">
        <f t="shared" si="24"/>
        <v>169164.4</v>
      </c>
      <c r="F15" s="12">
        <f t="shared" si="0"/>
        <v>108488.11260000001</v>
      </c>
      <c r="G15" s="12">
        <f t="shared" si="1"/>
        <v>64.131763302444256</v>
      </c>
      <c r="H15" s="12">
        <f t="shared" si="2"/>
        <v>15.967960581162044</v>
      </c>
      <c r="I15" s="12">
        <f t="shared" si="3"/>
        <v>225230</v>
      </c>
      <c r="J15" s="12">
        <f t="shared" si="3"/>
        <v>56307.5</v>
      </c>
      <c r="K15" s="12">
        <f t="shared" si="3"/>
        <v>34935.212599999999</v>
      </c>
      <c r="L15" s="12">
        <f t="shared" si="4"/>
        <v>62.043622252808241</v>
      </c>
      <c r="M15" s="12">
        <f t="shared" si="5"/>
        <v>15.51090556320206</v>
      </c>
      <c r="N15" s="12">
        <f t="shared" si="25"/>
        <v>98873</v>
      </c>
      <c r="O15" s="12">
        <f t="shared" si="6"/>
        <v>24718.25</v>
      </c>
      <c r="P15" s="12">
        <f t="shared" si="6"/>
        <v>16429.8282</v>
      </c>
      <c r="Q15" s="12">
        <f t="shared" si="7"/>
        <v>66.468411800997245</v>
      </c>
      <c r="R15" s="12">
        <f t="shared" si="8"/>
        <v>16.617102950249311</v>
      </c>
      <c r="S15" s="12">
        <v>6600</v>
      </c>
      <c r="T15" s="12">
        <v>1650</v>
      </c>
      <c r="U15" s="12">
        <v>3122.3152</v>
      </c>
      <c r="V15" s="12">
        <f t="shared" si="9"/>
        <v>189.23122424242425</v>
      </c>
      <c r="W15" s="12">
        <f t="shared" si="10"/>
        <v>47.307806060606062</v>
      </c>
      <c r="X15" s="12">
        <v>3500</v>
      </c>
      <c r="Y15" s="12">
        <v>875</v>
      </c>
      <c r="Z15" s="12">
        <v>630.97400000000005</v>
      </c>
      <c r="AA15" s="12">
        <f t="shared" si="11"/>
        <v>72.111314285714286</v>
      </c>
      <c r="AB15" s="12">
        <f t="shared" si="12"/>
        <v>18.027828571428572</v>
      </c>
      <c r="AC15" s="12">
        <v>92273</v>
      </c>
      <c r="AD15" s="12">
        <v>23068.25</v>
      </c>
      <c r="AE15" s="12">
        <v>13307.513000000001</v>
      </c>
      <c r="AF15" s="12">
        <f t="shared" si="13"/>
        <v>57.687570578609126</v>
      </c>
      <c r="AG15" s="12">
        <f t="shared" si="14"/>
        <v>14.421892644652281</v>
      </c>
      <c r="AH15" s="12">
        <v>13039</v>
      </c>
      <c r="AI15" s="12">
        <v>3259.75</v>
      </c>
      <c r="AJ15" s="12">
        <v>1244.4100000000001</v>
      </c>
      <c r="AK15" s="12">
        <f t="shared" si="15"/>
        <v>38.175013421274642</v>
      </c>
      <c r="AL15" s="12">
        <f t="shared" si="16"/>
        <v>9.5437533553186604</v>
      </c>
      <c r="AM15" s="12">
        <v>10500</v>
      </c>
      <c r="AN15" s="12">
        <v>2625</v>
      </c>
      <c r="AO15" s="12">
        <v>1543</v>
      </c>
      <c r="AP15" s="12">
        <f>AO15/AN15*100</f>
        <v>58.780952380952378</v>
      </c>
      <c r="AQ15" s="12">
        <f>AO15/AM15*100</f>
        <v>14.695238095238095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433055</v>
      </c>
      <c r="AY15" s="12">
        <v>108263.75</v>
      </c>
      <c r="AZ15" s="12">
        <v>72176</v>
      </c>
      <c r="BA15" s="12">
        <v>0</v>
      </c>
      <c r="BB15" s="12">
        <v>0</v>
      </c>
      <c r="BC15" s="12">
        <v>0</v>
      </c>
      <c r="BD15" s="12">
        <v>13769.2</v>
      </c>
      <c r="BE15" s="12">
        <v>2753.9</v>
      </c>
      <c r="BF15" s="12">
        <v>1376.9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f t="shared" si="17"/>
        <v>5000</v>
      </c>
      <c r="BN15" s="12">
        <f t="shared" si="17"/>
        <v>1250</v>
      </c>
      <c r="BO15" s="12">
        <f t="shared" si="17"/>
        <v>433.58699999999999</v>
      </c>
      <c r="BP15" s="12">
        <f t="shared" si="18"/>
        <v>34.686959999999999</v>
      </c>
      <c r="BQ15" s="12">
        <f t="shared" si="19"/>
        <v>8.6717399999999998</v>
      </c>
      <c r="BR15" s="12">
        <v>5000</v>
      </c>
      <c r="BS15" s="12">
        <v>1250</v>
      </c>
      <c r="BT15" s="12">
        <v>433.58699999999999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0</v>
      </c>
      <c r="CE15" s="12">
        <v>0</v>
      </c>
      <c r="CF15" s="12">
        <v>0</v>
      </c>
      <c r="CG15" s="12">
        <v>7357</v>
      </c>
      <c r="CH15" s="12">
        <v>1839.25</v>
      </c>
      <c r="CI15" s="12">
        <v>0</v>
      </c>
      <c r="CJ15" s="12">
        <v>0</v>
      </c>
      <c r="CK15" s="12">
        <v>0</v>
      </c>
      <c r="CL15" s="12">
        <v>0</v>
      </c>
      <c r="CM15" s="12">
        <v>93718</v>
      </c>
      <c r="CN15" s="12">
        <v>23429.5</v>
      </c>
      <c r="CO15" s="12">
        <v>14253.413399999999</v>
      </c>
      <c r="CP15" s="12">
        <v>33000</v>
      </c>
      <c r="CQ15" s="12">
        <v>8250</v>
      </c>
      <c r="CR15" s="12">
        <v>4382.0033999999996</v>
      </c>
      <c r="CS15" s="12">
        <v>0</v>
      </c>
      <c r="CT15" s="12">
        <v>0</v>
      </c>
      <c r="CU15" s="12">
        <v>0</v>
      </c>
      <c r="CV15" s="12">
        <v>600</v>
      </c>
      <c r="CW15" s="12">
        <v>150</v>
      </c>
      <c r="CX15" s="12">
        <v>400</v>
      </c>
      <c r="CY15" s="12">
        <v>0</v>
      </c>
      <c r="CZ15" s="12">
        <v>0</v>
      </c>
      <c r="DA15" s="12">
        <v>0</v>
      </c>
      <c r="DB15" s="12">
        <v>0</v>
      </c>
      <c r="DC15" s="12">
        <v>0</v>
      </c>
      <c r="DD15" s="12">
        <v>0</v>
      </c>
      <c r="DE15" s="12">
        <v>0</v>
      </c>
      <c r="DF15" s="12">
        <f t="shared" si="20"/>
        <v>679411.19999999995</v>
      </c>
      <c r="DG15" s="12">
        <f t="shared" si="20"/>
        <v>169164.4</v>
      </c>
      <c r="DH15" s="12">
        <f t="shared" si="21"/>
        <v>108488.11260000001</v>
      </c>
      <c r="DI15" s="12">
        <v>0</v>
      </c>
      <c r="DJ15" s="12">
        <v>0</v>
      </c>
      <c r="DK15" s="12">
        <v>0</v>
      </c>
      <c r="DL15" s="12">
        <v>0</v>
      </c>
      <c r="DM15" s="12">
        <v>0</v>
      </c>
      <c r="DN15" s="12">
        <v>0</v>
      </c>
      <c r="DO15" s="12">
        <v>0</v>
      </c>
      <c r="DP15" s="12">
        <v>0</v>
      </c>
      <c r="DQ15" s="12">
        <v>0</v>
      </c>
      <c r="DR15" s="12">
        <v>0</v>
      </c>
      <c r="DS15" s="12">
        <v>0</v>
      </c>
      <c r="DT15" s="12">
        <v>0</v>
      </c>
      <c r="DU15" s="12">
        <v>0</v>
      </c>
      <c r="DV15" s="12">
        <v>0</v>
      </c>
      <c r="DW15" s="12">
        <v>0</v>
      </c>
      <c r="DX15" s="12">
        <v>0</v>
      </c>
      <c r="DY15" s="12">
        <v>0</v>
      </c>
      <c r="DZ15" s="12">
        <v>0</v>
      </c>
      <c r="EA15" s="12">
        <v>0</v>
      </c>
      <c r="EB15" s="12">
        <f t="shared" si="22"/>
        <v>0</v>
      </c>
      <c r="EC15" s="12">
        <f t="shared" si="22"/>
        <v>0</v>
      </c>
      <c r="ED15" s="12">
        <f t="shared" si="23"/>
        <v>0</v>
      </c>
    </row>
    <row r="16" spans="1:134" s="13" customFormat="1" ht="20.25" customHeight="1">
      <c r="A16" s="11">
        <v>7</v>
      </c>
      <c r="B16" s="28" t="s">
        <v>16</v>
      </c>
      <c r="C16" s="12">
        <v>416.8888</v>
      </c>
      <c r="D16" s="12">
        <f t="shared" si="24"/>
        <v>82818.200000000012</v>
      </c>
      <c r="E16" s="12">
        <f t="shared" si="24"/>
        <v>20576.175000000003</v>
      </c>
      <c r="F16" s="12">
        <f t="shared" si="0"/>
        <v>13048.017499999998</v>
      </c>
      <c r="G16" s="12">
        <f t="shared" si="1"/>
        <v>63.413231565147534</v>
      </c>
      <c r="H16" s="12">
        <f t="shared" si="2"/>
        <v>15.755012183312358</v>
      </c>
      <c r="I16" s="12">
        <f t="shared" si="3"/>
        <v>15524.5</v>
      </c>
      <c r="J16" s="12">
        <f t="shared" si="3"/>
        <v>3881.125</v>
      </c>
      <c r="K16" s="12">
        <f t="shared" si="3"/>
        <v>2003.5174999999999</v>
      </c>
      <c r="L16" s="12">
        <f t="shared" si="4"/>
        <v>51.622081226448515</v>
      </c>
      <c r="M16" s="12">
        <f t="shared" si="5"/>
        <v>12.905520306612129</v>
      </c>
      <c r="N16" s="12">
        <f t="shared" si="25"/>
        <v>6252.5</v>
      </c>
      <c r="O16" s="12">
        <f t="shared" si="6"/>
        <v>1563.125</v>
      </c>
      <c r="P16" s="12">
        <f t="shared" si="6"/>
        <v>993.8075</v>
      </c>
      <c r="Q16" s="12">
        <f t="shared" si="7"/>
        <v>63.578248700519794</v>
      </c>
      <c r="R16" s="12">
        <f t="shared" si="8"/>
        <v>15.894562175129948</v>
      </c>
      <c r="S16" s="12">
        <v>0</v>
      </c>
      <c r="T16" s="12">
        <v>0</v>
      </c>
      <c r="U16" s="12">
        <v>10.807499999999999</v>
      </c>
      <c r="V16" s="12">
        <v>0</v>
      </c>
      <c r="W16" s="12">
        <v>0</v>
      </c>
      <c r="X16" s="12">
        <v>16</v>
      </c>
      <c r="Y16" s="12">
        <v>4</v>
      </c>
      <c r="Z16" s="12">
        <v>2.6</v>
      </c>
      <c r="AA16" s="12">
        <f t="shared" si="11"/>
        <v>65</v>
      </c>
      <c r="AB16" s="12">
        <f t="shared" si="12"/>
        <v>16.25</v>
      </c>
      <c r="AC16" s="12">
        <v>6252.5</v>
      </c>
      <c r="AD16" s="12">
        <v>1563.125</v>
      </c>
      <c r="AE16" s="12">
        <v>983</v>
      </c>
      <c r="AF16" s="12">
        <f t="shared" si="13"/>
        <v>62.886845261895239</v>
      </c>
      <c r="AG16" s="12">
        <f t="shared" si="14"/>
        <v>15.72171131547381</v>
      </c>
      <c r="AH16" s="12">
        <v>532</v>
      </c>
      <c r="AI16" s="12">
        <v>133</v>
      </c>
      <c r="AJ16" s="12">
        <v>29</v>
      </c>
      <c r="AK16" s="12">
        <f t="shared" si="15"/>
        <v>21.804511278195488</v>
      </c>
      <c r="AL16" s="12">
        <f t="shared" si="16"/>
        <v>5.4511278195488719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64726.6</v>
      </c>
      <c r="AY16" s="12">
        <v>16181.65</v>
      </c>
      <c r="AZ16" s="12">
        <v>10787.8</v>
      </c>
      <c r="BA16" s="12">
        <v>0</v>
      </c>
      <c r="BB16" s="12">
        <v>0</v>
      </c>
      <c r="BC16" s="12">
        <v>0</v>
      </c>
      <c r="BD16" s="12">
        <v>2567.1</v>
      </c>
      <c r="BE16" s="12">
        <v>513.4</v>
      </c>
      <c r="BF16" s="12">
        <v>256.7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f t="shared" si="17"/>
        <v>0</v>
      </c>
      <c r="BN16" s="12">
        <f t="shared" si="17"/>
        <v>0</v>
      </c>
      <c r="BO16" s="12">
        <f t="shared" si="17"/>
        <v>20.5</v>
      </c>
      <c r="BP16" s="12">
        <v>0</v>
      </c>
      <c r="BQ16" s="12">
        <v>0</v>
      </c>
      <c r="BR16" s="12">
        <v>0</v>
      </c>
      <c r="BS16" s="12">
        <v>0</v>
      </c>
      <c r="BT16" s="12">
        <v>0</v>
      </c>
      <c r="BU16" s="12">
        <v>0</v>
      </c>
      <c r="BV16" s="12">
        <v>0</v>
      </c>
      <c r="BW16" s="12">
        <v>0</v>
      </c>
      <c r="BX16" s="12">
        <v>0</v>
      </c>
      <c r="BY16" s="12">
        <v>0</v>
      </c>
      <c r="BZ16" s="12">
        <v>0</v>
      </c>
      <c r="CA16" s="12">
        <v>0</v>
      </c>
      <c r="CB16" s="12">
        <v>0</v>
      </c>
      <c r="CC16" s="12">
        <v>20.5</v>
      </c>
      <c r="CD16" s="12">
        <v>0</v>
      </c>
      <c r="CE16" s="12">
        <v>0</v>
      </c>
      <c r="CF16" s="12">
        <v>0</v>
      </c>
      <c r="CG16" s="12">
        <v>0</v>
      </c>
      <c r="CH16" s="12">
        <v>0</v>
      </c>
      <c r="CI16" s="12">
        <v>0</v>
      </c>
      <c r="CJ16" s="12">
        <v>0</v>
      </c>
      <c r="CK16" s="12">
        <v>0</v>
      </c>
      <c r="CL16" s="12">
        <v>5.82</v>
      </c>
      <c r="CM16" s="12">
        <v>8724</v>
      </c>
      <c r="CN16" s="12">
        <v>2181</v>
      </c>
      <c r="CO16" s="12">
        <v>951.79</v>
      </c>
      <c r="CP16" s="12">
        <v>2635</v>
      </c>
      <c r="CQ16" s="12">
        <v>658.75</v>
      </c>
      <c r="CR16" s="12">
        <v>265.79000000000002</v>
      </c>
      <c r="CS16" s="12">
        <v>0</v>
      </c>
      <c r="CT16" s="12">
        <v>0</v>
      </c>
      <c r="CU16" s="12">
        <v>0</v>
      </c>
      <c r="CV16" s="12">
        <v>0</v>
      </c>
      <c r="CW16" s="12">
        <v>0</v>
      </c>
      <c r="CX16" s="12">
        <v>0</v>
      </c>
      <c r="CY16" s="12">
        <v>0</v>
      </c>
      <c r="CZ16" s="12">
        <v>0</v>
      </c>
      <c r="DA16" s="12">
        <v>0</v>
      </c>
      <c r="DB16" s="12">
        <v>0</v>
      </c>
      <c r="DC16" s="12">
        <v>0</v>
      </c>
      <c r="DD16" s="12">
        <v>0</v>
      </c>
      <c r="DE16" s="12">
        <v>0</v>
      </c>
      <c r="DF16" s="12">
        <f t="shared" si="20"/>
        <v>82818.200000000012</v>
      </c>
      <c r="DG16" s="12">
        <f t="shared" si="20"/>
        <v>20576.175000000003</v>
      </c>
      <c r="DH16" s="12">
        <f t="shared" si="21"/>
        <v>13048.017499999998</v>
      </c>
      <c r="DI16" s="12">
        <v>0</v>
      </c>
      <c r="DJ16" s="12">
        <v>0</v>
      </c>
      <c r="DK16" s="12">
        <v>0</v>
      </c>
      <c r="DL16" s="12">
        <v>0</v>
      </c>
      <c r="DM16" s="12">
        <v>0</v>
      </c>
      <c r="DN16" s="12">
        <v>0</v>
      </c>
      <c r="DO16" s="12">
        <v>0</v>
      </c>
      <c r="DP16" s="12">
        <v>0</v>
      </c>
      <c r="DQ16" s="12">
        <v>0</v>
      </c>
      <c r="DR16" s="12">
        <v>0</v>
      </c>
      <c r="DS16" s="12">
        <v>0</v>
      </c>
      <c r="DT16" s="12">
        <v>0</v>
      </c>
      <c r="DU16" s="12">
        <v>0</v>
      </c>
      <c r="DV16" s="12">
        <v>0</v>
      </c>
      <c r="DW16" s="12">
        <v>0</v>
      </c>
      <c r="DX16" s="12">
        <v>0</v>
      </c>
      <c r="DY16" s="12">
        <v>0</v>
      </c>
      <c r="DZ16" s="12">
        <v>0</v>
      </c>
      <c r="EA16" s="12">
        <v>0</v>
      </c>
      <c r="EB16" s="12">
        <f t="shared" si="22"/>
        <v>0</v>
      </c>
      <c r="EC16" s="12">
        <f t="shared" si="22"/>
        <v>0</v>
      </c>
      <c r="ED16" s="12">
        <f t="shared" si="23"/>
        <v>0</v>
      </c>
    </row>
    <row r="17" spans="1:134" s="13" customFormat="1" ht="20.25" customHeight="1">
      <c r="A17" s="11">
        <v>8</v>
      </c>
      <c r="B17" s="28" t="s">
        <v>17</v>
      </c>
      <c r="C17" s="12">
        <v>105.0346</v>
      </c>
      <c r="D17" s="12">
        <f t="shared" si="24"/>
        <v>12748.5</v>
      </c>
      <c r="E17" s="12">
        <f t="shared" si="24"/>
        <v>3187.125</v>
      </c>
      <c r="F17" s="12">
        <f t="shared" si="0"/>
        <v>3044.8584999999998</v>
      </c>
      <c r="G17" s="12">
        <f t="shared" si="1"/>
        <v>95.536212103384713</v>
      </c>
      <c r="H17" s="12">
        <f t="shared" si="2"/>
        <v>23.884053025846178</v>
      </c>
      <c r="I17" s="12">
        <f t="shared" si="3"/>
        <v>3837.2</v>
      </c>
      <c r="J17" s="12">
        <f t="shared" si="3"/>
        <v>959.3</v>
      </c>
      <c r="K17" s="12">
        <f t="shared" si="3"/>
        <v>1559.6585</v>
      </c>
      <c r="L17" s="12">
        <f t="shared" si="4"/>
        <v>162.58297717085375</v>
      </c>
      <c r="M17" s="12">
        <f t="shared" si="5"/>
        <v>40.645744292713438</v>
      </c>
      <c r="N17" s="12">
        <f t="shared" si="25"/>
        <v>1329.5</v>
      </c>
      <c r="O17" s="12">
        <f t="shared" si="6"/>
        <v>332.375</v>
      </c>
      <c r="P17" s="12">
        <f t="shared" si="6"/>
        <v>348.00850000000003</v>
      </c>
      <c r="Q17" s="12">
        <f t="shared" si="7"/>
        <v>104.70357277171868</v>
      </c>
      <c r="R17" s="12">
        <f t="shared" si="8"/>
        <v>26.175893192929671</v>
      </c>
      <c r="S17" s="12">
        <v>0.3</v>
      </c>
      <c r="T17" s="12">
        <v>7.4999999999999997E-2</v>
      </c>
      <c r="U17" s="12">
        <v>0.1585</v>
      </c>
      <c r="V17" s="12">
        <f>U17/T17*100</f>
        <v>211.33333333333331</v>
      </c>
      <c r="W17" s="12">
        <f>U17/S17*100</f>
        <v>52.833333333333329</v>
      </c>
      <c r="X17" s="12">
        <v>2094.1999999999998</v>
      </c>
      <c r="Y17" s="12">
        <v>523.54999999999995</v>
      </c>
      <c r="Z17" s="12">
        <v>931.05</v>
      </c>
      <c r="AA17" s="12">
        <f t="shared" si="11"/>
        <v>177.8340177633464</v>
      </c>
      <c r="AB17" s="12">
        <f t="shared" si="12"/>
        <v>44.458504440836599</v>
      </c>
      <c r="AC17" s="12">
        <v>1329.2</v>
      </c>
      <c r="AD17" s="12">
        <v>332.3</v>
      </c>
      <c r="AE17" s="12">
        <v>347.85</v>
      </c>
      <c r="AF17" s="12">
        <f t="shared" si="13"/>
        <v>104.67950647005718</v>
      </c>
      <c r="AG17" s="12">
        <f t="shared" si="14"/>
        <v>26.169876617514294</v>
      </c>
      <c r="AH17" s="12">
        <v>4</v>
      </c>
      <c r="AI17" s="12">
        <v>1</v>
      </c>
      <c r="AJ17" s="12">
        <v>0</v>
      </c>
      <c r="AK17" s="12">
        <f t="shared" si="15"/>
        <v>0</v>
      </c>
      <c r="AL17" s="12">
        <f t="shared" si="16"/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8911.2999999999993</v>
      </c>
      <c r="AY17" s="12">
        <v>2227.8249999999998</v>
      </c>
      <c r="AZ17" s="12">
        <v>1485.2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12">
        <v>0</v>
      </c>
      <c r="BK17" s="12">
        <v>0</v>
      </c>
      <c r="BL17" s="12">
        <v>0</v>
      </c>
      <c r="BM17" s="12">
        <f t="shared" si="17"/>
        <v>409.5</v>
      </c>
      <c r="BN17" s="12">
        <f t="shared" si="17"/>
        <v>102.375</v>
      </c>
      <c r="BO17" s="12">
        <f t="shared" si="17"/>
        <v>182.6</v>
      </c>
      <c r="BP17" s="12">
        <f t="shared" si="18"/>
        <v>178.36385836385836</v>
      </c>
      <c r="BQ17" s="12">
        <f t="shared" si="19"/>
        <v>44.590964590964589</v>
      </c>
      <c r="BR17" s="12">
        <v>409.5</v>
      </c>
      <c r="BS17" s="12">
        <v>102.375</v>
      </c>
      <c r="BT17" s="12">
        <v>182.6</v>
      </c>
      <c r="BU17" s="12">
        <v>0</v>
      </c>
      <c r="BV17" s="12">
        <v>0</v>
      </c>
      <c r="BW17" s="12">
        <v>0</v>
      </c>
      <c r="BX17" s="12">
        <v>0</v>
      </c>
      <c r="BY17" s="12">
        <v>0</v>
      </c>
      <c r="BZ17" s="12">
        <v>0</v>
      </c>
      <c r="CA17" s="12">
        <v>0</v>
      </c>
      <c r="CB17" s="12">
        <v>0</v>
      </c>
      <c r="CC17" s="12">
        <v>0</v>
      </c>
      <c r="CD17" s="12">
        <v>0</v>
      </c>
      <c r="CE17" s="12">
        <v>0</v>
      </c>
      <c r="CF17" s="12">
        <v>0</v>
      </c>
      <c r="CG17" s="12">
        <v>0</v>
      </c>
      <c r="CH17" s="12">
        <v>0</v>
      </c>
      <c r="CI17" s="12">
        <v>0</v>
      </c>
      <c r="CJ17" s="12">
        <v>0</v>
      </c>
      <c r="CK17" s="12">
        <v>0</v>
      </c>
      <c r="CL17" s="12">
        <v>0</v>
      </c>
      <c r="CM17" s="12">
        <v>0</v>
      </c>
      <c r="CN17" s="12">
        <v>0</v>
      </c>
      <c r="CO17" s="12">
        <v>14</v>
      </c>
      <c r="CP17" s="12">
        <v>0</v>
      </c>
      <c r="CQ17" s="12">
        <v>0</v>
      </c>
      <c r="CR17" s="12">
        <v>0</v>
      </c>
      <c r="CS17" s="12">
        <v>0</v>
      </c>
      <c r="CT17" s="12">
        <v>0</v>
      </c>
      <c r="CU17" s="12">
        <v>0</v>
      </c>
      <c r="CV17" s="12">
        <v>0</v>
      </c>
      <c r="CW17" s="12">
        <v>0</v>
      </c>
      <c r="CX17" s="12">
        <v>0</v>
      </c>
      <c r="CY17" s="12">
        <v>0</v>
      </c>
      <c r="CZ17" s="12">
        <v>0</v>
      </c>
      <c r="DA17" s="12">
        <v>0</v>
      </c>
      <c r="DB17" s="12">
        <v>0</v>
      </c>
      <c r="DC17" s="12">
        <v>0</v>
      </c>
      <c r="DD17" s="12">
        <v>84</v>
      </c>
      <c r="DE17" s="12">
        <v>0</v>
      </c>
      <c r="DF17" s="12">
        <f t="shared" si="20"/>
        <v>12748.5</v>
      </c>
      <c r="DG17" s="12">
        <f t="shared" si="20"/>
        <v>3187.125</v>
      </c>
      <c r="DH17" s="12">
        <f t="shared" si="21"/>
        <v>3044.8584999999998</v>
      </c>
      <c r="DI17" s="12">
        <v>0</v>
      </c>
      <c r="DJ17" s="12">
        <v>0</v>
      </c>
      <c r="DK17" s="12">
        <v>0</v>
      </c>
      <c r="DL17" s="12">
        <v>0</v>
      </c>
      <c r="DM17" s="12">
        <v>0</v>
      </c>
      <c r="DN17" s="12">
        <v>0</v>
      </c>
      <c r="DO17" s="12">
        <v>0</v>
      </c>
      <c r="DP17" s="12">
        <v>0</v>
      </c>
      <c r="DQ17" s="12">
        <v>0</v>
      </c>
      <c r="DR17" s="12">
        <v>0</v>
      </c>
      <c r="DS17" s="12">
        <v>0</v>
      </c>
      <c r="DT17" s="12">
        <v>0</v>
      </c>
      <c r="DU17" s="12">
        <v>0</v>
      </c>
      <c r="DV17" s="12">
        <v>0</v>
      </c>
      <c r="DW17" s="12">
        <v>0</v>
      </c>
      <c r="DX17" s="12">
        <v>0</v>
      </c>
      <c r="DY17" s="12">
        <v>0</v>
      </c>
      <c r="DZ17" s="12">
        <v>0</v>
      </c>
      <c r="EA17" s="12">
        <v>0</v>
      </c>
      <c r="EB17" s="12">
        <f t="shared" si="22"/>
        <v>0</v>
      </c>
      <c r="EC17" s="12">
        <f t="shared" si="22"/>
        <v>0</v>
      </c>
      <c r="ED17" s="12">
        <f t="shared" si="23"/>
        <v>0</v>
      </c>
    </row>
    <row r="18" spans="1:134" s="13" customFormat="1" ht="20.25" customHeight="1">
      <c r="A18" s="11">
        <v>9</v>
      </c>
      <c r="B18" s="28" t="s">
        <v>18</v>
      </c>
      <c r="C18" s="12">
        <v>1267.652</v>
      </c>
      <c r="D18" s="12">
        <f t="shared" si="24"/>
        <v>5192</v>
      </c>
      <c r="E18" s="12">
        <f t="shared" si="24"/>
        <v>1298</v>
      </c>
      <c r="F18" s="12">
        <f t="shared" si="0"/>
        <v>966.70100000000002</v>
      </c>
      <c r="G18" s="12">
        <f t="shared" si="1"/>
        <v>74.476194144838217</v>
      </c>
      <c r="H18" s="12">
        <f t="shared" si="2"/>
        <v>18.619048536209554</v>
      </c>
      <c r="I18" s="12">
        <f t="shared" si="3"/>
        <v>1035.0999999999999</v>
      </c>
      <c r="J18" s="12">
        <f t="shared" si="3"/>
        <v>258.77499999999998</v>
      </c>
      <c r="K18" s="12">
        <f t="shared" si="3"/>
        <v>273.90100000000001</v>
      </c>
      <c r="L18" s="12">
        <f t="shared" si="4"/>
        <v>105.845232344701</v>
      </c>
      <c r="M18" s="12">
        <f t="shared" si="5"/>
        <v>26.461308086175251</v>
      </c>
      <c r="N18" s="12">
        <f t="shared" si="25"/>
        <v>845.1</v>
      </c>
      <c r="O18" s="12">
        <f t="shared" si="6"/>
        <v>211.27500000000001</v>
      </c>
      <c r="P18" s="12">
        <f t="shared" si="6"/>
        <v>273.90100000000001</v>
      </c>
      <c r="Q18" s="12">
        <f t="shared" si="7"/>
        <v>129.64193586557803</v>
      </c>
      <c r="R18" s="12">
        <f t="shared" si="8"/>
        <v>32.410483966394509</v>
      </c>
      <c r="S18" s="12">
        <v>38.1</v>
      </c>
      <c r="T18" s="12">
        <v>9.5250000000000004</v>
      </c>
      <c r="U18" s="12">
        <v>0</v>
      </c>
      <c r="V18" s="12">
        <f>U18/T18*100</f>
        <v>0</v>
      </c>
      <c r="W18" s="12">
        <f>U18/S18*100</f>
        <v>0</v>
      </c>
      <c r="X18" s="12">
        <v>100</v>
      </c>
      <c r="Y18" s="12">
        <v>25</v>
      </c>
      <c r="Z18" s="12">
        <v>0</v>
      </c>
      <c r="AA18" s="12">
        <f t="shared" si="11"/>
        <v>0</v>
      </c>
      <c r="AB18" s="12">
        <f t="shared" si="12"/>
        <v>0</v>
      </c>
      <c r="AC18" s="12">
        <v>807</v>
      </c>
      <c r="AD18" s="12">
        <v>201.75</v>
      </c>
      <c r="AE18" s="12">
        <v>273.90100000000001</v>
      </c>
      <c r="AF18" s="12">
        <f t="shared" si="13"/>
        <v>135.76257744733581</v>
      </c>
      <c r="AG18" s="12">
        <f t="shared" si="14"/>
        <v>33.940644361833954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4156.8999999999996</v>
      </c>
      <c r="AY18" s="12">
        <v>1039.2249999999999</v>
      </c>
      <c r="AZ18" s="12">
        <v>692.8</v>
      </c>
      <c r="BA18" s="12">
        <v>0</v>
      </c>
      <c r="BB18" s="12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f t="shared" si="17"/>
        <v>90</v>
      </c>
      <c r="BN18" s="12">
        <f t="shared" si="17"/>
        <v>22.5</v>
      </c>
      <c r="BO18" s="12">
        <f t="shared" si="17"/>
        <v>0</v>
      </c>
      <c r="BP18" s="12">
        <f t="shared" si="18"/>
        <v>0</v>
      </c>
      <c r="BQ18" s="12">
        <f t="shared" si="19"/>
        <v>0</v>
      </c>
      <c r="BR18" s="12">
        <v>90</v>
      </c>
      <c r="BS18" s="12">
        <v>22.5</v>
      </c>
      <c r="BT18" s="12">
        <v>0</v>
      </c>
      <c r="BU18" s="12">
        <v>0</v>
      </c>
      <c r="BV18" s="12">
        <v>0</v>
      </c>
      <c r="BW18" s="12">
        <v>0</v>
      </c>
      <c r="BX18" s="12">
        <v>0</v>
      </c>
      <c r="BY18" s="12">
        <v>0</v>
      </c>
      <c r="BZ18" s="12">
        <v>0</v>
      </c>
      <c r="CA18" s="12">
        <v>0</v>
      </c>
      <c r="CB18" s="12">
        <v>0</v>
      </c>
      <c r="CC18" s="12">
        <v>0</v>
      </c>
      <c r="CD18" s="12">
        <v>0</v>
      </c>
      <c r="CE18" s="12">
        <v>0</v>
      </c>
      <c r="CF18" s="12">
        <v>0</v>
      </c>
      <c r="CG18" s="12">
        <v>0</v>
      </c>
      <c r="CH18" s="12">
        <v>0</v>
      </c>
      <c r="CI18" s="12">
        <v>0</v>
      </c>
      <c r="CJ18" s="12">
        <v>0</v>
      </c>
      <c r="CK18" s="12">
        <v>0</v>
      </c>
      <c r="CL18" s="12">
        <v>0</v>
      </c>
      <c r="CM18" s="12">
        <v>0</v>
      </c>
      <c r="CN18" s="12">
        <v>0</v>
      </c>
      <c r="CO18" s="12">
        <v>0</v>
      </c>
      <c r="CP18" s="12">
        <v>0</v>
      </c>
      <c r="CQ18" s="12">
        <v>0</v>
      </c>
      <c r="CR18" s="12">
        <v>0</v>
      </c>
      <c r="CS18" s="12">
        <v>0</v>
      </c>
      <c r="CT18" s="12">
        <v>0</v>
      </c>
      <c r="CU18" s="12">
        <v>0</v>
      </c>
      <c r="CV18" s="12">
        <v>0</v>
      </c>
      <c r="CW18" s="12">
        <v>0</v>
      </c>
      <c r="CX18" s="12">
        <v>0</v>
      </c>
      <c r="CY18" s="12">
        <v>0</v>
      </c>
      <c r="CZ18" s="12">
        <v>0</v>
      </c>
      <c r="DA18" s="12">
        <v>0</v>
      </c>
      <c r="DB18" s="12">
        <v>0</v>
      </c>
      <c r="DC18" s="12">
        <v>0</v>
      </c>
      <c r="DD18" s="12">
        <v>0</v>
      </c>
      <c r="DE18" s="12">
        <v>0</v>
      </c>
      <c r="DF18" s="12">
        <f t="shared" si="20"/>
        <v>5192</v>
      </c>
      <c r="DG18" s="12">
        <f t="shared" si="20"/>
        <v>1298</v>
      </c>
      <c r="DH18" s="12">
        <f t="shared" si="21"/>
        <v>966.70100000000002</v>
      </c>
      <c r="DI18" s="12">
        <v>0</v>
      </c>
      <c r="DJ18" s="12">
        <v>0</v>
      </c>
      <c r="DK18" s="12">
        <v>0</v>
      </c>
      <c r="DL18" s="12">
        <v>0</v>
      </c>
      <c r="DM18" s="12">
        <v>0</v>
      </c>
      <c r="DN18" s="12">
        <v>0</v>
      </c>
      <c r="DO18" s="12">
        <v>0</v>
      </c>
      <c r="DP18" s="12">
        <v>0</v>
      </c>
      <c r="DQ18" s="12">
        <v>0</v>
      </c>
      <c r="DR18" s="12">
        <v>0</v>
      </c>
      <c r="DS18" s="12">
        <v>0</v>
      </c>
      <c r="DT18" s="12">
        <v>0</v>
      </c>
      <c r="DU18" s="12">
        <v>0</v>
      </c>
      <c r="DV18" s="12">
        <v>0</v>
      </c>
      <c r="DW18" s="12">
        <v>0</v>
      </c>
      <c r="DX18" s="12">
        <v>0</v>
      </c>
      <c r="DY18" s="12">
        <v>0</v>
      </c>
      <c r="DZ18" s="12">
        <v>0</v>
      </c>
      <c r="EA18" s="12">
        <v>0</v>
      </c>
      <c r="EB18" s="12">
        <f t="shared" si="22"/>
        <v>0</v>
      </c>
      <c r="EC18" s="12">
        <f t="shared" si="22"/>
        <v>0</v>
      </c>
      <c r="ED18" s="12">
        <f t="shared" si="23"/>
        <v>0</v>
      </c>
    </row>
    <row r="19" spans="1:134" s="13" customFormat="1" ht="20.25" customHeight="1">
      <c r="A19" s="11">
        <v>10</v>
      </c>
      <c r="B19" s="28" t="s">
        <v>19</v>
      </c>
      <c r="C19" s="12">
        <v>18956.451300000001</v>
      </c>
      <c r="D19" s="12">
        <f t="shared" si="24"/>
        <v>103049.5</v>
      </c>
      <c r="E19" s="12">
        <f t="shared" si="24"/>
        <v>25762.375</v>
      </c>
      <c r="F19" s="12">
        <f t="shared" si="0"/>
        <v>15853.454099999999</v>
      </c>
      <c r="G19" s="12">
        <f t="shared" si="1"/>
        <v>61.537238317507601</v>
      </c>
      <c r="H19" s="12">
        <f t="shared" si="2"/>
        <v>15.3843095793769</v>
      </c>
      <c r="I19" s="12">
        <f t="shared" si="3"/>
        <v>12795.6</v>
      </c>
      <c r="J19" s="12">
        <f t="shared" si="3"/>
        <v>3198.9</v>
      </c>
      <c r="K19" s="12">
        <f t="shared" si="3"/>
        <v>811.05409999999995</v>
      </c>
      <c r="L19" s="12">
        <f t="shared" si="4"/>
        <v>25.354156116164926</v>
      </c>
      <c r="M19" s="12">
        <f t="shared" si="5"/>
        <v>6.3385390290412316</v>
      </c>
      <c r="N19" s="12">
        <f t="shared" si="25"/>
        <v>6873.6</v>
      </c>
      <c r="O19" s="12">
        <f t="shared" si="6"/>
        <v>1718.4</v>
      </c>
      <c r="P19" s="12">
        <f t="shared" si="6"/>
        <v>768.93209999999999</v>
      </c>
      <c r="Q19" s="12">
        <f t="shared" si="7"/>
        <v>44.746979748603351</v>
      </c>
      <c r="R19" s="12">
        <f t="shared" si="8"/>
        <v>11.186744937150838</v>
      </c>
      <c r="S19" s="12">
        <v>0</v>
      </c>
      <c r="T19" s="12">
        <v>0</v>
      </c>
      <c r="U19" s="12">
        <v>0.28610000000000002</v>
      </c>
      <c r="V19" s="12">
        <v>0</v>
      </c>
      <c r="W19" s="12">
        <v>0</v>
      </c>
      <c r="X19" s="12">
        <v>4372</v>
      </c>
      <c r="Y19" s="12">
        <v>1093</v>
      </c>
      <c r="Z19" s="12">
        <v>0.122</v>
      </c>
      <c r="AA19" s="20">
        <f t="shared" si="11"/>
        <v>1.1161939615736506E-2</v>
      </c>
      <c r="AB19" s="21">
        <f t="shared" si="12"/>
        <v>2.7904849039341265E-3</v>
      </c>
      <c r="AC19" s="12">
        <v>6873.6</v>
      </c>
      <c r="AD19" s="12">
        <v>1718.4</v>
      </c>
      <c r="AE19" s="12">
        <v>768.64599999999996</v>
      </c>
      <c r="AF19" s="12">
        <f t="shared" si="13"/>
        <v>44.730330540037237</v>
      </c>
      <c r="AG19" s="12">
        <f t="shared" si="14"/>
        <v>11.182582635009309</v>
      </c>
      <c r="AH19" s="12">
        <v>100</v>
      </c>
      <c r="AI19" s="12">
        <v>25</v>
      </c>
      <c r="AJ19" s="12">
        <v>0</v>
      </c>
      <c r="AK19" s="12">
        <f>AJ19/AI19*100</f>
        <v>0</v>
      </c>
      <c r="AL19" s="12">
        <f>AJ19/AH19*100</f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90253.9</v>
      </c>
      <c r="AY19" s="12">
        <v>22563.474999999999</v>
      </c>
      <c r="AZ19" s="12">
        <v>15042.4</v>
      </c>
      <c r="BA19" s="12">
        <v>0</v>
      </c>
      <c r="BB19" s="12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f t="shared" si="17"/>
        <v>1080</v>
      </c>
      <c r="BN19" s="12">
        <f t="shared" si="17"/>
        <v>270</v>
      </c>
      <c r="BO19" s="12">
        <f t="shared" si="17"/>
        <v>40</v>
      </c>
      <c r="BP19" s="12">
        <f t="shared" si="18"/>
        <v>14.814814814814813</v>
      </c>
      <c r="BQ19" s="12">
        <f t="shared" si="19"/>
        <v>3.7037037037037033</v>
      </c>
      <c r="BR19" s="12">
        <v>500</v>
      </c>
      <c r="BS19" s="12">
        <v>125</v>
      </c>
      <c r="BT19" s="12">
        <v>0</v>
      </c>
      <c r="BU19" s="12">
        <v>0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580</v>
      </c>
      <c r="CB19" s="12">
        <v>145</v>
      </c>
      <c r="CC19" s="12">
        <v>40</v>
      </c>
      <c r="CD19" s="12">
        <v>0</v>
      </c>
      <c r="CE19" s="12">
        <v>0</v>
      </c>
      <c r="CF19" s="12">
        <v>0</v>
      </c>
      <c r="CG19" s="12">
        <v>0</v>
      </c>
      <c r="CH19" s="12">
        <v>0</v>
      </c>
      <c r="CI19" s="12">
        <v>0</v>
      </c>
      <c r="CJ19" s="12">
        <v>0</v>
      </c>
      <c r="CK19" s="12">
        <v>0</v>
      </c>
      <c r="CL19" s="12">
        <v>0</v>
      </c>
      <c r="CM19" s="12">
        <v>370</v>
      </c>
      <c r="CN19" s="12">
        <v>92.5</v>
      </c>
      <c r="CO19" s="12">
        <v>2</v>
      </c>
      <c r="CP19" s="12">
        <v>370</v>
      </c>
      <c r="CQ19" s="12">
        <v>92.5</v>
      </c>
      <c r="CR19" s="12">
        <v>1</v>
      </c>
      <c r="CS19" s="12">
        <v>0</v>
      </c>
      <c r="CT19" s="12">
        <v>0</v>
      </c>
      <c r="CU19" s="12">
        <v>0</v>
      </c>
      <c r="CV19" s="12">
        <v>0</v>
      </c>
      <c r="CW19" s="12">
        <v>0</v>
      </c>
      <c r="CX19" s="12">
        <v>0</v>
      </c>
      <c r="CY19" s="12">
        <v>0</v>
      </c>
      <c r="CZ19" s="12">
        <v>0</v>
      </c>
      <c r="DA19" s="12">
        <v>0</v>
      </c>
      <c r="DB19" s="12">
        <v>0</v>
      </c>
      <c r="DC19" s="12">
        <v>0</v>
      </c>
      <c r="DD19" s="12">
        <v>0</v>
      </c>
      <c r="DE19" s="12">
        <v>0</v>
      </c>
      <c r="DF19" s="12">
        <f t="shared" si="20"/>
        <v>103049.5</v>
      </c>
      <c r="DG19" s="12">
        <f t="shared" si="20"/>
        <v>25762.375</v>
      </c>
      <c r="DH19" s="12">
        <f t="shared" si="21"/>
        <v>15853.454099999999</v>
      </c>
      <c r="DI19" s="12">
        <v>0</v>
      </c>
      <c r="DJ19" s="12">
        <v>0</v>
      </c>
      <c r="DK19" s="12">
        <v>0</v>
      </c>
      <c r="DL19" s="12">
        <v>0</v>
      </c>
      <c r="DM19" s="12">
        <v>0</v>
      </c>
      <c r="DN19" s="12">
        <v>0</v>
      </c>
      <c r="DO19" s="12">
        <v>0</v>
      </c>
      <c r="DP19" s="12">
        <v>0</v>
      </c>
      <c r="DQ19" s="12">
        <v>0</v>
      </c>
      <c r="DR19" s="12">
        <v>0</v>
      </c>
      <c r="DS19" s="12">
        <v>0</v>
      </c>
      <c r="DT19" s="12">
        <v>0</v>
      </c>
      <c r="DU19" s="12">
        <v>0</v>
      </c>
      <c r="DV19" s="12">
        <v>0</v>
      </c>
      <c r="DW19" s="12">
        <v>0</v>
      </c>
      <c r="DX19" s="12">
        <v>0</v>
      </c>
      <c r="DY19" s="12">
        <v>0</v>
      </c>
      <c r="DZ19" s="12">
        <v>0</v>
      </c>
      <c r="EA19" s="12">
        <v>0</v>
      </c>
      <c r="EB19" s="12">
        <f t="shared" si="22"/>
        <v>0</v>
      </c>
      <c r="EC19" s="12">
        <f t="shared" si="22"/>
        <v>0</v>
      </c>
      <c r="ED19" s="12">
        <f t="shared" si="23"/>
        <v>0</v>
      </c>
    </row>
    <row r="20" spans="1:134" s="13" customFormat="1" ht="20.25" customHeight="1">
      <c r="A20" s="11">
        <v>11</v>
      </c>
      <c r="B20" s="28" t="s">
        <v>20</v>
      </c>
      <c r="C20" s="12">
        <v>2345.3652999999999</v>
      </c>
      <c r="D20" s="12">
        <f t="shared" si="24"/>
        <v>128685.8</v>
      </c>
      <c r="E20" s="12">
        <f t="shared" si="24"/>
        <v>32054.725000000002</v>
      </c>
      <c r="F20" s="12">
        <f t="shared" si="0"/>
        <v>20867.2382</v>
      </c>
      <c r="G20" s="12">
        <f t="shared" si="1"/>
        <v>65.098790271948985</v>
      </c>
      <c r="H20" s="12">
        <f t="shared" si="2"/>
        <v>16.215649434514141</v>
      </c>
      <c r="I20" s="12">
        <f t="shared" si="3"/>
        <v>32900</v>
      </c>
      <c r="J20" s="12">
        <f t="shared" si="3"/>
        <v>8225</v>
      </c>
      <c r="K20" s="12">
        <f t="shared" si="3"/>
        <v>5058.5382</v>
      </c>
      <c r="L20" s="12">
        <f t="shared" si="4"/>
        <v>61.50198419452888</v>
      </c>
      <c r="M20" s="12">
        <f t="shared" si="5"/>
        <v>15.37549604863222</v>
      </c>
      <c r="N20" s="12">
        <f t="shared" si="25"/>
        <v>13000</v>
      </c>
      <c r="O20" s="12">
        <f t="shared" si="6"/>
        <v>3250</v>
      </c>
      <c r="P20" s="12">
        <f t="shared" si="6"/>
        <v>3265.2231999999999</v>
      </c>
      <c r="Q20" s="12">
        <f t="shared" si="7"/>
        <v>100.46840615384616</v>
      </c>
      <c r="R20" s="12">
        <f t="shared" si="8"/>
        <v>25.11710153846154</v>
      </c>
      <c r="S20" s="12">
        <v>0</v>
      </c>
      <c r="T20" s="12">
        <v>0</v>
      </c>
      <c r="U20" s="12">
        <v>0.33119999999999999</v>
      </c>
      <c r="V20" s="12">
        <v>0</v>
      </c>
      <c r="W20" s="12">
        <v>0</v>
      </c>
      <c r="X20" s="12">
        <v>11300</v>
      </c>
      <c r="Y20" s="12">
        <v>2825</v>
      </c>
      <c r="Z20" s="12">
        <v>304.03899999999999</v>
      </c>
      <c r="AA20" s="12">
        <f t="shared" si="11"/>
        <v>10.762442477876105</v>
      </c>
      <c r="AB20" s="12">
        <f t="shared" si="12"/>
        <v>2.6906106194690262</v>
      </c>
      <c r="AC20" s="12">
        <v>13000</v>
      </c>
      <c r="AD20" s="12">
        <v>3250</v>
      </c>
      <c r="AE20" s="12">
        <v>3264.8919999999998</v>
      </c>
      <c r="AF20" s="12">
        <f t="shared" si="13"/>
        <v>100.45821538461539</v>
      </c>
      <c r="AG20" s="12">
        <f t="shared" si="14"/>
        <v>25.114553846153846</v>
      </c>
      <c r="AH20" s="12">
        <v>1550</v>
      </c>
      <c r="AI20" s="12">
        <v>387.5</v>
      </c>
      <c r="AJ20" s="12">
        <v>13.898</v>
      </c>
      <c r="AK20" s="12">
        <f>AJ20/AI20*100</f>
        <v>3.5865806451612898</v>
      </c>
      <c r="AL20" s="12">
        <f>AJ20/AH20*100</f>
        <v>0.89664516129032246</v>
      </c>
      <c r="AM20" s="12">
        <v>0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93452.1</v>
      </c>
      <c r="AY20" s="12">
        <v>23363.025000000001</v>
      </c>
      <c r="AZ20" s="12">
        <v>15575.4</v>
      </c>
      <c r="BA20" s="12">
        <v>0</v>
      </c>
      <c r="BB20" s="12">
        <v>0</v>
      </c>
      <c r="BC20" s="12">
        <v>0</v>
      </c>
      <c r="BD20" s="12">
        <v>2333.6999999999998</v>
      </c>
      <c r="BE20" s="12">
        <v>466.7</v>
      </c>
      <c r="BF20" s="12">
        <v>233.3</v>
      </c>
      <c r="BG20" s="12">
        <v>0</v>
      </c>
      <c r="BH20" s="12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f t="shared" si="17"/>
        <v>1500</v>
      </c>
      <c r="BN20" s="12">
        <f t="shared" si="17"/>
        <v>375</v>
      </c>
      <c r="BO20" s="12">
        <f t="shared" si="17"/>
        <v>146.411</v>
      </c>
      <c r="BP20" s="12">
        <f t="shared" si="18"/>
        <v>39.042933333333337</v>
      </c>
      <c r="BQ20" s="12">
        <f t="shared" si="19"/>
        <v>9.7607333333333344</v>
      </c>
      <c r="BR20" s="12">
        <v>1475</v>
      </c>
      <c r="BS20" s="12">
        <v>368.75</v>
      </c>
      <c r="BT20" s="12">
        <v>146.411</v>
      </c>
      <c r="BU20" s="12">
        <v>0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25</v>
      </c>
      <c r="CB20" s="12">
        <v>6.25</v>
      </c>
      <c r="CC20" s="12">
        <v>0</v>
      </c>
      <c r="CD20" s="12">
        <v>0</v>
      </c>
      <c r="CE20" s="12">
        <v>0</v>
      </c>
      <c r="CF20" s="12">
        <v>0</v>
      </c>
      <c r="CG20" s="12">
        <v>0</v>
      </c>
      <c r="CH20" s="12">
        <v>0</v>
      </c>
      <c r="CI20" s="12">
        <v>0</v>
      </c>
      <c r="CJ20" s="12">
        <v>0</v>
      </c>
      <c r="CK20" s="12">
        <v>0</v>
      </c>
      <c r="CL20" s="12">
        <v>0</v>
      </c>
      <c r="CM20" s="12">
        <v>5550</v>
      </c>
      <c r="CN20" s="12">
        <v>1387.5</v>
      </c>
      <c r="CO20" s="12">
        <v>1328.9670000000001</v>
      </c>
      <c r="CP20" s="12">
        <v>0</v>
      </c>
      <c r="CQ20" s="12">
        <v>0</v>
      </c>
      <c r="CR20" s="12">
        <v>0</v>
      </c>
      <c r="CS20" s="12">
        <v>0</v>
      </c>
      <c r="CT20" s="12">
        <v>0</v>
      </c>
      <c r="CU20" s="12">
        <v>0</v>
      </c>
      <c r="CV20" s="12">
        <v>0</v>
      </c>
      <c r="CW20" s="12">
        <v>0</v>
      </c>
      <c r="CX20" s="12">
        <v>0</v>
      </c>
      <c r="CY20" s="12">
        <v>0</v>
      </c>
      <c r="CZ20" s="12">
        <v>0</v>
      </c>
      <c r="DA20" s="12">
        <v>0</v>
      </c>
      <c r="DB20" s="12">
        <v>0</v>
      </c>
      <c r="DC20" s="12">
        <v>0</v>
      </c>
      <c r="DD20" s="12">
        <v>0</v>
      </c>
      <c r="DE20" s="12">
        <v>0</v>
      </c>
      <c r="DF20" s="12">
        <f t="shared" si="20"/>
        <v>128685.8</v>
      </c>
      <c r="DG20" s="12">
        <f t="shared" si="20"/>
        <v>32054.725000000002</v>
      </c>
      <c r="DH20" s="12">
        <f t="shared" si="21"/>
        <v>20867.2382</v>
      </c>
      <c r="DI20" s="12">
        <v>0</v>
      </c>
      <c r="DJ20" s="12">
        <v>0</v>
      </c>
      <c r="DK20" s="12">
        <v>0</v>
      </c>
      <c r="DL20" s="12">
        <v>0</v>
      </c>
      <c r="DM20" s="12">
        <v>0</v>
      </c>
      <c r="DN20" s="12">
        <v>0</v>
      </c>
      <c r="DO20" s="12">
        <v>0</v>
      </c>
      <c r="DP20" s="12">
        <v>0</v>
      </c>
      <c r="DQ20" s="12">
        <v>0</v>
      </c>
      <c r="DR20" s="12">
        <v>0</v>
      </c>
      <c r="DS20" s="12">
        <v>0</v>
      </c>
      <c r="DT20" s="12">
        <v>0</v>
      </c>
      <c r="DU20" s="12">
        <v>0</v>
      </c>
      <c r="DV20" s="12">
        <v>0</v>
      </c>
      <c r="DW20" s="12">
        <v>0</v>
      </c>
      <c r="DX20" s="12">
        <v>0</v>
      </c>
      <c r="DY20" s="12">
        <v>0</v>
      </c>
      <c r="DZ20" s="12">
        <v>0</v>
      </c>
      <c r="EA20" s="12">
        <v>0</v>
      </c>
      <c r="EB20" s="12">
        <f t="shared" si="22"/>
        <v>0</v>
      </c>
      <c r="EC20" s="12">
        <f t="shared" si="22"/>
        <v>0</v>
      </c>
      <c r="ED20" s="12">
        <f t="shared" si="23"/>
        <v>0</v>
      </c>
    </row>
    <row r="21" spans="1:134" s="13" customFormat="1" ht="20.25" customHeight="1">
      <c r="A21" s="11">
        <v>12</v>
      </c>
      <c r="B21" s="28" t="s">
        <v>21</v>
      </c>
      <c r="C21" s="12">
        <v>250.81370000000001</v>
      </c>
      <c r="D21" s="12">
        <f t="shared" si="24"/>
        <v>15448</v>
      </c>
      <c r="E21" s="12">
        <f t="shared" si="24"/>
        <v>3862</v>
      </c>
      <c r="F21" s="12">
        <f t="shared" si="0"/>
        <v>2052.2819</v>
      </c>
      <c r="G21" s="12">
        <f t="shared" si="1"/>
        <v>53.140390989124811</v>
      </c>
      <c r="H21" s="12">
        <f t="shared" si="2"/>
        <v>13.285097747281203</v>
      </c>
      <c r="I21" s="12">
        <f t="shared" si="3"/>
        <v>4430</v>
      </c>
      <c r="J21" s="12">
        <f t="shared" si="3"/>
        <v>1107.5</v>
      </c>
      <c r="K21" s="12">
        <f t="shared" si="3"/>
        <v>216.08189999999999</v>
      </c>
      <c r="L21" s="12">
        <f t="shared" si="4"/>
        <v>19.510781038374716</v>
      </c>
      <c r="M21" s="12">
        <f t="shared" si="5"/>
        <v>4.8776952595936791</v>
      </c>
      <c r="N21" s="12">
        <f t="shared" si="25"/>
        <v>2860</v>
      </c>
      <c r="O21" s="12">
        <f t="shared" si="6"/>
        <v>715</v>
      </c>
      <c r="P21" s="12">
        <f t="shared" si="6"/>
        <v>159.59540000000001</v>
      </c>
      <c r="Q21" s="12">
        <f t="shared" si="7"/>
        <v>22.321034965034965</v>
      </c>
      <c r="R21" s="12">
        <f t="shared" si="8"/>
        <v>5.5802587412587412</v>
      </c>
      <c r="S21" s="12">
        <v>60</v>
      </c>
      <c r="T21" s="12">
        <v>15</v>
      </c>
      <c r="U21" s="12">
        <v>9.5399999999999999E-2</v>
      </c>
      <c r="V21" s="12">
        <f>U21/T21*100</f>
        <v>0.63600000000000001</v>
      </c>
      <c r="W21" s="12">
        <f>U21/S21*100</f>
        <v>0.159</v>
      </c>
      <c r="X21" s="12">
        <v>1500</v>
      </c>
      <c r="Y21" s="12">
        <v>375</v>
      </c>
      <c r="Z21" s="12">
        <v>40.486499999999999</v>
      </c>
      <c r="AA21" s="12">
        <f t="shared" si="11"/>
        <v>10.7964</v>
      </c>
      <c r="AB21" s="12">
        <f t="shared" si="12"/>
        <v>2.6991000000000001</v>
      </c>
      <c r="AC21" s="12">
        <v>2800</v>
      </c>
      <c r="AD21" s="12">
        <v>700</v>
      </c>
      <c r="AE21" s="12">
        <v>159.5</v>
      </c>
      <c r="AF21" s="12">
        <f t="shared" si="13"/>
        <v>22.785714285714288</v>
      </c>
      <c r="AG21" s="12">
        <f t="shared" si="14"/>
        <v>5.6964285714285721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11018</v>
      </c>
      <c r="AY21" s="12">
        <v>2754.5</v>
      </c>
      <c r="AZ21" s="12">
        <v>1836.2</v>
      </c>
      <c r="BA21" s="12">
        <v>0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f t="shared" si="17"/>
        <v>70</v>
      </c>
      <c r="BN21" s="12">
        <f t="shared" si="17"/>
        <v>17.5</v>
      </c>
      <c r="BO21" s="12">
        <f t="shared" si="17"/>
        <v>16</v>
      </c>
      <c r="BP21" s="12">
        <f t="shared" si="18"/>
        <v>91.428571428571431</v>
      </c>
      <c r="BQ21" s="12">
        <f t="shared" si="19"/>
        <v>22.857142857142858</v>
      </c>
      <c r="BR21" s="12">
        <v>0</v>
      </c>
      <c r="BS21" s="12">
        <v>0</v>
      </c>
      <c r="BT21" s="12">
        <v>0</v>
      </c>
      <c r="BU21" s="12">
        <v>70</v>
      </c>
      <c r="BV21" s="12">
        <v>17.5</v>
      </c>
      <c r="BW21" s="12">
        <v>16</v>
      </c>
      <c r="BX21" s="12">
        <v>0</v>
      </c>
      <c r="BY21" s="12">
        <v>0</v>
      </c>
      <c r="BZ21" s="12">
        <v>0</v>
      </c>
      <c r="CA21" s="12">
        <v>0</v>
      </c>
      <c r="CB21" s="12">
        <v>0</v>
      </c>
      <c r="CC21" s="12">
        <v>0</v>
      </c>
      <c r="CD21" s="12">
        <v>0</v>
      </c>
      <c r="CE21" s="12">
        <v>0</v>
      </c>
      <c r="CF21" s="12">
        <v>0</v>
      </c>
      <c r="CG21" s="12">
        <v>0</v>
      </c>
      <c r="CH21" s="12">
        <v>0</v>
      </c>
      <c r="CI21" s="12">
        <v>0</v>
      </c>
      <c r="CJ21" s="12">
        <v>0</v>
      </c>
      <c r="CK21" s="12">
        <v>0</v>
      </c>
      <c r="CL21" s="12">
        <v>0</v>
      </c>
      <c r="CM21" s="12">
        <v>0</v>
      </c>
      <c r="CN21" s="12">
        <v>0</v>
      </c>
      <c r="CO21" s="12">
        <v>0</v>
      </c>
      <c r="CP21" s="12">
        <v>0</v>
      </c>
      <c r="CQ21" s="12">
        <v>0</v>
      </c>
      <c r="CR21" s="12">
        <v>0</v>
      </c>
      <c r="CS21" s="12">
        <v>0</v>
      </c>
      <c r="CT21" s="12">
        <v>0</v>
      </c>
      <c r="CU21" s="12">
        <v>0</v>
      </c>
      <c r="CV21" s="12">
        <v>0</v>
      </c>
      <c r="CW21" s="12">
        <v>0</v>
      </c>
      <c r="CX21" s="12">
        <v>0</v>
      </c>
      <c r="CY21" s="12">
        <v>0</v>
      </c>
      <c r="CZ21" s="12">
        <v>0</v>
      </c>
      <c r="DA21" s="12">
        <v>0</v>
      </c>
      <c r="DB21" s="12">
        <v>0</v>
      </c>
      <c r="DC21" s="12">
        <v>0</v>
      </c>
      <c r="DD21" s="12">
        <v>0</v>
      </c>
      <c r="DE21" s="12">
        <v>0</v>
      </c>
      <c r="DF21" s="12">
        <f t="shared" si="20"/>
        <v>15448</v>
      </c>
      <c r="DG21" s="12">
        <f t="shared" si="20"/>
        <v>3862</v>
      </c>
      <c r="DH21" s="12">
        <f t="shared" si="21"/>
        <v>2052.2819</v>
      </c>
      <c r="DI21" s="12">
        <v>0</v>
      </c>
      <c r="DJ21" s="12">
        <v>0</v>
      </c>
      <c r="DK21" s="12">
        <v>0</v>
      </c>
      <c r="DL21" s="12">
        <v>0</v>
      </c>
      <c r="DM21" s="12">
        <v>0</v>
      </c>
      <c r="DN21" s="12">
        <v>0</v>
      </c>
      <c r="DO21" s="12">
        <v>0</v>
      </c>
      <c r="DP21" s="12">
        <v>0</v>
      </c>
      <c r="DQ21" s="12">
        <v>0</v>
      </c>
      <c r="DR21" s="12">
        <v>0</v>
      </c>
      <c r="DS21" s="12">
        <v>0</v>
      </c>
      <c r="DT21" s="12">
        <v>0</v>
      </c>
      <c r="DU21" s="12">
        <v>0</v>
      </c>
      <c r="DV21" s="12">
        <v>0</v>
      </c>
      <c r="DW21" s="12">
        <v>0</v>
      </c>
      <c r="DX21" s="12">
        <v>0</v>
      </c>
      <c r="DY21" s="12">
        <v>0</v>
      </c>
      <c r="DZ21" s="12">
        <v>0</v>
      </c>
      <c r="EA21" s="12">
        <v>0</v>
      </c>
      <c r="EB21" s="12">
        <f t="shared" si="22"/>
        <v>0</v>
      </c>
      <c r="EC21" s="12">
        <f t="shared" si="22"/>
        <v>0</v>
      </c>
      <c r="ED21" s="12">
        <f t="shared" si="23"/>
        <v>0</v>
      </c>
    </row>
    <row r="22" spans="1:134" s="15" customFormat="1" ht="20.25" customHeight="1">
      <c r="A22" s="11">
        <v>13</v>
      </c>
      <c r="B22" s="28" t="s">
        <v>22</v>
      </c>
      <c r="C22" s="12">
        <v>8235.0583000000006</v>
      </c>
      <c r="D22" s="12">
        <f t="shared" si="24"/>
        <v>99406.400000000009</v>
      </c>
      <c r="E22" s="12">
        <f t="shared" si="24"/>
        <v>24851.600000000002</v>
      </c>
      <c r="F22" s="12">
        <f t="shared" si="0"/>
        <v>16297.9103</v>
      </c>
      <c r="G22" s="12">
        <f t="shared" si="1"/>
        <v>65.580929598094286</v>
      </c>
      <c r="H22" s="12">
        <f t="shared" si="2"/>
        <v>16.395232399523572</v>
      </c>
      <c r="I22" s="12">
        <f t="shared" si="3"/>
        <v>19827.8</v>
      </c>
      <c r="J22" s="12">
        <f t="shared" si="3"/>
        <v>4956.95</v>
      </c>
      <c r="K22" s="12">
        <f t="shared" si="3"/>
        <v>3034.7103000000002</v>
      </c>
      <c r="L22" s="12">
        <f t="shared" si="4"/>
        <v>61.221321578793422</v>
      </c>
      <c r="M22" s="12">
        <f t="shared" si="5"/>
        <v>15.305330394698355</v>
      </c>
      <c r="N22" s="12">
        <f t="shared" si="25"/>
        <v>9582.8000000000011</v>
      </c>
      <c r="O22" s="12">
        <f t="shared" si="6"/>
        <v>2395.7000000000003</v>
      </c>
      <c r="P22" s="12">
        <f t="shared" si="6"/>
        <v>2184.1493</v>
      </c>
      <c r="Q22" s="12">
        <f t="shared" si="7"/>
        <v>91.169566306298776</v>
      </c>
      <c r="R22" s="12">
        <f t="shared" si="8"/>
        <v>22.792391576574694</v>
      </c>
      <c r="S22" s="12">
        <v>4.2</v>
      </c>
      <c r="T22" s="12">
        <v>1.05</v>
      </c>
      <c r="U22" s="12">
        <v>1.9793000000000001</v>
      </c>
      <c r="V22" s="12">
        <f>U22/T22*100</f>
        <v>188.50476190476192</v>
      </c>
      <c r="W22" s="12">
        <f>U22/S22*100</f>
        <v>47.12619047619048</v>
      </c>
      <c r="X22" s="12">
        <v>5515</v>
      </c>
      <c r="Y22" s="12">
        <v>1378.75</v>
      </c>
      <c r="Z22" s="12">
        <v>269.36099999999999</v>
      </c>
      <c r="AA22" s="12">
        <f t="shared" si="11"/>
        <v>19.536609247506796</v>
      </c>
      <c r="AB22" s="12">
        <f t="shared" si="12"/>
        <v>4.884152311876699</v>
      </c>
      <c r="AC22" s="12">
        <v>9578.6</v>
      </c>
      <c r="AD22" s="12">
        <v>2394.65</v>
      </c>
      <c r="AE22" s="12">
        <v>2182.17</v>
      </c>
      <c r="AF22" s="12">
        <f t="shared" si="13"/>
        <v>91.126887018979801</v>
      </c>
      <c r="AG22" s="12">
        <f t="shared" si="14"/>
        <v>22.78172175474495</v>
      </c>
      <c r="AH22" s="12">
        <v>580</v>
      </c>
      <c r="AI22" s="12">
        <v>145</v>
      </c>
      <c r="AJ22" s="12">
        <v>0</v>
      </c>
      <c r="AK22" s="12">
        <f>AJ22/AI22*100</f>
        <v>0</v>
      </c>
      <c r="AL22" s="12">
        <f>AJ22/AH22*100</f>
        <v>0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0</v>
      </c>
      <c r="AW22" s="12">
        <v>0</v>
      </c>
      <c r="AX22" s="12">
        <v>79578.600000000006</v>
      </c>
      <c r="AY22" s="12">
        <v>19894.650000000001</v>
      </c>
      <c r="AZ22" s="12">
        <v>13263.2</v>
      </c>
      <c r="BA22" s="12">
        <v>0</v>
      </c>
      <c r="BB22" s="12">
        <v>0</v>
      </c>
      <c r="BC22" s="12">
        <v>0</v>
      </c>
      <c r="BD22" s="12">
        <v>0</v>
      </c>
      <c r="BE22" s="12">
        <v>0</v>
      </c>
      <c r="BF22" s="12">
        <v>0</v>
      </c>
      <c r="BG22" s="12">
        <v>0</v>
      </c>
      <c r="BH22" s="12">
        <v>0</v>
      </c>
      <c r="BI22" s="12">
        <v>0</v>
      </c>
      <c r="BJ22" s="12">
        <v>0</v>
      </c>
      <c r="BK22" s="12">
        <v>0</v>
      </c>
      <c r="BL22" s="12">
        <v>0</v>
      </c>
      <c r="BM22" s="12">
        <f t="shared" si="17"/>
        <v>950</v>
      </c>
      <c r="BN22" s="12">
        <f t="shared" si="17"/>
        <v>237.5</v>
      </c>
      <c r="BO22" s="12">
        <f t="shared" si="17"/>
        <v>182.3</v>
      </c>
      <c r="BP22" s="12">
        <f t="shared" si="18"/>
        <v>76.757894736842118</v>
      </c>
      <c r="BQ22" s="12">
        <f t="shared" si="19"/>
        <v>19.18947368421053</v>
      </c>
      <c r="BR22" s="12">
        <v>0</v>
      </c>
      <c r="BS22" s="12">
        <v>0</v>
      </c>
      <c r="BT22" s="12">
        <v>0</v>
      </c>
      <c r="BU22" s="12">
        <v>750</v>
      </c>
      <c r="BV22" s="12">
        <v>187.5</v>
      </c>
      <c r="BW22" s="12">
        <v>182.3</v>
      </c>
      <c r="BX22" s="12">
        <v>0</v>
      </c>
      <c r="BY22" s="12">
        <v>0</v>
      </c>
      <c r="BZ22" s="12">
        <v>0</v>
      </c>
      <c r="CA22" s="12">
        <v>200</v>
      </c>
      <c r="CB22" s="12">
        <v>50</v>
      </c>
      <c r="CC22" s="12">
        <v>0</v>
      </c>
      <c r="CD22" s="12">
        <v>0</v>
      </c>
      <c r="CE22" s="12">
        <v>0</v>
      </c>
      <c r="CF22" s="12">
        <v>0</v>
      </c>
      <c r="CG22" s="12">
        <v>0</v>
      </c>
      <c r="CH22" s="12">
        <v>0</v>
      </c>
      <c r="CI22" s="12">
        <v>0</v>
      </c>
      <c r="CJ22" s="12">
        <v>0</v>
      </c>
      <c r="CK22" s="12">
        <v>0</v>
      </c>
      <c r="CL22" s="12">
        <v>0</v>
      </c>
      <c r="CM22" s="12">
        <v>3200</v>
      </c>
      <c r="CN22" s="12">
        <v>800</v>
      </c>
      <c r="CO22" s="12">
        <v>398.9</v>
      </c>
      <c r="CP22" s="12">
        <v>600</v>
      </c>
      <c r="CQ22" s="12">
        <v>150</v>
      </c>
      <c r="CR22" s="12">
        <v>10</v>
      </c>
      <c r="CS22" s="12">
        <v>0</v>
      </c>
      <c r="CT22" s="12">
        <v>0</v>
      </c>
      <c r="CU22" s="12">
        <v>0</v>
      </c>
      <c r="CV22" s="12">
        <v>0</v>
      </c>
      <c r="CW22" s="12">
        <v>0</v>
      </c>
      <c r="CX22" s="12">
        <v>0</v>
      </c>
      <c r="CY22" s="12">
        <v>0</v>
      </c>
      <c r="CZ22" s="12">
        <v>0</v>
      </c>
      <c r="DA22" s="12">
        <v>0</v>
      </c>
      <c r="DB22" s="12">
        <v>0</v>
      </c>
      <c r="DC22" s="12">
        <v>0</v>
      </c>
      <c r="DD22" s="12">
        <v>0</v>
      </c>
      <c r="DE22" s="12">
        <v>0</v>
      </c>
      <c r="DF22" s="12">
        <f t="shared" si="20"/>
        <v>99406.400000000009</v>
      </c>
      <c r="DG22" s="12">
        <f t="shared" si="20"/>
        <v>24851.600000000002</v>
      </c>
      <c r="DH22" s="12">
        <f t="shared" si="21"/>
        <v>16297.9103</v>
      </c>
      <c r="DI22" s="12">
        <v>0</v>
      </c>
      <c r="DJ22" s="12">
        <v>0</v>
      </c>
      <c r="DK22" s="12">
        <v>0</v>
      </c>
      <c r="DL22" s="12">
        <v>0</v>
      </c>
      <c r="DM22" s="12">
        <v>0</v>
      </c>
      <c r="DN22" s="12">
        <v>0</v>
      </c>
      <c r="DO22" s="12">
        <v>0</v>
      </c>
      <c r="DP22" s="12">
        <v>0</v>
      </c>
      <c r="DQ22" s="12">
        <v>0</v>
      </c>
      <c r="DR22" s="12">
        <v>0</v>
      </c>
      <c r="DS22" s="12">
        <v>0</v>
      </c>
      <c r="DT22" s="12">
        <v>0</v>
      </c>
      <c r="DU22" s="12">
        <v>0</v>
      </c>
      <c r="DV22" s="12">
        <v>0</v>
      </c>
      <c r="DW22" s="12">
        <v>0</v>
      </c>
      <c r="DX22" s="12">
        <v>0</v>
      </c>
      <c r="DY22" s="12">
        <v>0</v>
      </c>
      <c r="DZ22" s="12">
        <v>0</v>
      </c>
      <c r="EA22" s="12">
        <v>0</v>
      </c>
      <c r="EB22" s="12">
        <f t="shared" si="22"/>
        <v>0</v>
      </c>
      <c r="EC22" s="12">
        <f t="shared" si="22"/>
        <v>0</v>
      </c>
      <c r="ED22" s="12">
        <f t="shared" si="23"/>
        <v>0</v>
      </c>
    </row>
    <row r="23" spans="1:134" s="15" customFormat="1" ht="20.25" customHeight="1">
      <c r="A23" s="11">
        <v>14</v>
      </c>
      <c r="B23" s="28" t="s">
        <v>23</v>
      </c>
      <c r="C23" s="12">
        <v>868.96379999999999</v>
      </c>
      <c r="D23" s="12">
        <f t="shared" si="24"/>
        <v>56077.700000000004</v>
      </c>
      <c r="E23" s="12">
        <f t="shared" si="24"/>
        <v>14019.425000000001</v>
      </c>
      <c r="F23" s="12">
        <f t="shared" si="0"/>
        <v>8614.3675000000003</v>
      </c>
      <c r="G23" s="12">
        <f t="shared" si="1"/>
        <v>61.445940186562574</v>
      </c>
      <c r="H23" s="12">
        <f t="shared" si="2"/>
        <v>15.361485046640643</v>
      </c>
      <c r="I23" s="12">
        <f t="shared" si="3"/>
        <v>10241.9</v>
      </c>
      <c r="J23" s="12">
        <f t="shared" si="3"/>
        <v>2560.4749999999999</v>
      </c>
      <c r="K23" s="12">
        <f t="shared" si="3"/>
        <v>1474.9675</v>
      </c>
      <c r="L23" s="12">
        <f t="shared" si="4"/>
        <v>57.605229498432905</v>
      </c>
      <c r="M23" s="12">
        <f t="shared" si="5"/>
        <v>14.401307374608226</v>
      </c>
      <c r="N23" s="12">
        <f t="shared" si="25"/>
        <v>4518.5</v>
      </c>
      <c r="O23" s="12">
        <f t="shared" si="6"/>
        <v>1129.625</v>
      </c>
      <c r="P23" s="12">
        <f t="shared" si="6"/>
        <v>527.05949999999996</v>
      </c>
      <c r="Q23" s="12">
        <f t="shared" si="7"/>
        <v>46.657917450481349</v>
      </c>
      <c r="R23" s="12">
        <f t="shared" si="8"/>
        <v>11.664479362620337</v>
      </c>
      <c r="S23" s="12">
        <v>0</v>
      </c>
      <c r="T23" s="12">
        <v>0</v>
      </c>
      <c r="U23" s="12">
        <v>7.9275000000000002</v>
      </c>
      <c r="V23" s="12">
        <v>0</v>
      </c>
      <c r="W23" s="12">
        <v>0</v>
      </c>
      <c r="X23" s="12">
        <v>2901.4</v>
      </c>
      <c r="Y23" s="12">
        <v>725.35</v>
      </c>
      <c r="Z23" s="12">
        <v>462.70800000000003</v>
      </c>
      <c r="AA23" s="12">
        <f t="shared" si="11"/>
        <v>63.790997449507138</v>
      </c>
      <c r="AB23" s="12">
        <f t="shared" si="12"/>
        <v>15.947749362376785</v>
      </c>
      <c r="AC23" s="12">
        <v>4518.5</v>
      </c>
      <c r="AD23" s="12">
        <v>1129.625</v>
      </c>
      <c r="AE23" s="12">
        <v>519.13199999999995</v>
      </c>
      <c r="AF23" s="12">
        <f t="shared" si="13"/>
        <v>45.956135885802809</v>
      </c>
      <c r="AG23" s="12">
        <f t="shared" si="14"/>
        <v>11.489033971450702</v>
      </c>
      <c r="AH23" s="12">
        <v>760</v>
      </c>
      <c r="AI23" s="12">
        <v>190</v>
      </c>
      <c r="AJ23" s="12">
        <v>156.5</v>
      </c>
      <c r="AK23" s="12">
        <f>AJ23/AI23*100</f>
        <v>82.368421052631575</v>
      </c>
      <c r="AL23" s="12">
        <f>AJ23/AH23*100</f>
        <v>20.592105263157894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39835.800000000003</v>
      </c>
      <c r="AY23" s="12">
        <v>9958.9500000000007</v>
      </c>
      <c r="AZ23" s="12">
        <v>6639.4</v>
      </c>
      <c r="BA23" s="12">
        <v>0</v>
      </c>
      <c r="BB23" s="12">
        <v>0</v>
      </c>
      <c r="BC23" s="12">
        <v>0</v>
      </c>
      <c r="BD23" s="12">
        <v>0</v>
      </c>
      <c r="BE23" s="12">
        <v>0</v>
      </c>
      <c r="BF23" s="12">
        <v>0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f t="shared" si="17"/>
        <v>672</v>
      </c>
      <c r="BN23" s="12">
        <f t="shared" si="17"/>
        <v>168</v>
      </c>
      <c r="BO23" s="12">
        <f t="shared" si="17"/>
        <v>192.7</v>
      </c>
      <c r="BP23" s="12">
        <f t="shared" si="18"/>
        <v>114.70238095238095</v>
      </c>
      <c r="BQ23" s="12">
        <f t="shared" si="19"/>
        <v>28.675595238095237</v>
      </c>
      <c r="BR23" s="12">
        <v>0</v>
      </c>
      <c r="BS23" s="12">
        <v>0</v>
      </c>
      <c r="BT23" s="12">
        <v>0</v>
      </c>
      <c r="BU23" s="12">
        <v>390</v>
      </c>
      <c r="BV23" s="12">
        <v>97.5</v>
      </c>
      <c r="BW23" s="12">
        <v>160.69999999999999</v>
      </c>
      <c r="BX23" s="12">
        <v>0</v>
      </c>
      <c r="BY23" s="12">
        <v>0</v>
      </c>
      <c r="BZ23" s="12">
        <v>0</v>
      </c>
      <c r="CA23" s="12">
        <v>282</v>
      </c>
      <c r="CB23" s="12">
        <v>70.5</v>
      </c>
      <c r="CC23" s="12">
        <v>32</v>
      </c>
      <c r="CD23" s="12">
        <v>0</v>
      </c>
      <c r="CE23" s="12">
        <v>0</v>
      </c>
      <c r="CF23" s="12">
        <v>0</v>
      </c>
      <c r="CG23" s="12">
        <v>0</v>
      </c>
      <c r="CH23" s="12">
        <v>0</v>
      </c>
      <c r="CI23" s="12">
        <v>0</v>
      </c>
      <c r="CJ23" s="12">
        <v>0</v>
      </c>
      <c r="CK23" s="12">
        <v>0</v>
      </c>
      <c r="CL23" s="12">
        <v>0</v>
      </c>
      <c r="CM23" s="12">
        <v>1390</v>
      </c>
      <c r="CN23" s="12">
        <v>347.5</v>
      </c>
      <c r="CO23" s="12">
        <v>136</v>
      </c>
      <c r="CP23" s="12">
        <v>290</v>
      </c>
      <c r="CQ23" s="12">
        <v>72.5</v>
      </c>
      <c r="CR23" s="12">
        <v>6</v>
      </c>
      <c r="CS23" s="12">
        <v>0</v>
      </c>
      <c r="CT23" s="12">
        <v>0</v>
      </c>
      <c r="CU23" s="12">
        <v>0</v>
      </c>
      <c r="CV23" s="12">
        <v>0</v>
      </c>
      <c r="CW23" s="12">
        <v>0</v>
      </c>
      <c r="CX23" s="12">
        <v>0</v>
      </c>
      <c r="CY23" s="12">
        <v>6000</v>
      </c>
      <c r="CZ23" s="12">
        <v>1500</v>
      </c>
      <c r="DA23" s="12">
        <v>500</v>
      </c>
      <c r="DB23" s="12">
        <v>0</v>
      </c>
      <c r="DC23" s="12">
        <v>0</v>
      </c>
      <c r="DD23" s="12">
        <v>0</v>
      </c>
      <c r="DE23" s="12">
        <v>0</v>
      </c>
      <c r="DF23" s="12">
        <f t="shared" si="20"/>
        <v>56077.700000000004</v>
      </c>
      <c r="DG23" s="12">
        <f t="shared" si="20"/>
        <v>14019.425000000001</v>
      </c>
      <c r="DH23" s="12">
        <f t="shared" si="21"/>
        <v>8614.3675000000003</v>
      </c>
      <c r="DI23" s="12">
        <v>0</v>
      </c>
      <c r="DJ23" s="12">
        <v>0</v>
      </c>
      <c r="DK23" s="12">
        <v>0</v>
      </c>
      <c r="DL23" s="12">
        <v>0</v>
      </c>
      <c r="DM23" s="12">
        <v>0</v>
      </c>
      <c r="DN23" s="12">
        <v>0</v>
      </c>
      <c r="DO23" s="12">
        <v>0</v>
      </c>
      <c r="DP23" s="12">
        <v>0</v>
      </c>
      <c r="DQ23" s="12">
        <v>0</v>
      </c>
      <c r="DR23" s="12">
        <v>0</v>
      </c>
      <c r="DS23" s="12">
        <v>0</v>
      </c>
      <c r="DT23" s="12">
        <v>0</v>
      </c>
      <c r="DU23" s="12">
        <v>0</v>
      </c>
      <c r="DV23" s="12">
        <v>0</v>
      </c>
      <c r="DW23" s="12">
        <v>0</v>
      </c>
      <c r="DX23" s="12">
        <v>0</v>
      </c>
      <c r="DY23" s="12">
        <v>0</v>
      </c>
      <c r="DZ23" s="12">
        <v>0</v>
      </c>
      <c r="EA23" s="12">
        <v>0</v>
      </c>
      <c r="EB23" s="12">
        <f t="shared" si="22"/>
        <v>0</v>
      </c>
      <c r="EC23" s="12">
        <f t="shared" si="22"/>
        <v>0</v>
      </c>
      <c r="ED23" s="12">
        <f t="shared" si="23"/>
        <v>0</v>
      </c>
    </row>
    <row r="24" spans="1:134" s="15" customFormat="1" ht="20.25" customHeight="1">
      <c r="A24" s="11">
        <v>15</v>
      </c>
      <c r="B24" s="28" t="s">
        <v>24</v>
      </c>
      <c r="C24" s="12">
        <v>18.094200000000001</v>
      </c>
      <c r="D24" s="12">
        <f t="shared" si="24"/>
        <v>12006.3</v>
      </c>
      <c r="E24" s="12">
        <f t="shared" si="24"/>
        <v>3001.5749999999998</v>
      </c>
      <c r="F24" s="12">
        <f t="shared" si="0"/>
        <v>1242.3311000000001</v>
      </c>
      <c r="G24" s="12">
        <f t="shared" si="1"/>
        <v>41.389307280344489</v>
      </c>
      <c r="H24" s="12">
        <f t="shared" si="2"/>
        <v>10.347326820086122</v>
      </c>
      <c r="I24" s="12">
        <f t="shared" si="3"/>
        <v>7991.7</v>
      </c>
      <c r="J24" s="12">
        <f t="shared" si="3"/>
        <v>1997.925</v>
      </c>
      <c r="K24" s="12">
        <f t="shared" si="3"/>
        <v>573.13110000000006</v>
      </c>
      <c r="L24" s="12">
        <f t="shared" si="4"/>
        <v>28.686317053943473</v>
      </c>
      <c r="M24" s="12">
        <f t="shared" si="5"/>
        <v>7.1715792634858682</v>
      </c>
      <c r="N24" s="12">
        <f t="shared" si="25"/>
        <v>2475.6999999999998</v>
      </c>
      <c r="O24" s="12">
        <f t="shared" si="6"/>
        <v>618.92499999999995</v>
      </c>
      <c r="P24" s="12">
        <f t="shared" si="6"/>
        <v>428.3931</v>
      </c>
      <c r="Q24" s="12">
        <f t="shared" si="7"/>
        <v>69.215672335097139</v>
      </c>
      <c r="R24" s="12">
        <f t="shared" si="8"/>
        <v>17.303918083774285</v>
      </c>
      <c r="S24" s="12">
        <v>375.7</v>
      </c>
      <c r="T24" s="12">
        <v>93.924999999999997</v>
      </c>
      <c r="U24" s="12">
        <v>34.883099999999999</v>
      </c>
      <c r="V24" s="12">
        <f>U24/T24*100</f>
        <v>37.139313281873839</v>
      </c>
      <c r="W24" s="12">
        <f>U24/S24*100</f>
        <v>9.2848283204684599</v>
      </c>
      <c r="X24" s="12">
        <v>1600</v>
      </c>
      <c r="Y24" s="12">
        <v>400</v>
      </c>
      <c r="Z24" s="12">
        <v>59.738</v>
      </c>
      <c r="AA24" s="12">
        <f t="shared" si="11"/>
        <v>14.9345</v>
      </c>
      <c r="AB24" s="12">
        <f t="shared" si="12"/>
        <v>3.733625</v>
      </c>
      <c r="AC24" s="12">
        <v>2100</v>
      </c>
      <c r="AD24" s="12">
        <v>525</v>
      </c>
      <c r="AE24" s="12">
        <v>393.51</v>
      </c>
      <c r="AF24" s="12">
        <f t="shared" si="13"/>
        <v>74.954285714285717</v>
      </c>
      <c r="AG24" s="12">
        <f t="shared" si="14"/>
        <v>18.738571428571429</v>
      </c>
      <c r="AH24" s="12">
        <v>36</v>
      </c>
      <c r="AI24" s="12">
        <v>9</v>
      </c>
      <c r="AJ24" s="12">
        <v>25</v>
      </c>
      <c r="AK24" s="12">
        <f>AJ24/AI24*100</f>
        <v>277.77777777777777</v>
      </c>
      <c r="AL24" s="12">
        <f>AJ24/AH24*100</f>
        <v>69.444444444444443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4014.6</v>
      </c>
      <c r="AY24" s="12">
        <v>1003.65</v>
      </c>
      <c r="AZ24" s="12">
        <v>669.2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2">
        <v>0</v>
      </c>
      <c r="BI24" s="12">
        <v>0</v>
      </c>
      <c r="BJ24" s="12">
        <v>0</v>
      </c>
      <c r="BK24" s="12">
        <v>0</v>
      </c>
      <c r="BL24" s="12">
        <v>0</v>
      </c>
      <c r="BM24" s="12">
        <f t="shared" si="17"/>
        <v>580</v>
      </c>
      <c r="BN24" s="12">
        <f t="shared" si="17"/>
        <v>145</v>
      </c>
      <c r="BO24" s="12">
        <f t="shared" si="17"/>
        <v>60</v>
      </c>
      <c r="BP24" s="12">
        <f t="shared" si="18"/>
        <v>41.379310344827587</v>
      </c>
      <c r="BQ24" s="12">
        <f t="shared" si="19"/>
        <v>10.344827586206897</v>
      </c>
      <c r="BR24" s="12">
        <v>580</v>
      </c>
      <c r="BS24" s="12">
        <v>145</v>
      </c>
      <c r="BT24" s="12">
        <v>60</v>
      </c>
      <c r="BU24" s="12">
        <v>0</v>
      </c>
      <c r="BV24" s="12">
        <v>0</v>
      </c>
      <c r="BW24" s="12">
        <v>0</v>
      </c>
      <c r="BX24" s="12">
        <v>0</v>
      </c>
      <c r="BY24" s="12">
        <v>0</v>
      </c>
      <c r="BZ24" s="12">
        <v>0</v>
      </c>
      <c r="CA24" s="12">
        <v>0</v>
      </c>
      <c r="CB24" s="12">
        <v>0</v>
      </c>
      <c r="CC24" s="12">
        <v>0</v>
      </c>
      <c r="CD24" s="12">
        <v>0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2">
        <v>100</v>
      </c>
      <c r="CN24" s="12">
        <v>25</v>
      </c>
      <c r="CO24" s="12">
        <v>0</v>
      </c>
      <c r="CP24" s="12">
        <v>0</v>
      </c>
      <c r="CQ24" s="12">
        <v>0</v>
      </c>
      <c r="CR24" s="12">
        <v>0</v>
      </c>
      <c r="CS24" s="12">
        <v>0</v>
      </c>
      <c r="CT24" s="12">
        <v>0</v>
      </c>
      <c r="CU24" s="12">
        <v>0</v>
      </c>
      <c r="CV24" s="12">
        <v>0</v>
      </c>
      <c r="CW24" s="12">
        <v>0</v>
      </c>
      <c r="CX24" s="12">
        <v>0</v>
      </c>
      <c r="CY24" s="12">
        <v>0</v>
      </c>
      <c r="CZ24" s="12">
        <v>0</v>
      </c>
      <c r="DA24" s="12">
        <v>0</v>
      </c>
      <c r="DB24" s="12">
        <v>3200</v>
      </c>
      <c r="DC24" s="12">
        <v>800</v>
      </c>
      <c r="DD24" s="12">
        <v>0</v>
      </c>
      <c r="DE24" s="12">
        <v>0</v>
      </c>
      <c r="DF24" s="12">
        <f t="shared" si="20"/>
        <v>12006.3</v>
      </c>
      <c r="DG24" s="12">
        <f t="shared" si="20"/>
        <v>3001.5749999999998</v>
      </c>
      <c r="DH24" s="12">
        <f t="shared" si="21"/>
        <v>1242.3311000000001</v>
      </c>
      <c r="DI24" s="12">
        <v>0</v>
      </c>
      <c r="DJ24" s="12">
        <v>0</v>
      </c>
      <c r="DK24" s="12">
        <v>0</v>
      </c>
      <c r="DL24" s="12">
        <v>0</v>
      </c>
      <c r="DM24" s="12">
        <v>0</v>
      </c>
      <c r="DN24" s="12">
        <v>0</v>
      </c>
      <c r="DO24" s="12">
        <v>0</v>
      </c>
      <c r="DP24" s="12">
        <v>0</v>
      </c>
      <c r="DQ24" s="12">
        <v>0</v>
      </c>
      <c r="DR24" s="12">
        <v>0</v>
      </c>
      <c r="DS24" s="12">
        <v>0</v>
      </c>
      <c r="DT24" s="12">
        <v>0</v>
      </c>
      <c r="DU24" s="12">
        <v>0</v>
      </c>
      <c r="DV24" s="12">
        <v>0</v>
      </c>
      <c r="DW24" s="12">
        <v>0</v>
      </c>
      <c r="DX24" s="12">
        <v>0</v>
      </c>
      <c r="DY24" s="12">
        <v>0</v>
      </c>
      <c r="DZ24" s="12">
        <v>0</v>
      </c>
      <c r="EA24" s="12">
        <v>0</v>
      </c>
      <c r="EB24" s="12">
        <f t="shared" si="22"/>
        <v>0</v>
      </c>
      <c r="EC24" s="12">
        <f t="shared" si="22"/>
        <v>0</v>
      </c>
      <c r="ED24" s="12">
        <f t="shared" si="23"/>
        <v>0</v>
      </c>
    </row>
    <row r="25" spans="1:134" s="15" customFormat="1" ht="20.25" customHeight="1">
      <c r="A25" s="11">
        <v>16</v>
      </c>
      <c r="B25" s="28" t="s">
        <v>25</v>
      </c>
      <c r="C25" s="12">
        <v>9422.86</v>
      </c>
      <c r="D25" s="12">
        <f t="shared" si="24"/>
        <v>13662.1</v>
      </c>
      <c r="E25" s="12">
        <f t="shared" si="24"/>
        <v>3415.5250000000001</v>
      </c>
      <c r="F25" s="12">
        <f t="shared" si="0"/>
        <v>2684.4279999999999</v>
      </c>
      <c r="G25" s="12">
        <f t="shared" si="1"/>
        <v>78.594886584053697</v>
      </c>
      <c r="H25" s="12">
        <f t="shared" si="2"/>
        <v>19.648721646013424</v>
      </c>
      <c r="I25" s="12">
        <f t="shared" si="3"/>
        <v>5700</v>
      </c>
      <c r="J25" s="12">
        <f t="shared" si="3"/>
        <v>1425</v>
      </c>
      <c r="K25" s="12">
        <f t="shared" si="3"/>
        <v>1357.4279999999999</v>
      </c>
      <c r="L25" s="12">
        <f t="shared" si="4"/>
        <v>95.258105263157887</v>
      </c>
      <c r="M25" s="12">
        <f t="shared" si="5"/>
        <v>23.814526315789472</v>
      </c>
      <c r="N25" s="12">
        <f t="shared" si="25"/>
        <v>1200</v>
      </c>
      <c r="O25" s="12">
        <f t="shared" si="6"/>
        <v>300</v>
      </c>
      <c r="P25" s="12">
        <f t="shared" si="6"/>
        <v>528.74800000000005</v>
      </c>
      <c r="Q25" s="12">
        <f t="shared" si="7"/>
        <v>176.24933333333334</v>
      </c>
      <c r="R25" s="12">
        <f t="shared" si="8"/>
        <v>44.062333333333335</v>
      </c>
      <c r="S25" s="12">
        <v>0</v>
      </c>
      <c r="T25" s="12">
        <v>0</v>
      </c>
      <c r="U25" s="12">
        <v>5.1379999999999999</v>
      </c>
      <c r="V25" s="12">
        <v>0</v>
      </c>
      <c r="W25" s="12">
        <v>0</v>
      </c>
      <c r="X25" s="12">
        <v>3000</v>
      </c>
      <c r="Y25" s="12">
        <v>750</v>
      </c>
      <c r="Z25" s="12">
        <v>474.89</v>
      </c>
      <c r="AA25" s="12">
        <f t="shared" si="11"/>
        <v>63.318666666666665</v>
      </c>
      <c r="AB25" s="12">
        <f t="shared" si="12"/>
        <v>15.829666666666666</v>
      </c>
      <c r="AC25" s="12">
        <v>1200</v>
      </c>
      <c r="AD25" s="12">
        <v>300</v>
      </c>
      <c r="AE25" s="12">
        <v>523.61</v>
      </c>
      <c r="AF25" s="12">
        <f t="shared" si="13"/>
        <v>174.53666666666666</v>
      </c>
      <c r="AG25" s="12">
        <f t="shared" si="14"/>
        <v>43.634166666666665</v>
      </c>
      <c r="AH25" s="12">
        <v>200</v>
      </c>
      <c r="AI25" s="12">
        <v>50</v>
      </c>
      <c r="AJ25" s="12">
        <v>84.6</v>
      </c>
      <c r="AK25" s="12">
        <f>AJ25/AI25*100</f>
        <v>169.2</v>
      </c>
      <c r="AL25" s="12">
        <f>AJ25/AH25*100</f>
        <v>42.3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7962.1</v>
      </c>
      <c r="AY25" s="12">
        <v>1990.5250000000001</v>
      </c>
      <c r="AZ25" s="12">
        <v>1327</v>
      </c>
      <c r="BA25" s="12">
        <v>0</v>
      </c>
      <c r="BB25" s="12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f t="shared" si="17"/>
        <v>1100</v>
      </c>
      <c r="BN25" s="12">
        <f t="shared" si="17"/>
        <v>275</v>
      </c>
      <c r="BO25" s="12">
        <f t="shared" si="17"/>
        <v>260.02999999999997</v>
      </c>
      <c r="BP25" s="12">
        <f t="shared" si="18"/>
        <v>94.556363636363628</v>
      </c>
      <c r="BQ25" s="12">
        <f t="shared" si="19"/>
        <v>23.639090909090907</v>
      </c>
      <c r="BR25" s="12">
        <v>1100</v>
      </c>
      <c r="BS25" s="12">
        <v>275</v>
      </c>
      <c r="BT25" s="12">
        <v>260.02999999999997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0</v>
      </c>
      <c r="CD25" s="12">
        <v>0</v>
      </c>
      <c r="CE25" s="12">
        <v>0</v>
      </c>
      <c r="CF25" s="12">
        <v>0</v>
      </c>
      <c r="CG25" s="12">
        <v>0</v>
      </c>
      <c r="CH25" s="12">
        <v>0</v>
      </c>
      <c r="CI25" s="12">
        <v>0</v>
      </c>
      <c r="CJ25" s="12">
        <v>0</v>
      </c>
      <c r="CK25" s="12">
        <v>0</v>
      </c>
      <c r="CL25" s="12">
        <v>0</v>
      </c>
      <c r="CM25" s="12">
        <v>200</v>
      </c>
      <c r="CN25" s="12">
        <v>50</v>
      </c>
      <c r="CO25" s="12">
        <v>9.16</v>
      </c>
      <c r="CP25" s="12">
        <v>200</v>
      </c>
      <c r="CQ25" s="12">
        <v>50</v>
      </c>
      <c r="CR25" s="12">
        <v>9.16</v>
      </c>
      <c r="CS25" s="12">
        <v>0</v>
      </c>
      <c r="CT25" s="12">
        <v>0</v>
      </c>
      <c r="CU25" s="12">
        <v>0</v>
      </c>
      <c r="CV25" s="12">
        <v>0</v>
      </c>
      <c r="CW25" s="12">
        <v>0</v>
      </c>
      <c r="CX25" s="12">
        <v>0</v>
      </c>
      <c r="CY25" s="12">
        <v>0</v>
      </c>
      <c r="CZ25" s="12">
        <v>0</v>
      </c>
      <c r="DA25" s="12">
        <v>0</v>
      </c>
      <c r="DB25" s="12">
        <v>0</v>
      </c>
      <c r="DC25" s="12">
        <v>0</v>
      </c>
      <c r="DD25" s="12">
        <v>0</v>
      </c>
      <c r="DE25" s="12">
        <v>0</v>
      </c>
      <c r="DF25" s="12">
        <f t="shared" si="20"/>
        <v>13662.1</v>
      </c>
      <c r="DG25" s="12">
        <f t="shared" si="20"/>
        <v>3415.5250000000001</v>
      </c>
      <c r="DH25" s="12">
        <f t="shared" si="21"/>
        <v>2684.4279999999999</v>
      </c>
      <c r="DI25" s="12">
        <v>0</v>
      </c>
      <c r="DJ25" s="12">
        <v>0</v>
      </c>
      <c r="DK25" s="12">
        <v>0</v>
      </c>
      <c r="DL25" s="12">
        <v>0</v>
      </c>
      <c r="DM25" s="12">
        <v>0</v>
      </c>
      <c r="DN25" s="12">
        <v>0</v>
      </c>
      <c r="DO25" s="12">
        <v>0</v>
      </c>
      <c r="DP25" s="12">
        <v>0</v>
      </c>
      <c r="DQ25" s="12">
        <v>0</v>
      </c>
      <c r="DR25" s="12">
        <v>0</v>
      </c>
      <c r="DS25" s="12">
        <v>0</v>
      </c>
      <c r="DT25" s="12">
        <v>0</v>
      </c>
      <c r="DU25" s="12">
        <v>0</v>
      </c>
      <c r="DV25" s="12">
        <v>0</v>
      </c>
      <c r="DW25" s="12">
        <v>0</v>
      </c>
      <c r="DX25" s="12">
        <v>0</v>
      </c>
      <c r="DY25" s="12">
        <v>0</v>
      </c>
      <c r="DZ25" s="12">
        <v>0</v>
      </c>
      <c r="EA25" s="12">
        <v>0</v>
      </c>
      <c r="EB25" s="12">
        <f t="shared" si="22"/>
        <v>0</v>
      </c>
      <c r="EC25" s="12">
        <f t="shared" si="22"/>
        <v>0</v>
      </c>
      <c r="ED25" s="12">
        <f t="shared" si="23"/>
        <v>0</v>
      </c>
    </row>
    <row r="26" spans="1:134" s="15" customFormat="1" ht="20.25" customHeight="1">
      <c r="A26" s="11">
        <v>17</v>
      </c>
      <c r="B26" s="28" t="s">
        <v>26</v>
      </c>
      <c r="C26" s="12">
        <v>6.0258000000000003</v>
      </c>
      <c r="D26" s="12">
        <f t="shared" si="24"/>
        <v>8104</v>
      </c>
      <c r="E26" s="12">
        <f t="shared" si="24"/>
        <v>2026</v>
      </c>
      <c r="F26" s="12">
        <f t="shared" si="0"/>
        <v>1279.1000000000001</v>
      </c>
      <c r="G26" s="12">
        <f t="shared" si="1"/>
        <v>63.134254689042457</v>
      </c>
      <c r="H26" s="12">
        <f t="shared" si="2"/>
        <v>15.783563672260614</v>
      </c>
      <c r="I26" s="12">
        <f t="shared" ref="I26:K33" si="26">S26+X26+AC26+AH26+AM26+AR26+BJ26+BR26+BU26+BX26+CA26+CD26+CJ26+CM26+CS26+CV26+DB26</f>
        <v>1297.7</v>
      </c>
      <c r="J26" s="12">
        <f t="shared" si="26"/>
        <v>324.42500000000001</v>
      </c>
      <c r="K26" s="12">
        <f t="shared" si="26"/>
        <v>144.69999999999999</v>
      </c>
      <c r="L26" s="12">
        <f t="shared" si="4"/>
        <v>44.601988132850423</v>
      </c>
      <c r="M26" s="12">
        <f t="shared" si="5"/>
        <v>11.150497033212606</v>
      </c>
      <c r="N26" s="12">
        <f t="shared" si="25"/>
        <v>496</v>
      </c>
      <c r="O26" s="12">
        <f t="shared" si="25"/>
        <v>124</v>
      </c>
      <c r="P26" s="12">
        <f t="shared" si="25"/>
        <v>85.9</v>
      </c>
      <c r="Q26" s="12">
        <f t="shared" si="7"/>
        <v>69.274193548387103</v>
      </c>
      <c r="R26" s="12">
        <f t="shared" si="8"/>
        <v>17.318548387096776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596.70000000000005</v>
      </c>
      <c r="Y26" s="12">
        <v>149.17500000000001</v>
      </c>
      <c r="Z26" s="12">
        <v>58.8</v>
      </c>
      <c r="AA26" s="12">
        <f t="shared" si="11"/>
        <v>39.416792357968824</v>
      </c>
      <c r="AB26" s="12">
        <f t="shared" si="12"/>
        <v>9.8541980894922059</v>
      </c>
      <c r="AC26" s="12">
        <v>496</v>
      </c>
      <c r="AD26" s="12">
        <v>124</v>
      </c>
      <c r="AE26" s="12">
        <v>85.9</v>
      </c>
      <c r="AF26" s="12">
        <f t="shared" si="13"/>
        <v>69.274193548387103</v>
      </c>
      <c r="AG26" s="12">
        <f t="shared" si="14"/>
        <v>17.318548387096776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6806.3</v>
      </c>
      <c r="AY26" s="12">
        <v>1701.575</v>
      </c>
      <c r="AZ26" s="12">
        <v>1134.4000000000001</v>
      </c>
      <c r="BA26" s="12">
        <v>0</v>
      </c>
      <c r="BB26" s="12">
        <v>0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0</v>
      </c>
      <c r="BJ26" s="12">
        <v>0</v>
      </c>
      <c r="BK26" s="12">
        <v>0</v>
      </c>
      <c r="BL26" s="12">
        <v>0</v>
      </c>
      <c r="BM26" s="12">
        <f t="shared" ref="BM26:BP33" si="27">BR26+BU26+BX26+CA26</f>
        <v>205</v>
      </c>
      <c r="BN26" s="12">
        <f t="shared" si="27"/>
        <v>51.25</v>
      </c>
      <c r="BO26" s="12">
        <f t="shared" si="27"/>
        <v>0</v>
      </c>
      <c r="BP26" s="12">
        <f t="shared" si="18"/>
        <v>0</v>
      </c>
      <c r="BQ26" s="12">
        <f t="shared" si="19"/>
        <v>0</v>
      </c>
      <c r="BR26" s="12">
        <v>205</v>
      </c>
      <c r="BS26" s="12">
        <v>51.25</v>
      </c>
      <c r="BT26" s="12">
        <v>0</v>
      </c>
      <c r="BU26" s="12">
        <v>0</v>
      </c>
      <c r="BV26" s="12">
        <v>0</v>
      </c>
      <c r="BW26" s="12">
        <v>0</v>
      </c>
      <c r="BX26" s="12">
        <v>0</v>
      </c>
      <c r="BY26" s="12">
        <v>0</v>
      </c>
      <c r="BZ26" s="12">
        <v>0</v>
      </c>
      <c r="CA26" s="12">
        <v>0</v>
      </c>
      <c r="CB26" s="12">
        <v>0</v>
      </c>
      <c r="CC26" s="12">
        <v>0</v>
      </c>
      <c r="CD26" s="12">
        <v>0</v>
      </c>
      <c r="CE26" s="12">
        <v>0</v>
      </c>
      <c r="CF26" s="12">
        <v>0</v>
      </c>
      <c r="CG26" s="12">
        <v>0</v>
      </c>
      <c r="CH26" s="12">
        <v>0</v>
      </c>
      <c r="CI26" s="12">
        <v>0</v>
      </c>
      <c r="CJ26" s="12">
        <v>0</v>
      </c>
      <c r="CK26" s="12">
        <v>0</v>
      </c>
      <c r="CL26" s="12">
        <v>0</v>
      </c>
      <c r="CM26" s="12">
        <v>0</v>
      </c>
      <c r="CN26" s="12">
        <v>0</v>
      </c>
      <c r="CO26" s="12">
        <v>0</v>
      </c>
      <c r="CP26" s="12">
        <v>0</v>
      </c>
      <c r="CQ26" s="12">
        <v>0</v>
      </c>
      <c r="CR26" s="12">
        <v>0</v>
      </c>
      <c r="CS26" s="12">
        <v>0</v>
      </c>
      <c r="CT26" s="12">
        <v>0</v>
      </c>
      <c r="CU26" s="12">
        <v>0</v>
      </c>
      <c r="CV26" s="12">
        <v>0</v>
      </c>
      <c r="CW26" s="12">
        <v>0</v>
      </c>
      <c r="CX26" s="12">
        <v>0</v>
      </c>
      <c r="CY26" s="12">
        <v>0</v>
      </c>
      <c r="CZ26" s="12">
        <v>0</v>
      </c>
      <c r="DA26" s="12">
        <v>0</v>
      </c>
      <c r="DB26" s="12">
        <v>0</v>
      </c>
      <c r="DC26" s="12">
        <v>0</v>
      </c>
      <c r="DD26" s="12">
        <v>0</v>
      </c>
      <c r="DE26" s="12">
        <v>0</v>
      </c>
      <c r="DF26" s="12">
        <f t="shared" ref="DF26:DG33" si="28">S26+X26+AC26+AH26+AM26+AR26+AU26+AX26+BA26+BD26+BG26+BJ26+BR26+BU26+BX26+CA26+CD26+CG26+CJ26+CM26+CS26+CV26+CY26+DB26</f>
        <v>8104</v>
      </c>
      <c r="DG26" s="12">
        <f t="shared" si="28"/>
        <v>2026</v>
      </c>
      <c r="DH26" s="12">
        <f t="shared" si="21"/>
        <v>1279.1000000000001</v>
      </c>
      <c r="DI26" s="12">
        <v>0</v>
      </c>
      <c r="DJ26" s="12">
        <v>0</v>
      </c>
      <c r="DK26" s="12">
        <v>0</v>
      </c>
      <c r="DL26" s="12">
        <v>0</v>
      </c>
      <c r="DM26" s="12">
        <v>0</v>
      </c>
      <c r="DN26" s="12">
        <v>0</v>
      </c>
      <c r="DO26" s="12">
        <v>0</v>
      </c>
      <c r="DP26" s="12">
        <v>0</v>
      </c>
      <c r="DQ26" s="12">
        <v>0</v>
      </c>
      <c r="DR26" s="12">
        <v>0</v>
      </c>
      <c r="DS26" s="12">
        <v>0</v>
      </c>
      <c r="DT26" s="12">
        <v>0</v>
      </c>
      <c r="DU26" s="12">
        <v>0</v>
      </c>
      <c r="DV26" s="12">
        <v>0</v>
      </c>
      <c r="DW26" s="12">
        <v>0</v>
      </c>
      <c r="DX26" s="12">
        <v>0</v>
      </c>
      <c r="DY26" s="12">
        <v>0</v>
      </c>
      <c r="DZ26" s="12">
        <v>0</v>
      </c>
      <c r="EA26" s="12">
        <v>0</v>
      </c>
      <c r="EB26" s="12">
        <f t="shared" ref="EB26:EC33" si="29">DI26+DL26+DO26+DR26+DU26+DX26</f>
        <v>0</v>
      </c>
      <c r="EC26" s="12">
        <f t="shared" si="29"/>
        <v>0</v>
      </c>
      <c r="ED26" s="12">
        <f t="shared" si="23"/>
        <v>0</v>
      </c>
    </row>
    <row r="27" spans="1:134" s="15" customFormat="1" ht="20.25" customHeight="1">
      <c r="A27" s="11">
        <v>18</v>
      </c>
      <c r="B27" s="28" t="s">
        <v>27</v>
      </c>
      <c r="C27" s="12">
        <v>10611.527099999999</v>
      </c>
      <c r="D27" s="12">
        <f t="shared" si="24"/>
        <v>18587.099999999999</v>
      </c>
      <c r="E27" s="12">
        <f t="shared" si="24"/>
        <v>4646.7749999999996</v>
      </c>
      <c r="F27" s="12">
        <f t="shared" si="0"/>
        <v>2771.0742999999998</v>
      </c>
      <c r="G27" s="12">
        <f t="shared" si="1"/>
        <v>59.634355009657234</v>
      </c>
      <c r="H27" s="12">
        <f t="shared" si="2"/>
        <v>14.908588752414309</v>
      </c>
      <c r="I27" s="12">
        <f t="shared" si="26"/>
        <v>4857</v>
      </c>
      <c r="J27" s="12">
        <f t="shared" si="26"/>
        <v>1214.25</v>
      </c>
      <c r="K27" s="12">
        <f t="shared" si="26"/>
        <v>482.67429999999996</v>
      </c>
      <c r="L27" s="12">
        <f t="shared" si="4"/>
        <v>39.750817376981672</v>
      </c>
      <c r="M27" s="12">
        <f t="shared" si="5"/>
        <v>9.937704344245418</v>
      </c>
      <c r="N27" s="12">
        <f t="shared" si="25"/>
        <v>1358.6</v>
      </c>
      <c r="O27" s="12">
        <f t="shared" si="25"/>
        <v>339.65</v>
      </c>
      <c r="P27" s="12">
        <f t="shared" si="25"/>
        <v>197.43130000000002</v>
      </c>
      <c r="Q27" s="12">
        <f t="shared" si="7"/>
        <v>58.127866921831306</v>
      </c>
      <c r="R27" s="12">
        <f t="shared" si="8"/>
        <v>14.531966730457826</v>
      </c>
      <c r="S27" s="12">
        <v>44.6</v>
      </c>
      <c r="T27" s="12">
        <v>11.15</v>
      </c>
      <c r="U27" s="12">
        <v>18.531300000000002</v>
      </c>
      <c r="V27" s="12">
        <f>U27/T27*100</f>
        <v>166.20000000000002</v>
      </c>
      <c r="W27" s="12">
        <f>U27/S27*100</f>
        <v>41.550000000000004</v>
      </c>
      <c r="X27" s="12">
        <v>1952.4</v>
      </c>
      <c r="Y27" s="12">
        <v>488.1</v>
      </c>
      <c r="Z27" s="12">
        <v>252.04300000000001</v>
      </c>
      <c r="AA27" s="12">
        <f t="shared" si="11"/>
        <v>51.63757426756812</v>
      </c>
      <c r="AB27" s="12">
        <f t="shared" si="12"/>
        <v>12.90939356689203</v>
      </c>
      <c r="AC27" s="12">
        <v>1314</v>
      </c>
      <c r="AD27" s="12">
        <v>328.5</v>
      </c>
      <c r="AE27" s="12">
        <v>178.9</v>
      </c>
      <c r="AF27" s="12">
        <f t="shared" si="13"/>
        <v>54.459665144596656</v>
      </c>
      <c r="AG27" s="12">
        <f t="shared" si="14"/>
        <v>13.614916286149164</v>
      </c>
      <c r="AH27" s="12">
        <v>120</v>
      </c>
      <c r="AI27" s="12">
        <v>30</v>
      </c>
      <c r="AJ27" s="12">
        <v>4</v>
      </c>
      <c r="AK27" s="12">
        <f t="shared" ref="AK27:AK34" si="30">AJ27/AI27*100</f>
        <v>13.333333333333334</v>
      </c>
      <c r="AL27" s="12">
        <f t="shared" ref="AL27:AL34" si="31">AJ27/AH27*100</f>
        <v>3.3333333333333335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13730.1</v>
      </c>
      <c r="AY27" s="12">
        <v>3432.5250000000001</v>
      </c>
      <c r="AZ27" s="12">
        <v>2288.4</v>
      </c>
      <c r="BA27" s="12">
        <v>0</v>
      </c>
      <c r="BB27" s="12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f t="shared" si="27"/>
        <v>1226</v>
      </c>
      <c r="BN27" s="12">
        <f t="shared" si="27"/>
        <v>306.5</v>
      </c>
      <c r="BO27" s="12">
        <f t="shared" si="27"/>
        <v>5.2</v>
      </c>
      <c r="BP27" s="12">
        <f t="shared" si="18"/>
        <v>1.6965742251223492</v>
      </c>
      <c r="BQ27" s="12">
        <f t="shared" si="19"/>
        <v>0.42414355628058731</v>
      </c>
      <c r="BR27" s="12">
        <v>1226</v>
      </c>
      <c r="BS27" s="12">
        <v>306.5</v>
      </c>
      <c r="BT27" s="12">
        <v>5.2</v>
      </c>
      <c r="BU27" s="12">
        <v>0</v>
      </c>
      <c r="BV27" s="12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v>0</v>
      </c>
      <c r="CH27" s="12">
        <v>0</v>
      </c>
      <c r="CI27" s="12">
        <v>0</v>
      </c>
      <c r="CJ27" s="12">
        <v>0</v>
      </c>
      <c r="CK27" s="12">
        <v>0</v>
      </c>
      <c r="CL27" s="12">
        <v>0</v>
      </c>
      <c r="CM27" s="12">
        <v>200</v>
      </c>
      <c r="CN27" s="12">
        <v>50</v>
      </c>
      <c r="CO27" s="12">
        <v>24</v>
      </c>
      <c r="CP27" s="12">
        <v>108</v>
      </c>
      <c r="CQ27" s="12">
        <v>27</v>
      </c>
      <c r="CR27" s="12">
        <v>0</v>
      </c>
      <c r="CS27" s="12">
        <v>0</v>
      </c>
      <c r="CT27" s="12">
        <v>0</v>
      </c>
      <c r="CU27" s="12">
        <v>0</v>
      </c>
      <c r="CV27" s="12">
        <v>0</v>
      </c>
      <c r="CW27" s="12">
        <v>0</v>
      </c>
      <c r="CX27" s="12">
        <v>0</v>
      </c>
      <c r="CY27" s="12">
        <v>0</v>
      </c>
      <c r="CZ27" s="12">
        <v>0</v>
      </c>
      <c r="DA27" s="12">
        <v>0</v>
      </c>
      <c r="DB27" s="12">
        <v>0</v>
      </c>
      <c r="DC27" s="12">
        <v>0</v>
      </c>
      <c r="DD27" s="12">
        <v>0</v>
      </c>
      <c r="DE27" s="12">
        <v>0</v>
      </c>
      <c r="DF27" s="12">
        <f t="shared" si="28"/>
        <v>18587.099999999999</v>
      </c>
      <c r="DG27" s="12">
        <f t="shared" si="28"/>
        <v>4646.7749999999996</v>
      </c>
      <c r="DH27" s="12">
        <f t="shared" si="21"/>
        <v>2771.0742999999998</v>
      </c>
      <c r="DI27" s="12">
        <v>0</v>
      </c>
      <c r="DJ27" s="12">
        <v>0</v>
      </c>
      <c r="DK27" s="12">
        <v>0</v>
      </c>
      <c r="DL27" s="12">
        <v>0</v>
      </c>
      <c r="DM27" s="12">
        <v>0</v>
      </c>
      <c r="DN27" s="12">
        <v>0</v>
      </c>
      <c r="DO27" s="12">
        <v>0</v>
      </c>
      <c r="DP27" s="12">
        <v>0</v>
      </c>
      <c r="DQ27" s="12">
        <v>0</v>
      </c>
      <c r="DR27" s="12">
        <v>0</v>
      </c>
      <c r="DS27" s="12">
        <v>0</v>
      </c>
      <c r="DT27" s="12">
        <v>0</v>
      </c>
      <c r="DU27" s="12">
        <v>0</v>
      </c>
      <c r="DV27" s="12">
        <v>0</v>
      </c>
      <c r="DW27" s="12">
        <v>0</v>
      </c>
      <c r="DX27" s="12">
        <v>0</v>
      </c>
      <c r="DY27" s="12">
        <v>0</v>
      </c>
      <c r="DZ27" s="12">
        <v>0</v>
      </c>
      <c r="EA27" s="12">
        <v>0</v>
      </c>
      <c r="EB27" s="12">
        <f t="shared" si="29"/>
        <v>0</v>
      </c>
      <c r="EC27" s="12">
        <f t="shared" si="29"/>
        <v>0</v>
      </c>
      <c r="ED27" s="12">
        <f t="shared" si="23"/>
        <v>0</v>
      </c>
    </row>
    <row r="28" spans="1:134" s="15" customFormat="1" ht="20.25" customHeight="1">
      <c r="A28" s="11">
        <v>19</v>
      </c>
      <c r="B28" s="28" t="s">
        <v>28</v>
      </c>
      <c r="C28" s="12">
        <v>3.4</v>
      </c>
      <c r="D28" s="12">
        <f t="shared" si="24"/>
        <v>49311.7</v>
      </c>
      <c r="E28" s="12">
        <f t="shared" si="24"/>
        <v>12327.924999999999</v>
      </c>
      <c r="F28" s="12">
        <f t="shared" si="0"/>
        <v>6717.3448000000008</v>
      </c>
      <c r="G28" s="12">
        <f t="shared" si="1"/>
        <v>54.488851935747505</v>
      </c>
      <c r="H28" s="12">
        <f t="shared" si="2"/>
        <v>13.622212983936876</v>
      </c>
      <c r="I28" s="12">
        <f t="shared" si="26"/>
        <v>12017.800000000001</v>
      </c>
      <c r="J28" s="12">
        <f t="shared" si="26"/>
        <v>3004.4500000000003</v>
      </c>
      <c r="K28" s="12">
        <f t="shared" si="26"/>
        <v>501.74480000000005</v>
      </c>
      <c r="L28" s="12">
        <f t="shared" si="4"/>
        <v>16.700054918537504</v>
      </c>
      <c r="M28" s="12">
        <f t="shared" si="5"/>
        <v>4.1750137296343759</v>
      </c>
      <c r="N28" s="12">
        <f t="shared" si="25"/>
        <v>5141.7</v>
      </c>
      <c r="O28" s="12">
        <f t="shared" si="25"/>
        <v>1285.425</v>
      </c>
      <c r="P28" s="12">
        <f t="shared" si="25"/>
        <v>236.07679999999999</v>
      </c>
      <c r="Q28" s="12">
        <f t="shared" si="7"/>
        <v>18.365661162650486</v>
      </c>
      <c r="R28" s="12">
        <f t="shared" si="8"/>
        <v>4.5914152906626216</v>
      </c>
      <c r="S28" s="12">
        <v>0</v>
      </c>
      <c r="T28" s="12">
        <v>0</v>
      </c>
      <c r="U28" s="12">
        <v>0.1268</v>
      </c>
      <c r="V28" s="12">
        <v>0</v>
      </c>
      <c r="W28" s="12">
        <v>0</v>
      </c>
      <c r="X28" s="12">
        <v>2590</v>
      </c>
      <c r="Y28" s="12">
        <v>647.5</v>
      </c>
      <c r="Z28" s="12">
        <v>148.4</v>
      </c>
      <c r="AA28" s="12">
        <f t="shared" si="11"/>
        <v>22.918918918918919</v>
      </c>
      <c r="AB28" s="12">
        <f t="shared" si="12"/>
        <v>5.7297297297297298</v>
      </c>
      <c r="AC28" s="12">
        <v>5141.7</v>
      </c>
      <c r="AD28" s="12">
        <v>1285.425</v>
      </c>
      <c r="AE28" s="12">
        <v>235.95</v>
      </c>
      <c r="AF28" s="12">
        <f t="shared" si="13"/>
        <v>18.355796720928875</v>
      </c>
      <c r="AG28" s="12">
        <f t="shared" si="14"/>
        <v>4.5889491802322189</v>
      </c>
      <c r="AH28" s="12">
        <v>40</v>
      </c>
      <c r="AI28" s="12">
        <v>10</v>
      </c>
      <c r="AJ28" s="12">
        <v>10</v>
      </c>
      <c r="AK28" s="12">
        <f t="shared" si="30"/>
        <v>100</v>
      </c>
      <c r="AL28" s="12">
        <f t="shared" si="31"/>
        <v>25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37293.9</v>
      </c>
      <c r="AY28" s="12">
        <v>9323.4750000000004</v>
      </c>
      <c r="AZ28" s="12">
        <v>6215.6</v>
      </c>
      <c r="BA28" s="12">
        <v>0</v>
      </c>
      <c r="BB28" s="12">
        <v>0</v>
      </c>
      <c r="BC28" s="12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0</v>
      </c>
      <c r="BI28" s="12">
        <v>0</v>
      </c>
      <c r="BJ28" s="12">
        <v>0</v>
      </c>
      <c r="BK28" s="12">
        <v>0</v>
      </c>
      <c r="BL28" s="12">
        <v>0</v>
      </c>
      <c r="BM28" s="12">
        <f t="shared" si="27"/>
        <v>886.1</v>
      </c>
      <c r="BN28" s="12">
        <f t="shared" si="27"/>
        <v>221.52500000000001</v>
      </c>
      <c r="BO28" s="12">
        <f t="shared" si="27"/>
        <v>76</v>
      </c>
      <c r="BP28" s="12">
        <f t="shared" si="18"/>
        <v>34.307640221193999</v>
      </c>
      <c r="BQ28" s="12">
        <f t="shared" si="19"/>
        <v>8.5769100552984998</v>
      </c>
      <c r="BR28" s="12">
        <v>616</v>
      </c>
      <c r="BS28" s="12">
        <v>154</v>
      </c>
      <c r="BT28" s="12">
        <v>66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270.10000000000002</v>
      </c>
      <c r="CB28" s="12">
        <v>67.525000000000006</v>
      </c>
      <c r="CC28" s="12">
        <v>10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3360</v>
      </c>
      <c r="CN28" s="12">
        <v>840</v>
      </c>
      <c r="CO28" s="12">
        <v>31.268000000000001</v>
      </c>
      <c r="CP28" s="12">
        <v>960</v>
      </c>
      <c r="CQ28" s="12">
        <v>240</v>
      </c>
      <c r="CR28" s="12">
        <v>31.268000000000001</v>
      </c>
      <c r="CS28" s="12">
        <v>0</v>
      </c>
      <c r="CT28" s="12">
        <v>0</v>
      </c>
      <c r="CU28" s="12">
        <v>0</v>
      </c>
      <c r="CV28" s="12">
        <v>0</v>
      </c>
      <c r="CW28" s="12">
        <v>0</v>
      </c>
      <c r="CX28" s="12">
        <v>0</v>
      </c>
      <c r="CY28" s="12">
        <v>0</v>
      </c>
      <c r="CZ28" s="12">
        <v>0</v>
      </c>
      <c r="DA28" s="12">
        <v>0</v>
      </c>
      <c r="DB28" s="12">
        <v>0</v>
      </c>
      <c r="DC28" s="12">
        <v>0</v>
      </c>
      <c r="DD28" s="12">
        <v>0</v>
      </c>
      <c r="DE28" s="12">
        <v>0</v>
      </c>
      <c r="DF28" s="12">
        <f t="shared" si="28"/>
        <v>49311.7</v>
      </c>
      <c r="DG28" s="12">
        <f t="shared" si="28"/>
        <v>12327.924999999999</v>
      </c>
      <c r="DH28" s="12">
        <f t="shared" si="21"/>
        <v>6717.3448000000008</v>
      </c>
      <c r="DI28" s="12">
        <v>0</v>
      </c>
      <c r="DJ28" s="12">
        <v>0</v>
      </c>
      <c r="DK28" s="12">
        <v>0</v>
      </c>
      <c r="DL28" s="12">
        <v>0</v>
      </c>
      <c r="DM28" s="12">
        <v>0</v>
      </c>
      <c r="DN28" s="12">
        <v>0</v>
      </c>
      <c r="DO28" s="12">
        <v>0</v>
      </c>
      <c r="DP28" s="12">
        <v>0</v>
      </c>
      <c r="DQ28" s="12">
        <v>0</v>
      </c>
      <c r="DR28" s="12">
        <v>0</v>
      </c>
      <c r="DS28" s="12">
        <v>0</v>
      </c>
      <c r="DT28" s="12">
        <v>0</v>
      </c>
      <c r="DU28" s="12">
        <v>0</v>
      </c>
      <c r="DV28" s="12">
        <v>0</v>
      </c>
      <c r="DW28" s="12">
        <v>0</v>
      </c>
      <c r="DX28" s="12">
        <v>0</v>
      </c>
      <c r="DY28" s="12">
        <v>0</v>
      </c>
      <c r="DZ28" s="12">
        <v>0</v>
      </c>
      <c r="EA28" s="12">
        <v>0</v>
      </c>
      <c r="EB28" s="12">
        <f t="shared" si="29"/>
        <v>0</v>
      </c>
      <c r="EC28" s="12">
        <f t="shared" si="29"/>
        <v>0</v>
      </c>
      <c r="ED28" s="12">
        <f t="shared" si="23"/>
        <v>0</v>
      </c>
    </row>
    <row r="29" spans="1:134" s="15" customFormat="1" ht="20.25" customHeight="1">
      <c r="A29" s="11">
        <v>20</v>
      </c>
      <c r="B29" s="28" t="s">
        <v>29</v>
      </c>
      <c r="C29" s="12">
        <v>555.81619999999998</v>
      </c>
      <c r="D29" s="12">
        <f t="shared" si="24"/>
        <v>15391</v>
      </c>
      <c r="E29" s="12">
        <f t="shared" si="24"/>
        <v>3847.75</v>
      </c>
      <c r="F29" s="12">
        <f t="shared" si="0"/>
        <v>2033.9291000000001</v>
      </c>
      <c r="G29" s="12">
        <f t="shared" si="1"/>
        <v>52.860219608862323</v>
      </c>
      <c r="H29" s="12">
        <f t="shared" si="2"/>
        <v>13.215054902215581</v>
      </c>
      <c r="I29" s="12">
        <f t="shared" si="26"/>
        <v>4450.6000000000004</v>
      </c>
      <c r="J29" s="12">
        <f t="shared" si="26"/>
        <v>1112.6500000000001</v>
      </c>
      <c r="K29" s="12">
        <f t="shared" si="26"/>
        <v>210.5291</v>
      </c>
      <c r="L29" s="12">
        <f t="shared" si="4"/>
        <v>18.921412843212149</v>
      </c>
      <c r="M29" s="12">
        <f t="shared" si="5"/>
        <v>4.7303532108030373</v>
      </c>
      <c r="N29" s="12">
        <f t="shared" si="25"/>
        <v>1502</v>
      </c>
      <c r="O29" s="12">
        <f t="shared" si="25"/>
        <v>375.5</v>
      </c>
      <c r="P29" s="12">
        <f t="shared" si="25"/>
        <v>194.92910000000001</v>
      </c>
      <c r="Q29" s="12">
        <f t="shared" si="7"/>
        <v>51.91187749667111</v>
      </c>
      <c r="R29" s="12">
        <f t="shared" si="8"/>
        <v>12.977969374167778</v>
      </c>
      <c r="S29" s="12">
        <v>0</v>
      </c>
      <c r="T29" s="12">
        <v>0</v>
      </c>
      <c r="U29" s="12">
        <v>0.12909999999999999</v>
      </c>
      <c r="V29" s="12">
        <v>0</v>
      </c>
      <c r="W29" s="12">
        <v>0</v>
      </c>
      <c r="X29" s="12">
        <v>1586.5</v>
      </c>
      <c r="Y29" s="12">
        <v>396.625</v>
      </c>
      <c r="Z29" s="12">
        <v>0</v>
      </c>
      <c r="AA29" s="12">
        <f t="shared" si="11"/>
        <v>0</v>
      </c>
      <c r="AB29" s="12">
        <f t="shared" si="12"/>
        <v>0</v>
      </c>
      <c r="AC29" s="12">
        <v>1502</v>
      </c>
      <c r="AD29" s="12">
        <v>375.5</v>
      </c>
      <c r="AE29" s="12">
        <v>194.8</v>
      </c>
      <c r="AF29" s="12">
        <f t="shared" si="13"/>
        <v>51.877496671105192</v>
      </c>
      <c r="AG29" s="12">
        <f t="shared" si="14"/>
        <v>12.969374167776298</v>
      </c>
      <c r="AH29" s="12">
        <v>63.8</v>
      </c>
      <c r="AI29" s="12">
        <v>15.95</v>
      </c>
      <c r="AJ29" s="12">
        <v>0</v>
      </c>
      <c r="AK29" s="12">
        <f t="shared" si="30"/>
        <v>0</v>
      </c>
      <c r="AL29" s="12">
        <f t="shared" si="31"/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10940.4</v>
      </c>
      <c r="AY29" s="12">
        <v>2735.1</v>
      </c>
      <c r="AZ29" s="12">
        <v>1823.4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f t="shared" si="27"/>
        <v>1298.3</v>
      </c>
      <c r="BN29" s="12">
        <f t="shared" si="27"/>
        <v>324.57499999999999</v>
      </c>
      <c r="BO29" s="12">
        <f t="shared" si="27"/>
        <v>15.6</v>
      </c>
      <c r="BP29" s="12">
        <f t="shared" si="18"/>
        <v>4.8062851421089121</v>
      </c>
      <c r="BQ29" s="12">
        <f t="shared" si="19"/>
        <v>1.201571285527228</v>
      </c>
      <c r="BR29" s="12">
        <v>1298.3</v>
      </c>
      <c r="BS29" s="12">
        <v>324.57499999999999</v>
      </c>
      <c r="BT29" s="12">
        <v>15.6</v>
      </c>
      <c r="BU29" s="12">
        <v>0</v>
      </c>
      <c r="BV29" s="12">
        <v>0</v>
      </c>
      <c r="BW29" s="12">
        <v>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0</v>
      </c>
      <c r="CD29" s="12">
        <v>0</v>
      </c>
      <c r="CE29" s="12">
        <v>0</v>
      </c>
      <c r="CF29" s="12">
        <v>0</v>
      </c>
      <c r="CG29" s="12">
        <v>0</v>
      </c>
      <c r="CH29" s="12">
        <v>0</v>
      </c>
      <c r="CI29" s="12">
        <v>0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0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>
        <v>0</v>
      </c>
      <c r="CY29" s="12">
        <v>0</v>
      </c>
      <c r="CZ29" s="12">
        <v>0</v>
      </c>
      <c r="DA29" s="12">
        <v>0</v>
      </c>
      <c r="DB29" s="12">
        <v>0</v>
      </c>
      <c r="DC29" s="12">
        <v>0</v>
      </c>
      <c r="DD29" s="12">
        <v>0</v>
      </c>
      <c r="DE29" s="12">
        <v>0</v>
      </c>
      <c r="DF29" s="12">
        <f t="shared" si="28"/>
        <v>15391</v>
      </c>
      <c r="DG29" s="12">
        <f t="shared" si="28"/>
        <v>3847.75</v>
      </c>
      <c r="DH29" s="12">
        <f t="shared" si="21"/>
        <v>2033.9291000000001</v>
      </c>
      <c r="DI29" s="12">
        <v>0</v>
      </c>
      <c r="DJ29" s="12">
        <v>0</v>
      </c>
      <c r="DK29" s="12">
        <v>0</v>
      </c>
      <c r="DL29" s="12">
        <v>0</v>
      </c>
      <c r="DM29" s="12">
        <v>0</v>
      </c>
      <c r="DN29" s="12">
        <v>0</v>
      </c>
      <c r="DO29" s="12">
        <v>0</v>
      </c>
      <c r="DP29" s="12">
        <v>0</v>
      </c>
      <c r="DQ29" s="12">
        <v>0</v>
      </c>
      <c r="DR29" s="12">
        <v>0</v>
      </c>
      <c r="DS29" s="12">
        <v>0</v>
      </c>
      <c r="DT29" s="12">
        <v>0</v>
      </c>
      <c r="DU29" s="12">
        <v>0</v>
      </c>
      <c r="DV29" s="12">
        <v>0</v>
      </c>
      <c r="DW29" s="12">
        <v>0</v>
      </c>
      <c r="DX29" s="12">
        <v>0</v>
      </c>
      <c r="DY29" s="12">
        <v>0</v>
      </c>
      <c r="DZ29" s="12">
        <v>0</v>
      </c>
      <c r="EA29" s="12">
        <v>0</v>
      </c>
      <c r="EB29" s="12">
        <f t="shared" si="29"/>
        <v>0</v>
      </c>
      <c r="EC29" s="12">
        <f t="shared" si="29"/>
        <v>0</v>
      </c>
      <c r="ED29" s="12">
        <f t="shared" si="23"/>
        <v>0</v>
      </c>
    </row>
    <row r="30" spans="1:134" s="15" customFormat="1" ht="20.25" customHeight="1">
      <c r="A30" s="11">
        <v>21</v>
      </c>
      <c r="B30" s="28" t="s">
        <v>30</v>
      </c>
      <c r="C30" s="12">
        <v>1652.5031999999999</v>
      </c>
      <c r="D30" s="12">
        <f t="shared" si="24"/>
        <v>8970.7999999999993</v>
      </c>
      <c r="E30" s="12">
        <f t="shared" si="24"/>
        <v>2242.6999999999998</v>
      </c>
      <c r="F30" s="12">
        <f t="shared" si="0"/>
        <v>1453.9399999999998</v>
      </c>
      <c r="G30" s="12">
        <f t="shared" si="1"/>
        <v>64.829892540241673</v>
      </c>
      <c r="H30" s="12">
        <f t="shared" si="2"/>
        <v>16.207473135060418</v>
      </c>
      <c r="I30" s="12">
        <f t="shared" si="26"/>
        <v>1472.6</v>
      </c>
      <c r="J30" s="12">
        <f t="shared" si="26"/>
        <v>368.15</v>
      </c>
      <c r="K30" s="12">
        <f t="shared" si="26"/>
        <v>204.34</v>
      </c>
      <c r="L30" s="12">
        <f t="shared" si="4"/>
        <v>55.504549775906561</v>
      </c>
      <c r="M30" s="12">
        <f t="shared" si="5"/>
        <v>13.87613744397664</v>
      </c>
      <c r="N30" s="12">
        <f t="shared" si="25"/>
        <v>1028</v>
      </c>
      <c r="O30" s="12">
        <f t="shared" si="25"/>
        <v>257</v>
      </c>
      <c r="P30" s="12">
        <f t="shared" si="25"/>
        <v>163.34</v>
      </c>
      <c r="Q30" s="12">
        <f t="shared" si="7"/>
        <v>63.556420233463044</v>
      </c>
      <c r="R30" s="12">
        <f t="shared" si="8"/>
        <v>15.889105058365761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374.6</v>
      </c>
      <c r="Y30" s="12">
        <v>93.65</v>
      </c>
      <c r="Z30" s="12">
        <v>5</v>
      </c>
      <c r="AA30" s="12">
        <f t="shared" si="11"/>
        <v>5.3390282968499729</v>
      </c>
      <c r="AB30" s="12">
        <f t="shared" si="12"/>
        <v>1.3347570742124932</v>
      </c>
      <c r="AC30" s="12">
        <v>1028</v>
      </c>
      <c r="AD30" s="12">
        <v>257</v>
      </c>
      <c r="AE30" s="12">
        <v>163.34</v>
      </c>
      <c r="AF30" s="12">
        <f t="shared" si="13"/>
        <v>63.556420233463044</v>
      </c>
      <c r="AG30" s="12">
        <f t="shared" si="14"/>
        <v>15.889105058365761</v>
      </c>
      <c r="AH30" s="12">
        <v>70</v>
      </c>
      <c r="AI30" s="12">
        <v>17.5</v>
      </c>
      <c r="AJ30" s="12">
        <v>30</v>
      </c>
      <c r="AK30" s="12">
        <f t="shared" si="30"/>
        <v>171.42857142857142</v>
      </c>
      <c r="AL30" s="12">
        <f t="shared" si="31"/>
        <v>42.857142857142854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7498.2</v>
      </c>
      <c r="AY30" s="12">
        <v>1874.55</v>
      </c>
      <c r="AZ30" s="12">
        <v>1249.5999999999999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f t="shared" si="27"/>
        <v>0</v>
      </c>
      <c r="BN30" s="12">
        <f t="shared" si="27"/>
        <v>0</v>
      </c>
      <c r="BO30" s="12">
        <f t="shared" si="27"/>
        <v>0</v>
      </c>
      <c r="BP30" s="12">
        <f t="shared" si="27"/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  <c r="CN30" s="12">
        <v>0</v>
      </c>
      <c r="CO30" s="12">
        <v>6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12">
        <v>0</v>
      </c>
      <c r="CY30" s="12">
        <v>0</v>
      </c>
      <c r="CZ30" s="12">
        <v>0</v>
      </c>
      <c r="DA30" s="12">
        <v>0</v>
      </c>
      <c r="DB30" s="12">
        <v>0</v>
      </c>
      <c r="DC30" s="12">
        <v>0</v>
      </c>
      <c r="DD30" s="12">
        <v>0</v>
      </c>
      <c r="DE30" s="12">
        <v>0</v>
      </c>
      <c r="DF30" s="12">
        <f t="shared" si="28"/>
        <v>8970.7999999999993</v>
      </c>
      <c r="DG30" s="12">
        <f t="shared" si="28"/>
        <v>2242.6999999999998</v>
      </c>
      <c r="DH30" s="12">
        <f t="shared" si="21"/>
        <v>1453.9399999999998</v>
      </c>
      <c r="DI30" s="12">
        <v>0</v>
      </c>
      <c r="DJ30" s="12">
        <v>0</v>
      </c>
      <c r="DK30" s="12">
        <v>0</v>
      </c>
      <c r="DL30" s="12">
        <v>0</v>
      </c>
      <c r="DM30" s="12">
        <v>0</v>
      </c>
      <c r="DN30" s="12">
        <v>0</v>
      </c>
      <c r="DO30" s="12">
        <v>0</v>
      </c>
      <c r="DP30" s="12">
        <v>0</v>
      </c>
      <c r="DQ30" s="12">
        <v>0</v>
      </c>
      <c r="DR30" s="12">
        <v>0</v>
      </c>
      <c r="DS30" s="12">
        <v>0</v>
      </c>
      <c r="DT30" s="12">
        <v>0</v>
      </c>
      <c r="DU30" s="12">
        <v>0</v>
      </c>
      <c r="DV30" s="12">
        <v>0</v>
      </c>
      <c r="DW30" s="12">
        <v>0</v>
      </c>
      <c r="DX30" s="12">
        <v>0</v>
      </c>
      <c r="DY30" s="12">
        <v>0</v>
      </c>
      <c r="DZ30" s="12">
        <v>0</v>
      </c>
      <c r="EA30" s="12">
        <v>0</v>
      </c>
      <c r="EB30" s="12">
        <f t="shared" si="29"/>
        <v>0</v>
      </c>
      <c r="EC30" s="12">
        <f t="shared" si="29"/>
        <v>0</v>
      </c>
      <c r="ED30" s="12">
        <f t="shared" si="23"/>
        <v>0</v>
      </c>
    </row>
    <row r="31" spans="1:134" s="15" customFormat="1" ht="20.25" customHeight="1">
      <c r="A31" s="11">
        <v>22</v>
      </c>
      <c r="B31" s="28" t="s">
        <v>31</v>
      </c>
      <c r="C31" s="12">
        <v>1789.7029000000002</v>
      </c>
      <c r="D31" s="12">
        <f t="shared" si="24"/>
        <v>36638.1</v>
      </c>
      <c r="E31" s="12">
        <f t="shared" si="24"/>
        <v>9159.5249999999996</v>
      </c>
      <c r="F31" s="12">
        <f t="shared" si="0"/>
        <v>5521.7304999999997</v>
      </c>
      <c r="G31" s="12">
        <f t="shared" si="1"/>
        <v>60.284026737194338</v>
      </c>
      <c r="H31" s="12">
        <f t="shared" si="2"/>
        <v>15.071006684298585</v>
      </c>
      <c r="I31" s="12">
        <f t="shared" si="26"/>
        <v>9970</v>
      </c>
      <c r="J31" s="12">
        <f t="shared" si="26"/>
        <v>2492.5</v>
      </c>
      <c r="K31" s="12">
        <f t="shared" si="26"/>
        <v>1077.1305</v>
      </c>
      <c r="L31" s="12">
        <f t="shared" si="4"/>
        <v>43.214864593781343</v>
      </c>
      <c r="M31" s="12">
        <f t="shared" si="5"/>
        <v>10.803716148445336</v>
      </c>
      <c r="N31" s="12">
        <f t="shared" si="25"/>
        <v>2865</v>
      </c>
      <c r="O31" s="12">
        <f t="shared" si="25"/>
        <v>716.25</v>
      </c>
      <c r="P31" s="12">
        <f t="shared" si="25"/>
        <v>662.72210000000007</v>
      </c>
      <c r="Q31" s="12">
        <f t="shared" si="7"/>
        <v>92.526645724258287</v>
      </c>
      <c r="R31" s="12">
        <f t="shared" si="8"/>
        <v>23.131661431064572</v>
      </c>
      <c r="S31" s="12">
        <v>10</v>
      </c>
      <c r="T31" s="12">
        <v>2.5</v>
      </c>
      <c r="U31" s="12">
        <v>11.8721</v>
      </c>
      <c r="V31" s="12">
        <f>U31/T31*100</f>
        <v>474.88399999999996</v>
      </c>
      <c r="W31" s="12">
        <f>U31/S31*100</f>
        <v>118.72099999999999</v>
      </c>
      <c r="X31" s="12">
        <v>2355</v>
      </c>
      <c r="Y31" s="12">
        <v>588.75</v>
      </c>
      <c r="Z31" s="12">
        <v>2.5230000000000001</v>
      </c>
      <c r="AA31" s="12">
        <f t="shared" si="11"/>
        <v>0.42853503184713382</v>
      </c>
      <c r="AB31" s="12">
        <f t="shared" si="12"/>
        <v>0.10713375796178345</v>
      </c>
      <c r="AC31" s="12">
        <v>2855</v>
      </c>
      <c r="AD31" s="12">
        <v>713.75</v>
      </c>
      <c r="AE31" s="12">
        <v>650.85</v>
      </c>
      <c r="AF31" s="12">
        <f t="shared" si="13"/>
        <v>91.187390542907181</v>
      </c>
      <c r="AG31" s="12">
        <f t="shared" si="14"/>
        <v>22.796847635726795</v>
      </c>
      <c r="AH31" s="12">
        <v>350</v>
      </c>
      <c r="AI31" s="12">
        <v>87.5</v>
      </c>
      <c r="AJ31" s="12">
        <v>0</v>
      </c>
      <c r="AK31" s="12">
        <f t="shared" si="30"/>
        <v>0</v>
      </c>
      <c r="AL31" s="12">
        <f t="shared" si="31"/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26668.1</v>
      </c>
      <c r="AY31" s="12">
        <v>6667.0249999999996</v>
      </c>
      <c r="AZ31" s="12">
        <v>4444.6000000000004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f t="shared" si="27"/>
        <v>1900</v>
      </c>
      <c r="BN31" s="12">
        <f t="shared" si="27"/>
        <v>475</v>
      </c>
      <c r="BO31" s="12">
        <f t="shared" si="27"/>
        <v>261.48540000000003</v>
      </c>
      <c r="BP31" s="12">
        <f>BO31/BN31*100</f>
        <v>55.049557894736843</v>
      </c>
      <c r="BQ31" s="12">
        <f>BO31/BM31*100</f>
        <v>13.762389473684211</v>
      </c>
      <c r="BR31" s="12">
        <v>1900</v>
      </c>
      <c r="BS31" s="12">
        <v>475</v>
      </c>
      <c r="BT31" s="12">
        <v>261.48540000000003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2500</v>
      </c>
      <c r="CN31" s="12">
        <v>625</v>
      </c>
      <c r="CO31" s="12">
        <v>150.4</v>
      </c>
      <c r="CP31" s="12">
        <v>1500</v>
      </c>
      <c r="CQ31" s="12">
        <v>375</v>
      </c>
      <c r="CR31" s="12">
        <v>138.4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>
        <v>0</v>
      </c>
      <c r="CY31" s="12">
        <v>0</v>
      </c>
      <c r="CZ31" s="12">
        <v>0</v>
      </c>
      <c r="DA31" s="12">
        <v>0</v>
      </c>
      <c r="DB31" s="12">
        <v>0</v>
      </c>
      <c r="DC31" s="12">
        <v>0</v>
      </c>
      <c r="DD31" s="12">
        <v>0</v>
      </c>
      <c r="DE31" s="12">
        <v>0</v>
      </c>
      <c r="DF31" s="12">
        <f t="shared" si="28"/>
        <v>36638.1</v>
      </c>
      <c r="DG31" s="12">
        <f t="shared" si="28"/>
        <v>9159.5249999999996</v>
      </c>
      <c r="DH31" s="12">
        <f t="shared" si="21"/>
        <v>5521.7304999999997</v>
      </c>
      <c r="DI31" s="12">
        <v>0</v>
      </c>
      <c r="DJ31" s="12">
        <v>0</v>
      </c>
      <c r="DK31" s="12">
        <v>0</v>
      </c>
      <c r="DL31" s="12">
        <v>0</v>
      </c>
      <c r="DM31" s="12">
        <v>0</v>
      </c>
      <c r="DN31" s="12">
        <v>0</v>
      </c>
      <c r="DO31" s="12">
        <v>0</v>
      </c>
      <c r="DP31" s="12">
        <v>0</v>
      </c>
      <c r="DQ31" s="12">
        <v>0</v>
      </c>
      <c r="DR31" s="12">
        <v>0</v>
      </c>
      <c r="DS31" s="12">
        <v>0</v>
      </c>
      <c r="DT31" s="12">
        <v>0</v>
      </c>
      <c r="DU31" s="12">
        <v>0</v>
      </c>
      <c r="DV31" s="12">
        <v>0</v>
      </c>
      <c r="DW31" s="12">
        <v>0</v>
      </c>
      <c r="DX31" s="12">
        <v>0</v>
      </c>
      <c r="DY31" s="12">
        <v>0</v>
      </c>
      <c r="DZ31" s="12">
        <v>0</v>
      </c>
      <c r="EA31" s="12">
        <v>0</v>
      </c>
      <c r="EB31" s="12">
        <f t="shared" si="29"/>
        <v>0</v>
      </c>
      <c r="EC31" s="12">
        <f t="shared" si="29"/>
        <v>0</v>
      </c>
      <c r="ED31" s="12">
        <f t="shared" si="23"/>
        <v>0</v>
      </c>
    </row>
    <row r="32" spans="1:134" s="15" customFormat="1" ht="20.25" customHeight="1">
      <c r="A32" s="11">
        <v>23</v>
      </c>
      <c r="B32" s="28" t="s">
        <v>32</v>
      </c>
      <c r="C32" s="12">
        <v>10786.705699999999</v>
      </c>
      <c r="D32" s="12">
        <f t="shared" si="24"/>
        <v>56063.5</v>
      </c>
      <c r="E32" s="12">
        <f t="shared" si="24"/>
        <v>14015.875</v>
      </c>
      <c r="F32" s="12">
        <f t="shared" si="0"/>
        <v>9440.4629999999997</v>
      </c>
      <c r="G32" s="12">
        <f t="shared" si="1"/>
        <v>67.355502242992316</v>
      </c>
      <c r="H32" s="12">
        <f t="shared" si="2"/>
        <v>16.838875560748079</v>
      </c>
      <c r="I32" s="12">
        <f t="shared" si="26"/>
        <v>15636</v>
      </c>
      <c r="J32" s="12">
        <f t="shared" si="26"/>
        <v>3909</v>
      </c>
      <c r="K32" s="12">
        <f t="shared" si="26"/>
        <v>2702.4630000000002</v>
      </c>
      <c r="L32" s="12">
        <f t="shared" si="4"/>
        <v>69.134382194934773</v>
      </c>
      <c r="M32" s="12">
        <f t="shared" si="5"/>
        <v>17.283595548733693</v>
      </c>
      <c r="N32" s="12">
        <f t="shared" si="25"/>
        <v>7330</v>
      </c>
      <c r="O32" s="12">
        <f t="shared" si="25"/>
        <v>1832.5</v>
      </c>
      <c r="P32" s="12">
        <f t="shared" si="25"/>
        <v>2063.328</v>
      </c>
      <c r="Q32" s="12">
        <f t="shared" si="7"/>
        <v>112.59634379263301</v>
      </c>
      <c r="R32" s="12">
        <f t="shared" si="8"/>
        <v>28.149085948158252</v>
      </c>
      <c r="S32" s="12">
        <v>80</v>
      </c>
      <c r="T32" s="12">
        <v>20</v>
      </c>
      <c r="U32" s="12">
        <v>0.32800000000000001</v>
      </c>
      <c r="V32" s="12">
        <f>U32/T32*100</f>
        <v>1.6400000000000001</v>
      </c>
      <c r="W32" s="12">
        <f>U32/S32*100</f>
        <v>0.41000000000000003</v>
      </c>
      <c r="X32" s="12">
        <v>4551</v>
      </c>
      <c r="Y32" s="12">
        <v>1137.75</v>
      </c>
      <c r="Z32" s="12">
        <v>0</v>
      </c>
      <c r="AA32" s="12">
        <f t="shared" si="11"/>
        <v>0</v>
      </c>
      <c r="AB32" s="12">
        <f t="shared" si="12"/>
        <v>0</v>
      </c>
      <c r="AC32" s="12">
        <v>7250</v>
      </c>
      <c r="AD32" s="12">
        <v>1812.5</v>
      </c>
      <c r="AE32" s="12">
        <v>2063</v>
      </c>
      <c r="AF32" s="12">
        <f t="shared" si="13"/>
        <v>113.82068965517243</v>
      </c>
      <c r="AG32" s="12">
        <f t="shared" si="14"/>
        <v>28.455172413793107</v>
      </c>
      <c r="AH32" s="12">
        <v>360</v>
      </c>
      <c r="AI32" s="12">
        <v>90</v>
      </c>
      <c r="AJ32" s="12">
        <v>79</v>
      </c>
      <c r="AK32" s="12">
        <f t="shared" si="30"/>
        <v>87.777777777777771</v>
      </c>
      <c r="AL32" s="12">
        <f t="shared" si="31"/>
        <v>21.944444444444443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40427.5</v>
      </c>
      <c r="AY32" s="12">
        <v>10106.875</v>
      </c>
      <c r="AZ32" s="12">
        <v>6738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f t="shared" si="27"/>
        <v>910</v>
      </c>
      <c r="BN32" s="12">
        <f t="shared" si="27"/>
        <v>227.5</v>
      </c>
      <c r="BO32" s="12">
        <f t="shared" si="27"/>
        <v>109.45</v>
      </c>
      <c r="BP32" s="12">
        <f>BO32/BN32*100</f>
        <v>48.109890109890117</v>
      </c>
      <c r="BQ32" s="12">
        <f>BO32/BM32*100</f>
        <v>12.027472527472529</v>
      </c>
      <c r="BR32" s="12">
        <v>910</v>
      </c>
      <c r="BS32" s="12">
        <v>227.5</v>
      </c>
      <c r="BT32" s="12">
        <v>109.45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  <c r="CL32" s="12">
        <v>0</v>
      </c>
      <c r="CM32" s="12">
        <v>2485</v>
      </c>
      <c r="CN32" s="12">
        <v>621.25</v>
      </c>
      <c r="CO32" s="12">
        <v>353.5</v>
      </c>
      <c r="CP32" s="12">
        <v>300</v>
      </c>
      <c r="CQ32" s="12">
        <v>75</v>
      </c>
      <c r="CR32" s="12">
        <v>0</v>
      </c>
      <c r="CS32" s="12">
        <v>0</v>
      </c>
      <c r="CT32" s="12">
        <v>0</v>
      </c>
      <c r="CU32" s="12">
        <v>77.385000000000005</v>
      </c>
      <c r="CV32" s="12">
        <v>0</v>
      </c>
      <c r="CW32" s="12">
        <v>0</v>
      </c>
      <c r="CX32" s="12">
        <v>0</v>
      </c>
      <c r="CY32" s="12">
        <v>0</v>
      </c>
      <c r="CZ32" s="12">
        <v>0</v>
      </c>
      <c r="DA32" s="12">
        <v>0</v>
      </c>
      <c r="DB32" s="12">
        <v>0</v>
      </c>
      <c r="DC32" s="12">
        <v>0</v>
      </c>
      <c r="DD32" s="12">
        <v>19.8</v>
      </c>
      <c r="DE32" s="12">
        <v>0</v>
      </c>
      <c r="DF32" s="12">
        <f t="shared" si="28"/>
        <v>56063.5</v>
      </c>
      <c r="DG32" s="12">
        <f t="shared" si="28"/>
        <v>14015.875</v>
      </c>
      <c r="DH32" s="12">
        <f t="shared" si="21"/>
        <v>9440.4629999999997</v>
      </c>
      <c r="DI32" s="12">
        <v>0</v>
      </c>
      <c r="DJ32" s="12">
        <v>0</v>
      </c>
      <c r="DK32" s="12">
        <v>0</v>
      </c>
      <c r="DL32" s="12">
        <v>0</v>
      </c>
      <c r="DM32" s="12">
        <v>0</v>
      </c>
      <c r="DN32" s="12">
        <v>0</v>
      </c>
      <c r="DO32" s="12">
        <v>0</v>
      </c>
      <c r="DP32" s="12">
        <v>0</v>
      </c>
      <c r="DQ32" s="12">
        <v>0</v>
      </c>
      <c r="DR32" s="12">
        <v>0</v>
      </c>
      <c r="DS32" s="12">
        <v>0</v>
      </c>
      <c r="DT32" s="12">
        <v>0</v>
      </c>
      <c r="DU32" s="12">
        <v>0</v>
      </c>
      <c r="DV32" s="12">
        <v>0</v>
      </c>
      <c r="DW32" s="12">
        <v>0</v>
      </c>
      <c r="DX32" s="12">
        <v>0</v>
      </c>
      <c r="DY32" s="12">
        <v>0</v>
      </c>
      <c r="DZ32" s="12">
        <v>0</v>
      </c>
      <c r="EA32" s="12">
        <v>0</v>
      </c>
      <c r="EB32" s="12">
        <f t="shared" si="29"/>
        <v>0</v>
      </c>
      <c r="EC32" s="12">
        <f t="shared" si="29"/>
        <v>0</v>
      </c>
      <c r="ED32" s="12">
        <f t="shared" si="23"/>
        <v>0</v>
      </c>
    </row>
    <row r="33" spans="1:134" s="15" customFormat="1" ht="20.25" customHeight="1">
      <c r="A33" s="11">
        <v>24</v>
      </c>
      <c r="B33" s="28" t="s">
        <v>33</v>
      </c>
      <c r="C33" s="12">
        <v>416.80419999999998</v>
      </c>
      <c r="D33" s="12">
        <f t="shared" si="24"/>
        <v>21319.7</v>
      </c>
      <c r="E33" s="12">
        <f t="shared" si="24"/>
        <v>5329.9250000000002</v>
      </c>
      <c r="F33" s="12">
        <f t="shared" si="0"/>
        <v>3189.6349</v>
      </c>
      <c r="G33" s="12">
        <f t="shared" si="1"/>
        <v>59.843898366299712</v>
      </c>
      <c r="H33" s="12">
        <f t="shared" si="2"/>
        <v>14.960974591574928</v>
      </c>
      <c r="I33" s="12">
        <f t="shared" si="26"/>
        <v>2542.3000000000002</v>
      </c>
      <c r="J33" s="12">
        <f t="shared" si="26"/>
        <v>635.57500000000005</v>
      </c>
      <c r="K33" s="12">
        <f t="shared" si="26"/>
        <v>60.0349</v>
      </c>
      <c r="L33" s="12">
        <f t="shared" si="4"/>
        <v>9.445761711835738</v>
      </c>
      <c r="M33" s="12">
        <f t="shared" si="5"/>
        <v>2.3614404279589345</v>
      </c>
      <c r="N33" s="12">
        <f t="shared" si="25"/>
        <v>700.7</v>
      </c>
      <c r="O33" s="12">
        <f t="shared" si="25"/>
        <v>175.17500000000001</v>
      </c>
      <c r="P33" s="20">
        <f t="shared" si="25"/>
        <v>3.49E-2</v>
      </c>
      <c r="Q33" s="20">
        <f t="shared" si="7"/>
        <v>1.9922934208648494E-2</v>
      </c>
      <c r="R33" s="21">
        <f t="shared" si="8"/>
        <v>4.9807335521621235E-3</v>
      </c>
      <c r="S33" s="12">
        <v>100.7</v>
      </c>
      <c r="T33" s="12">
        <v>25.175000000000001</v>
      </c>
      <c r="U33" s="20">
        <v>3.49E-2</v>
      </c>
      <c r="V33" s="12">
        <f>U33/T33*100</f>
        <v>0.13862959285004967</v>
      </c>
      <c r="W33" s="20">
        <f>U33/S33*100</f>
        <v>3.4657398212512416E-2</v>
      </c>
      <c r="X33" s="12">
        <v>1474.6</v>
      </c>
      <c r="Y33" s="12">
        <v>368.65</v>
      </c>
      <c r="Z33" s="12">
        <v>0</v>
      </c>
      <c r="AA33" s="12">
        <f t="shared" si="11"/>
        <v>0</v>
      </c>
      <c r="AB33" s="12">
        <f t="shared" si="12"/>
        <v>0</v>
      </c>
      <c r="AC33" s="12">
        <v>600</v>
      </c>
      <c r="AD33" s="12">
        <v>150</v>
      </c>
      <c r="AE33" s="12">
        <v>0</v>
      </c>
      <c r="AF33" s="12">
        <f t="shared" si="13"/>
        <v>0</v>
      </c>
      <c r="AG33" s="12">
        <f t="shared" si="14"/>
        <v>0</v>
      </c>
      <c r="AH33" s="12">
        <v>6</v>
      </c>
      <c r="AI33" s="12">
        <v>1.5</v>
      </c>
      <c r="AJ33" s="12">
        <v>0</v>
      </c>
      <c r="AK33" s="12">
        <f t="shared" si="30"/>
        <v>0</v>
      </c>
      <c r="AL33" s="12">
        <f t="shared" si="31"/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18777.400000000001</v>
      </c>
      <c r="AY33" s="12">
        <v>4694.3500000000004</v>
      </c>
      <c r="AZ33" s="12">
        <v>3129.6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0</v>
      </c>
      <c r="BI33" s="12">
        <v>0</v>
      </c>
      <c r="BJ33" s="12">
        <v>0</v>
      </c>
      <c r="BK33" s="12">
        <v>0</v>
      </c>
      <c r="BL33" s="12">
        <v>0</v>
      </c>
      <c r="BM33" s="12">
        <f t="shared" si="27"/>
        <v>361</v>
      </c>
      <c r="BN33" s="12">
        <f t="shared" si="27"/>
        <v>90.25</v>
      </c>
      <c r="BO33" s="12">
        <f t="shared" si="27"/>
        <v>60</v>
      </c>
      <c r="BP33" s="12">
        <f>BO33/BN33*100</f>
        <v>66.4819944598338</v>
      </c>
      <c r="BQ33" s="12">
        <f>BO33/BM33*100</f>
        <v>16.62049861495845</v>
      </c>
      <c r="BR33" s="12">
        <v>361</v>
      </c>
      <c r="BS33" s="12">
        <v>90.25</v>
      </c>
      <c r="BT33" s="12">
        <v>60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0</v>
      </c>
      <c r="CK33" s="12">
        <v>0</v>
      </c>
      <c r="CL33" s="12">
        <v>0</v>
      </c>
      <c r="CM33" s="12">
        <v>0</v>
      </c>
      <c r="CN33" s="12">
        <v>0</v>
      </c>
      <c r="CO33" s="12">
        <v>0</v>
      </c>
      <c r="CP33" s="12">
        <v>0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>
        <v>0</v>
      </c>
      <c r="CY33" s="12">
        <v>0</v>
      </c>
      <c r="CZ33" s="12">
        <v>0</v>
      </c>
      <c r="DA33" s="12">
        <v>0</v>
      </c>
      <c r="DB33" s="12">
        <v>0</v>
      </c>
      <c r="DC33" s="12">
        <v>0</v>
      </c>
      <c r="DD33" s="12">
        <v>0</v>
      </c>
      <c r="DE33" s="12">
        <v>0</v>
      </c>
      <c r="DF33" s="12">
        <f t="shared" si="28"/>
        <v>21319.7</v>
      </c>
      <c r="DG33" s="12">
        <f t="shared" si="28"/>
        <v>5329.9250000000002</v>
      </c>
      <c r="DH33" s="12">
        <f t="shared" si="21"/>
        <v>3189.6349</v>
      </c>
      <c r="DI33" s="12">
        <v>0</v>
      </c>
      <c r="DJ33" s="12">
        <v>0</v>
      </c>
      <c r="DK33" s="12">
        <v>0</v>
      </c>
      <c r="DL33" s="12">
        <v>0</v>
      </c>
      <c r="DM33" s="12">
        <v>0</v>
      </c>
      <c r="DN33" s="12">
        <v>0</v>
      </c>
      <c r="DO33" s="12">
        <v>0</v>
      </c>
      <c r="DP33" s="12">
        <v>0</v>
      </c>
      <c r="DQ33" s="12">
        <v>0</v>
      </c>
      <c r="DR33" s="12">
        <v>0</v>
      </c>
      <c r="DS33" s="12">
        <v>0</v>
      </c>
      <c r="DT33" s="12">
        <v>0</v>
      </c>
      <c r="DU33" s="12">
        <v>0</v>
      </c>
      <c r="DV33" s="12">
        <v>0</v>
      </c>
      <c r="DW33" s="12">
        <v>0</v>
      </c>
      <c r="DX33" s="12">
        <v>0</v>
      </c>
      <c r="DY33" s="12">
        <v>0</v>
      </c>
      <c r="DZ33" s="12">
        <v>0</v>
      </c>
      <c r="EA33" s="12">
        <v>0</v>
      </c>
      <c r="EB33" s="12">
        <f t="shared" si="29"/>
        <v>0</v>
      </c>
      <c r="EC33" s="12">
        <f t="shared" si="29"/>
        <v>0</v>
      </c>
      <c r="ED33" s="12">
        <f t="shared" si="23"/>
        <v>0</v>
      </c>
    </row>
    <row r="34" spans="1:134" s="19" customFormat="1" ht="20.25" customHeight="1">
      <c r="A34" s="130" t="s">
        <v>34</v>
      </c>
      <c r="B34" s="131"/>
      <c r="C34" s="18">
        <f>SUM(C10:C33)</f>
        <v>490906.57150000008</v>
      </c>
      <c r="D34" s="18">
        <f>SUM(D10:D33)</f>
        <v>4356941.7479999987</v>
      </c>
      <c r="E34" s="18">
        <f>SUM(E10:E33)</f>
        <v>1086808.3370000001</v>
      </c>
      <c r="F34" s="18">
        <f>SUM(F10:F33)</f>
        <v>697840.08139999956</v>
      </c>
      <c r="G34" s="18">
        <f t="shared" si="1"/>
        <v>64.210041241153959</v>
      </c>
      <c r="H34" s="18">
        <f t="shared" si="2"/>
        <v>16.016741140051611</v>
      </c>
      <c r="I34" s="18">
        <f>SUM(I10:I33)</f>
        <v>1289347.0980000002</v>
      </c>
      <c r="J34" s="18">
        <f>SUM(J10:J33)</f>
        <v>322336.77450000006</v>
      </c>
      <c r="K34" s="18">
        <f>SUM(K10:K33)</f>
        <v>193907.98140000005</v>
      </c>
      <c r="L34" s="18">
        <f t="shared" si="4"/>
        <v>60.15695283319279</v>
      </c>
      <c r="M34" s="18">
        <f t="shared" si="5"/>
        <v>15.039238208298197</v>
      </c>
      <c r="N34" s="18">
        <f>SUM(N10:N33)</f>
        <v>498456.38899999997</v>
      </c>
      <c r="O34" s="18">
        <f>SUM(O10:O33)</f>
        <v>124614.09724999999</v>
      </c>
      <c r="P34" s="18">
        <f>SUM(P10:P33)</f>
        <v>89143.699999999983</v>
      </c>
      <c r="Q34" s="18">
        <f t="shared" si="7"/>
        <v>71.535806916901606</v>
      </c>
      <c r="R34" s="18">
        <f t="shared" si="8"/>
        <v>17.883951729225402</v>
      </c>
      <c r="S34" s="18">
        <f>SUM(S10:S33)</f>
        <v>41992.899999999994</v>
      </c>
      <c r="T34" s="18">
        <f>SUM(T10:T33)</f>
        <v>10498.224999999999</v>
      </c>
      <c r="U34" s="18">
        <f>SUM(U10:U33)</f>
        <v>12717.2575</v>
      </c>
      <c r="V34" s="18">
        <f>U34/T34*100</f>
        <v>121.13721605318997</v>
      </c>
      <c r="W34" s="18">
        <f>U34/S34*100</f>
        <v>30.284304013297493</v>
      </c>
      <c r="X34" s="18">
        <f>SUM(X10:X33)</f>
        <v>204785.60900000003</v>
      </c>
      <c r="Y34" s="18">
        <f>SUM(Y10:Y33)</f>
        <v>51196.402250000006</v>
      </c>
      <c r="Z34" s="18">
        <f>SUM(Z10:Z33)</f>
        <v>17890.128500000003</v>
      </c>
      <c r="AA34" s="18">
        <f t="shared" si="11"/>
        <v>34.944112698856685</v>
      </c>
      <c r="AB34" s="18">
        <f t="shared" si="12"/>
        <v>8.7360281747141713</v>
      </c>
      <c r="AC34" s="18">
        <f>SUM(AC10:AC33)</f>
        <v>456463.48899999994</v>
      </c>
      <c r="AD34" s="18">
        <f>SUM(AD10:AD33)</f>
        <v>114115.87224999999</v>
      </c>
      <c r="AE34" s="18">
        <f>SUM(AE10:AE33)</f>
        <v>76426.442499999976</v>
      </c>
      <c r="AF34" s="18">
        <f t="shared" si="13"/>
        <v>66.972666460076923</v>
      </c>
      <c r="AG34" s="18">
        <f t="shared" si="14"/>
        <v>16.743166615019231</v>
      </c>
      <c r="AH34" s="18">
        <f>SUM(AH10:AH33)</f>
        <v>49640.400000000009</v>
      </c>
      <c r="AI34" s="18">
        <f>SUM(AI10:AI33)</f>
        <v>12410.100000000002</v>
      </c>
      <c r="AJ34" s="18">
        <f>SUM(AJ10:AJ33)</f>
        <v>9688.4179999999997</v>
      </c>
      <c r="AK34" s="18">
        <f t="shared" si="30"/>
        <v>78.068814916882204</v>
      </c>
      <c r="AL34" s="18">
        <f t="shared" si="31"/>
        <v>19.517203729220551</v>
      </c>
      <c r="AM34" s="18">
        <f>SUM(AM10:AM33)</f>
        <v>27800</v>
      </c>
      <c r="AN34" s="18">
        <f>SUM(AN10:AN33)</f>
        <v>6950</v>
      </c>
      <c r="AO34" s="18">
        <f>SUM(AO10:AO33)</f>
        <v>4705.2299999999996</v>
      </c>
      <c r="AP34" s="18">
        <f>AO34/AN34*100</f>
        <v>67.701151079136679</v>
      </c>
      <c r="AQ34" s="18">
        <f>AO34/AM34*100</f>
        <v>16.92528776978417</v>
      </c>
      <c r="AR34" s="18">
        <f t="shared" ref="AR34:BO34" si="32">SUM(AR10:AR33)</f>
        <v>0</v>
      </c>
      <c r="AS34" s="18">
        <f t="shared" si="32"/>
        <v>0</v>
      </c>
      <c r="AT34" s="18">
        <f t="shared" si="32"/>
        <v>0</v>
      </c>
      <c r="AU34" s="18">
        <f t="shared" si="32"/>
        <v>0</v>
      </c>
      <c r="AV34" s="18">
        <f t="shared" si="32"/>
        <v>0</v>
      </c>
      <c r="AW34" s="18">
        <f t="shared" si="32"/>
        <v>0</v>
      </c>
      <c r="AX34" s="18">
        <f t="shared" si="32"/>
        <v>2991465.7</v>
      </c>
      <c r="AY34" s="18">
        <f t="shared" si="32"/>
        <v>747866.42500000005</v>
      </c>
      <c r="AZ34" s="18">
        <f t="shared" si="32"/>
        <v>498578.00000000006</v>
      </c>
      <c r="BA34" s="18">
        <f t="shared" si="32"/>
        <v>0</v>
      </c>
      <c r="BB34" s="18">
        <f t="shared" si="32"/>
        <v>0</v>
      </c>
      <c r="BC34" s="18">
        <f t="shared" si="32"/>
        <v>0</v>
      </c>
      <c r="BD34" s="18">
        <f t="shared" si="32"/>
        <v>48541.999999999993</v>
      </c>
      <c r="BE34" s="18">
        <f t="shared" si="32"/>
        <v>9708.4000000000015</v>
      </c>
      <c r="BF34" s="18">
        <f t="shared" si="32"/>
        <v>4854.1000000000004</v>
      </c>
      <c r="BG34" s="18">
        <f t="shared" si="32"/>
        <v>0</v>
      </c>
      <c r="BH34" s="18">
        <f t="shared" si="32"/>
        <v>0</v>
      </c>
      <c r="BI34" s="18">
        <f t="shared" si="32"/>
        <v>0</v>
      </c>
      <c r="BJ34" s="18">
        <f t="shared" si="32"/>
        <v>0</v>
      </c>
      <c r="BK34" s="18">
        <f t="shared" si="32"/>
        <v>0</v>
      </c>
      <c r="BL34" s="18">
        <f t="shared" si="32"/>
        <v>0</v>
      </c>
      <c r="BM34" s="18">
        <f t="shared" si="32"/>
        <v>122647.70000000001</v>
      </c>
      <c r="BN34" s="18">
        <f t="shared" si="32"/>
        <v>30661.925000000003</v>
      </c>
      <c r="BO34" s="18">
        <f t="shared" si="32"/>
        <v>17597.476700000003</v>
      </c>
      <c r="BP34" s="18">
        <f>BO34/BN34*100</f>
        <v>57.391950114025789</v>
      </c>
      <c r="BQ34" s="18">
        <f>BO34/BM34*100</f>
        <v>14.347987528506447</v>
      </c>
      <c r="BR34" s="18">
        <f t="shared" ref="BR34:EC34" si="33">SUM(BR10:BR33)</f>
        <v>53197.4</v>
      </c>
      <c r="BS34" s="18">
        <f t="shared" si="33"/>
        <v>13299.35</v>
      </c>
      <c r="BT34" s="18">
        <f t="shared" si="33"/>
        <v>6451.5819999999994</v>
      </c>
      <c r="BU34" s="18">
        <f t="shared" si="33"/>
        <v>14904.2</v>
      </c>
      <c r="BV34" s="18">
        <f t="shared" si="33"/>
        <v>3726.05</v>
      </c>
      <c r="BW34" s="18">
        <f t="shared" si="33"/>
        <v>2355.7096999999999</v>
      </c>
      <c r="BX34" s="18">
        <f t="shared" si="33"/>
        <v>22912.799999999999</v>
      </c>
      <c r="BY34" s="18">
        <f t="shared" si="33"/>
        <v>5728.2</v>
      </c>
      <c r="BZ34" s="18">
        <f t="shared" si="33"/>
        <v>4494.5</v>
      </c>
      <c r="CA34" s="18">
        <f t="shared" si="33"/>
        <v>31633.3</v>
      </c>
      <c r="CB34" s="18">
        <f t="shared" si="33"/>
        <v>7908.3249999999998</v>
      </c>
      <c r="CC34" s="18">
        <f t="shared" si="33"/>
        <v>4295.6850000000004</v>
      </c>
      <c r="CD34" s="18">
        <f t="shared" si="33"/>
        <v>0</v>
      </c>
      <c r="CE34" s="18">
        <f t="shared" si="33"/>
        <v>0</v>
      </c>
      <c r="CF34" s="18">
        <f t="shared" si="33"/>
        <v>0</v>
      </c>
      <c r="CG34" s="18">
        <f t="shared" si="33"/>
        <v>21586.95</v>
      </c>
      <c r="CH34" s="18">
        <f t="shared" si="33"/>
        <v>5396.7375000000002</v>
      </c>
      <c r="CI34" s="18">
        <f t="shared" si="33"/>
        <v>0</v>
      </c>
      <c r="CJ34" s="18">
        <f t="shared" si="33"/>
        <v>0</v>
      </c>
      <c r="CK34" s="18">
        <f t="shared" si="33"/>
        <v>0</v>
      </c>
      <c r="CL34" s="18">
        <f t="shared" si="33"/>
        <v>235.53</v>
      </c>
      <c r="CM34" s="18">
        <f t="shared" si="33"/>
        <v>357521.8</v>
      </c>
      <c r="CN34" s="18">
        <f t="shared" si="33"/>
        <v>89380.45</v>
      </c>
      <c r="CO34" s="18">
        <f t="shared" si="33"/>
        <v>44295.540199999996</v>
      </c>
      <c r="CP34" s="18">
        <f t="shared" si="33"/>
        <v>103798</v>
      </c>
      <c r="CQ34" s="18">
        <f t="shared" si="33"/>
        <v>25949.5</v>
      </c>
      <c r="CR34" s="18">
        <f t="shared" si="33"/>
        <v>12347.1621</v>
      </c>
      <c r="CS34" s="18">
        <f t="shared" si="33"/>
        <v>13150</v>
      </c>
      <c r="CT34" s="18">
        <f t="shared" si="33"/>
        <v>3287.5</v>
      </c>
      <c r="CU34" s="18">
        <f t="shared" si="33"/>
        <v>1798.9480000000001</v>
      </c>
      <c r="CV34" s="18">
        <f t="shared" si="33"/>
        <v>4620</v>
      </c>
      <c r="CW34" s="18">
        <f t="shared" si="33"/>
        <v>1155</v>
      </c>
      <c r="CX34" s="18">
        <f t="shared" si="33"/>
        <v>2200</v>
      </c>
      <c r="CY34" s="18">
        <f t="shared" si="33"/>
        <v>6000</v>
      </c>
      <c r="CZ34" s="18">
        <f t="shared" si="33"/>
        <v>1500</v>
      </c>
      <c r="DA34" s="18">
        <f t="shared" si="33"/>
        <v>500</v>
      </c>
      <c r="DB34" s="18">
        <f t="shared" si="33"/>
        <v>10725.2</v>
      </c>
      <c r="DC34" s="18">
        <f t="shared" si="33"/>
        <v>2681.3</v>
      </c>
      <c r="DD34" s="18">
        <f t="shared" si="33"/>
        <v>6353.01</v>
      </c>
      <c r="DE34" s="18">
        <f t="shared" si="33"/>
        <v>0</v>
      </c>
      <c r="DF34" s="18">
        <f t="shared" si="33"/>
        <v>4356941.7479999987</v>
      </c>
      <c r="DG34" s="18">
        <f t="shared" si="33"/>
        <v>1086808.3370000001</v>
      </c>
      <c r="DH34" s="18">
        <f t="shared" si="33"/>
        <v>697840.08139999956</v>
      </c>
      <c r="DI34" s="18">
        <f t="shared" si="33"/>
        <v>0</v>
      </c>
      <c r="DJ34" s="18">
        <f t="shared" si="33"/>
        <v>0</v>
      </c>
      <c r="DK34" s="18">
        <f t="shared" si="33"/>
        <v>0</v>
      </c>
      <c r="DL34" s="18">
        <f t="shared" si="33"/>
        <v>0</v>
      </c>
      <c r="DM34" s="18">
        <f t="shared" si="33"/>
        <v>0</v>
      </c>
      <c r="DN34" s="18">
        <f t="shared" si="33"/>
        <v>0</v>
      </c>
      <c r="DO34" s="18">
        <f t="shared" si="33"/>
        <v>0</v>
      </c>
      <c r="DP34" s="18">
        <f t="shared" si="33"/>
        <v>0</v>
      </c>
      <c r="DQ34" s="18">
        <f t="shared" si="33"/>
        <v>0</v>
      </c>
      <c r="DR34" s="18">
        <f t="shared" si="33"/>
        <v>0</v>
      </c>
      <c r="DS34" s="18">
        <f t="shared" si="33"/>
        <v>0</v>
      </c>
      <c r="DT34" s="18">
        <f t="shared" si="33"/>
        <v>0</v>
      </c>
      <c r="DU34" s="18">
        <f t="shared" si="33"/>
        <v>0</v>
      </c>
      <c r="DV34" s="18">
        <f t="shared" si="33"/>
        <v>0</v>
      </c>
      <c r="DW34" s="18">
        <f t="shared" si="33"/>
        <v>0</v>
      </c>
      <c r="DX34" s="18">
        <f t="shared" si="33"/>
        <v>0</v>
      </c>
      <c r="DY34" s="18">
        <f t="shared" si="33"/>
        <v>0</v>
      </c>
      <c r="DZ34" s="18">
        <f t="shared" si="33"/>
        <v>0</v>
      </c>
      <c r="EA34" s="18">
        <f t="shared" si="33"/>
        <v>0</v>
      </c>
      <c r="EB34" s="18">
        <f t="shared" si="33"/>
        <v>0</v>
      </c>
      <c r="EC34" s="18">
        <f t="shared" si="33"/>
        <v>0</v>
      </c>
      <c r="ED34" s="18">
        <f t="shared" ref="ED34" si="34">SUM(ED10:ED33)</f>
        <v>0</v>
      </c>
    </row>
    <row r="35" spans="1:134" ht="3" customHeight="1"/>
    <row r="36" spans="1:134" ht="13.5"/>
    <row r="37" spans="1:134" ht="13.5"/>
    <row r="38" spans="1:134" ht="13.5"/>
    <row r="39" spans="1:134" ht="13.5"/>
    <row r="40" spans="1:134" ht="13.5"/>
    <row r="41" spans="1:134" ht="13.5"/>
    <row r="42" spans="1:134" ht="13.5"/>
    <row r="43" spans="1:134" ht="13.5"/>
    <row r="44" spans="1:134" ht="13.5"/>
    <row r="45" spans="1:134" ht="13.5"/>
    <row r="46" spans="1:134" ht="13.5"/>
    <row r="47" spans="1:134" ht="13.5"/>
    <row r="48" spans="1:134" ht="13.5"/>
    <row r="49" ht="13.5"/>
    <row r="50" ht="13.5"/>
    <row r="51" ht="13.5"/>
    <row r="52" ht="13.5"/>
    <row r="53" ht="13.5"/>
    <row r="54" ht="13.5"/>
    <row r="55" ht="13.5"/>
    <row r="56" ht="13.5"/>
    <row r="57" ht="13.5"/>
    <row r="58" ht="13.5"/>
    <row r="59" ht="13.5"/>
    <row r="60" ht="13.5"/>
    <row r="61" ht="13.5"/>
    <row r="62" ht="13.5"/>
    <row r="63" ht="13.5"/>
    <row r="64" ht="13.5"/>
    <row r="65" ht="13.5"/>
    <row r="66" ht="13.5"/>
    <row r="67" ht="13.5"/>
    <row r="68" ht="13.5"/>
    <row r="69" ht="13.5"/>
    <row r="70" ht="13.5"/>
    <row r="71" ht="13.5"/>
    <row r="72" ht="13.5"/>
    <row r="73" ht="13.5"/>
    <row r="74" ht="13.5"/>
    <row r="75" ht="13.5"/>
    <row r="76" ht="13.5"/>
    <row r="77" ht="13.5"/>
    <row r="78" ht="13.5"/>
    <row r="79" ht="13.5"/>
    <row r="80" ht="13.5"/>
    <row r="81" ht="13.5"/>
    <row r="82" ht="13.5"/>
    <row r="83" ht="13.5"/>
    <row r="84" ht="13.5"/>
    <row r="85" ht="13.5"/>
    <row r="86" ht="13.5"/>
    <row r="87" ht="13.5"/>
    <row r="88" ht="13.5"/>
    <row r="89" ht="13.5"/>
    <row r="90" ht="13.5"/>
    <row r="91" ht="13.5"/>
    <row r="92" ht="13.5"/>
    <row r="93" ht="13.5"/>
    <row r="94" ht="13.5"/>
    <row r="95" ht="13.5"/>
    <row r="96" ht="13.5"/>
    <row r="97" ht="13.5"/>
    <row r="98" ht="13.5"/>
    <row r="99" ht="13.5"/>
    <row r="100" ht="13.5"/>
    <row r="101" ht="13.5"/>
    <row r="102" ht="13.5"/>
    <row r="103" ht="13.5"/>
    <row r="104" ht="13.5"/>
    <row r="105" ht="13.5"/>
    <row r="106" ht="13.5"/>
    <row r="107" ht="13.5"/>
    <row r="108" ht="13.5"/>
    <row r="109" ht="13.5"/>
    <row r="110" ht="13.5"/>
    <row r="111" ht="13.5"/>
    <row r="112" ht="13.5"/>
    <row r="113" ht="13.5"/>
    <row r="114" ht="13.5"/>
    <row r="115" ht="13.5"/>
    <row r="116" ht="13.5"/>
    <row r="117" ht="13.5"/>
    <row r="118" ht="13.5"/>
    <row r="119" ht="13.5"/>
    <row r="120" ht="13.5"/>
    <row r="121" ht="13.5"/>
    <row r="122" ht="13.5"/>
    <row r="123" ht="13.5"/>
    <row r="124" ht="13.5"/>
    <row r="125" ht="13.5"/>
    <row r="126" ht="13.5"/>
    <row r="127" ht="13.5"/>
    <row r="128" ht="13.5"/>
    <row r="129" ht="13.5"/>
    <row r="130" ht="13.5"/>
    <row r="131" ht="13.5"/>
    <row r="132" ht="13.5"/>
    <row r="133" ht="13.5"/>
    <row r="134" ht="13.5"/>
    <row r="135" ht="13.5"/>
    <row r="136" ht="13.5"/>
    <row r="137" ht="13.5"/>
    <row r="138" ht="13.5"/>
    <row r="139" ht="13.5"/>
    <row r="140" ht="13.5"/>
    <row r="141" ht="13.5"/>
    <row r="142" ht="13.5"/>
    <row r="143" ht="13.5"/>
    <row r="144" ht="13.5"/>
    <row r="145" ht="13.5"/>
    <row r="146" ht="13.5"/>
    <row r="147" ht="13.5"/>
    <row r="148" ht="13.5"/>
    <row r="149" ht="13.5"/>
    <row r="150" ht="13.5"/>
    <row r="151" ht="13.5"/>
    <row r="152" ht="13.5"/>
    <row r="153" ht="13.5"/>
    <row r="154" ht="13.5"/>
    <row r="155" ht="13.5"/>
    <row r="156" ht="13.5"/>
    <row r="157" ht="13.5"/>
    <row r="158" ht="13.5"/>
    <row r="159" ht="13.5"/>
    <row r="160" ht="13.5"/>
    <row r="161" ht="13.5"/>
    <row r="162" ht="13.5"/>
    <row r="163" ht="13.5"/>
    <row r="164" ht="13.5"/>
    <row r="165" ht="13.5"/>
    <row r="166" ht="13.5"/>
    <row r="167" ht="13.5"/>
    <row r="168" ht="13.5"/>
    <row r="169" ht="13.5"/>
    <row r="170" ht="13.5"/>
    <row r="171" ht="13.5"/>
    <row r="172" ht="13.5"/>
    <row r="173" ht="13.5"/>
    <row r="174" ht="13.5"/>
    <row r="175" ht="13.5"/>
    <row r="176" ht="13.5"/>
    <row r="177" ht="13.5"/>
    <row r="178" ht="13.5"/>
    <row r="179" ht="13.5"/>
    <row r="180" ht="13.5"/>
    <row r="181" ht="13.5"/>
    <row r="182" ht="13.5"/>
    <row r="183" ht="13.5"/>
    <row r="184" ht="13.5"/>
    <row r="185" ht="13.5"/>
    <row r="186" ht="13.5"/>
    <row r="187" ht="13.5"/>
    <row r="188" ht="13.5"/>
    <row r="189" ht="13.5"/>
    <row r="190" ht="13.5"/>
    <row r="191" ht="13.5"/>
    <row r="192" ht="13.5"/>
    <row r="193" ht="13.5"/>
    <row r="194" ht="13.5"/>
    <row r="195" ht="13.5"/>
    <row r="196" ht="13.5"/>
    <row r="197" ht="13.5"/>
    <row r="198" ht="13.5"/>
    <row r="199" ht="13.5"/>
    <row r="200" ht="13.5"/>
    <row r="201" ht="13.5"/>
    <row r="202" ht="13.5"/>
    <row r="203" ht="13.5"/>
    <row r="204" ht="13.5"/>
    <row r="205" ht="13.5"/>
    <row r="206" ht="13.5"/>
    <row r="207" ht="13.5"/>
    <row r="208" ht="13.5"/>
    <row r="209" ht="13.5"/>
    <row r="210" ht="13.5"/>
    <row r="211" ht="13.5"/>
    <row r="212" ht="13.5"/>
    <row r="213" ht="13.5"/>
    <row r="214" ht="13.5"/>
    <row r="215" ht="13.5"/>
    <row r="216" ht="13.5"/>
    <row r="217" ht="13.5"/>
    <row r="218" ht="13.5"/>
    <row r="219" ht="13.5"/>
    <row r="220" ht="13.5"/>
    <row r="221" ht="13.5"/>
    <row r="222" ht="13.5"/>
    <row r="223" ht="13.5"/>
    <row r="224" ht="13.5"/>
    <row r="225" ht="13.5"/>
    <row r="226" ht="13.5"/>
    <row r="227" ht="13.5"/>
    <row r="228" ht="13.5"/>
    <row r="229" ht="13.5"/>
    <row r="230" ht="13.5"/>
    <row r="231" ht="13.5"/>
    <row r="232" ht="13.5"/>
    <row r="233" ht="13.5"/>
    <row r="234" ht="13.5"/>
    <row r="235" ht="13.5"/>
    <row r="236" ht="13.5"/>
    <row r="237" ht="13.5"/>
    <row r="238" ht="13.5"/>
    <row r="239" ht="13.5"/>
    <row r="240" ht="13.5"/>
    <row r="241" ht="13.5"/>
    <row r="242" ht="13.5"/>
    <row r="243" ht="13.5"/>
    <row r="244" ht="13.5"/>
    <row r="245" ht="13.5"/>
    <row r="246" ht="13.5"/>
    <row r="247" ht="13.5"/>
    <row r="248" ht="13.5"/>
    <row r="249" ht="13.5"/>
    <row r="250" ht="13.5"/>
    <row r="251" ht="13.5"/>
    <row r="252" ht="13.5"/>
    <row r="253" ht="13.5"/>
    <row r="254" ht="13.5"/>
    <row r="255" ht="13.5"/>
    <row r="256" ht="13.5"/>
    <row r="257" ht="13.5"/>
    <row r="258" ht="13.5"/>
    <row r="259" ht="13.5"/>
    <row r="260" ht="13.5"/>
    <row r="261" ht="13.5"/>
    <row r="262" ht="13.5"/>
    <row r="263" ht="13.5"/>
    <row r="264" ht="13.5"/>
    <row r="265" ht="13.5"/>
    <row r="266" ht="13.5"/>
    <row r="267" ht="13.5"/>
    <row r="268" ht="13.5"/>
    <row r="269" ht="13.5"/>
    <row r="270" ht="13.5"/>
    <row r="271" ht="13.5"/>
    <row r="272" ht="13.5"/>
    <row r="273" ht="13.5"/>
    <row r="274" ht="13.5"/>
    <row r="275" ht="13.5"/>
    <row r="276" ht="13.5"/>
    <row r="277" ht="13.5"/>
    <row r="278" ht="13.5"/>
    <row r="279" ht="13.5"/>
    <row r="280" ht="13.5"/>
    <row r="281" ht="13.5"/>
    <row r="282" ht="13.5"/>
    <row r="283" ht="13.5"/>
    <row r="284" ht="13.5"/>
    <row r="285" ht="13.5"/>
    <row r="286" ht="13.5"/>
    <row r="287" ht="13.5"/>
    <row r="288" ht="13.5"/>
    <row r="289" ht="13.5"/>
    <row r="290" ht="13.5"/>
    <row r="291" ht="13.5"/>
    <row r="292" ht="13.5"/>
    <row r="293" ht="13.5"/>
    <row r="294" ht="13.5"/>
    <row r="295" ht="13.5"/>
    <row r="296" ht="13.5"/>
    <row r="297" ht="13.5"/>
    <row r="298" ht="13.5"/>
    <row r="299" ht="13.5"/>
    <row r="300" ht="13.5"/>
    <row r="301" ht="13.5"/>
    <row r="302" ht="13.5"/>
    <row r="303" ht="13.5"/>
    <row r="304" ht="13.5"/>
    <row r="305" ht="13.5"/>
    <row r="306" ht="13.5"/>
    <row r="307" ht="13.5"/>
    <row r="308" ht="13.5"/>
    <row r="309" ht="13.5"/>
    <row r="310" ht="13.5"/>
    <row r="311" ht="13.5"/>
    <row r="312" ht="13.5"/>
    <row r="313" ht="13.5"/>
    <row r="314" ht="13.5"/>
    <row r="315" ht="13.5"/>
    <row r="316" ht="13.5"/>
    <row r="317" ht="13.5"/>
    <row r="318" ht="13.5"/>
    <row r="319" ht="13.5"/>
    <row r="320" ht="13.5"/>
    <row r="321" ht="13.5"/>
    <row r="322" ht="13.5"/>
    <row r="323" ht="13.5"/>
    <row r="324" ht="13.5"/>
    <row r="325" ht="13.5"/>
    <row r="326" ht="13.5"/>
    <row r="327" ht="13.5"/>
    <row r="328" ht="13.5"/>
    <row r="329" ht="13.5"/>
    <row r="330" ht="13.5"/>
    <row r="331" ht="13.5"/>
    <row r="332" ht="13.5"/>
    <row r="333" ht="13.5"/>
    <row r="334" ht="13.5"/>
    <row r="335" ht="13.5"/>
    <row r="336" ht="13.5"/>
    <row r="337" ht="13.5"/>
    <row r="338" ht="13.5"/>
    <row r="339" ht="13.5"/>
    <row r="340" ht="13.5"/>
    <row r="341" ht="13.5"/>
    <row r="342" ht="13.5"/>
    <row r="343" ht="13.5"/>
    <row r="344" ht="13.5"/>
    <row r="345" ht="13.5"/>
    <row r="346" ht="13.5"/>
    <row r="347" ht="13.5"/>
    <row r="348" ht="13.5"/>
    <row r="349" ht="13.5"/>
    <row r="350" ht="13.5"/>
    <row r="351" ht="13.5"/>
    <row r="352" ht="13.5"/>
    <row r="353" ht="13.5"/>
    <row r="354" ht="13.5"/>
    <row r="355" ht="13.5"/>
    <row r="356" ht="13.5"/>
    <row r="357" ht="13.5"/>
    <row r="358" ht="13.5"/>
    <row r="359" ht="13.5"/>
    <row r="360" ht="13.5"/>
    <row r="361" ht="13.5"/>
    <row r="362" ht="13.5"/>
    <row r="363" ht="13.5"/>
    <row r="364" ht="13.5"/>
    <row r="365" ht="13.5"/>
    <row r="366" ht="13.5"/>
    <row r="367" ht="13.5"/>
    <row r="368" ht="13.5"/>
    <row r="369" ht="13.5"/>
    <row r="370" ht="13.5"/>
    <row r="371" ht="13.5"/>
    <row r="372" ht="13.5"/>
    <row r="373" ht="13.5"/>
    <row r="374" ht="13.5"/>
    <row r="375" ht="13.5"/>
    <row r="376" ht="13.5"/>
    <row r="377" ht="13.5"/>
    <row r="378" ht="13.5"/>
    <row r="379" ht="13.5"/>
    <row r="380" ht="13.5"/>
    <row r="381" ht="13.5"/>
    <row r="382" ht="13.5"/>
    <row r="383" ht="13.5"/>
    <row r="384" ht="13.5"/>
    <row r="385" ht="13.5"/>
    <row r="386" ht="13.5"/>
    <row r="387" ht="13.5"/>
    <row r="388" ht="13.5"/>
    <row r="389" ht="13.5"/>
    <row r="390" ht="13.5"/>
    <row r="391" ht="13.5"/>
    <row r="392" ht="13.5"/>
    <row r="393" ht="13.5"/>
    <row r="394" ht="13.5"/>
    <row r="395" ht="13.5"/>
    <row r="396" ht="13.5"/>
    <row r="397" ht="13.5"/>
    <row r="398" ht="13.5"/>
    <row r="399" ht="13.5"/>
    <row r="400" ht="13.5"/>
    <row r="401" ht="13.5"/>
    <row r="402" ht="13.5"/>
    <row r="403" ht="13.5"/>
    <row r="404" ht="13.5"/>
    <row r="405" ht="13.5"/>
    <row r="406" ht="13.5"/>
    <row r="407" ht="13.5"/>
    <row r="408" ht="13.5"/>
    <row r="409" ht="13.5"/>
    <row r="410" ht="13.5"/>
    <row r="411" ht="13.5"/>
    <row r="412" ht="13.5"/>
    <row r="413" ht="13.5"/>
    <row r="414" ht="13.5"/>
    <row r="415" ht="13.5"/>
    <row r="416" ht="13.5"/>
    <row r="417" ht="13.5"/>
    <row r="418" ht="13.5"/>
    <row r="419" ht="13.5"/>
    <row r="420" ht="13.5"/>
    <row r="421" ht="13.5"/>
    <row r="422" ht="13.5"/>
    <row r="423" ht="13.5"/>
    <row r="424" ht="13.5"/>
    <row r="425" ht="13.5"/>
    <row r="426" ht="13.5"/>
    <row r="427" ht="13.5"/>
    <row r="428" ht="13.5"/>
    <row r="429" ht="13.5"/>
    <row r="430" ht="13.5"/>
    <row r="431" ht="13.5"/>
    <row r="432" ht="13.5"/>
    <row r="433" ht="13.5"/>
    <row r="434" ht="13.5"/>
    <row r="435" ht="13.5"/>
    <row r="436" ht="13.5"/>
    <row r="437" ht="13.5"/>
    <row r="438" ht="13.5"/>
    <row r="439" ht="13.5"/>
    <row r="440" ht="13.5"/>
    <row r="441" ht="13.5"/>
    <row r="442" ht="13.5"/>
    <row r="443" ht="13.5"/>
    <row r="444" ht="13.5"/>
    <row r="445" ht="13.5"/>
    <row r="446" ht="13.5"/>
    <row r="447" ht="13.5"/>
    <row r="448" ht="13.5"/>
    <row r="449" ht="13.5"/>
    <row r="450" ht="13.5"/>
    <row r="451" ht="13.5"/>
    <row r="452" ht="13.5"/>
    <row r="453" ht="13.5"/>
    <row r="454" ht="13.5"/>
    <row r="455" ht="13.5"/>
    <row r="456" ht="13.5"/>
    <row r="457" ht="13.5"/>
    <row r="458" ht="13.5"/>
    <row r="459" ht="13.5"/>
    <row r="460" ht="13.5"/>
    <row r="461" ht="13.5"/>
    <row r="462" ht="13.5"/>
    <row r="463" ht="13.5"/>
    <row r="464" ht="13.5"/>
    <row r="465" ht="13.5"/>
    <row r="466" ht="13.5"/>
    <row r="467" ht="13.5"/>
    <row r="468" ht="13.5"/>
    <row r="469" ht="13.5"/>
    <row r="470" ht="13.5"/>
    <row r="471" ht="13.5"/>
    <row r="472" ht="13.5"/>
    <row r="473" ht="13.5"/>
    <row r="474" ht="13.5"/>
    <row r="475" ht="13.5"/>
    <row r="476" ht="13.5"/>
    <row r="477" ht="13.5"/>
    <row r="478" ht="13.5"/>
    <row r="479" ht="13.5"/>
    <row r="480" ht="13.5"/>
    <row r="481" ht="13.5"/>
    <row r="482" ht="13.5"/>
    <row r="483" ht="13.5"/>
    <row r="484" ht="13.5"/>
    <row r="485" ht="13.5"/>
    <row r="486" ht="13.5"/>
    <row r="487" ht="13.5"/>
    <row r="488" ht="13.5"/>
    <row r="489" ht="13.5"/>
    <row r="490" ht="13.5"/>
    <row r="491" ht="13.5"/>
    <row r="492" ht="13.5"/>
    <row r="493" ht="13.5"/>
    <row r="494" ht="13.5"/>
    <row r="495" ht="13.5"/>
    <row r="496" ht="13.5"/>
    <row r="497" ht="13.5"/>
    <row r="498" ht="13.5"/>
    <row r="499" ht="13.5"/>
    <row r="500" ht="13.5"/>
    <row r="501" ht="13.5"/>
    <row r="502" ht="13.5"/>
    <row r="503" ht="13.5"/>
    <row r="504" ht="13.5"/>
    <row r="505" ht="13.5"/>
    <row r="506" ht="13.5"/>
    <row r="507" ht="13.5"/>
    <row r="508" ht="13.5"/>
    <row r="509" ht="13.5"/>
    <row r="510" ht="13.5"/>
    <row r="511" ht="13.5"/>
    <row r="512" ht="13.5"/>
    <row r="513" ht="13.5"/>
    <row r="514" ht="13.5"/>
    <row r="515" ht="13.5"/>
    <row r="516" ht="13.5"/>
    <row r="517" ht="13.5"/>
    <row r="518" ht="13.5"/>
    <row r="519" ht="13.5"/>
    <row r="520" ht="13.5"/>
    <row r="521" ht="13.5"/>
    <row r="522" ht="13.5"/>
    <row r="523" ht="13.5"/>
    <row r="524" ht="13.5"/>
    <row r="525" ht="13.5"/>
    <row r="526" ht="13.5"/>
    <row r="527" ht="13.5"/>
    <row r="528" ht="13.5"/>
    <row r="529" ht="13.5"/>
    <row r="530" ht="13.5"/>
    <row r="531" ht="13.5"/>
    <row r="532" ht="13.5"/>
    <row r="533" ht="13.5"/>
    <row r="534" ht="13.5"/>
    <row r="535" ht="13.5"/>
    <row r="536" ht="13.5"/>
    <row r="537" ht="13.5"/>
    <row r="538" ht="13.5"/>
    <row r="539" ht="13.5"/>
    <row r="540" ht="13.5"/>
    <row r="541" ht="13.5"/>
    <row r="542" ht="13.5"/>
    <row r="543" ht="13.5"/>
    <row r="544" ht="13.5"/>
    <row r="545" ht="13.5"/>
    <row r="546" ht="13.5"/>
    <row r="547" ht="13.5"/>
    <row r="548" ht="13.5"/>
    <row r="549" ht="13.5"/>
    <row r="550" ht="13.5"/>
    <row r="551" ht="13.5"/>
    <row r="552" ht="13.5"/>
    <row r="553" ht="13.5"/>
    <row r="554" ht="13.5"/>
    <row r="555" ht="13.5"/>
    <row r="556" ht="13.5"/>
    <row r="557" ht="13.5"/>
    <row r="558" ht="13.5"/>
    <row r="559" ht="13.5"/>
    <row r="560" ht="13.5"/>
    <row r="561" ht="13.5"/>
    <row r="562" ht="13.5"/>
    <row r="563" ht="13.5"/>
    <row r="564" ht="13.5"/>
    <row r="565" ht="13.5"/>
  </sheetData>
  <protectedRanges>
    <protectedRange sqref="AO16:AO33" name="Range4_4_1_1_2_1_1_2_1_1_1_1_1_1_1_1_1"/>
    <protectedRange sqref="V26:V34 V10:V24" name="Range4_5_1_2_1_1_1_1_1_1_1_1_1_1_1_1"/>
    <protectedRange sqref="AA26:AA34 AA10:AA24" name="Range4_1_1_1_2_1_1_1_1_1_1_1_1_1_1_1_1"/>
    <protectedRange sqref="AF26:AF34 AF10:AF24" name="Range4_2_1_1_2_1_1_1_1_1_1_1_1_1_1_1_1"/>
    <protectedRange sqref="AK26:AK34 AK10:AK24" name="Range4_3_1_1_2_1_1_1_1_1_1_1_1_1_1_1_1"/>
    <protectedRange sqref="AP10:AP34" name="Range4_4_1_1_2_1_1_1_1_1_1_1_1_1_1_1_1"/>
    <protectedRange sqref="U26:U33 U10:U24" name="Range4_8_1"/>
    <protectedRange sqref="Z26:Z33 Z10:Z24" name="Range4_1_2_1"/>
    <protectedRange sqref="AE26:AE33 AE10:AE24" name="Range4_2_2_1"/>
    <protectedRange sqref="AJ26:AJ33 AJ10:AJ24" name="Range4_3_2_1"/>
    <protectedRange sqref="AO10:AO15" name="Range4_4_1_1"/>
    <protectedRange sqref="V25" name="Range4_5_1_2_1_1_1_1_1_1_1_1_1_2_1"/>
    <protectedRange sqref="AA25" name="Range4_1_1_1_2_1_1_1_1_1_1_1_1_1_2_1"/>
    <protectedRange sqref="AF25" name="Range4_2_1_1_2_1_1_1_1_1_1_1_1_1_2_1"/>
    <protectedRange sqref="AK25" name="Range4_3_1_1_2_1_1_1_1_1_1_1_1_1_2_1"/>
    <protectedRange sqref="U25" name="Range4_7_1_1"/>
    <protectedRange sqref="Z25" name="Range4_1_1_1_1"/>
    <protectedRange sqref="AE25" name="Range4_2_1_1_1"/>
    <protectedRange sqref="AJ25" name="Range4_3_1_1_1"/>
  </protectedRanges>
  <mergeCells count="129">
    <mergeCell ref="A34:B34"/>
    <mergeCell ref="EB7:EB8"/>
    <mergeCell ref="EC7:ED7"/>
    <mergeCell ref="DS7:DT7"/>
    <mergeCell ref="DU7:DU8"/>
    <mergeCell ref="DV7:DW7"/>
    <mergeCell ref="DX7:DX8"/>
    <mergeCell ref="DY7:DZ7"/>
    <mergeCell ref="DJ7:DK7"/>
    <mergeCell ref="DL7:DL8"/>
    <mergeCell ref="DM7:DN7"/>
    <mergeCell ref="DO7:DO8"/>
    <mergeCell ref="DP7:DQ7"/>
    <mergeCell ref="DR7:DR8"/>
    <mergeCell ref="DB7:DB8"/>
    <mergeCell ref="DC7:DD7"/>
    <mergeCell ref="DF7:DF8"/>
    <mergeCell ref="DG7:DH7"/>
    <mergeCell ref="DI7:DI8"/>
    <mergeCell ref="CS7:CS8"/>
    <mergeCell ref="CT7:CU7"/>
    <mergeCell ref="CV7:CV8"/>
    <mergeCell ref="CW7:CX7"/>
    <mergeCell ref="CY7:CY8"/>
    <mergeCell ref="CZ7:DA7"/>
    <mergeCell ref="CJ7:CJ8"/>
    <mergeCell ref="CK7:CL7"/>
    <mergeCell ref="CM7:CM8"/>
    <mergeCell ref="CN7:CO7"/>
    <mergeCell ref="CP7:CP8"/>
    <mergeCell ref="CQ7:CR7"/>
    <mergeCell ref="CA7:CA8"/>
    <mergeCell ref="CB7:CC7"/>
    <mergeCell ref="CD7:CD8"/>
    <mergeCell ref="CE7:CF7"/>
    <mergeCell ref="CG7:CG8"/>
    <mergeCell ref="CH7:CI7"/>
    <mergeCell ref="AD7:AG7"/>
    <mergeCell ref="AH7:AH8"/>
    <mergeCell ref="AI7:AL7"/>
    <mergeCell ref="BR7:BR8"/>
    <mergeCell ref="BS7:BT7"/>
    <mergeCell ref="BU7:BU8"/>
    <mergeCell ref="BV7:BW7"/>
    <mergeCell ref="BX7:BX8"/>
    <mergeCell ref="BY7:BZ7"/>
    <mergeCell ref="BK7:BL7"/>
    <mergeCell ref="BM7:BM8"/>
    <mergeCell ref="BN7:BQ7"/>
    <mergeCell ref="D7:D8"/>
    <mergeCell ref="E7:H7"/>
    <mergeCell ref="I7:I8"/>
    <mergeCell ref="J7:M7"/>
    <mergeCell ref="N7:N8"/>
    <mergeCell ref="O7:R7"/>
    <mergeCell ref="S7:S8"/>
    <mergeCell ref="T7:W7"/>
    <mergeCell ref="AC7:AC8"/>
    <mergeCell ref="BG7:BG8"/>
    <mergeCell ref="BH7:BI7"/>
    <mergeCell ref="BJ7:BJ8"/>
    <mergeCell ref="N5:AT5"/>
    <mergeCell ref="AU5:BI5"/>
    <mergeCell ref="BJ5:BL6"/>
    <mergeCell ref="BM5:CC5"/>
    <mergeCell ref="CD5:CL5"/>
    <mergeCell ref="CM5:CU5"/>
    <mergeCell ref="CJ6:CL6"/>
    <mergeCell ref="BR6:BT6"/>
    <mergeCell ref="BU6:BW6"/>
    <mergeCell ref="BX6:BZ6"/>
    <mergeCell ref="CA6:CC6"/>
    <mergeCell ref="CD6:CF6"/>
    <mergeCell ref="CG6:CI6"/>
    <mergeCell ref="AU6:AW6"/>
    <mergeCell ref="AX6:AZ6"/>
    <mergeCell ref="AX7:AX8"/>
    <mergeCell ref="AY7:AZ7"/>
    <mergeCell ref="BA7:BA8"/>
    <mergeCell ref="BB7:BC7"/>
    <mergeCell ref="BD7:BD8"/>
    <mergeCell ref="BE7:BF7"/>
    <mergeCell ref="CV5:CX6"/>
    <mergeCell ref="CY5:DA6"/>
    <mergeCell ref="DB5:DD6"/>
    <mergeCell ref="BA6:BC6"/>
    <mergeCell ref="BD6:BF6"/>
    <mergeCell ref="BG6:BI6"/>
    <mergeCell ref="BM6:BQ6"/>
    <mergeCell ref="CM6:CO6"/>
    <mergeCell ref="CP6:CR6"/>
    <mergeCell ref="CS6:CU6"/>
    <mergeCell ref="DF4:DH6"/>
    <mergeCell ref="DI4:DZ4"/>
    <mergeCell ref="EB4:ED6"/>
    <mergeCell ref="DI5:DN5"/>
    <mergeCell ref="DO5:DQ6"/>
    <mergeCell ref="DR5:DZ5"/>
    <mergeCell ref="DR6:DT6"/>
    <mergeCell ref="EA4:EA8"/>
    <mergeCell ref="DE4:DE8"/>
    <mergeCell ref="DU6:DW6"/>
    <mergeCell ref="DX6:DZ6"/>
    <mergeCell ref="DI6:DK6"/>
    <mergeCell ref="DL6:DN6"/>
    <mergeCell ref="C1:P1"/>
    <mergeCell ref="C2:P2"/>
    <mergeCell ref="O3:P3"/>
    <mergeCell ref="A4:A8"/>
    <mergeCell ref="B4:B8"/>
    <mergeCell ref="C4:C8"/>
    <mergeCell ref="D4:H6"/>
    <mergeCell ref="I4:M6"/>
    <mergeCell ref="N4:DD4"/>
    <mergeCell ref="N6:R6"/>
    <mergeCell ref="S6:W6"/>
    <mergeCell ref="X6:AB6"/>
    <mergeCell ref="AC6:AG6"/>
    <mergeCell ref="AH6:AL6"/>
    <mergeCell ref="AM6:AQ6"/>
    <mergeCell ref="AR6:AT6"/>
    <mergeCell ref="AM7:AM8"/>
    <mergeCell ref="AN7:AQ7"/>
    <mergeCell ref="AR7:AR8"/>
    <mergeCell ref="AS7:AT7"/>
    <mergeCell ref="AU7:AU8"/>
    <mergeCell ref="AV7:AW7"/>
    <mergeCell ref="X7:X8"/>
    <mergeCell ref="Y7:AB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mutqer</vt:lpstr>
      <vt:lpstr>mutqer!Заголовки_для_печати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2020-04-07T09:03:55Z</dcterms:modified>
</cp:coreProperties>
</file>