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670" windowWidth="4110" windowHeight="2715" tabRatio="615"/>
  </bookViews>
  <sheets>
    <sheet name="Ekamut" sheetId="22" r:id="rId1"/>
  </sheets>
  <calcPr calcId="125725"/>
</workbook>
</file>

<file path=xl/calcChain.xml><?xml version="1.0" encoding="utf-8"?>
<calcChain xmlns="http://schemas.openxmlformats.org/spreadsheetml/2006/main">
  <c r="X11" i="22"/>
  <c r="DZ13" l="1"/>
  <c r="DZ14"/>
  <c r="DZ15"/>
  <c r="DZ16"/>
  <c r="DZ17"/>
  <c r="DZ18"/>
  <c r="DZ19"/>
  <c r="DZ20"/>
  <c r="DZ21"/>
  <c r="DZ22"/>
  <c r="DZ23"/>
  <c r="DZ24"/>
  <c r="DZ25"/>
  <c r="DZ26"/>
  <c r="DZ27"/>
  <c r="DZ28"/>
  <c r="DZ29"/>
  <c r="DZ30"/>
  <c r="DZ31"/>
  <c r="DZ32"/>
  <c r="DZ33"/>
  <c r="DZ34"/>
  <c r="DZ35"/>
  <c r="DZ36"/>
  <c r="DZ37"/>
  <c r="DZ38"/>
  <c r="DZ39"/>
  <c r="DZ40"/>
  <c r="DZ41"/>
  <c r="DZ42"/>
  <c r="DZ43"/>
  <c r="DZ44"/>
  <c r="DZ45"/>
  <c r="DZ46"/>
  <c r="DZ47"/>
  <c r="DZ48"/>
  <c r="DZ49"/>
  <c r="DZ12"/>
  <c r="AZ52" l="1"/>
  <c r="D52"/>
  <c r="T52"/>
  <c r="V52"/>
  <c r="Y52"/>
  <c r="AA52"/>
  <c r="AD52"/>
  <c r="AF52"/>
  <c r="AI52"/>
  <c r="AK52"/>
  <c r="AN52"/>
  <c r="AP52"/>
  <c r="AS52"/>
  <c r="AT52"/>
  <c r="AU52"/>
  <c r="AV52"/>
  <c r="AW52"/>
  <c r="AX52"/>
  <c r="AY52"/>
  <c r="BA52"/>
  <c r="BB52"/>
  <c r="BC52"/>
  <c r="BD52"/>
  <c r="BE52"/>
  <c r="BG52"/>
  <c r="BH52"/>
  <c r="BI52"/>
  <c r="BJ52"/>
  <c r="BK52"/>
  <c r="BL52"/>
  <c r="BM52"/>
  <c r="BS52"/>
  <c r="BU52"/>
  <c r="BV52"/>
  <c r="BX52"/>
  <c r="BY52"/>
  <c r="BZ52"/>
  <c r="CA52"/>
  <c r="CB52"/>
  <c r="CD52"/>
  <c r="CE52"/>
  <c r="CF52"/>
  <c r="CG52"/>
  <c r="CH52"/>
  <c r="CJ52"/>
  <c r="CK52"/>
  <c r="CM52"/>
  <c r="CN52"/>
  <c r="CP52"/>
  <c r="CQ52"/>
  <c r="CS52"/>
  <c r="CT52"/>
  <c r="CV52"/>
  <c r="CW52"/>
  <c r="CY52"/>
  <c r="CZ52"/>
  <c r="DA52"/>
  <c r="DB52"/>
  <c r="DC52"/>
  <c r="DE52"/>
  <c r="DF52"/>
  <c r="DJ52"/>
  <c r="DK52"/>
  <c r="DL52"/>
  <c r="DM52"/>
  <c r="DN52"/>
  <c r="DO52"/>
  <c r="DP52"/>
  <c r="DQ52"/>
  <c r="DR52"/>
  <c r="DS52"/>
  <c r="DT52"/>
  <c r="DU52"/>
  <c r="DV52"/>
  <c r="DW52"/>
  <c r="DX52"/>
  <c r="DY52"/>
  <c r="DZ52"/>
  <c r="EA52"/>
  <c r="EB52"/>
  <c r="CR52"/>
  <c r="BW52"/>
  <c r="BT52"/>
  <c r="AO52"/>
  <c r="AJ52"/>
  <c r="Z52"/>
  <c r="DD52"/>
  <c r="CX52"/>
  <c r="CO52"/>
  <c r="CL52"/>
  <c r="CI52"/>
  <c r="CC52"/>
  <c r="BO35"/>
  <c r="BF52"/>
  <c r="AE52"/>
  <c r="U52"/>
  <c r="P24"/>
  <c r="O40"/>
  <c r="ED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10"/>
  <c r="Q50"/>
  <c r="Q51"/>
  <c r="P11"/>
  <c r="P17"/>
  <c r="P20"/>
  <c r="P27"/>
  <c r="Q52" l="1"/>
  <c r="CU52"/>
  <c r="AQ52"/>
  <c r="AL52"/>
  <c r="AG52"/>
  <c r="AB52"/>
  <c r="W52"/>
  <c r="AR52"/>
  <c r="AM52"/>
  <c r="AH52"/>
  <c r="AC52"/>
  <c r="X52"/>
  <c r="P23"/>
  <c r="P30"/>
  <c r="P32"/>
  <c r="P33"/>
  <c r="P37"/>
  <c r="P39"/>
  <c r="P40"/>
  <c r="P44"/>
  <c r="P45"/>
  <c r="P46"/>
  <c r="P47"/>
  <c r="P49"/>
  <c r="P51"/>
  <c r="P28"/>
  <c r="P15"/>
  <c r="P16"/>
  <c r="P18"/>
  <c r="P21"/>
  <c r="P22"/>
  <c r="P25"/>
  <c r="P14"/>
  <c r="BP10"/>
  <c r="ED11"/>
  <c r="ED12"/>
  <c r="ED13"/>
  <c r="ED14"/>
  <c r="ED15"/>
  <c r="ED16"/>
  <c r="ED18"/>
  <c r="ED19"/>
  <c r="ED20"/>
  <c r="ED21"/>
  <c r="ED22"/>
  <c r="ED23"/>
  <c r="ED24"/>
  <c r="ED25"/>
  <c r="ED26"/>
  <c r="ED27"/>
  <c r="ED28"/>
  <c r="ED29"/>
  <c r="ED30"/>
  <c r="ED31"/>
  <c r="ED32"/>
  <c r="ED33"/>
  <c r="ED34"/>
  <c r="ED35"/>
  <c r="ED36"/>
  <c r="ED37"/>
  <c r="ED38"/>
  <c r="ED39"/>
  <c r="ED40"/>
  <c r="ED41"/>
  <c r="ED42"/>
  <c r="ED43"/>
  <c r="ED44"/>
  <c r="ED45"/>
  <c r="ED46"/>
  <c r="ED47"/>
  <c r="ED48"/>
  <c r="ED49"/>
  <c r="ED50"/>
  <c r="ED51"/>
  <c r="ED17"/>
  <c r="K11"/>
  <c r="BO17"/>
  <c r="K19"/>
  <c r="DH20"/>
  <c r="F20" s="1"/>
  <c r="BO22"/>
  <c r="DH24"/>
  <c r="BO25"/>
  <c r="DH26"/>
  <c r="DH28"/>
  <c r="BO29"/>
  <c r="DH30"/>
  <c r="DH32"/>
  <c r="DH34"/>
  <c r="DH36"/>
  <c r="BO37"/>
  <c r="K39"/>
  <c r="DH40"/>
  <c r="BO41"/>
  <c r="DH44"/>
  <c r="BO45"/>
  <c r="DH46"/>
  <c r="BO49"/>
  <c r="BO10"/>
  <c r="BO33"/>
  <c r="DH37"/>
  <c r="K20"/>
  <c r="DH17"/>
  <c r="K45"/>
  <c r="K51"/>
  <c r="ED52" l="1"/>
  <c r="F44"/>
  <c r="F46"/>
  <c r="F34"/>
  <c r="F24"/>
  <c r="F40"/>
  <c r="F30"/>
  <c r="DH22"/>
  <c r="F22" s="1"/>
  <c r="DH49"/>
  <c r="F49" s="1"/>
  <c r="DH41"/>
  <c r="F41" s="1"/>
  <c r="F26"/>
  <c r="F32"/>
  <c r="F28"/>
  <c r="F36"/>
  <c r="DH23"/>
  <c r="F23" s="1"/>
  <c r="DH21"/>
  <c r="F21" s="1"/>
  <c r="DH18"/>
  <c r="F18" s="1"/>
  <c r="DH14"/>
  <c r="F14" s="1"/>
  <c r="DH10"/>
  <c r="F10" s="1"/>
  <c r="BO13"/>
  <c r="P26"/>
  <c r="P19"/>
  <c r="DH12"/>
  <c r="P12"/>
  <c r="BO14"/>
  <c r="P48"/>
  <c r="R48" s="1"/>
  <c r="P42"/>
  <c r="R42" s="1"/>
  <c r="P38"/>
  <c r="P35"/>
  <c r="P31"/>
  <c r="R31" s="1"/>
  <c r="K13"/>
  <c r="P13"/>
  <c r="R13" s="1"/>
  <c r="P50"/>
  <c r="P43"/>
  <c r="R43" s="1"/>
  <c r="P41"/>
  <c r="P36"/>
  <c r="P34"/>
  <c r="P29"/>
  <c r="R29" s="1"/>
  <c r="F37"/>
  <c r="F17"/>
  <c r="DH38"/>
  <c r="F38" s="1"/>
  <c r="DH50"/>
  <c r="F50" s="1"/>
  <c r="DH48"/>
  <c r="F48" s="1"/>
  <c r="DH42"/>
  <c r="F42" s="1"/>
  <c r="DH35"/>
  <c r="F35" s="1"/>
  <c r="DH33"/>
  <c r="F33" s="1"/>
  <c r="DH31"/>
  <c r="F31" s="1"/>
  <c r="DH29"/>
  <c r="F29" s="1"/>
  <c r="DH27"/>
  <c r="F27" s="1"/>
  <c r="DH25"/>
  <c r="F25" s="1"/>
  <c r="DH16"/>
  <c r="F16" s="1"/>
  <c r="BO23"/>
  <c r="DH11"/>
  <c r="F11" s="1"/>
  <c r="BO21"/>
  <c r="K37"/>
  <c r="K29"/>
  <c r="K21"/>
  <c r="K33"/>
  <c r="K25"/>
  <c r="P10"/>
  <c r="K10"/>
  <c r="K35"/>
  <c r="K31"/>
  <c r="K27"/>
  <c r="K23"/>
  <c r="BO51"/>
  <c r="BO47"/>
  <c r="BO43"/>
  <c r="BO39"/>
  <c r="BO31"/>
  <c r="BO27"/>
  <c r="BO19"/>
  <c r="BO15"/>
  <c r="K49"/>
  <c r="K47"/>
  <c r="K43"/>
  <c r="K41"/>
  <c r="K17"/>
  <c r="K15"/>
  <c r="K50"/>
  <c r="K48"/>
  <c r="K46"/>
  <c r="K44"/>
  <c r="K42"/>
  <c r="K40"/>
  <c r="K38"/>
  <c r="K36"/>
  <c r="K34"/>
  <c r="K32"/>
  <c r="K30"/>
  <c r="K28"/>
  <c r="K26"/>
  <c r="K24"/>
  <c r="K22"/>
  <c r="K18"/>
  <c r="K16"/>
  <c r="K14"/>
  <c r="BO11"/>
  <c r="DH51"/>
  <c r="F51" s="1"/>
  <c r="DH47"/>
  <c r="F47" s="1"/>
  <c r="DH45"/>
  <c r="F45" s="1"/>
  <c r="DH43"/>
  <c r="F43" s="1"/>
  <c r="DH39"/>
  <c r="F39" s="1"/>
  <c r="DH19"/>
  <c r="F19" s="1"/>
  <c r="DH15"/>
  <c r="F15" s="1"/>
  <c r="DH13"/>
  <c r="F13" s="1"/>
  <c r="BO50"/>
  <c r="BO48"/>
  <c r="BO46"/>
  <c r="BO44"/>
  <c r="BO42"/>
  <c r="BO40"/>
  <c r="BO38"/>
  <c r="BO36"/>
  <c r="BO34"/>
  <c r="BO32"/>
  <c r="BO30"/>
  <c r="BO28"/>
  <c r="BO26"/>
  <c r="BO24"/>
  <c r="BO20"/>
  <c r="BO18"/>
  <c r="BO16"/>
  <c r="BO12"/>
  <c r="K12"/>
  <c r="AR17"/>
  <c r="AR18"/>
  <c r="AR39"/>
  <c r="AR47"/>
  <c r="AQ17"/>
  <c r="AQ18"/>
  <c r="AQ39"/>
  <c r="AQ47"/>
  <c r="AR10"/>
  <c r="AQ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M10"/>
  <c r="AL10"/>
  <c r="AH11"/>
  <c r="AH12"/>
  <c r="AH13"/>
  <c r="AH14"/>
  <c r="AH15"/>
  <c r="AH16"/>
  <c r="AH17"/>
  <c r="AH18"/>
  <c r="AH19"/>
  <c r="AH20"/>
  <c r="AH21"/>
  <c r="AH22"/>
  <c r="AH23"/>
  <c r="AH24"/>
  <c r="AH25"/>
  <c r="AH26"/>
  <c r="AH27"/>
  <c r="AH28"/>
  <c r="AH29"/>
  <c r="AH30"/>
  <c r="AH31"/>
  <c r="AH32"/>
  <c r="AH33"/>
  <c r="AH34"/>
  <c r="AH35"/>
  <c r="AH36"/>
  <c r="AH37"/>
  <c r="AH38"/>
  <c r="AH39"/>
  <c r="AH40"/>
  <c r="AH41"/>
  <c r="AH42"/>
  <c r="AH43"/>
  <c r="AH44"/>
  <c r="AH45"/>
  <c r="AH46"/>
  <c r="AH47"/>
  <c r="AH48"/>
  <c r="AH49"/>
  <c r="AH50"/>
  <c r="AH51"/>
  <c r="AG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40"/>
  <c r="AG41"/>
  <c r="AG42"/>
  <c r="AG43"/>
  <c r="AG44"/>
  <c r="AG45"/>
  <c r="AG46"/>
  <c r="AG47"/>
  <c r="AG48"/>
  <c r="AG49"/>
  <c r="AG50"/>
  <c r="AG51"/>
  <c r="AH10"/>
  <c r="AG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C10"/>
  <c r="AB10"/>
  <c r="X14"/>
  <c r="X15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W11"/>
  <c r="W14"/>
  <c r="W15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X10"/>
  <c r="W10"/>
  <c r="R45"/>
  <c r="R47"/>
  <c r="R49"/>
  <c r="R51"/>
  <c r="EE11"/>
  <c r="EE12"/>
  <c r="EE13"/>
  <c r="EE14"/>
  <c r="EE15"/>
  <c r="EE16"/>
  <c r="EE17"/>
  <c r="EE18"/>
  <c r="EE19"/>
  <c r="EE20"/>
  <c r="EE21"/>
  <c r="EE22"/>
  <c r="EE23"/>
  <c r="EE24"/>
  <c r="EE25"/>
  <c r="EE26"/>
  <c r="EE27"/>
  <c r="EE28"/>
  <c r="EE29"/>
  <c r="EE30"/>
  <c r="EE31"/>
  <c r="EE32"/>
  <c r="EE33"/>
  <c r="EE34"/>
  <c r="EE35"/>
  <c r="EE36"/>
  <c r="EE37"/>
  <c r="EE38"/>
  <c r="EE39"/>
  <c r="EE40"/>
  <c r="EE41"/>
  <c r="EE42"/>
  <c r="EE43"/>
  <c r="EE44"/>
  <c r="EE45"/>
  <c r="EE46"/>
  <c r="EE47"/>
  <c r="EE48"/>
  <c r="EE49"/>
  <c r="EE50"/>
  <c r="EE51"/>
  <c r="C52"/>
  <c r="EC51"/>
  <c r="DI51"/>
  <c r="DG51"/>
  <c r="BP51"/>
  <c r="BN51"/>
  <c r="O51"/>
  <c r="S51" s="1"/>
  <c r="L51"/>
  <c r="J51"/>
  <c r="EC50"/>
  <c r="DI50"/>
  <c r="DG50"/>
  <c r="BP50"/>
  <c r="BN50"/>
  <c r="O50"/>
  <c r="L50"/>
  <c r="J50"/>
  <c r="EC49"/>
  <c r="DI49"/>
  <c r="DG49"/>
  <c r="BP49"/>
  <c r="BQ49" s="1"/>
  <c r="BN49"/>
  <c r="O49"/>
  <c r="L49"/>
  <c r="J49"/>
  <c r="EC48"/>
  <c r="DI48"/>
  <c r="G48" s="1"/>
  <c r="DG48"/>
  <c r="BP48"/>
  <c r="BN48"/>
  <c r="O48"/>
  <c r="L48"/>
  <c r="J48"/>
  <c r="EC47"/>
  <c r="DI47"/>
  <c r="DG47"/>
  <c r="BP47"/>
  <c r="BN47"/>
  <c r="O47"/>
  <c r="S47" s="1"/>
  <c r="L47"/>
  <c r="J47"/>
  <c r="EC46"/>
  <c r="DI46"/>
  <c r="DG46"/>
  <c r="BP46"/>
  <c r="BN46"/>
  <c r="O46"/>
  <c r="L46"/>
  <c r="J46"/>
  <c r="EC45"/>
  <c r="DI45"/>
  <c r="DG45"/>
  <c r="BP45"/>
  <c r="BQ45" s="1"/>
  <c r="BN45"/>
  <c r="O45"/>
  <c r="L45"/>
  <c r="J45"/>
  <c r="EC44"/>
  <c r="DI44"/>
  <c r="G44" s="1"/>
  <c r="DG44"/>
  <c r="BP44"/>
  <c r="BN44"/>
  <c r="O44"/>
  <c r="L44"/>
  <c r="J44"/>
  <c r="EC43"/>
  <c r="DI43"/>
  <c r="DG43"/>
  <c r="BP43"/>
  <c r="BN43"/>
  <c r="O43"/>
  <c r="L43"/>
  <c r="J43"/>
  <c r="EC42"/>
  <c r="DI42"/>
  <c r="DG42"/>
  <c r="BP42"/>
  <c r="BN42"/>
  <c r="O42"/>
  <c r="S42" s="1"/>
  <c r="L42"/>
  <c r="J42"/>
  <c r="EC41"/>
  <c r="DI41"/>
  <c r="DG41"/>
  <c r="BP41"/>
  <c r="BQ41" s="1"/>
  <c r="BN41"/>
  <c r="O41"/>
  <c r="S41" s="1"/>
  <c r="L41"/>
  <c r="J41"/>
  <c r="EC40"/>
  <c r="DI40"/>
  <c r="G40" s="1"/>
  <c r="DG40"/>
  <c r="BP40"/>
  <c r="BN40"/>
  <c r="L40"/>
  <c r="J40"/>
  <c r="EC39"/>
  <c r="DI39"/>
  <c r="DG39"/>
  <c r="BP39"/>
  <c r="BN39"/>
  <c r="O39"/>
  <c r="L39"/>
  <c r="J39"/>
  <c r="EC38"/>
  <c r="DI38"/>
  <c r="DG38"/>
  <c r="BP38"/>
  <c r="BN38"/>
  <c r="O38"/>
  <c r="S38" s="1"/>
  <c r="L38"/>
  <c r="J38"/>
  <c r="EC37"/>
  <c r="DI37"/>
  <c r="DG37"/>
  <c r="BP37"/>
  <c r="BQ37" s="1"/>
  <c r="BN37"/>
  <c r="O37"/>
  <c r="S37" s="1"/>
  <c r="L37"/>
  <c r="J37"/>
  <c r="EC36"/>
  <c r="DI36"/>
  <c r="DG36"/>
  <c r="BP36"/>
  <c r="BN36"/>
  <c r="O36"/>
  <c r="L36"/>
  <c r="J36"/>
  <c r="EC35"/>
  <c r="DI35"/>
  <c r="DG35"/>
  <c r="BP35"/>
  <c r="BN35"/>
  <c r="O35"/>
  <c r="L35"/>
  <c r="J35"/>
  <c r="EC34"/>
  <c r="DI34"/>
  <c r="DG34"/>
  <c r="BP34"/>
  <c r="BN34"/>
  <c r="O34"/>
  <c r="S34" s="1"/>
  <c r="L34"/>
  <c r="J34"/>
  <c r="EC33"/>
  <c r="DI33"/>
  <c r="DG33"/>
  <c r="BP33"/>
  <c r="BQ33" s="1"/>
  <c r="BN33"/>
  <c r="O33"/>
  <c r="S33" s="1"/>
  <c r="L33"/>
  <c r="J33"/>
  <c r="EC32"/>
  <c r="DI32"/>
  <c r="DG32"/>
  <c r="BP32"/>
  <c r="BN32"/>
  <c r="O32"/>
  <c r="L32"/>
  <c r="J32"/>
  <c r="EC31"/>
  <c r="DI31"/>
  <c r="DG31"/>
  <c r="BP31"/>
  <c r="BN31"/>
  <c r="O31"/>
  <c r="L31"/>
  <c r="J31"/>
  <c r="EC30"/>
  <c r="DI30"/>
  <c r="DG30"/>
  <c r="BP30"/>
  <c r="BN30"/>
  <c r="O30"/>
  <c r="S30" s="1"/>
  <c r="L30"/>
  <c r="J30"/>
  <c r="EC29"/>
  <c r="DI29"/>
  <c r="DG29"/>
  <c r="BP29"/>
  <c r="BQ29" s="1"/>
  <c r="BN29"/>
  <c r="O29"/>
  <c r="S29" s="1"/>
  <c r="L29"/>
  <c r="J29"/>
  <c r="EC28"/>
  <c r="DI28"/>
  <c r="DG28"/>
  <c r="BP28"/>
  <c r="BN28"/>
  <c r="O28"/>
  <c r="L28"/>
  <c r="J28"/>
  <c r="EC27"/>
  <c r="DI27"/>
  <c r="DG27"/>
  <c r="BP27"/>
  <c r="BN27"/>
  <c r="O27"/>
  <c r="L27"/>
  <c r="J27"/>
  <c r="EC26"/>
  <c r="DI26"/>
  <c r="DG26"/>
  <c r="BP26"/>
  <c r="BN26"/>
  <c r="O26"/>
  <c r="L26"/>
  <c r="J26"/>
  <c r="EC25"/>
  <c r="DI25"/>
  <c r="DG25"/>
  <c r="BP25"/>
  <c r="BN25"/>
  <c r="O25"/>
  <c r="L25"/>
  <c r="J25"/>
  <c r="EC24"/>
  <c r="DI24"/>
  <c r="DG24"/>
  <c r="BP24"/>
  <c r="BN24"/>
  <c r="O24"/>
  <c r="L24"/>
  <c r="J24"/>
  <c r="EC23"/>
  <c r="DI23"/>
  <c r="DG23"/>
  <c r="BP23"/>
  <c r="BN23"/>
  <c r="O23"/>
  <c r="L23"/>
  <c r="M23" s="1"/>
  <c r="J23"/>
  <c r="EC22"/>
  <c r="DI22"/>
  <c r="DG22"/>
  <c r="BP22"/>
  <c r="BQ22" s="1"/>
  <c r="BN22"/>
  <c r="O22"/>
  <c r="L22"/>
  <c r="J22"/>
  <c r="EC21"/>
  <c r="DI21"/>
  <c r="DG21"/>
  <c r="BP21"/>
  <c r="BN21"/>
  <c r="O21"/>
  <c r="L21"/>
  <c r="J21"/>
  <c r="EC20"/>
  <c r="DI20"/>
  <c r="DG20"/>
  <c r="BP20"/>
  <c r="BN20"/>
  <c r="O20"/>
  <c r="L20"/>
  <c r="J20"/>
  <c r="EC19"/>
  <c r="DI19"/>
  <c r="DG19"/>
  <c r="BP19"/>
  <c r="BN19"/>
  <c r="O19"/>
  <c r="L19"/>
  <c r="J19"/>
  <c r="EC18"/>
  <c r="DI18"/>
  <c r="DG18"/>
  <c r="BP18"/>
  <c r="BN18"/>
  <c r="O18"/>
  <c r="L18"/>
  <c r="J18"/>
  <c r="EC17"/>
  <c r="DI17"/>
  <c r="DG17"/>
  <c r="BP17"/>
  <c r="BN17"/>
  <c r="O17"/>
  <c r="L17"/>
  <c r="J17"/>
  <c r="EC16"/>
  <c r="DI16"/>
  <c r="G16" s="1"/>
  <c r="DG16"/>
  <c r="BP16"/>
  <c r="BN16"/>
  <c r="O16"/>
  <c r="L16"/>
  <c r="J16"/>
  <c r="EC15"/>
  <c r="DI15"/>
  <c r="DG15"/>
  <c r="BP15"/>
  <c r="BN15"/>
  <c r="O15"/>
  <c r="L15"/>
  <c r="J15"/>
  <c r="EC14"/>
  <c r="DI14"/>
  <c r="DG14"/>
  <c r="BP14"/>
  <c r="BQ14" s="1"/>
  <c r="BN14"/>
  <c r="O14"/>
  <c r="L14"/>
  <c r="J14"/>
  <c r="EC13"/>
  <c r="DI13"/>
  <c r="DG13"/>
  <c r="BP13"/>
  <c r="BN13"/>
  <c r="O13"/>
  <c r="L13"/>
  <c r="J13"/>
  <c r="EC12"/>
  <c r="DI12"/>
  <c r="G12" s="1"/>
  <c r="DG12"/>
  <c r="BP12"/>
  <c r="BN12"/>
  <c r="O12"/>
  <c r="L12"/>
  <c r="J12"/>
  <c r="EC11"/>
  <c r="DI11"/>
  <c r="DG11"/>
  <c r="BP11"/>
  <c r="BN11"/>
  <c r="O11"/>
  <c r="L11"/>
  <c r="J11"/>
  <c r="EE10"/>
  <c r="EE52" s="1"/>
  <c r="EC10"/>
  <c r="DI10"/>
  <c r="DG10"/>
  <c r="BN10"/>
  <c r="BN52" s="1"/>
  <c r="O10"/>
  <c r="L10"/>
  <c r="J10"/>
  <c r="R46"/>
  <c r="R44"/>
  <c r="R40"/>
  <c r="R32"/>
  <c r="R30"/>
  <c r="R28"/>
  <c r="R24"/>
  <c r="R22"/>
  <c r="R20"/>
  <c r="R18"/>
  <c r="R16"/>
  <c r="R14"/>
  <c r="R39"/>
  <c r="R37"/>
  <c r="R33"/>
  <c r="R27"/>
  <c r="R25"/>
  <c r="R23"/>
  <c r="R21"/>
  <c r="R17"/>
  <c r="R15"/>
  <c r="R11"/>
  <c r="O52" l="1"/>
  <c r="S52" s="1"/>
  <c r="EC52"/>
  <c r="J52"/>
  <c r="BO52"/>
  <c r="R12"/>
  <c r="P52"/>
  <c r="R52" s="1"/>
  <c r="G20"/>
  <c r="G24"/>
  <c r="H24" s="1"/>
  <c r="G28"/>
  <c r="G32"/>
  <c r="H32" s="1"/>
  <c r="G36"/>
  <c r="DG52"/>
  <c r="K52"/>
  <c r="L52"/>
  <c r="BP52"/>
  <c r="BR52"/>
  <c r="F12"/>
  <c r="F52" s="1"/>
  <c r="DH52"/>
  <c r="DI52"/>
  <c r="R50"/>
  <c r="R41"/>
  <c r="R38"/>
  <c r="R36"/>
  <c r="R35"/>
  <c r="R34"/>
  <c r="R26"/>
  <c r="R19"/>
  <c r="R10"/>
  <c r="G14"/>
  <c r="H14" s="1"/>
  <c r="G18"/>
  <c r="H18" s="1"/>
  <c r="G22"/>
  <c r="H22" s="1"/>
  <c r="G26"/>
  <c r="H26" s="1"/>
  <c r="G30"/>
  <c r="H30" s="1"/>
  <c r="G34"/>
  <c r="H34" s="1"/>
  <c r="G38"/>
  <c r="H38" s="1"/>
  <c r="G46"/>
  <c r="H46" s="1"/>
  <c r="G50"/>
  <c r="H50" s="1"/>
  <c r="G42"/>
  <c r="H42" s="1"/>
  <c r="E48"/>
  <c r="I48" s="1"/>
  <c r="BR49"/>
  <c r="BQ32"/>
  <c r="BQ36"/>
  <c r="BQ40"/>
  <c r="BQ44"/>
  <c r="BQ48"/>
  <c r="M11"/>
  <c r="M13"/>
  <c r="M15"/>
  <c r="M19"/>
  <c r="M20"/>
  <c r="M21"/>
  <c r="M24"/>
  <c r="M31"/>
  <c r="M32"/>
  <c r="M37"/>
  <c r="M39"/>
  <c r="M40"/>
  <c r="M41"/>
  <c r="M44"/>
  <c r="M45"/>
  <c r="M51"/>
  <c r="E10"/>
  <c r="BR51"/>
  <c r="N48"/>
  <c r="BR41"/>
  <c r="M33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31"/>
  <c r="S32"/>
  <c r="S35"/>
  <c r="S36"/>
  <c r="S39"/>
  <c r="S40"/>
  <c r="S43"/>
  <c r="S44"/>
  <c r="S45"/>
  <c r="S49"/>
  <c r="E29"/>
  <c r="M48"/>
  <c r="BQ13"/>
  <c r="BQ15"/>
  <c r="BQ21"/>
  <c r="BQ35"/>
  <c r="BQ51"/>
  <c r="N24"/>
  <c r="BQ42"/>
  <c r="H12"/>
  <c r="H20"/>
  <c r="H28"/>
  <c r="H36"/>
  <c r="H40"/>
  <c r="H44"/>
  <c r="G11"/>
  <c r="G13"/>
  <c r="G15"/>
  <c r="G17"/>
  <c r="G19"/>
  <c r="G21"/>
  <c r="E50"/>
  <c r="E11"/>
  <c r="E12"/>
  <c r="E15"/>
  <c r="E20"/>
  <c r="BQ43"/>
  <c r="N38"/>
  <c r="E16"/>
  <c r="E51"/>
  <c r="E32"/>
  <c r="G23"/>
  <c r="G25"/>
  <c r="G27"/>
  <c r="G29"/>
  <c r="E17"/>
  <c r="E18"/>
  <c r="E19"/>
  <c r="E49"/>
  <c r="E44"/>
  <c r="G31"/>
  <c r="G33"/>
  <c r="G35"/>
  <c r="G37"/>
  <c r="N51"/>
  <c r="N32"/>
  <c r="N39"/>
  <c r="N46"/>
  <c r="M49"/>
  <c r="M16"/>
  <c r="M22"/>
  <c r="M26"/>
  <c r="M27"/>
  <c r="M29"/>
  <c r="M35"/>
  <c r="M43"/>
  <c r="BR42"/>
  <c r="BR43"/>
  <c r="BR40"/>
  <c r="N28"/>
  <c r="N30"/>
  <c r="N34"/>
  <c r="N36"/>
  <c r="N41"/>
  <c r="N42"/>
  <c r="N44"/>
  <c r="N47"/>
  <c r="N49"/>
  <c r="N50"/>
  <c r="M47"/>
  <c r="N45"/>
  <c r="N43"/>
  <c r="N40"/>
  <c r="N35"/>
  <c r="N37"/>
  <c r="N22"/>
  <c r="N26"/>
  <c r="G43"/>
  <c r="M17"/>
  <c r="M18"/>
  <c r="M28"/>
  <c r="M36"/>
  <c r="M25"/>
  <c r="M30"/>
  <c r="M34"/>
  <c r="M38"/>
  <c r="M42"/>
  <c r="M46"/>
  <c r="M50"/>
  <c r="BQ16"/>
  <c r="H16"/>
  <c r="BQ31"/>
  <c r="BQ34"/>
  <c r="BQ38"/>
  <c r="BQ39"/>
  <c r="BQ46"/>
  <c r="BQ47"/>
  <c r="H48"/>
  <c r="BQ50"/>
  <c r="M14"/>
  <c r="M10"/>
  <c r="BR38"/>
  <c r="BR36"/>
  <c r="BR39"/>
  <c r="BR33"/>
  <c r="BR37"/>
  <c r="BR31"/>
  <c r="BR34"/>
  <c r="BR32"/>
  <c r="BR10"/>
  <c r="BR11"/>
  <c r="BR12"/>
  <c r="BR17"/>
  <c r="BR18"/>
  <c r="BR19"/>
  <c r="BR20"/>
  <c r="BR23"/>
  <c r="BR24"/>
  <c r="BR25"/>
  <c r="BR26"/>
  <c r="BR27"/>
  <c r="BR28"/>
  <c r="BR29"/>
  <c r="BR30"/>
  <c r="BR35"/>
  <c r="G47"/>
  <c r="G51"/>
  <c r="N13"/>
  <c r="BQ30"/>
  <c r="BQ26"/>
  <c r="BQ17"/>
  <c r="BQ28"/>
  <c r="BQ24"/>
  <c r="BQ19"/>
  <c r="BQ27"/>
  <c r="BQ25"/>
  <c r="BQ23"/>
  <c r="BQ20"/>
  <c r="BQ18"/>
  <c r="BQ12"/>
  <c r="BQ11"/>
  <c r="BR15"/>
  <c r="BR16"/>
  <c r="BR47"/>
  <c r="BR50"/>
  <c r="BR48"/>
  <c r="BR45"/>
  <c r="BR46"/>
  <c r="BR44"/>
  <c r="M12"/>
  <c r="N14"/>
  <c r="N21"/>
  <c r="N23"/>
  <c r="N25"/>
  <c r="N27"/>
  <c r="N29"/>
  <c r="N31"/>
  <c r="N33"/>
  <c r="G39"/>
  <c r="G41"/>
  <c r="G45"/>
  <c r="G49"/>
  <c r="BQ10"/>
  <c r="N15"/>
  <c r="N10"/>
  <c r="G10"/>
  <c r="N11"/>
  <c r="N12"/>
  <c r="BR13"/>
  <c r="BR14"/>
  <c r="N16"/>
  <c r="N17"/>
  <c r="N18"/>
  <c r="N19"/>
  <c r="N20"/>
  <c r="BR21"/>
  <c r="BR22"/>
  <c r="E28"/>
  <c r="E31"/>
  <c r="E33"/>
  <c r="E30"/>
  <c r="E24"/>
  <c r="E13"/>
  <c r="E25"/>
  <c r="E34"/>
  <c r="E37"/>
  <c r="E43"/>
  <c r="E45"/>
  <c r="E14"/>
  <c r="E21"/>
  <c r="E22"/>
  <c r="E23"/>
  <c r="E26"/>
  <c r="E27"/>
  <c r="E35"/>
  <c r="E36"/>
  <c r="E38"/>
  <c r="E39"/>
  <c r="E40"/>
  <c r="E41"/>
  <c r="E42"/>
  <c r="E46"/>
  <c r="E47"/>
  <c r="S50"/>
  <c r="S48"/>
  <c r="S46"/>
  <c r="BQ52" l="1"/>
  <c r="N52"/>
  <c r="M52"/>
  <c r="E52"/>
  <c r="G52"/>
  <c r="H52" s="1"/>
  <c r="H49"/>
  <c r="H51"/>
  <c r="H10"/>
  <c r="H45"/>
  <c r="H39"/>
  <c r="H47"/>
  <c r="H43"/>
  <c r="H37"/>
  <c r="H33"/>
  <c r="H27"/>
  <c r="H23"/>
  <c r="H19"/>
  <c r="H15"/>
  <c r="H11"/>
  <c r="H41"/>
  <c r="H35"/>
  <c r="H31"/>
  <c r="H29"/>
  <c r="H25"/>
  <c r="H21"/>
  <c r="H17"/>
  <c r="H13"/>
  <c r="I28"/>
  <c r="I44"/>
  <c r="I20"/>
  <c r="I12"/>
  <c r="I50"/>
  <c r="I18"/>
  <c r="I32"/>
  <c r="I16"/>
  <c r="I17"/>
  <c r="I11"/>
  <c r="I15"/>
  <c r="I19"/>
  <c r="I51"/>
  <c r="I29"/>
  <c r="I46"/>
  <c r="I23"/>
  <c r="I38"/>
  <c r="I35"/>
  <c r="I26"/>
  <c r="I22"/>
  <c r="I14"/>
  <c r="I13"/>
  <c r="I31"/>
  <c r="I21"/>
  <c r="I25"/>
  <c r="I45"/>
  <c r="I49"/>
  <c r="I10"/>
  <c r="I24"/>
  <c r="I27"/>
  <c r="I36"/>
  <c r="I33"/>
  <c r="I41"/>
  <c r="I39"/>
  <c r="I47"/>
  <c r="I42"/>
  <c r="I40"/>
  <c r="I43"/>
  <c r="I34"/>
  <c r="I30"/>
  <c r="I37"/>
  <c r="I52" l="1"/>
</calcChain>
</file>

<file path=xl/sharedStrings.xml><?xml version="1.0" encoding="utf-8"?>
<sst xmlns="http://schemas.openxmlformats.org/spreadsheetml/2006/main" count="261" uniqueCount="102">
  <si>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</si>
  <si>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</si>
  <si>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</si>
  <si>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</si>
  <si>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</si>
  <si>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</si>
  <si>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</si>
  <si>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</si>
  <si>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</si>
  <si>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</si>
  <si>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</si>
  <si>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</si>
  <si>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</si>
  <si>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</si>
  <si>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</si>
  <si>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</si>
  <si>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</si>
  <si>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</si>
  <si>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</si>
  <si>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</si>
  <si>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</si>
  <si>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</si>
  <si>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</si>
  <si>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</si>
  <si>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</si>
  <si>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</si>
  <si>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</si>
  <si>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</si>
  <si>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</si>
  <si>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</si>
  <si>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</si>
  <si>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</si>
  <si>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</si>
  <si>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</si>
  <si>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</si>
  <si>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</si>
  <si>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</si>
  <si>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</si>
  <si>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</si>
  <si>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</si>
  <si>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</si>
  <si>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</si>
  <si>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</si>
  <si>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</si>
  <si>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</si>
  <si>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</si>
  <si>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</si>
  <si>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</si>
  <si>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</si>
  <si>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</si>
  <si>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</si>
  <si>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</si>
  <si>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</si>
  <si>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</si>
  <si>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</si>
  <si>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</si>
  <si>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</si>
  <si>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</si>
  <si>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</si>
  <si>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</si>
  <si>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</si>
  <si>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</si>
  <si>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</si>
  <si>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</si>
  <si>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</si>
  <si>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</si>
  <si>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</si>
  <si>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</si>
  <si>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</si>
  <si>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</si>
  <si>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</si>
  <si>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</si>
  <si>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</si>
  <si>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</si>
  <si>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</si>
  <si>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</si>
  <si>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</si>
  <si>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</si>
  <si>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</si>
  <si>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</si>
  <si>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</si>
  <si>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</si>
  <si>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</si>
  <si>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</si>
  <si>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</si>
  <si>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</si>
  <si>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</si>
  <si>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r>
      <t>որից` Սեփական եկամուտներ</t>
    </r>
    <r>
      <rPr>
        <sz val="11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</si>
  <si>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1"/>
        <rFont val="GHEA Grapalat"/>
        <family val="3"/>
      </rPr>
      <t>տող 1341</t>
    </r>
    <r>
      <rPr>
        <sz val="11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</si>
  <si>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1"/>
        <rFont val="GHEA Grapalat"/>
        <family val="3"/>
      </rPr>
      <t xml:space="preserve"> տող 1342</t>
    </r>
    <r>
      <rPr>
        <sz val="11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</si>
  <si>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1"/>
        <rFont val="GHEA Grapalat"/>
        <family val="3"/>
      </rPr>
      <t xml:space="preserve"> տող 1352</t>
    </r>
    <r>
      <rPr>
        <sz val="11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</si>
  <si>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1"/>
        <rFont val="GHEA Grapalat"/>
        <family val="3"/>
      </rPr>
      <t xml:space="preserve">տող 1220+1240     </t>
    </r>
    <r>
      <rPr>
        <sz val="11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</si>
  <si>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1"/>
        <rFont val="GHEA Grapalat"/>
        <family val="3"/>
      </rPr>
      <t xml:space="preserve"> տող 1260   </t>
    </r>
    <r>
      <rPr>
        <sz val="11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</si>
  <si>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1"/>
        <rFont val="GHEA Grapalat"/>
        <family val="3"/>
      </rPr>
      <t xml:space="preserve"> տող 1381+տող 1382</t>
    </r>
    <r>
      <rPr>
        <sz val="11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</si>
  <si>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1"/>
        <rFont val="GHEA Grapalat"/>
        <family val="3"/>
      </rPr>
      <t xml:space="preserve">տող 1391+1393   </t>
    </r>
    <r>
      <rPr>
        <sz val="11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</si>
  <si>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1"/>
        <rFont val="GHEA Grapalat"/>
        <family val="3"/>
      </rPr>
      <t>տող 1392</t>
    </r>
    <r>
      <rPr>
        <sz val="11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</si>
  <si>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ՀԱՇՎԵՏՎՈՒԹՅՈՒՆ</t>
  </si>
  <si>
    <t xml:space="preserve"> ՀՀ  ԿՈՏԱՅՔԻ  ՄԱՐԶԻ  ՀԱՄԱՅՆՔՆԵՐԻ   ԿԱՏԱՐՈՂԱԿԱՆԻ   ՎԵՐԱԲԵՐՅԱԼ  (աճողական) 2020թ. ապրիլի  «30» -ի դրությամբ                                            </t>
  </si>
  <si>
    <t xml:space="preserve">ծրագիր 1-ին  կիսամյակ                                                                                                                                                                                                         </t>
  </si>
  <si>
    <t xml:space="preserve">փաստ                   ( 4 ամիս)                                                                           </t>
  </si>
  <si>
    <t>կատ. %-ը 1-ին կիսամյակի նկատմամբ</t>
  </si>
  <si>
    <t xml:space="preserve">փաստ                   (4 ամիս)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</si>
</sst>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1"/>
      <name val="GHEA Grapalat"/>
      <family val="3"/>
    </font>
    <font>
      <b/>
      <sz val="11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0">
    <xf numFmtId="0" fontId="0" fillId="0" borderId="0" xfId="0"/>
    <xf numFmtId="0" fontId="4" fillId="2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165" fontId="4" fillId="2" borderId="0" xfId="0" applyNumberFormat="1" applyFont="1" applyFill="1" applyProtection="1">
      <protection locked="0"/>
    </xf>
    <xf numFmtId="165" fontId="4" fillId="7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164" fontId="4" fillId="7" borderId="8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1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</xf>
    <xf numFmtId="0" fontId="5" fillId="9" borderId="2" xfId="0" applyFont="1" applyFill="1" applyBorder="1" applyAlignment="1" applyProtection="1">
      <alignment horizontal="center" vertical="center"/>
    </xf>
    <xf numFmtId="0" fontId="5" fillId="9" borderId="4" xfId="0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11" xfId="0" applyFont="1" applyFill="1" applyBorder="1" applyAlignment="1" applyProtection="1">
      <alignment horizontal="center" vertical="center" textRotation="90" wrapText="1"/>
    </xf>
    <xf numFmtId="0" fontId="4" fillId="2" borderId="5" xfId="0" applyFont="1" applyFill="1" applyBorder="1" applyAlignment="1" applyProtection="1">
      <alignment horizontal="center" vertical="center" textRotation="90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8" borderId="6" xfId="0" applyNumberFormat="1" applyFont="1" applyFill="1" applyBorder="1" applyAlignment="1" applyProtection="1">
      <alignment horizontal="center" vertical="center" wrapText="1"/>
    </xf>
    <xf numFmtId="4" fontId="4" fillId="8" borderId="10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1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4" fontId="4" fillId="0" borderId="10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M55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A9" sqref="AA9"/>
    </sheetView>
  </sheetViews>
  <sheetFormatPr defaultColWidth="7.25" defaultRowHeight="16.5"/>
  <cols>
    <col min="1" max="1" width="5.375" style="1" customWidth="1"/>
    <col min="2" max="2" width="18.125" style="2" customWidth="1"/>
    <col min="3" max="3" width="15" style="1" customWidth="1"/>
    <col min="4" max="4" width="16.25" style="1" customWidth="1"/>
    <col min="5" max="5" width="15.375" style="1" customWidth="1"/>
    <col min="6" max="6" width="15.375" style="22" customWidth="1"/>
    <col min="7" max="7" width="15.375" style="1" customWidth="1"/>
    <col min="8" max="8" width="11.75" style="1" customWidth="1"/>
    <col min="9" max="9" width="9.5" style="1" customWidth="1"/>
    <col min="10" max="12" width="15.25" style="1" customWidth="1"/>
    <col min="13" max="13" width="12.875" style="1" customWidth="1"/>
    <col min="14" max="14" width="9.5" style="1" customWidth="1"/>
    <col min="15" max="17" width="14" style="1" customWidth="1"/>
    <col min="18" max="18" width="13" style="1" customWidth="1"/>
    <col min="19" max="19" width="8.875" style="1" customWidth="1"/>
    <col min="20" max="22" width="13.875" style="1" customWidth="1"/>
    <col min="23" max="23" width="11.75" style="1" customWidth="1"/>
    <col min="24" max="24" width="11.875" style="1" customWidth="1"/>
    <col min="25" max="27" width="14.125" style="1" customWidth="1"/>
    <col min="28" max="29" width="11.25" style="1" customWidth="1"/>
    <col min="30" max="32" width="13.75" style="1" customWidth="1"/>
    <col min="33" max="34" width="10.875" style="1" customWidth="1"/>
    <col min="35" max="35" width="14.125" style="1" customWidth="1"/>
    <col min="36" max="36" width="13.125" style="1" customWidth="1"/>
    <col min="37" max="37" width="12.375" style="1" customWidth="1"/>
    <col min="38" max="38" width="11.375" style="1" customWidth="1"/>
    <col min="39" max="39" width="10.75" style="1" customWidth="1"/>
    <col min="40" max="42" width="11.75" style="1" customWidth="1"/>
    <col min="43" max="43" width="10.75" style="1" customWidth="1"/>
    <col min="44" max="44" width="9.625" style="1" customWidth="1"/>
    <col min="45" max="45" width="8.25" style="1" customWidth="1"/>
    <col min="46" max="46" width="9.625" style="1" customWidth="1"/>
    <col min="47" max="47" width="7.25" style="1" customWidth="1"/>
    <col min="48" max="49" width="9" style="1" customWidth="1"/>
    <col min="50" max="50" width="7.875" style="1" customWidth="1"/>
    <col min="51" max="53" width="15.25" style="1" customWidth="1"/>
    <col min="54" max="54" width="9.875" style="1" customWidth="1"/>
    <col min="55" max="56" width="8.25" style="1" customWidth="1"/>
    <col min="57" max="57" width="14.375" style="1" customWidth="1"/>
    <col min="58" max="59" width="12.5" style="1" customWidth="1"/>
    <col min="60" max="61" width="8" style="1" customWidth="1"/>
    <col min="62" max="62" width="8.75" style="1" customWidth="1"/>
    <col min="63" max="64" width="8.125" style="1" customWidth="1"/>
    <col min="65" max="65" width="8.25" style="1" customWidth="1"/>
    <col min="66" max="68" width="12.125" style="1" customWidth="1"/>
    <col min="69" max="70" width="10.75" style="1" customWidth="1"/>
    <col min="71" max="71" width="13.125" style="1" customWidth="1"/>
    <col min="72" max="76" width="12.375" style="1" customWidth="1"/>
    <col min="77" max="79" width="11" style="1" customWidth="1"/>
    <col min="80" max="80" width="13.5" style="1" customWidth="1"/>
    <col min="81" max="82" width="12.75" style="1" customWidth="1"/>
    <col min="83" max="84" width="8.125" style="1" customWidth="1"/>
    <col min="85" max="85" width="7.875" style="1" customWidth="1"/>
    <col min="86" max="86" width="12.625" style="1" customWidth="1"/>
    <col min="87" max="87" width="10.875" style="1" customWidth="1"/>
    <col min="88" max="88" width="12.25" style="1" customWidth="1"/>
    <col min="89" max="89" width="11.625" style="1" customWidth="1"/>
    <col min="90" max="90" width="12.25" style="1" customWidth="1"/>
    <col min="91" max="91" width="11.25" style="1" customWidth="1"/>
    <col min="92" max="92" width="14.75" style="1" customWidth="1"/>
    <col min="93" max="93" width="13.375" style="1" customWidth="1"/>
    <col min="94" max="97" width="12.25" style="1" customWidth="1"/>
    <col min="98" max="98" width="12.375" style="1" customWidth="1"/>
    <col min="99" max="99" width="13.75" style="1" customWidth="1"/>
    <col min="100" max="100" width="10.5" style="1" customWidth="1"/>
    <col min="101" max="101" width="12.5" style="1" customWidth="1"/>
    <col min="102" max="102" width="11.875" style="1" customWidth="1"/>
    <col min="103" max="103" width="11.5" style="1" customWidth="1"/>
    <col min="104" max="105" width="9.375" style="1" customWidth="1"/>
    <col min="106" max="106" width="9.125" style="1" customWidth="1"/>
    <col min="107" max="107" width="13.875" style="1" customWidth="1"/>
    <col min="108" max="108" width="12.5" style="1" customWidth="1"/>
    <col min="109" max="109" width="11.875" style="1" customWidth="1"/>
    <col min="110" max="110" width="9.875" style="1" customWidth="1"/>
    <col min="111" max="113" width="15.875" style="1" customWidth="1"/>
    <col min="114" max="115" width="8.375" style="1" customWidth="1"/>
    <col min="116" max="116" width="8.875" style="1" customWidth="1"/>
    <col min="117" max="117" width="12.875" style="1" customWidth="1"/>
    <col min="118" max="118" width="12.375" style="1" customWidth="1"/>
    <col min="119" max="119" width="10" style="1" customWidth="1"/>
    <col min="120" max="121" width="8" style="1" customWidth="1"/>
    <col min="122" max="122" width="8.875" style="1" customWidth="1"/>
    <col min="123" max="125" width="10" style="1" customWidth="1"/>
    <col min="126" max="126" width="8.125" style="1" customWidth="1"/>
    <col min="127" max="127" width="11.875" style="1" customWidth="1"/>
    <col min="128" max="128" width="8.75" style="1" customWidth="1"/>
    <col min="129" max="130" width="11.875" style="1" customWidth="1"/>
    <col min="131" max="131" width="10.5" style="1" customWidth="1"/>
    <col min="132" max="132" width="9.5" style="1" customWidth="1"/>
    <col min="133" max="135" width="12.75" style="1" customWidth="1"/>
    <col min="136" max="137" width="7.25" style="1"/>
    <col min="138" max="138" width="10.125" style="1" customWidth="1"/>
    <col min="139" max="16384" width="7.25" style="1"/>
  </cols>
  <sheetData>
    <row r="1" spans="1:135" ht="27.75" customHeight="1">
      <c r="C1" s="72" t="s">
        <v>96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3"/>
      <c r="P1" s="3"/>
      <c r="Q1" s="3"/>
      <c r="R1" s="3"/>
      <c r="S1" s="3"/>
      <c r="T1" s="3"/>
      <c r="U1" s="3"/>
      <c r="V1" s="3"/>
      <c r="W1" s="3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5" ht="34.5" customHeight="1">
      <c r="C2" s="73" t="s">
        <v>97</v>
      </c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Q2" s="5"/>
      <c r="R2" s="5"/>
      <c r="T2" s="74"/>
      <c r="U2" s="74"/>
      <c r="V2" s="74"/>
      <c r="W2" s="6"/>
      <c r="X2" s="6"/>
      <c r="AA2" s="25"/>
      <c r="AB2" s="6"/>
      <c r="AC2" s="6"/>
      <c r="AD2" s="6"/>
      <c r="AE2" s="6"/>
      <c r="AF2" s="25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</row>
    <row r="3" spans="1:135" ht="18" customHeight="1">
      <c r="C3" s="7"/>
      <c r="D3" s="7"/>
      <c r="E3" s="7"/>
      <c r="F3" s="8"/>
      <c r="G3" s="7"/>
      <c r="H3" s="7"/>
      <c r="I3" s="7"/>
      <c r="J3" s="7"/>
      <c r="K3" s="7"/>
      <c r="L3" s="75" t="s">
        <v>10</v>
      </c>
      <c r="M3" s="75"/>
      <c r="N3" s="75"/>
      <c r="O3" s="75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135" s="9" customFormat="1" ht="18" customHeight="1">
      <c r="A4" s="39" t="s">
        <v>6</v>
      </c>
      <c r="B4" s="39" t="s">
        <v>9</v>
      </c>
      <c r="C4" s="42" t="s">
        <v>4</v>
      </c>
      <c r="D4" s="42" t="s">
        <v>5</v>
      </c>
      <c r="E4" s="45" t="s">
        <v>11</v>
      </c>
      <c r="F4" s="46"/>
      <c r="G4" s="46"/>
      <c r="H4" s="46"/>
      <c r="I4" s="47"/>
      <c r="J4" s="57" t="s">
        <v>87</v>
      </c>
      <c r="K4" s="58"/>
      <c r="L4" s="58"/>
      <c r="M4" s="58"/>
      <c r="N4" s="59"/>
      <c r="O4" s="96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8"/>
      <c r="DF4" s="135" t="s">
        <v>12</v>
      </c>
      <c r="DG4" s="104" t="s">
        <v>13</v>
      </c>
      <c r="DH4" s="105"/>
      <c r="DI4" s="106"/>
      <c r="DJ4" s="113" t="s">
        <v>3</v>
      </c>
      <c r="DK4" s="113"/>
      <c r="DL4" s="113"/>
      <c r="DM4" s="113"/>
      <c r="DN4" s="113"/>
      <c r="DO4" s="113"/>
      <c r="DP4" s="113"/>
      <c r="DQ4" s="113"/>
      <c r="DR4" s="113"/>
      <c r="DS4" s="113"/>
      <c r="DT4" s="113"/>
      <c r="DU4" s="113"/>
      <c r="DV4" s="113"/>
      <c r="DW4" s="113"/>
      <c r="DX4" s="113"/>
      <c r="DY4" s="113"/>
      <c r="DZ4" s="113"/>
      <c r="EA4" s="113"/>
      <c r="EB4" s="135" t="s">
        <v>14</v>
      </c>
      <c r="EC4" s="76" t="s">
        <v>15</v>
      </c>
      <c r="ED4" s="77"/>
      <c r="EE4" s="78"/>
    </row>
    <row r="5" spans="1:135" s="9" customFormat="1" ht="15" customHeight="1">
      <c r="A5" s="40"/>
      <c r="B5" s="40"/>
      <c r="C5" s="43"/>
      <c r="D5" s="43"/>
      <c r="E5" s="48"/>
      <c r="F5" s="49"/>
      <c r="G5" s="49"/>
      <c r="H5" s="49"/>
      <c r="I5" s="50"/>
      <c r="J5" s="60"/>
      <c r="K5" s="61"/>
      <c r="L5" s="61"/>
      <c r="M5" s="61"/>
      <c r="N5" s="62"/>
      <c r="O5" s="85" t="s">
        <v>7</v>
      </c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7"/>
      <c r="AV5" s="88" t="s">
        <v>2</v>
      </c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9" t="s">
        <v>8</v>
      </c>
      <c r="BL5" s="90"/>
      <c r="BM5" s="90"/>
      <c r="BN5" s="93" t="s">
        <v>16</v>
      </c>
      <c r="BO5" s="94"/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5"/>
      <c r="CE5" s="99" t="s">
        <v>0</v>
      </c>
      <c r="CF5" s="100"/>
      <c r="CG5" s="100"/>
      <c r="CH5" s="100"/>
      <c r="CI5" s="100"/>
      <c r="CJ5" s="100"/>
      <c r="CK5" s="100"/>
      <c r="CL5" s="100"/>
      <c r="CM5" s="101"/>
      <c r="CN5" s="93" t="s">
        <v>1</v>
      </c>
      <c r="CO5" s="94"/>
      <c r="CP5" s="94"/>
      <c r="CQ5" s="94"/>
      <c r="CR5" s="94"/>
      <c r="CS5" s="94"/>
      <c r="CT5" s="94"/>
      <c r="CU5" s="94"/>
      <c r="CV5" s="94"/>
      <c r="CW5" s="88" t="s">
        <v>17</v>
      </c>
      <c r="CX5" s="88"/>
      <c r="CY5" s="88"/>
      <c r="CZ5" s="89" t="s">
        <v>18</v>
      </c>
      <c r="DA5" s="90"/>
      <c r="DB5" s="103"/>
      <c r="DC5" s="89" t="s">
        <v>19</v>
      </c>
      <c r="DD5" s="90"/>
      <c r="DE5" s="103"/>
      <c r="DF5" s="136"/>
      <c r="DG5" s="107"/>
      <c r="DH5" s="108"/>
      <c r="DI5" s="109"/>
      <c r="DJ5" s="133"/>
      <c r="DK5" s="133"/>
      <c r="DL5" s="134"/>
      <c r="DM5" s="134"/>
      <c r="DN5" s="134"/>
      <c r="DO5" s="134"/>
      <c r="DP5" s="89" t="s">
        <v>20</v>
      </c>
      <c r="DQ5" s="90"/>
      <c r="DR5" s="103"/>
      <c r="DS5" s="131"/>
      <c r="DT5" s="132"/>
      <c r="DU5" s="132"/>
      <c r="DV5" s="132"/>
      <c r="DW5" s="132"/>
      <c r="DX5" s="132"/>
      <c r="DY5" s="132"/>
      <c r="DZ5" s="132"/>
      <c r="EA5" s="132"/>
      <c r="EB5" s="136"/>
      <c r="EC5" s="79"/>
      <c r="ED5" s="80"/>
      <c r="EE5" s="81"/>
    </row>
    <row r="6" spans="1:135" s="9" customFormat="1" ht="119.25" customHeight="1">
      <c r="A6" s="40"/>
      <c r="B6" s="40"/>
      <c r="C6" s="43"/>
      <c r="D6" s="43"/>
      <c r="E6" s="51"/>
      <c r="F6" s="52"/>
      <c r="G6" s="52"/>
      <c r="H6" s="52"/>
      <c r="I6" s="53"/>
      <c r="J6" s="63"/>
      <c r="K6" s="64"/>
      <c r="L6" s="64"/>
      <c r="M6" s="64"/>
      <c r="N6" s="65"/>
      <c r="O6" s="66" t="s">
        <v>21</v>
      </c>
      <c r="P6" s="67"/>
      <c r="Q6" s="67"/>
      <c r="R6" s="67"/>
      <c r="S6" s="68"/>
      <c r="T6" s="69" t="s">
        <v>22</v>
      </c>
      <c r="U6" s="70"/>
      <c r="V6" s="70"/>
      <c r="W6" s="70"/>
      <c r="X6" s="71"/>
      <c r="Y6" s="69" t="s">
        <v>23</v>
      </c>
      <c r="Z6" s="70"/>
      <c r="AA6" s="70"/>
      <c r="AB6" s="70"/>
      <c r="AC6" s="71"/>
      <c r="AD6" s="69" t="s">
        <v>24</v>
      </c>
      <c r="AE6" s="70"/>
      <c r="AF6" s="70"/>
      <c r="AG6" s="70"/>
      <c r="AH6" s="71"/>
      <c r="AI6" s="69" t="s">
        <v>25</v>
      </c>
      <c r="AJ6" s="70"/>
      <c r="AK6" s="70"/>
      <c r="AL6" s="70"/>
      <c r="AM6" s="71"/>
      <c r="AN6" s="69" t="s">
        <v>26</v>
      </c>
      <c r="AO6" s="70"/>
      <c r="AP6" s="70"/>
      <c r="AQ6" s="70"/>
      <c r="AR6" s="71"/>
      <c r="AS6" s="124" t="s">
        <v>27</v>
      </c>
      <c r="AT6" s="124"/>
      <c r="AU6" s="124"/>
      <c r="AV6" s="125" t="s">
        <v>28</v>
      </c>
      <c r="AW6" s="126"/>
      <c r="AX6" s="126"/>
      <c r="AY6" s="125" t="s">
        <v>29</v>
      </c>
      <c r="AZ6" s="126"/>
      <c r="BA6" s="127"/>
      <c r="BB6" s="115" t="s">
        <v>30</v>
      </c>
      <c r="BC6" s="116"/>
      <c r="BD6" s="128"/>
      <c r="BE6" s="115" t="s">
        <v>31</v>
      </c>
      <c r="BF6" s="116"/>
      <c r="BG6" s="116"/>
      <c r="BH6" s="119" t="s">
        <v>32</v>
      </c>
      <c r="BI6" s="120"/>
      <c r="BJ6" s="120"/>
      <c r="BK6" s="91"/>
      <c r="BL6" s="92"/>
      <c r="BM6" s="92"/>
      <c r="BN6" s="121" t="s">
        <v>33</v>
      </c>
      <c r="BO6" s="122"/>
      <c r="BP6" s="122"/>
      <c r="BQ6" s="122"/>
      <c r="BR6" s="123"/>
      <c r="BS6" s="102" t="s">
        <v>34</v>
      </c>
      <c r="BT6" s="102"/>
      <c r="BU6" s="102"/>
      <c r="BV6" s="102" t="s">
        <v>35</v>
      </c>
      <c r="BW6" s="102"/>
      <c r="BX6" s="102"/>
      <c r="BY6" s="102" t="s">
        <v>36</v>
      </c>
      <c r="BZ6" s="102"/>
      <c r="CA6" s="102"/>
      <c r="CB6" s="102" t="s">
        <v>37</v>
      </c>
      <c r="CC6" s="102"/>
      <c r="CD6" s="102"/>
      <c r="CE6" s="102" t="s">
        <v>88</v>
      </c>
      <c r="CF6" s="102"/>
      <c r="CG6" s="102"/>
      <c r="CH6" s="99" t="s">
        <v>89</v>
      </c>
      <c r="CI6" s="100"/>
      <c r="CJ6" s="100"/>
      <c r="CK6" s="102" t="s">
        <v>38</v>
      </c>
      <c r="CL6" s="102"/>
      <c r="CM6" s="102"/>
      <c r="CN6" s="117" t="s">
        <v>39</v>
      </c>
      <c r="CO6" s="118"/>
      <c r="CP6" s="100"/>
      <c r="CQ6" s="102" t="s">
        <v>40</v>
      </c>
      <c r="CR6" s="102"/>
      <c r="CS6" s="102"/>
      <c r="CT6" s="99" t="s">
        <v>90</v>
      </c>
      <c r="CU6" s="100"/>
      <c r="CV6" s="100"/>
      <c r="CW6" s="88"/>
      <c r="CX6" s="88"/>
      <c r="CY6" s="88"/>
      <c r="CZ6" s="91"/>
      <c r="DA6" s="92"/>
      <c r="DB6" s="114"/>
      <c r="DC6" s="91"/>
      <c r="DD6" s="92"/>
      <c r="DE6" s="114"/>
      <c r="DF6" s="136"/>
      <c r="DG6" s="110"/>
      <c r="DH6" s="111"/>
      <c r="DI6" s="112"/>
      <c r="DJ6" s="89" t="s">
        <v>91</v>
      </c>
      <c r="DK6" s="90"/>
      <c r="DL6" s="103"/>
      <c r="DM6" s="89" t="s">
        <v>92</v>
      </c>
      <c r="DN6" s="90"/>
      <c r="DO6" s="103"/>
      <c r="DP6" s="91"/>
      <c r="DQ6" s="92"/>
      <c r="DR6" s="114"/>
      <c r="DS6" s="89" t="s">
        <v>93</v>
      </c>
      <c r="DT6" s="90"/>
      <c r="DU6" s="103"/>
      <c r="DV6" s="89" t="s">
        <v>94</v>
      </c>
      <c r="DW6" s="90"/>
      <c r="DX6" s="103"/>
      <c r="DY6" s="129" t="s">
        <v>95</v>
      </c>
      <c r="DZ6" s="130"/>
      <c r="EA6" s="130"/>
      <c r="EB6" s="136"/>
      <c r="EC6" s="82"/>
      <c r="ED6" s="83"/>
      <c r="EE6" s="84"/>
    </row>
    <row r="7" spans="1:135" s="10" customFormat="1" ht="36" customHeight="1">
      <c r="A7" s="40"/>
      <c r="B7" s="40"/>
      <c r="C7" s="43"/>
      <c r="D7" s="43"/>
      <c r="E7" s="35" t="s">
        <v>41</v>
      </c>
      <c r="F7" s="54" t="s">
        <v>44</v>
      </c>
      <c r="G7" s="55"/>
      <c r="H7" s="55"/>
      <c r="I7" s="56"/>
      <c r="J7" s="35" t="s">
        <v>41</v>
      </c>
      <c r="K7" s="54" t="s">
        <v>44</v>
      </c>
      <c r="L7" s="55"/>
      <c r="M7" s="55"/>
      <c r="N7" s="56"/>
      <c r="O7" s="35" t="s">
        <v>41</v>
      </c>
      <c r="P7" s="54" t="s">
        <v>44</v>
      </c>
      <c r="Q7" s="55"/>
      <c r="R7" s="55"/>
      <c r="S7" s="56"/>
      <c r="T7" s="35" t="s">
        <v>41</v>
      </c>
      <c r="U7" s="54" t="s">
        <v>44</v>
      </c>
      <c r="V7" s="55"/>
      <c r="W7" s="55"/>
      <c r="X7" s="56"/>
      <c r="Y7" s="35" t="s">
        <v>41</v>
      </c>
      <c r="Z7" s="54" t="s">
        <v>44</v>
      </c>
      <c r="AA7" s="55"/>
      <c r="AB7" s="55"/>
      <c r="AC7" s="56"/>
      <c r="AD7" s="35" t="s">
        <v>41</v>
      </c>
      <c r="AE7" s="54" t="s">
        <v>44</v>
      </c>
      <c r="AF7" s="55"/>
      <c r="AG7" s="55"/>
      <c r="AH7" s="56"/>
      <c r="AI7" s="35" t="s">
        <v>41</v>
      </c>
      <c r="AJ7" s="54" t="s">
        <v>44</v>
      </c>
      <c r="AK7" s="55"/>
      <c r="AL7" s="55"/>
      <c r="AM7" s="56"/>
      <c r="AN7" s="35" t="s">
        <v>41</v>
      </c>
      <c r="AO7" s="54" t="s">
        <v>44</v>
      </c>
      <c r="AP7" s="55"/>
      <c r="AQ7" s="55"/>
      <c r="AR7" s="56"/>
      <c r="AS7" s="35" t="s">
        <v>41</v>
      </c>
      <c r="AT7" s="37" t="s">
        <v>44</v>
      </c>
      <c r="AU7" s="38"/>
      <c r="AV7" s="35" t="s">
        <v>41</v>
      </c>
      <c r="AW7" s="37" t="s">
        <v>44</v>
      </c>
      <c r="AX7" s="38"/>
      <c r="AY7" s="35" t="s">
        <v>41</v>
      </c>
      <c r="AZ7" s="37" t="s">
        <v>44</v>
      </c>
      <c r="BA7" s="38"/>
      <c r="BB7" s="35" t="s">
        <v>41</v>
      </c>
      <c r="BC7" s="37" t="s">
        <v>44</v>
      </c>
      <c r="BD7" s="38"/>
      <c r="BE7" s="35" t="s">
        <v>41</v>
      </c>
      <c r="BF7" s="37" t="s">
        <v>44</v>
      </c>
      <c r="BG7" s="38"/>
      <c r="BH7" s="35" t="s">
        <v>41</v>
      </c>
      <c r="BI7" s="37" t="s">
        <v>44</v>
      </c>
      <c r="BJ7" s="38"/>
      <c r="BK7" s="35" t="s">
        <v>41</v>
      </c>
      <c r="BL7" s="37" t="s">
        <v>44</v>
      </c>
      <c r="BM7" s="38"/>
      <c r="BN7" s="35" t="s">
        <v>41</v>
      </c>
      <c r="BO7" s="37" t="s">
        <v>44</v>
      </c>
      <c r="BP7" s="139"/>
      <c r="BQ7" s="139"/>
      <c r="BR7" s="38"/>
      <c r="BS7" s="35" t="s">
        <v>41</v>
      </c>
      <c r="BT7" s="37" t="s">
        <v>44</v>
      </c>
      <c r="BU7" s="38"/>
      <c r="BV7" s="35" t="s">
        <v>41</v>
      </c>
      <c r="BW7" s="37" t="s">
        <v>44</v>
      </c>
      <c r="BX7" s="38"/>
      <c r="BY7" s="35" t="s">
        <v>41</v>
      </c>
      <c r="BZ7" s="37" t="s">
        <v>44</v>
      </c>
      <c r="CA7" s="38"/>
      <c r="CB7" s="35" t="s">
        <v>41</v>
      </c>
      <c r="CC7" s="37" t="s">
        <v>44</v>
      </c>
      <c r="CD7" s="38"/>
      <c r="CE7" s="35" t="s">
        <v>41</v>
      </c>
      <c r="CF7" s="37" t="s">
        <v>44</v>
      </c>
      <c r="CG7" s="38"/>
      <c r="CH7" s="35" t="s">
        <v>41</v>
      </c>
      <c r="CI7" s="37" t="s">
        <v>44</v>
      </c>
      <c r="CJ7" s="38"/>
      <c r="CK7" s="35" t="s">
        <v>41</v>
      </c>
      <c r="CL7" s="37" t="s">
        <v>44</v>
      </c>
      <c r="CM7" s="38"/>
      <c r="CN7" s="35" t="s">
        <v>41</v>
      </c>
      <c r="CO7" s="37" t="s">
        <v>44</v>
      </c>
      <c r="CP7" s="38"/>
      <c r="CQ7" s="35" t="s">
        <v>41</v>
      </c>
      <c r="CR7" s="37" t="s">
        <v>44</v>
      </c>
      <c r="CS7" s="38"/>
      <c r="CT7" s="35" t="s">
        <v>41</v>
      </c>
      <c r="CU7" s="37" t="s">
        <v>44</v>
      </c>
      <c r="CV7" s="38"/>
      <c r="CW7" s="35" t="s">
        <v>41</v>
      </c>
      <c r="CX7" s="37" t="s">
        <v>44</v>
      </c>
      <c r="CY7" s="38"/>
      <c r="CZ7" s="35" t="s">
        <v>41</v>
      </c>
      <c r="DA7" s="37" t="s">
        <v>44</v>
      </c>
      <c r="DB7" s="38"/>
      <c r="DC7" s="35" t="s">
        <v>41</v>
      </c>
      <c r="DD7" s="37" t="s">
        <v>44</v>
      </c>
      <c r="DE7" s="38"/>
      <c r="DF7" s="136"/>
      <c r="DG7" s="35" t="s">
        <v>41</v>
      </c>
      <c r="DH7" s="37" t="s">
        <v>44</v>
      </c>
      <c r="DI7" s="38"/>
      <c r="DJ7" s="35" t="s">
        <v>41</v>
      </c>
      <c r="DK7" s="37" t="s">
        <v>44</v>
      </c>
      <c r="DL7" s="38"/>
      <c r="DM7" s="35" t="s">
        <v>41</v>
      </c>
      <c r="DN7" s="37" t="s">
        <v>44</v>
      </c>
      <c r="DO7" s="38"/>
      <c r="DP7" s="35" t="s">
        <v>41</v>
      </c>
      <c r="DQ7" s="37" t="s">
        <v>44</v>
      </c>
      <c r="DR7" s="38"/>
      <c r="DS7" s="35" t="s">
        <v>41</v>
      </c>
      <c r="DT7" s="37" t="s">
        <v>44</v>
      </c>
      <c r="DU7" s="38"/>
      <c r="DV7" s="35" t="s">
        <v>41</v>
      </c>
      <c r="DW7" s="37" t="s">
        <v>44</v>
      </c>
      <c r="DX7" s="38"/>
      <c r="DY7" s="35" t="s">
        <v>41</v>
      </c>
      <c r="DZ7" s="37" t="s">
        <v>44</v>
      </c>
      <c r="EA7" s="38"/>
      <c r="EB7" s="136"/>
      <c r="EC7" s="35" t="s">
        <v>41</v>
      </c>
      <c r="ED7" s="37" t="s">
        <v>44</v>
      </c>
      <c r="EE7" s="38"/>
    </row>
    <row r="8" spans="1:135" s="10" customFormat="1" ht="101.25" customHeight="1">
      <c r="A8" s="41"/>
      <c r="B8" s="41"/>
      <c r="C8" s="44"/>
      <c r="D8" s="44"/>
      <c r="E8" s="36"/>
      <c r="F8" s="26" t="s">
        <v>98</v>
      </c>
      <c r="G8" s="27" t="s">
        <v>101</v>
      </c>
      <c r="H8" s="27" t="s">
        <v>100</v>
      </c>
      <c r="I8" s="27" t="s">
        <v>43</v>
      </c>
      <c r="J8" s="36"/>
      <c r="K8" s="26" t="s">
        <v>98</v>
      </c>
      <c r="L8" s="27" t="s">
        <v>101</v>
      </c>
      <c r="M8" s="27" t="s">
        <v>100</v>
      </c>
      <c r="N8" s="27" t="s">
        <v>43</v>
      </c>
      <c r="O8" s="36"/>
      <c r="P8" s="26" t="s">
        <v>98</v>
      </c>
      <c r="Q8" s="27" t="s">
        <v>101</v>
      </c>
      <c r="R8" s="27" t="s">
        <v>100</v>
      </c>
      <c r="S8" s="27" t="s">
        <v>43</v>
      </c>
      <c r="T8" s="36"/>
      <c r="U8" s="26" t="s">
        <v>98</v>
      </c>
      <c r="V8" s="27" t="s">
        <v>99</v>
      </c>
      <c r="W8" s="27" t="s">
        <v>100</v>
      </c>
      <c r="X8" s="27" t="s">
        <v>43</v>
      </c>
      <c r="Y8" s="36"/>
      <c r="Z8" s="26" t="s">
        <v>98</v>
      </c>
      <c r="AA8" s="27" t="s">
        <v>101</v>
      </c>
      <c r="AB8" s="27" t="s">
        <v>100</v>
      </c>
      <c r="AC8" s="27" t="s">
        <v>43</v>
      </c>
      <c r="AD8" s="36"/>
      <c r="AE8" s="26" t="s">
        <v>98</v>
      </c>
      <c r="AF8" s="27" t="s">
        <v>99</v>
      </c>
      <c r="AG8" s="27" t="s">
        <v>100</v>
      </c>
      <c r="AH8" s="27" t="s">
        <v>43</v>
      </c>
      <c r="AI8" s="36"/>
      <c r="AJ8" s="26" t="s">
        <v>98</v>
      </c>
      <c r="AK8" s="27" t="s">
        <v>99</v>
      </c>
      <c r="AL8" s="27" t="s">
        <v>100</v>
      </c>
      <c r="AM8" s="27" t="s">
        <v>43</v>
      </c>
      <c r="AN8" s="36"/>
      <c r="AO8" s="26" t="s">
        <v>98</v>
      </c>
      <c r="AP8" s="27" t="s">
        <v>99</v>
      </c>
      <c r="AQ8" s="27" t="s">
        <v>100</v>
      </c>
      <c r="AR8" s="27" t="s">
        <v>43</v>
      </c>
      <c r="AS8" s="36"/>
      <c r="AT8" s="26" t="s">
        <v>98</v>
      </c>
      <c r="AU8" s="27" t="s">
        <v>99</v>
      </c>
      <c r="AV8" s="36"/>
      <c r="AW8" s="26" t="s">
        <v>98</v>
      </c>
      <c r="AX8" s="27" t="s">
        <v>99</v>
      </c>
      <c r="AY8" s="36"/>
      <c r="AZ8" s="26" t="s">
        <v>98</v>
      </c>
      <c r="BA8" s="27" t="s">
        <v>99</v>
      </c>
      <c r="BB8" s="36"/>
      <c r="BC8" s="26" t="s">
        <v>98</v>
      </c>
      <c r="BD8" s="27" t="s">
        <v>99</v>
      </c>
      <c r="BE8" s="36"/>
      <c r="BF8" s="26" t="s">
        <v>98</v>
      </c>
      <c r="BG8" s="27" t="s">
        <v>99</v>
      </c>
      <c r="BH8" s="36"/>
      <c r="BI8" s="26" t="s">
        <v>98</v>
      </c>
      <c r="BJ8" s="27" t="s">
        <v>99</v>
      </c>
      <c r="BK8" s="36"/>
      <c r="BL8" s="26" t="s">
        <v>98</v>
      </c>
      <c r="BM8" s="27" t="s">
        <v>99</v>
      </c>
      <c r="BN8" s="36"/>
      <c r="BO8" s="26" t="s">
        <v>98</v>
      </c>
      <c r="BP8" s="27" t="s">
        <v>99</v>
      </c>
      <c r="BQ8" s="27" t="s">
        <v>100</v>
      </c>
      <c r="BR8" s="27" t="s">
        <v>43</v>
      </c>
      <c r="BS8" s="36"/>
      <c r="BT8" s="26" t="s">
        <v>98</v>
      </c>
      <c r="BU8" s="27" t="s">
        <v>99</v>
      </c>
      <c r="BV8" s="36"/>
      <c r="BW8" s="26" t="s">
        <v>98</v>
      </c>
      <c r="BX8" s="27" t="s">
        <v>99</v>
      </c>
      <c r="BY8" s="36"/>
      <c r="BZ8" s="26" t="s">
        <v>98</v>
      </c>
      <c r="CA8" s="27" t="s">
        <v>99</v>
      </c>
      <c r="CB8" s="36"/>
      <c r="CC8" s="26" t="s">
        <v>98</v>
      </c>
      <c r="CD8" s="27" t="s">
        <v>99</v>
      </c>
      <c r="CE8" s="36"/>
      <c r="CF8" s="26" t="s">
        <v>98</v>
      </c>
      <c r="CG8" s="27" t="s">
        <v>99</v>
      </c>
      <c r="CH8" s="36"/>
      <c r="CI8" s="26" t="s">
        <v>98</v>
      </c>
      <c r="CJ8" s="27" t="s">
        <v>99</v>
      </c>
      <c r="CK8" s="36"/>
      <c r="CL8" s="26" t="s">
        <v>98</v>
      </c>
      <c r="CM8" s="27" t="s">
        <v>99</v>
      </c>
      <c r="CN8" s="36"/>
      <c r="CO8" s="26" t="s">
        <v>98</v>
      </c>
      <c r="CP8" s="27" t="s">
        <v>99</v>
      </c>
      <c r="CQ8" s="36"/>
      <c r="CR8" s="26" t="s">
        <v>98</v>
      </c>
      <c r="CS8" s="27" t="s">
        <v>99</v>
      </c>
      <c r="CT8" s="36"/>
      <c r="CU8" s="26" t="s">
        <v>98</v>
      </c>
      <c r="CV8" s="27" t="s">
        <v>99</v>
      </c>
      <c r="CW8" s="36"/>
      <c r="CX8" s="26" t="s">
        <v>98</v>
      </c>
      <c r="CY8" s="27" t="s">
        <v>99</v>
      </c>
      <c r="CZ8" s="36"/>
      <c r="DA8" s="26" t="s">
        <v>98</v>
      </c>
      <c r="DB8" s="27" t="s">
        <v>99</v>
      </c>
      <c r="DC8" s="36"/>
      <c r="DD8" s="26" t="s">
        <v>98</v>
      </c>
      <c r="DE8" s="27" t="s">
        <v>99</v>
      </c>
      <c r="DF8" s="137"/>
      <c r="DG8" s="36"/>
      <c r="DH8" s="26" t="s">
        <v>98</v>
      </c>
      <c r="DI8" s="27" t="s">
        <v>99</v>
      </c>
      <c r="DJ8" s="36"/>
      <c r="DK8" s="26" t="s">
        <v>98</v>
      </c>
      <c r="DL8" s="27" t="s">
        <v>99</v>
      </c>
      <c r="DM8" s="36"/>
      <c r="DN8" s="26" t="s">
        <v>98</v>
      </c>
      <c r="DO8" s="27" t="s">
        <v>99</v>
      </c>
      <c r="DP8" s="36"/>
      <c r="DQ8" s="26" t="s">
        <v>98</v>
      </c>
      <c r="DR8" s="27" t="s">
        <v>99</v>
      </c>
      <c r="DS8" s="36"/>
      <c r="DT8" s="26" t="s">
        <v>98</v>
      </c>
      <c r="DU8" s="27" t="s">
        <v>99</v>
      </c>
      <c r="DV8" s="36"/>
      <c r="DW8" s="26" t="s">
        <v>98</v>
      </c>
      <c r="DX8" s="27" t="s">
        <v>99</v>
      </c>
      <c r="DY8" s="36"/>
      <c r="DZ8" s="26" t="s">
        <v>98</v>
      </c>
      <c r="EA8" s="27" t="s">
        <v>99</v>
      </c>
      <c r="EB8" s="137"/>
      <c r="EC8" s="36"/>
      <c r="ED8" s="26" t="s">
        <v>98</v>
      </c>
      <c r="EE8" s="27" t="s">
        <v>99</v>
      </c>
    </row>
    <row r="9" spans="1:135" s="11" customFormat="1" ht="15.6" customHeight="1">
      <c r="A9" s="33"/>
      <c r="B9" s="33">
        <v>1</v>
      </c>
      <c r="C9" s="34">
        <v>2</v>
      </c>
      <c r="D9" s="33">
        <v>3</v>
      </c>
      <c r="E9" s="34">
        <v>4</v>
      </c>
      <c r="F9" s="33">
        <v>5</v>
      </c>
      <c r="G9" s="34">
        <v>6</v>
      </c>
      <c r="H9" s="33">
        <v>7</v>
      </c>
      <c r="I9" s="34">
        <v>8</v>
      </c>
      <c r="J9" s="33">
        <v>9</v>
      </c>
      <c r="K9" s="34">
        <v>10</v>
      </c>
      <c r="L9" s="33">
        <v>11</v>
      </c>
      <c r="M9" s="34">
        <v>12</v>
      </c>
      <c r="N9" s="33">
        <v>13</v>
      </c>
      <c r="O9" s="34">
        <v>14</v>
      </c>
      <c r="P9" s="33">
        <v>15</v>
      </c>
      <c r="Q9" s="34">
        <v>16</v>
      </c>
      <c r="R9" s="33">
        <v>17</v>
      </c>
      <c r="S9" s="34">
        <v>18</v>
      </c>
      <c r="T9" s="33">
        <v>19</v>
      </c>
      <c r="U9" s="34">
        <v>20</v>
      </c>
      <c r="V9" s="33">
        <v>21</v>
      </c>
      <c r="W9" s="34">
        <v>22</v>
      </c>
      <c r="X9" s="33">
        <v>23</v>
      </c>
      <c r="Y9" s="34">
        <v>24</v>
      </c>
      <c r="Z9" s="33">
        <v>25</v>
      </c>
      <c r="AA9" s="34">
        <v>26</v>
      </c>
      <c r="AB9" s="33">
        <v>27</v>
      </c>
      <c r="AC9" s="34">
        <v>28</v>
      </c>
      <c r="AD9" s="33">
        <v>29</v>
      </c>
      <c r="AE9" s="34">
        <v>30</v>
      </c>
      <c r="AF9" s="33">
        <v>31</v>
      </c>
      <c r="AG9" s="34">
        <v>32</v>
      </c>
      <c r="AH9" s="33">
        <v>33</v>
      </c>
      <c r="AI9" s="34">
        <v>34</v>
      </c>
      <c r="AJ9" s="33">
        <v>35</v>
      </c>
      <c r="AK9" s="34">
        <v>36</v>
      </c>
      <c r="AL9" s="33">
        <v>37</v>
      </c>
      <c r="AM9" s="34">
        <v>38</v>
      </c>
      <c r="AN9" s="33">
        <v>39</v>
      </c>
      <c r="AO9" s="34">
        <v>40</v>
      </c>
      <c r="AP9" s="33">
        <v>41</v>
      </c>
      <c r="AQ9" s="34">
        <v>42</v>
      </c>
      <c r="AR9" s="33">
        <v>43</v>
      </c>
      <c r="AS9" s="34">
        <v>44</v>
      </c>
      <c r="AT9" s="33">
        <v>45</v>
      </c>
      <c r="AU9" s="34">
        <v>46</v>
      </c>
      <c r="AV9" s="33">
        <v>47</v>
      </c>
      <c r="AW9" s="34">
        <v>48</v>
      </c>
      <c r="AX9" s="33">
        <v>49</v>
      </c>
      <c r="AY9" s="34">
        <v>50</v>
      </c>
      <c r="AZ9" s="33">
        <v>51</v>
      </c>
      <c r="BA9" s="34">
        <v>52</v>
      </c>
      <c r="BB9" s="33">
        <v>53</v>
      </c>
      <c r="BC9" s="34">
        <v>54</v>
      </c>
      <c r="BD9" s="33">
        <v>55</v>
      </c>
      <c r="BE9" s="34">
        <v>56</v>
      </c>
      <c r="BF9" s="33">
        <v>57</v>
      </c>
      <c r="BG9" s="34">
        <v>58</v>
      </c>
      <c r="BH9" s="33">
        <v>59</v>
      </c>
      <c r="BI9" s="34">
        <v>60</v>
      </c>
      <c r="BJ9" s="33">
        <v>61</v>
      </c>
      <c r="BK9" s="34">
        <v>62</v>
      </c>
      <c r="BL9" s="33">
        <v>63</v>
      </c>
      <c r="BM9" s="34">
        <v>64</v>
      </c>
      <c r="BN9" s="33">
        <v>65</v>
      </c>
      <c r="BO9" s="34">
        <v>66</v>
      </c>
      <c r="BP9" s="33">
        <v>67</v>
      </c>
      <c r="BQ9" s="34">
        <v>68</v>
      </c>
      <c r="BR9" s="33">
        <v>69</v>
      </c>
      <c r="BS9" s="34">
        <v>70</v>
      </c>
      <c r="BT9" s="33">
        <v>71</v>
      </c>
      <c r="BU9" s="34">
        <v>72</v>
      </c>
      <c r="BV9" s="33">
        <v>73</v>
      </c>
      <c r="BW9" s="34">
        <v>74</v>
      </c>
      <c r="BX9" s="33">
        <v>75</v>
      </c>
      <c r="BY9" s="34">
        <v>76</v>
      </c>
      <c r="BZ9" s="33">
        <v>77</v>
      </c>
      <c r="CA9" s="34">
        <v>78</v>
      </c>
      <c r="CB9" s="33">
        <v>79</v>
      </c>
      <c r="CC9" s="34">
        <v>80</v>
      </c>
      <c r="CD9" s="33">
        <v>81</v>
      </c>
      <c r="CE9" s="34">
        <v>82</v>
      </c>
      <c r="CF9" s="33">
        <v>83</v>
      </c>
      <c r="CG9" s="34">
        <v>84</v>
      </c>
      <c r="CH9" s="33">
        <v>85</v>
      </c>
      <c r="CI9" s="34">
        <v>86</v>
      </c>
      <c r="CJ9" s="33">
        <v>87</v>
      </c>
      <c r="CK9" s="34">
        <v>88</v>
      </c>
      <c r="CL9" s="33">
        <v>89</v>
      </c>
      <c r="CM9" s="34">
        <v>90</v>
      </c>
      <c r="CN9" s="33">
        <v>91</v>
      </c>
      <c r="CO9" s="34">
        <v>92</v>
      </c>
      <c r="CP9" s="33">
        <v>93</v>
      </c>
      <c r="CQ9" s="34">
        <v>94</v>
      </c>
      <c r="CR9" s="33">
        <v>95</v>
      </c>
      <c r="CS9" s="34">
        <v>96</v>
      </c>
      <c r="CT9" s="33">
        <v>97</v>
      </c>
      <c r="CU9" s="34">
        <v>98</v>
      </c>
      <c r="CV9" s="33">
        <v>99</v>
      </c>
      <c r="CW9" s="34">
        <v>100</v>
      </c>
      <c r="CX9" s="33">
        <v>101</v>
      </c>
      <c r="CY9" s="34">
        <v>102</v>
      </c>
      <c r="CZ9" s="33">
        <v>103</v>
      </c>
      <c r="DA9" s="34">
        <v>104</v>
      </c>
      <c r="DB9" s="33">
        <v>105</v>
      </c>
      <c r="DC9" s="34">
        <v>106</v>
      </c>
      <c r="DD9" s="33">
        <v>107</v>
      </c>
      <c r="DE9" s="34">
        <v>108</v>
      </c>
      <c r="DF9" s="33">
        <v>109</v>
      </c>
      <c r="DG9" s="34">
        <v>110</v>
      </c>
      <c r="DH9" s="33">
        <v>111</v>
      </c>
      <c r="DI9" s="34">
        <v>112</v>
      </c>
      <c r="DJ9" s="33">
        <v>113</v>
      </c>
      <c r="DK9" s="34">
        <v>114</v>
      </c>
      <c r="DL9" s="33">
        <v>115</v>
      </c>
      <c r="DM9" s="34">
        <v>116</v>
      </c>
      <c r="DN9" s="33">
        <v>117</v>
      </c>
      <c r="DO9" s="34">
        <v>118</v>
      </c>
      <c r="DP9" s="33">
        <v>119</v>
      </c>
      <c r="DQ9" s="34">
        <v>120</v>
      </c>
      <c r="DR9" s="33">
        <v>121</v>
      </c>
      <c r="DS9" s="34">
        <v>122</v>
      </c>
      <c r="DT9" s="33">
        <v>123</v>
      </c>
      <c r="DU9" s="34">
        <v>124</v>
      </c>
      <c r="DV9" s="33">
        <v>125</v>
      </c>
      <c r="DW9" s="34">
        <v>126</v>
      </c>
      <c r="DX9" s="33">
        <v>127</v>
      </c>
      <c r="DY9" s="34">
        <v>128</v>
      </c>
      <c r="DZ9" s="33">
        <v>129</v>
      </c>
      <c r="EA9" s="34">
        <v>130</v>
      </c>
      <c r="EB9" s="33">
        <v>131</v>
      </c>
      <c r="EC9" s="34">
        <v>132</v>
      </c>
      <c r="ED9" s="33">
        <v>133</v>
      </c>
      <c r="EE9" s="34">
        <v>134</v>
      </c>
    </row>
    <row r="10" spans="1:135" s="14" customFormat="1" ht="21.75" customHeight="1">
      <c r="A10" s="12">
        <v>1</v>
      </c>
      <c r="B10" s="28" t="s">
        <v>45</v>
      </c>
      <c r="C10" s="13">
        <v>70711.276400000002</v>
      </c>
      <c r="D10" s="13">
        <v>55816.779699999999</v>
      </c>
      <c r="E10" s="13">
        <f>DG10+EC10-DY10</f>
        <v>1405688.65</v>
      </c>
      <c r="F10" s="13">
        <f>DH10+ED10-DZ10</f>
        <v>686162.25</v>
      </c>
      <c r="G10" s="13">
        <f t="shared" ref="G10:G41" si="0">DI10+EE10-EA10</f>
        <v>441866.27100000001</v>
      </c>
      <c r="H10" s="13">
        <f t="shared" ref="H10:H52" si="1">G10/F10*100</f>
        <v>64.396761990331015</v>
      </c>
      <c r="I10" s="13">
        <f t="shared" ref="I10:I52" si="2">G10/E10*100</f>
        <v>31.434149446963239</v>
      </c>
      <c r="J10" s="13">
        <f t="shared" ref="J10:J51" si="3">T10+Y10+AD10+AI10+AN10+AS10+BK10+BS10+BV10+BY10+CB10+CE10+CK10+CN10+CT10+CW10+DC10</f>
        <v>573407.75</v>
      </c>
      <c r="K10" s="13">
        <f t="shared" ref="K10:K51" si="4">U10+Z10+AE10+AJ10+AO10+AT10+BL10+BT10+BW10+BZ10+CC10+CF10+CL10+CO10+CU10+CX10+DD10</f>
        <v>271094.28750000003</v>
      </c>
      <c r="L10" s="13">
        <f t="shared" ref="L10:L51" si="5">V10+AA10+AF10+AK10+AP10+AU10+BM10+BU10+BX10+CA10+CD10+CG10+CM10+CP10+CV10+CY10+DE10</f>
        <v>138006.96059999999</v>
      </c>
      <c r="M10" s="13">
        <f t="shared" ref="M10:M52" si="6">L10/K10*100</f>
        <v>50.907365799804971</v>
      </c>
      <c r="N10" s="13">
        <f t="shared" ref="N10:N52" si="7">L10/J10*100</f>
        <v>24.067857576044272</v>
      </c>
      <c r="O10" s="13">
        <f t="shared" ref="O10:O51" si="8">T10+AD10</f>
        <v>206328.25</v>
      </c>
      <c r="P10" s="13">
        <f t="shared" ref="P10:P51" si="9">U10+AE10</f>
        <v>99750.012500000012</v>
      </c>
      <c r="Q10" s="13">
        <f t="shared" ref="Q10:Q51" si="10">V10+AF10</f>
        <v>67286.261499999993</v>
      </c>
      <c r="R10" s="13">
        <f t="shared" ref="R10:R52" si="11">Q10/P10*100</f>
        <v>67.454890293873376</v>
      </c>
      <c r="S10" s="13">
        <f t="shared" ref="S10:S52" si="12">Q10/O10*100</f>
        <v>32.611269421419507</v>
      </c>
      <c r="T10" s="13">
        <v>89500</v>
      </c>
      <c r="U10" s="13">
        <v>47177.3</v>
      </c>
      <c r="V10" s="13">
        <v>32933.775500000003</v>
      </c>
      <c r="W10" s="13">
        <f>V10/U10*100</f>
        <v>69.808521259164905</v>
      </c>
      <c r="X10" s="13">
        <f>V10/T10*100</f>
        <v>36.797514525139668</v>
      </c>
      <c r="Y10" s="13">
        <v>49000</v>
      </c>
      <c r="Z10" s="13">
        <v>24495</v>
      </c>
      <c r="AA10" s="13">
        <v>13352.0591</v>
      </c>
      <c r="AB10" s="13">
        <f t="shared" ref="AB10:AB52" si="13">AA10/Z10*100</f>
        <v>54.509324760155131</v>
      </c>
      <c r="AC10" s="13">
        <f t="shared" ref="AC10:AC52" si="14">AA10/Y10*100</f>
        <v>27.249100204081632</v>
      </c>
      <c r="AD10" s="13">
        <v>116828.25</v>
      </c>
      <c r="AE10" s="13">
        <v>52572.712500000001</v>
      </c>
      <c r="AF10" s="13">
        <v>34352.485999999997</v>
      </c>
      <c r="AG10" s="13">
        <f>AF10/AE10*100</f>
        <v>65.342806879139047</v>
      </c>
      <c r="AH10" s="13">
        <f>AF10/AD10*100</f>
        <v>29.404263095612578</v>
      </c>
      <c r="AI10" s="13">
        <v>31760</v>
      </c>
      <c r="AJ10" s="13">
        <v>15760</v>
      </c>
      <c r="AK10" s="13">
        <v>12002.485000000001</v>
      </c>
      <c r="AL10" s="13">
        <f t="shared" ref="AL10:AL52" si="15">AK10/AJ10*100</f>
        <v>76.157899746192896</v>
      </c>
      <c r="AM10" s="13">
        <f t="shared" ref="AM10:AM52" si="16">AK10/AI10*100</f>
        <v>37.791199622166246</v>
      </c>
      <c r="AN10" s="13">
        <v>15000</v>
      </c>
      <c r="AO10" s="13">
        <v>7500</v>
      </c>
      <c r="AP10" s="13">
        <v>3073.6</v>
      </c>
      <c r="AQ10" s="13">
        <f t="shared" ref="AQ10:AQ52" si="17">AP10/AO10*100</f>
        <v>40.981333333333332</v>
      </c>
      <c r="AR10" s="13">
        <f t="shared" ref="AR10:AR52" si="18">AP10/AN10*100</f>
        <v>20.490666666666666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798226.79999999993</v>
      </c>
      <c r="AZ10" s="13">
        <v>399113.39999999997</v>
      </c>
      <c r="BA10" s="13">
        <v>299343</v>
      </c>
      <c r="BB10" s="13">
        <v>0</v>
      </c>
      <c r="BC10" s="13">
        <v>0</v>
      </c>
      <c r="BD10" s="13">
        <v>0</v>
      </c>
      <c r="BE10" s="13">
        <v>13302.3</v>
      </c>
      <c r="BF10" s="13">
        <v>6651.15</v>
      </c>
      <c r="BG10" s="13">
        <v>3769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f t="shared" ref="BN10:BO41" si="19">BS10+BV10+BY10+CB10</f>
        <v>30010</v>
      </c>
      <c r="BO10" s="13">
        <f t="shared" si="19"/>
        <v>15000</v>
      </c>
      <c r="BP10" s="13">
        <f>BU10+BX10+CA10+CD10</f>
        <v>6542.7290000000003</v>
      </c>
      <c r="BQ10" s="13">
        <f t="shared" ref="BQ10:BQ52" si="20">BP10/BO10*100</f>
        <v>43.61819333333333</v>
      </c>
      <c r="BR10" s="13">
        <f t="shared" ref="BR10:BR52" si="21">BP10/BN10*100</f>
        <v>21.801829390203267</v>
      </c>
      <c r="BS10" s="13">
        <v>13500</v>
      </c>
      <c r="BT10" s="13">
        <v>7570.5</v>
      </c>
      <c r="BU10" s="13">
        <v>2578.8490000000002</v>
      </c>
      <c r="BV10" s="13">
        <v>0</v>
      </c>
      <c r="BW10" s="13">
        <v>0</v>
      </c>
      <c r="BX10" s="13">
        <v>0</v>
      </c>
      <c r="BY10" s="13">
        <v>3000</v>
      </c>
      <c r="BZ10" s="13">
        <v>1350</v>
      </c>
      <c r="CA10" s="13">
        <v>495</v>
      </c>
      <c r="CB10" s="13">
        <v>13510</v>
      </c>
      <c r="CC10" s="13">
        <v>6079.5</v>
      </c>
      <c r="CD10" s="13">
        <v>3468.88</v>
      </c>
      <c r="CE10" s="13">
        <v>0</v>
      </c>
      <c r="CF10" s="13">
        <v>0</v>
      </c>
      <c r="CG10" s="13">
        <v>0</v>
      </c>
      <c r="CH10" s="13">
        <v>5474.3</v>
      </c>
      <c r="CI10" s="13">
        <v>2428.5375000000004</v>
      </c>
      <c r="CJ10" s="13">
        <v>747.31039999999996</v>
      </c>
      <c r="CK10" s="13">
        <v>0</v>
      </c>
      <c r="CL10" s="13">
        <v>0</v>
      </c>
      <c r="CM10" s="13">
        <v>0</v>
      </c>
      <c r="CN10" s="13">
        <v>227109.5</v>
      </c>
      <c r="CO10" s="13">
        <v>102199.27500000001</v>
      </c>
      <c r="CP10" s="13">
        <v>33540.025999999998</v>
      </c>
      <c r="CQ10" s="13">
        <v>90500</v>
      </c>
      <c r="CR10" s="13">
        <v>45240</v>
      </c>
      <c r="CS10" s="13">
        <v>19221.346000000001</v>
      </c>
      <c r="CT10" s="13">
        <v>0</v>
      </c>
      <c r="CU10" s="13">
        <v>0</v>
      </c>
      <c r="CV10" s="13">
        <v>0</v>
      </c>
      <c r="CW10" s="13">
        <v>7000</v>
      </c>
      <c r="CX10" s="13">
        <v>3150.0000000000005</v>
      </c>
      <c r="CY10" s="13">
        <v>0</v>
      </c>
      <c r="CZ10" s="13">
        <v>0</v>
      </c>
      <c r="DA10" s="13">
        <v>0</v>
      </c>
      <c r="DB10" s="13">
        <v>0</v>
      </c>
      <c r="DC10" s="13">
        <v>7200</v>
      </c>
      <c r="DD10" s="13">
        <v>3240</v>
      </c>
      <c r="DE10" s="13">
        <v>2209.8000000000002</v>
      </c>
      <c r="DF10" s="13">
        <v>0</v>
      </c>
      <c r="DG10" s="13">
        <f t="shared" ref="DG10:DG51" si="22">T10+Y10+AD10+AI10+AN10+AS10+AV10+AY10+BB10+BE10+BH10+BK10+BS10+BV10+BY10+CB10+CE10+CH10+CK10+CN10+CT10+CW10+CZ10+DC10</f>
        <v>1390411.15</v>
      </c>
      <c r="DH10" s="13">
        <f t="shared" ref="DH10:DH51" si="23">U10+Z10+AE10+AJ10+AO10+AT10+AW10+AZ10+BC10+BF10+BI10+BL10+BT10+BW10+BZ10+CC10+CF10+CI10+CL10+CO10+CU10+CX10+DA10+DD10</f>
        <v>679287.375</v>
      </c>
      <c r="DI10" s="13">
        <f t="shared" ref="DI10:DI51" si="24">V10+AA10+AF10+AK10+AP10+AU10+AX10+BA10+BD10+BG10+BJ10+BM10+BU10+BX10+CA10+CD10+CG10+CJ10+CM10+CP10+CV10+CY10+DB10+DE10+DF10</f>
        <v>441866.27100000001</v>
      </c>
      <c r="DJ10" s="13">
        <v>0</v>
      </c>
      <c r="DK10" s="13">
        <v>0</v>
      </c>
      <c r="DL10" s="13">
        <v>0</v>
      </c>
      <c r="DM10" s="13">
        <v>15277.5</v>
      </c>
      <c r="DN10" s="13">
        <v>6874.875</v>
      </c>
      <c r="DO10" s="13">
        <v>0</v>
      </c>
      <c r="DP10" s="13">
        <v>0</v>
      </c>
      <c r="DQ10" s="13">
        <v>0</v>
      </c>
      <c r="DR10" s="13">
        <v>0</v>
      </c>
      <c r="DS10" s="13">
        <v>0</v>
      </c>
      <c r="DT10" s="13">
        <v>0</v>
      </c>
      <c r="DU10" s="13">
        <v>0</v>
      </c>
      <c r="DV10" s="13">
        <v>0</v>
      </c>
      <c r="DW10" s="13">
        <v>0</v>
      </c>
      <c r="DX10" s="13">
        <v>0</v>
      </c>
      <c r="DY10" s="13">
        <v>0</v>
      </c>
      <c r="DZ10" s="13">
        <v>0</v>
      </c>
      <c r="EA10" s="13">
        <v>0</v>
      </c>
      <c r="EB10" s="13">
        <v>0</v>
      </c>
      <c r="EC10" s="13">
        <f t="shared" ref="EC10:ED41" si="25">DJ10+DM10+DP10+DS10+DV10+DY10</f>
        <v>15277.5</v>
      </c>
      <c r="ED10" s="13">
        <f t="shared" si="25"/>
        <v>6874.875</v>
      </c>
      <c r="EE10" s="13">
        <f t="shared" ref="EE10:EE51" si="26">DL10+DO10+DR10+DU10+DX10+EA10+EB10</f>
        <v>0</v>
      </c>
    </row>
    <row r="11" spans="1:135" s="14" customFormat="1" ht="21.75" customHeight="1">
      <c r="A11" s="12">
        <v>2</v>
      </c>
      <c r="B11" s="28" t="s">
        <v>46</v>
      </c>
      <c r="C11" s="13">
        <v>361850.1825</v>
      </c>
      <c r="D11" s="13">
        <v>28079.909599999999</v>
      </c>
      <c r="E11" s="13">
        <f t="shared" ref="E11:E51" si="27">DG11+EC11-DY11</f>
        <v>193717.7</v>
      </c>
      <c r="F11" s="13">
        <f t="shared" ref="F11:F51" si="28">DH11+ED11-DZ11</f>
        <v>97344.65</v>
      </c>
      <c r="G11" s="13">
        <f t="shared" si="0"/>
        <v>65551.5533</v>
      </c>
      <c r="H11" s="13">
        <f t="shared" si="1"/>
        <v>67.33965687893479</v>
      </c>
      <c r="I11" s="13">
        <f t="shared" si="2"/>
        <v>33.838701006671045</v>
      </c>
      <c r="J11" s="13">
        <f t="shared" si="3"/>
        <v>182913.7</v>
      </c>
      <c r="K11" s="13">
        <f t="shared" si="4"/>
        <v>91942.65</v>
      </c>
      <c r="L11" s="13">
        <f t="shared" si="5"/>
        <v>62032.653299999998</v>
      </c>
      <c r="M11" s="13">
        <f t="shared" si="6"/>
        <v>67.468855096084354</v>
      </c>
      <c r="N11" s="13">
        <f t="shared" si="7"/>
        <v>33.913617897401885</v>
      </c>
      <c r="O11" s="13">
        <f t="shared" si="8"/>
        <v>69000</v>
      </c>
      <c r="P11" s="13">
        <f t="shared" si="9"/>
        <v>41000</v>
      </c>
      <c r="Q11" s="13">
        <f t="shared" si="10"/>
        <v>20965.923300000002</v>
      </c>
      <c r="R11" s="13">
        <f t="shared" si="11"/>
        <v>51.136398292682927</v>
      </c>
      <c r="S11" s="13">
        <f t="shared" si="12"/>
        <v>30.385396086956522</v>
      </c>
      <c r="T11" s="13">
        <v>58000</v>
      </c>
      <c r="U11" s="13">
        <v>36050</v>
      </c>
      <c r="V11" s="13">
        <v>17064.969300000001</v>
      </c>
      <c r="W11" s="13">
        <f t="shared" ref="W11:W52" si="29">V11/U11*100</f>
        <v>47.336946740638005</v>
      </c>
      <c r="X11" s="13">
        <f>V11/T11*100</f>
        <v>29.42236086206897</v>
      </c>
      <c r="Y11" s="13">
        <v>11000</v>
      </c>
      <c r="Z11" s="13">
        <v>2500</v>
      </c>
      <c r="AA11" s="13">
        <v>1624.172</v>
      </c>
      <c r="AB11" s="13">
        <f t="shared" si="13"/>
        <v>64.966880000000003</v>
      </c>
      <c r="AC11" s="13">
        <f t="shared" si="14"/>
        <v>14.7652</v>
      </c>
      <c r="AD11" s="13">
        <v>11000</v>
      </c>
      <c r="AE11" s="13">
        <v>4950</v>
      </c>
      <c r="AF11" s="13">
        <v>3900.9540000000002</v>
      </c>
      <c r="AG11" s="13">
        <f t="shared" ref="AG11:AG52" si="30">AF11/AE11*100</f>
        <v>78.807151515151517</v>
      </c>
      <c r="AH11" s="13">
        <f t="shared" ref="AH11:AH52" si="31">AF11/AD11*100</f>
        <v>35.463218181818185</v>
      </c>
      <c r="AI11" s="13">
        <v>29050</v>
      </c>
      <c r="AJ11" s="13">
        <v>15000</v>
      </c>
      <c r="AK11" s="13">
        <v>16648.98</v>
      </c>
      <c r="AL11" s="13">
        <f t="shared" si="15"/>
        <v>110.99319999999999</v>
      </c>
      <c r="AM11" s="13">
        <f t="shared" si="16"/>
        <v>57.311462994836482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9170.4000000000015</v>
      </c>
      <c r="AZ11" s="13">
        <v>4585.2000000000007</v>
      </c>
      <c r="BA11" s="13">
        <v>3056.9</v>
      </c>
      <c r="BB11" s="13">
        <v>0</v>
      </c>
      <c r="BC11" s="13">
        <v>0</v>
      </c>
      <c r="BD11" s="13">
        <v>0</v>
      </c>
      <c r="BE11" s="13">
        <v>1633.6</v>
      </c>
      <c r="BF11" s="13">
        <v>816.8</v>
      </c>
      <c r="BG11" s="13">
        <v>462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f t="shared" si="19"/>
        <v>8063.7</v>
      </c>
      <c r="BO11" s="13">
        <f t="shared" si="19"/>
        <v>3832.6499999999996</v>
      </c>
      <c r="BP11" s="13">
        <f t="shared" ref="BP11:BP41" si="32">BU11+BX11+CA11+CD11</f>
        <v>2255.0500000000002</v>
      </c>
      <c r="BQ11" s="13">
        <f t="shared" si="20"/>
        <v>58.837879795963644</v>
      </c>
      <c r="BR11" s="13">
        <f t="shared" si="21"/>
        <v>27.965450103550481</v>
      </c>
      <c r="BS11" s="13">
        <v>7332.7</v>
      </c>
      <c r="BT11" s="13">
        <v>3503.7</v>
      </c>
      <c r="BU11" s="13">
        <v>2134.75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731</v>
      </c>
      <c r="CC11" s="13">
        <v>328.95</v>
      </c>
      <c r="CD11" s="13">
        <v>120.3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0</v>
      </c>
      <c r="CK11" s="13">
        <v>0</v>
      </c>
      <c r="CL11" s="13">
        <v>0</v>
      </c>
      <c r="CM11" s="13">
        <v>0</v>
      </c>
      <c r="CN11" s="13">
        <v>54800</v>
      </c>
      <c r="CO11" s="13">
        <v>24660.000000000004</v>
      </c>
      <c r="CP11" s="13">
        <v>19621.428</v>
      </c>
      <c r="CQ11" s="13">
        <v>25000</v>
      </c>
      <c r="CR11" s="13">
        <v>12000</v>
      </c>
      <c r="CS11" s="13">
        <v>8456.15</v>
      </c>
      <c r="CT11" s="13">
        <v>0</v>
      </c>
      <c r="CU11" s="13">
        <v>0</v>
      </c>
      <c r="CV11" s="13">
        <v>0</v>
      </c>
      <c r="CW11" s="13">
        <v>1000</v>
      </c>
      <c r="CX11" s="13">
        <v>450</v>
      </c>
      <c r="CY11" s="13">
        <v>80</v>
      </c>
      <c r="CZ11" s="13">
        <v>0</v>
      </c>
      <c r="DA11" s="13">
        <v>0</v>
      </c>
      <c r="DB11" s="13">
        <v>0</v>
      </c>
      <c r="DC11" s="13">
        <v>10000</v>
      </c>
      <c r="DD11" s="13">
        <v>4500.0000000000009</v>
      </c>
      <c r="DE11" s="13">
        <v>837.1</v>
      </c>
      <c r="DF11" s="13">
        <v>0</v>
      </c>
      <c r="DG11" s="13">
        <f t="shared" si="22"/>
        <v>193717.7</v>
      </c>
      <c r="DH11" s="13">
        <f t="shared" si="23"/>
        <v>97344.65</v>
      </c>
      <c r="DI11" s="13">
        <f t="shared" si="24"/>
        <v>65551.5533</v>
      </c>
      <c r="DJ11" s="13">
        <v>0</v>
      </c>
      <c r="DK11" s="13">
        <v>0</v>
      </c>
      <c r="DL11" s="13">
        <v>0</v>
      </c>
      <c r="DM11" s="13">
        <v>0</v>
      </c>
      <c r="DN11" s="13">
        <v>0</v>
      </c>
      <c r="DO11" s="13">
        <v>0</v>
      </c>
      <c r="DP11" s="13">
        <v>0</v>
      </c>
      <c r="DQ11" s="13">
        <v>0</v>
      </c>
      <c r="DR11" s="13">
        <v>0</v>
      </c>
      <c r="DS11" s="13">
        <v>0</v>
      </c>
      <c r="DT11" s="13">
        <v>0</v>
      </c>
      <c r="DU11" s="13">
        <v>0</v>
      </c>
      <c r="DV11" s="13">
        <v>0</v>
      </c>
      <c r="DW11" s="13">
        <v>0</v>
      </c>
      <c r="DX11" s="13">
        <v>0</v>
      </c>
      <c r="DY11" s="13">
        <v>0</v>
      </c>
      <c r="DZ11" s="13">
        <v>0</v>
      </c>
      <c r="EA11" s="13">
        <v>0</v>
      </c>
      <c r="EB11" s="13">
        <v>0</v>
      </c>
      <c r="EC11" s="13">
        <f t="shared" si="25"/>
        <v>0</v>
      </c>
      <c r="ED11" s="13">
        <f t="shared" si="25"/>
        <v>0</v>
      </c>
      <c r="EE11" s="13">
        <f t="shared" si="26"/>
        <v>0</v>
      </c>
    </row>
    <row r="12" spans="1:135" s="14" customFormat="1" ht="21.75" customHeight="1">
      <c r="A12" s="12">
        <v>3</v>
      </c>
      <c r="B12" s="28" t="s">
        <v>47</v>
      </c>
      <c r="C12" s="13">
        <v>2910.5430999999999</v>
      </c>
      <c r="D12" s="13">
        <v>3274.9427000000001</v>
      </c>
      <c r="E12" s="13">
        <f t="shared" si="27"/>
        <v>15479.199999999999</v>
      </c>
      <c r="F12" s="13">
        <f t="shared" si="28"/>
        <v>7716.9999999999991</v>
      </c>
      <c r="G12" s="13">
        <f t="shared" si="0"/>
        <v>5128.0865999999996</v>
      </c>
      <c r="H12" s="13">
        <f t="shared" si="1"/>
        <v>66.451815472333806</v>
      </c>
      <c r="I12" s="13">
        <f t="shared" si="2"/>
        <v>33.128886505762573</v>
      </c>
      <c r="J12" s="13">
        <f t="shared" si="3"/>
        <v>1285.5999999999999</v>
      </c>
      <c r="K12" s="13">
        <f t="shared" si="4"/>
        <v>620.20000000000005</v>
      </c>
      <c r="L12" s="13">
        <f t="shared" si="5"/>
        <v>396.98659999999995</v>
      </c>
      <c r="M12" s="13">
        <f t="shared" si="6"/>
        <v>64.009448564979024</v>
      </c>
      <c r="N12" s="13">
        <f t="shared" si="7"/>
        <v>30.87948039825762</v>
      </c>
      <c r="O12" s="13">
        <f t="shared" si="8"/>
        <v>500</v>
      </c>
      <c r="P12" s="13">
        <f t="shared" si="9"/>
        <v>249.9</v>
      </c>
      <c r="Q12" s="13">
        <f t="shared" si="10"/>
        <v>169.4539</v>
      </c>
      <c r="R12" s="13">
        <f t="shared" si="11"/>
        <v>67.808683473389351</v>
      </c>
      <c r="S12" s="13">
        <f t="shared" si="12"/>
        <v>33.890779999999999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300</v>
      </c>
      <c r="Z12" s="13">
        <v>150</v>
      </c>
      <c r="AA12" s="13">
        <v>85.6327</v>
      </c>
      <c r="AB12" s="13">
        <f t="shared" si="13"/>
        <v>57.088466666666669</v>
      </c>
      <c r="AC12" s="13">
        <f t="shared" si="14"/>
        <v>28.544233333333334</v>
      </c>
      <c r="AD12" s="13">
        <v>500</v>
      </c>
      <c r="AE12" s="13">
        <v>249.9</v>
      </c>
      <c r="AF12" s="13">
        <v>169.4539</v>
      </c>
      <c r="AG12" s="13">
        <f t="shared" si="30"/>
        <v>67.808683473389351</v>
      </c>
      <c r="AH12" s="13">
        <f t="shared" si="31"/>
        <v>33.890779999999999</v>
      </c>
      <c r="AI12" s="13">
        <v>32</v>
      </c>
      <c r="AJ12" s="13">
        <v>16</v>
      </c>
      <c r="AK12" s="13">
        <v>16</v>
      </c>
      <c r="AL12" s="13">
        <f t="shared" si="15"/>
        <v>100</v>
      </c>
      <c r="AM12" s="13">
        <f t="shared" si="16"/>
        <v>50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14193.599999999999</v>
      </c>
      <c r="AZ12" s="13">
        <v>7096.7999999999993</v>
      </c>
      <c r="BA12" s="13">
        <v>4731.1000000000004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f t="shared" si="19"/>
        <v>3.6</v>
      </c>
      <c r="BO12" s="13">
        <f t="shared" si="19"/>
        <v>1.8</v>
      </c>
      <c r="BP12" s="13">
        <f t="shared" si="32"/>
        <v>0</v>
      </c>
      <c r="BQ12" s="13">
        <f t="shared" si="20"/>
        <v>0</v>
      </c>
      <c r="BR12" s="13">
        <f t="shared" si="21"/>
        <v>0</v>
      </c>
      <c r="BS12" s="13">
        <v>3.6</v>
      </c>
      <c r="BT12" s="13">
        <v>1.8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0</v>
      </c>
      <c r="CM12" s="13">
        <v>0</v>
      </c>
      <c r="CN12" s="13">
        <v>450</v>
      </c>
      <c r="CO12" s="13">
        <v>202.5</v>
      </c>
      <c r="CP12" s="13">
        <v>125.9</v>
      </c>
      <c r="CQ12" s="13">
        <v>450</v>
      </c>
      <c r="CR12" s="13">
        <v>225</v>
      </c>
      <c r="CS12" s="13">
        <v>125.9</v>
      </c>
      <c r="CT12" s="13">
        <v>0</v>
      </c>
      <c r="CU12" s="13">
        <v>0</v>
      </c>
      <c r="CV12" s="13">
        <v>0</v>
      </c>
      <c r="CW12" s="13">
        <v>0</v>
      </c>
      <c r="CX12" s="13">
        <v>0</v>
      </c>
      <c r="CY12" s="13">
        <v>0</v>
      </c>
      <c r="CZ12" s="13">
        <v>0</v>
      </c>
      <c r="DA12" s="13">
        <v>0</v>
      </c>
      <c r="DB12" s="13">
        <v>0</v>
      </c>
      <c r="DC12" s="13">
        <v>0</v>
      </c>
      <c r="DD12" s="13">
        <v>0</v>
      </c>
      <c r="DE12" s="13">
        <v>0</v>
      </c>
      <c r="DF12" s="13">
        <v>0</v>
      </c>
      <c r="DG12" s="13">
        <f t="shared" si="22"/>
        <v>15479.199999999999</v>
      </c>
      <c r="DH12" s="13">
        <f t="shared" si="23"/>
        <v>7716.9999999999991</v>
      </c>
      <c r="DI12" s="13">
        <f t="shared" si="24"/>
        <v>5128.0865999999996</v>
      </c>
      <c r="DJ12" s="13">
        <v>0</v>
      </c>
      <c r="DK12" s="13">
        <v>0</v>
      </c>
      <c r="DL12" s="13">
        <v>0</v>
      </c>
      <c r="DM12" s="13">
        <v>0</v>
      </c>
      <c r="DN12" s="13">
        <v>0</v>
      </c>
      <c r="DO12" s="13">
        <v>0</v>
      </c>
      <c r="DP12" s="13">
        <v>0</v>
      </c>
      <c r="DQ12" s="13">
        <v>0</v>
      </c>
      <c r="DR12" s="13">
        <v>0</v>
      </c>
      <c r="DS12" s="13">
        <v>0</v>
      </c>
      <c r="DT12" s="13">
        <v>0</v>
      </c>
      <c r="DU12" s="13">
        <v>0</v>
      </c>
      <c r="DV12" s="13">
        <v>0</v>
      </c>
      <c r="DW12" s="13">
        <v>0</v>
      </c>
      <c r="DX12" s="13">
        <v>0</v>
      </c>
      <c r="DY12" s="13">
        <v>0</v>
      </c>
      <c r="DZ12" s="13">
        <f>DY12/2</f>
        <v>0</v>
      </c>
      <c r="EA12" s="13">
        <v>0</v>
      </c>
      <c r="EB12" s="13">
        <v>0</v>
      </c>
      <c r="EC12" s="13">
        <f t="shared" si="25"/>
        <v>0</v>
      </c>
      <c r="ED12" s="13">
        <f t="shared" si="25"/>
        <v>0</v>
      </c>
      <c r="EE12" s="13">
        <f t="shared" si="26"/>
        <v>0</v>
      </c>
    </row>
    <row r="13" spans="1:135" s="14" customFormat="1" ht="21.75" customHeight="1">
      <c r="A13" s="12">
        <v>4</v>
      </c>
      <c r="B13" s="28" t="s">
        <v>48</v>
      </c>
      <c r="C13" s="13">
        <v>13573.115100000001</v>
      </c>
      <c r="D13" s="13">
        <v>2719.8231999999998</v>
      </c>
      <c r="E13" s="13">
        <f t="shared" si="27"/>
        <v>90972</v>
      </c>
      <c r="F13" s="13">
        <f t="shared" si="28"/>
        <v>40512.699999999997</v>
      </c>
      <c r="G13" s="13">
        <f t="shared" si="0"/>
        <v>22747.662199999999</v>
      </c>
      <c r="H13" s="13">
        <f t="shared" si="1"/>
        <v>56.149459799025983</v>
      </c>
      <c r="I13" s="13">
        <f t="shared" si="2"/>
        <v>25.005124873587476</v>
      </c>
      <c r="J13" s="13">
        <f t="shared" si="3"/>
        <v>23760</v>
      </c>
      <c r="K13" s="13">
        <f t="shared" si="4"/>
        <v>7480</v>
      </c>
      <c r="L13" s="13">
        <f t="shared" si="5"/>
        <v>4165.6621999999998</v>
      </c>
      <c r="M13" s="13">
        <f t="shared" si="6"/>
        <v>55.690671122994651</v>
      </c>
      <c r="N13" s="13">
        <f t="shared" si="7"/>
        <v>17.532248316498318</v>
      </c>
      <c r="O13" s="13">
        <f t="shared" si="8"/>
        <v>11000</v>
      </c>
      <c r="P13" s="13">
        <f t="shared" si="9"/>
        <v>3200</v>
      </c>
      <c r="Q13" s="13">
        <f t="shared" si="10"/>
        <v>2958.1435999999999</v>
      </c>
      <c r="R13" s="13">
        <f t="shared" si="11"/>
        <v>92.441987499999996</v>
      </c>
      <c r="S13" s="13">
        <f t="shared" si="12"/>
        <v>26.892214545454546</v>
      </c>
      <c r="T13" s="13">
        <v>0</v>
      </c>
      <c r="U13" s="13">
        <v>0</v>
      </c>
      <c r="V13" s="13">
        <v>0.27760000000000001</v>
      </c>
      <c r="W13" s="13">
        <v>0</v>
      </c>
      <c r="X13" s="13">
        <v>0</v>
      </c>
      <c r="Y13" s="13">
        <v>5700</v>
      </c>
      <c r="Z13" s="13">
        <v>1170</v>
      </c>
      <c r="AA13" s="13">
        <v>670.87159999999994</v>
      </c>
      <c r="AB13" s="13">
        <f t="shared" si="13"/>
        <v>57.339452991452987</v>
      </c>
      <c r="AC13" s="13">
        <f t="shared" si="14"/>
        <v>11.769677192982456</v>
      </c>
      <c r="AD13" s="13">
        <v>11000</v>
      </c>
      <c r="AE13" s="13">
        <v>3200</v>
      </c>
      <c r="AF13" s="13">
        <v>2957.866</v>
      </c>
      <c r="AG13" s="13">
        <f t="shared" si="30"/>
        <v>92.4333125</v>
      </c>
      <c r="AH13" s="13">
        <f t="shared" si="31"/>
        <v>26.889690909090909</v>
      </c>
      <c r="AI13" s="13">
        <v>260</v>
      </c>
      <c r="AJ13" s="13">
        <v>130</v>
      </c>
      <c r="AK13" s="13">
        <v>151.4</v>
      </c>
      <c r="AL13" s="13">
        <f t="shared" si="15"/>
        <v>116.46153846153847</v>
      </c>
      <c r="AM13" s="13">
        <f t="shared" si="16"/>
        <v>58.230769230769234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55746</v>
      </c>
      <c r="AZ13" s="13">
        <v>27873</v>
      </c>
      <c r="BA13" s="13">
        <v>18582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>
        <f t="shared" si="19"/>
        <v>1600</v>
      </c>
      <c r="BO13" s="13">
        <f t="shared" si="19"/>
        <v>640</v>
      </c>
      <c r="BP13" s="13">
        <f t="shared" si="32"/>
        <v>163.1</v>
      </c>
      <c r="BQ13" s="13">
        <f t="shared" si="20"/>
        <v>25.484374999999996</v>
      </c>
      <c r="BR13" s="13">
        <f t="shared" si="21"/>
        <v>10.19375</v>
      </c>
      <c r="BS13" s="13">
        <v>1600</v>
      </c>
      <c r="BT13" s="13">
        <v>640</v>
      </c>
      <c r="BU13" s="13">
        <v>163.1</v>
      </c>
      <c r="BV13" s="13">
        <v>0</v>
      </c>
      <c r="BW13" s="13">
        <v>0</v>
      </c>
      <c r="BX13" s="13">
        <v>0</v>
      </c>
      <c r="BY13" s="13">
        <v>0</v>
      </c>
      <c r="BZ13" s="13">
        <v>0</v>
      </c>
      <c r="CA13" s="13">
        <v>0</v>
      </c>
      <c r="CB13" s="13">
        <v>0</v>
      </c>
      <c r="CC13" s="13">
        <v>0</v>
      </c>
      <c r="CD13" s="13">
        <v>0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0</v>
      </c>
      <c r="CN13" s="13">
        <v>5000</v>
      </c>
      <c r="CO13" s="13">
        <v>2250.0000000000005</v>
      </c>
      <c r="CP13" s="13">
        <v>47.268999999999998</v>
      </c>
      <c r="CQ13" s="13">
        <v>1200</v>
      </c>
      <c r="CR13" s="13">
        <v>320</v>
      </c>
      <c r="CS13" s="13">
        <v>47.268999999999998</v>
      </c>
      <c r="CT13" s="13">
        <v>200</v>
      </c>
      <c r="CU13" s="13">
        <v>90.000000000000014</v>
      </c>
      <c r="CV13" s="13">
        <v>161.87799999999999</v>
      </c>
      <c r="CW13" s="13">
        <v>0</v>
      </c>
      <c r="CX13" s="13">
        <v>0</v>
      </c>
      <c r="CY13" s="13">
        <v>0</v>
      </c>
      <c r="CZ13" s="13">
        <v>0</v>
      </c>
      <c r="DA13" s="13">
        <v>0</v>
      </c>
      <c r="DB13" s="13">
        <v>0</v>
      </c>
      <c r="DC13" s="13">
        <v>0</v>
      </c>
      <c r="DD13" s="13">
        <v>0</v>
      </c>
      <c r="DE13" s="13">
        <v>13</v>
      </c>
      <c r="DF13" s="13">
        <v>0</v>
      </c>
      <c r="DG13" s="13">
        <f t="shared" si="22"/>
        <v>79506</v>
      </c>
      <c r="DH13" s="13">
        <f t="shared" si="23"/>
        <v>35353</v>
      </c>
      <c r="DI13" s="13">
        <f t="shared" si="24"/>
        <v>22747.662199999999</v>
      </c>
      <c r="DJ13" s="13">
        <v>0</v>
      </c>
      <c r="DK13" s="13">
        <v>0</v>
      </c>
      <c r="DL13" s="13">
        <v>0</v>
      </c>
      <c r="DM13" s="13">
        <v>11466</v>
      </c>
      <c r="DN13" s="13">
        <v>5159.7000000000007</v>
      </c>
      <c r="DO13" s="13">
        <v>0</v>
      </c>
      <c r="DP13" s="13">
        <v>0</v>
      </c>
      <c r="DQ13" s="13">
        <v>0</v>
      </c>
      <c r="DR13" s="13">
        <v>0</v>
      </c>
      <c r="DS13" s="13">
        <v>0</v>
      </c>
      <c r="DT13" s="13">
        <v>0</v>
      </c>
      <c r="DU13" s="13">
        <v>0</v>
      </c>
      <c r="DV13" s="13">
        <v>0</v>
      </c>
      <c r="DW13" s="13">
        <v>0</v>
      </c>
      <c r="DX13" s="13">
        <v>0</v>
      </c>
      <c r="DY13" s="13">
        <v>2420</v>
      </c>
      <c r="DZ13" s="13">
        <f t="shared" ref="DZ13:DZ49" si="33">DY13/2</f>
        <v>1210</v>
      </c>
      <c r="EA13" s="13">
        <v>2420</v>
      </c>
      <c r="EB13" s="13">
        <v>0</v>
      </c>
      <c r="EC13" s="13">
        <f t="shared" si="25"/>
        <v>13886</v>
      </c>
      <c r="ED13" s="13">
        <f t="shared" si="25"/>
        <v>6369.7000000000007</v>
      </c>
      <c r="EE13" s="13">
        <f t="shared" si="26"/>
        <v>2420</v>
      </c>
    </row>
    <row r="14" spans="1:135" s="14" customFormat="1" ht="21.75" customHeight="1">
      <c r="A14" s="12">
        <v>5</v>
      </c>
      <c r="B14" s="28" t="s">
        <v>49</v>
      </c>
      <c r="C14" s="13">
        <v>20895.3567</v>
      </c>
      <c r="D14" s="13">
        <v>4665.5030999999999</v>
      </c>
      <c r="E14" s="13">
        <f t="shared" si="27"/>
        <v>200478.8</v>
      </c>
      <c r="F14" s="13">
        <f t="shared" si="28"/>
        <v>89504.475000000006</v>
      </c>
      <c r="G14" s="13">
        <f t="shared" si="0"/>
        <v>59699.525800000003</v>
      </c>
      <c r="H14" s="13">
        <f t="shared" si="1"/>
        <v>66.700045779833914</v>
      </c>
      <c r="I14" s="13">
        <f t="shared" si="2"/>
        <v>29.778473235075232</v>
      </c>
      <c r="J14" s="13">
        <f t="shared" si="3"/>
        <v>88323.199999999997</v>
      </c>
      <c r="K14" s="13">
        <f t="shared" si="4"/>
        <v>33426.675000000003</v>
      </c>
      <c r="L14" s="13">
        <f t="shared" si="5"/>
        <v>21865.525799999999</v>
      </c>
      <c r="M14" s="13">
        <f t="shared" si="6"/>
        <v>65.413403516802077</v>
      </c>
      <c r="N14" s="13">
        <f t="shared" si="7"/>
        <v>24.756265397992827</v>
      </c>
      <c r="O14" s="13">
        <f t="shared" si="8"/>
        <v>31475</v>
      </c>
      <c r="P14" s="13">
        <f t="shared" si="9"/>
        <v>8437.9500000000007</v>
      </c>
      <c r="Q14" s="13">
        <f t="shared" si="10"/>
        <v>7114.2748999999994</v>
      </c>
      <c r="R14" s="13">
        <f t="shared" si="11"/>
        <v>84.312835463590076</v>
      </c>
      <c r="S14" s="13">
        <f t="shared" si="12"/>
        <v>22.602938522637011</v>
      </c>
      <c r="T14" s="13">
        <v>4433</v>
      </c>
      <c r="U14" s="13">
        <v>1994.8500000000001</v>
      </c>
      <c r="V14" s="13">
        <v>954.24990000000003</v>
      </c>
      <c r="W14" s="13">
        <f t="shared" si="29"/>
        <v>47.835671855026689</v>
      </c>
      <c r="X14" s="13">
        <f t="shared" ref="X14:X52" si="34">V14/T14*100</f>
        <v>21.526052334762014</v>
      </c>
      <c r="Y14" s="13">
        <v>14603.2</v>
      </c>
      <c r="Z14" s="13">
        <v>3632</v>
      </c>
      <c r="AA14" s="13">
        <v>2813.2809000000002</v>
      </c>
      <c r="AB14" s="13">
        <f t="shared" si="13"/>
        <v>77.458174559471374</v>
      </c>
      <c r="AC14" s="13">
        <f t="shared" si="14"/>
        <v>19.264824832913334</v>
      </c>
      <c r="AD14" s="13">
        <v>27042</v>
      </c>
      <c r="AE14" s="13">
        <v>6443.1</v>
      </c>
      <c r="AF14" s="13">
        <v>6160.0249999999996</v>
      </c>
      <c r="AG14" s="13">
        <f t="shared" si="30"/>
        <v>95.606540329965384</v>
      </c>
      <c r="AH14" s="13">
        <f t="shared" si="31"/>
        <v>22.779472672139633</v>
      </c>
      <c r="AI14" s="13">
        <v>1051.5</v>
      </c>
      <c r="AJ14" s="13">
        <v>252</v>
      </c>
      <c r="AK14" s="13">
        <v>753.42499999999995</v>
      </c>
      <c r="AL14" s="13">
        <f t="shared" si="15"/>
        <v>298.97817460317458</v>
      </c>
      <c r="AM14" s="13">
        <f t="shared" si="16"/>
        <v>71.652401331431278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112155.59999999999</v>
      </c>
      <c r="AZ14" s="13">
        <v>56077.799999999996</v>
      </c>
      <c r="BA14" s="13">
        <v>37385.300000000003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448.7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>
        <v>0</v>
      </c>
      <c r="BN14" s="13">
        <f t="shared" si="19"/>
        <v>27438.5</v>
      </c>
      <c r="BO14" s="13">
        <f t="shared" si="19"/>
        <v>14914.974999999999</v>
      </c>
      <c r="BP14" s="13">
        <f t="shared" si="32"/>
        <v>10680.328</v>
      </c>
      <c r="BQ14" s="13">
        <f t="shared" si="20"/>
        <v>71.608085162730745</v>
      </c>
      <c r="BR14" s="13">
        <f t="shared" si="21"/>
        <v>38.924605936913458</v>
      </c>
      <c r="BS14" s="13">
        <v>1391.5</v>
      </c>
      <c r="BT14" s="13">
        <v>626.17500000000007</v>
      </c>
      <c r="BU14" s="13">
        <v>242.4</v>
      </c>
      <c r="BV14" s="13">
        <v>26047</v>
      </c>
      <c r="BW14" s="13">
        <v>14288.8</v>
      </c>
      <c r="BX14" s="13">
        <v>10437.928</v>
      </c>
      <c r="BY14" s="13">
        <v>0</v>
      </c>
      <c r="BZ14" s="13">
        <v>0</v>
      </c>
      <c r="CA14" s="13">
        <v>0</v>
      </c>
      <c r="CB14" s="13">
        <v>0</v>
      </c>
      <c r="CC14" s="13">
        <v>0</v>
      </c>
      <c r="CD14" s="13">
        <v>0</v>
      </c>
      <c r="CE14" s="13">
        <v>0</v>
      </c>
      <c r="CF14" s="13">
        <v>0</v>
      </c>
      <c r="CG14" s="13">
        <v>0</v>
      </c>
      <c r="CH14" s="13">
        <v>0</v>
      </c>
      <c r="CI14" s="13">
        <v>0</v>
      </c>
      <c r="CJ14" s="13">
        <v>0</v>
      </c>
      <c r="CK14" s="13">
        <v>0</v>
      </c>
      <c r="CL14" s="13">
        <v>0</v>
      </c>
      <c r="CM14" s="13">
        <v>0</v>
      </c>
      <c r="CN14" s="13">
        <v>7575</v>
      </c>
      <c r="CO14" s="13">
        <v>3408.75</v>
      </c>
      <c r="CP14" s="13">
        <v>380.55700000000002</v>
      </c>
      <c r="CQ14" s="13">
        <v>7510</v>
      </c>
      <c r="CR14" s="13">
        <v>1898</v>
      </c>
      <c r="CS14" s="13">
        <v>365.55700000000002</v>
      </c>
      <c r="CT14" s="13">
        <v>0</v>
      </c>
      <c r="CU14" s="13">
        <v>0</v>
      </c>
      <c r="CV14" s="13">
        <v>0</v>
      </c>
      <c r="CW14" s="13">
        <v>0</v>
      </c>
      <c r="CX14" s="13">
        <v>0</v>
      </c>
      <c r="CY14" s="13">
        <v>0</v>
      </c>
      <c r="CZ14" s="13">
        <v>0</v>
      </c>
      <c r="DA14" s="13">
        <v>0</v>
      </c>
      <c r="DB14" s="13">
        <v>0</v>
      </c>
      <c r="DC14" s="13">
        <v>6180</v>
      </c>
      <c r="DD14" s="13">
        <v>2781</v>
      </c>
      <c r="DE14" s="13">
        <v>123.66</v>
      </c>
      <c r="DF14" s="13">
        <v>0</v>
      </c>
      <c r="DG14" s="13">
        <f t="shared" si="22"/>
        <v>200478.8</v>
      </c>
      <c r="DH14" s="13">
        <f t="shared" si="23"/>
        <v>89504.475000000006</v>
      </c>
      <c r="DI14" s="13">
        <f t="shared" si="24"/>
        <v>59699.525800000003</v>
      </c>
      <c r="DJ14" s="13">
        <v>0</v>
      </c>
      <c r="DK14" s="13">
        <v>0</v>
      </c>
      <c r="DL14" s="13">
        <v>0</v>
      </c>
      <c r="DM14" s="13">
        <v>0</v>
      </c>
      <c r="DN14" s="13">
        <v>0</v>
      </c>
      <c r="DO14" s="13">
        <v>0</v>
      </c>
      <c r="DP14" s="13">
        <v>0</v>
      </c>
      <c r="DQ14" s="13">
        <v>0</v>
      </c>
      <c r="DR14" s="13">
        <v>0</v>
      </c>
      <c r="DS14" s="13">
        <v>0</v>
      </c>
      <c r="DT14" s="13">
        <v>0</v>
      </c>
      <c r="DU14" s="13">
        <v>0</v>
      </c>
      <c r="DV14" s="13">
        <v>0</v>
      </c>
      <c r="DW14" s="13">
        <v>0</v>
      </c>
      <c r="DX14" s="13">
        <v>0</v>
      </c>
      <c r="DY14" s="13">
        <v>0</v>
      </c>
      <c r="DZ14" s="13">
        <f t="shared" si="33"/>
        <v>0</v>
      </c>
      <c r="EA14" s="13">
        <v>0</v>
      </c>
      <c r="EB14" s="13">
        <v>0</v>
      </c>
      <c r="EC14" s="13">
        <f t="shared" si="25"/>
        <v>0</v>
      </c>
      <c r="ED14" s="13">
        <f t="shared" si="25"/>
        <v>0</v>
      </c>
      <c r="EE14" s="13">
        <f t="shared" si="26"/>
        <v>0</v>
      </c>
    </row>
    <row r="15" spans="1:135" s="14" customFormat="1" ht="21.75" customHeight="1">
      <c r="A15" s="12">
        <v>6</v>
      </c>
      <c r="B15" s="28" t="s">
        <v>50</v>
      </c>
      <c r="C15" s="13">
        <v>27.014800000000001</v>
      </c>
      <c r="D15" s="13">
        <v>52.421399999999998</v>
      </c>
      <c r="E15" s="13">
        <f t="shared" si="27"/>
        <v>72865.399999999994</v>
      </c>
      <c r="F15" s="13">
        <f t="shared" si="28"/>
        <v>32944.555</v>
      </c>
      <c r="G15" s="13">
        <f t="shared" si="0"/>
        <v>20339.179100000001</v>
      </c>
      <c r="H15" s="13">
        <f t="shared" si="1"/>
        <v>61.737604590500617</v>
      </c>
      <c r="I15" s="13">
        <f t="shared" si="2"/>
        <v>27.913356819560452</v>
      </c>
      <c r="J15" s="13">
        <f t="shared" si="3"/>
        <v>28806.199999999997</v>
      </c>
      <c r="K15" s="13">
        <f t="shared" si="4"/>
        <v>10914.955</v>
      </c>
      <c r="L15" s="13">
        <f t="shared" si="5"/>
        <v>5652.6790999999994</v>
      </c>
      <c r="M15" s="13">
        <f t="shared" si="6"/>
        <v>51.788386667650023</v>
      </c>
      <c r="N15" s="13">
        <f t="shared" si="7"/>
        <v>19.623133561524948</v>
      </c>
      <c r="O15" s="13">
        <f t="shared" si="8"/>
        <v>8803.9</v>
      </c>
      <c r="P15" s="13">
        <f t="shared" si="9"/>
        <v>3999.9549999999999</v>
      </c>
      <c r="Q15" s="13">
        <f t="shared" si="10"/>
        <v>3247.1496999999999</v>
      </c>
      <c r="R15" s="13">
        <f t="shared" si="11"/>
        <v>81.179655771127429</v>
      </c>
      <c r="S15" s="13">
        <f t="shared" si="12"/>
        <v>36.883082497529507</v>
      </c>
      <c r="T15" s="13">
        <v>803.9</v>
      </c>
      <c r="U15" s="13">
        <v>361.755</v>
      </c>
      <c r="V15" s="13">
        <v>0.94969999999999999</v>
      </c>
      <c r="W15" s="13">
        <f t="shared" si="29"/>
        <v>0.26252574256057276</v>
      </c>
      <c r="X15" s="13">
        <f t="shared" si="34"/>
        <v>0.11813658415225775</v>
      </c>
      <c r="Y15" s="13">
        <v>8522.2999999999993</v>
      </c>
      <c r="Z15" s="13">
        <v>1500</v>
      </c>
      <c r="AA15" s="13">
        <v>798.1</v>
      </c>
      <c r="AB15" s="13">
        <f t="shared" si="13"/>
        <v>53.206666666666671</v>
      </c>
      <c r="AC15" s="13">
        <f t="shared" si="14"/>
        <v>9.3648428241202506</v>
      </c>
      <c r="AD15" s="13">
        <v>8000</v>
      </c>
      <c r="AE15" s="13">
        <v>3638.2</v>
      </c>
      <c r="AF15" s="13">
        <v>3246.2</v>
      </c>
      <c r="AG15" s="13">
        <f t="shared" si="30"/>
        <v>89.225441152218139</v>
      </c>
      <c r="AH15" s="13">
        <f t="shared" si="31"/>
        <v>40.577500000000001</v>
      </c>
      <c r="AI15" s="13">
        <v>2280</v>
      </c>
      <c r="AJ15" s="13">
        <v>1750</v>
      </c>
      <c r="AK15" s="13">
        <v>948.3</v>
      </c>
      <c r="AL15" s="13">
        <f t="shared" si="15"/>
        <v>54.188571428571429</v>
      </c>
      <c r="AM15" s="13">
        <f t="shared" si="16"/>
        <v>41.59210526315789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X15" s="13">
        <v>0</v>
      </c>
      <c r="AY15" s="13">
        <v>44059.199999999997</v>
      </c>
      <c r="AZ15" s="13">
        <v>22029.599999999999</v>
      </c>
      <c r="BA15" s="13">
        <v>14686.5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  <c r="BH15" s="13">
        <v>0</v>
      </c>
      <c r="BI15" s="13">
        <v>0</v>
      </c>
      <c r="BJ15" s="13">
        <v>0</v>
      </c>
      <c r="BK15" s="13">
        <v>0</v>
      </c>
      <c r="BL15" s="13">
        <v>0</v>
      </c>
      <c r="BM15" s="13">
        <v>0</v>
      </c>
      <c r="BN15" s="13">
        <f t="shared" si="19"/>
        <v>2500</v>
      </c>
      <c r="BO15" s="13">
        <f t="shared" si="19"/>
        <v>650</v>
      </c>
      <c r="BP15" s="13">
        <f t="shared" si="32"/>
        <v>386.2894</v>
      </c>
      <c r="BQ15" s="13">
        <f t="shared" si="20"/>
        <v>59.429138461538464</v>
      </c>
      <c r="BR15" s="13">
        <f t="shared" si="21"/>
        <v>15.451575999999999</v>
      </c>
      <c r="BS15" s="13">
        <v>0</v>
      </c>
      <c r="BT15" s="13">
        <v>0</v>
      </c>
      <c r="BU15" s="13">
        <v>20.389399999999998</v>
      </c>
      <c r="BV15" s="13">
        <v>2500</v>
      </c>
      <c r="BW15" s="13">
        <v>650</v>
      </c>
      <c r="BX15" s="13">
        <v>365.9</v>
      </c>
      <c r="BY15" s="13">
        <v>0</v>
      </c>
      <c r="BZ15" s="13">
        <v>0</v>
      </c>
      <c r="CA15" s="13">
        <v>0</v>
      </c>
      <c r="CB15" s="13">
        <v>0</v>
      </c>
      <c r="CC15" s="13">
        <v>0</v>
      </c>
      <c r="CD15" s="13">
        <v>0</v>
      </c>
      <c r="CE15" s="13">
        <v>0</v>
      </c>
      <c r="CF15" s="13">
        <v>0</v>
      </c>
      <c r="CG15" s="13">
        <v>0</v>
      </c>
      <c r="CH15" s="13">
        <v>0</v>
      </c>
      <c r="CI15" s="13">
        <v>0</v>
      </c>
      <c r="CJ15" s="13">
        <v>0</v>
      </c>
      <c r="CK15" s="13">
        <v>0</v>
      </c>
      <c r="CL15" s="13">
        <v>0</v>
      </c>
      <c r="CM15" s="13">
        <v>0</v>
      </c>
      <c r="CN15" s="13">
        <v>2700</v>
      </c>
      <c r="CO15" s="13">
        <v>1215</v>
      </c>
      <c r="CP15" s="13">
        <v>73.040000000000006</v>
      </c>
      <c r="CQ15" s="13">
        <v>2700</v>
      </c>
      <c r="CR15" s="13">
        <v>600</v>
      </c>
      <c r="CS15" s="13">
        <v>59.7</v>
      </c>
      <c r="CT15" s="13">
        <v>0</v>
      </c>
      <c r="CU15" s="13">
        <v>0</v>
      </c>
      <c r="CV15" s="13">
        <v>0</v>
      </c>
      <c r="CW15" s="13">
        <v>0</v>
      </c>
      <c r="CX15" s="13">
        <v>0</v>
      </c>
      <c r="CY15" s="13">
        <v>0</v>
      </c>
      <c r="CZ15" s="13">
        <v>0</v>
      </c>
      <c r="DA15" s="13">
        <v>0</v>
      </c>
      <c r="DB15" s="13">
        <v>0</v>
      </c>
      <c r="DC15" s="13">
        <v>4000</v>
      </c>
      <c r="DD15" s="13">
        <v>1800</v>
      </c>
      <c r="DE15" s="13">
        <v>199.8</v>
      </c>
      <c r="DF15" s="13">
        <v>0</v>
      </c>
      <c r="DG15" s="13">
        <f t="shared" si="22"/>
        <v>72865.399999999994</v>
      </c>
      <c r="DH15" s="13">
        <f t="shared" si="23"/>
        <v>32944.555</v>
      </c>
      <c r="DI15" s="13">
        <f t="shared" si="24"/>
        <v>20339.179100000001</v>
      </c>
      <c r="DJ15" s="13">
        <v>0</v>
      </c>
      <c r="DK15" s="13">
        <v>0</v>
      </c>
      <c r="DL15" s="13">
        <v>0</v>
      </c>
      <c r="DM15" s="13">
        <v>0</v>
      </c>
      <c r="DN15" s="13">
        <v>0</v>
      </c>
      <c r="DO15" s="13">
        <v>0</v>
      </c>
      <c r="DP15" s="13">
        <v>0</v>
      </c>
      <c r="DQ15" s="13">
        <v>0</v>
      </c>
      <c r="DR15" s="13">
        <v>0</v>
      </c>
      <c r="DS15" s="13">
        <v>0</v>
      </c>
      <c r="DT15" s="13">
        <v>0</v>
      </c>
      <c r="DU15" s="13">
        <v>0</v>
      </c>
      <c r="DV15" s="13">
        <v>0</v>
      </c>
      <c r="DW15" s="13">
        <v>0</v>
      </c>
      <c r="DX15" s="13">
        <v>0</v>
      </c>
      <c r="DY15" s="13">
        <v>0</v>
      </c>
      <c r="DZ15" s="13">
        <f t="shared" si="33"/>
        <v>0</v>
      </c>
      <c r="EA15" s="13">
        <v>0</v>
      </c>
      <c r="EB15" s="13">
        <v>0</v>
      </c>
      <c r="EC15" s="13">
        <f t="shared" si="25"/>
        <v>0</v>
      </c>
      <c r="ED15" s="13">
        <f t="shared" si="25"/>
        <v>0</v>
      </c>
      <c r="EE15" s="13">
        <f t="shared" si="26"/>
        <v>0</v>
      </c>
    </row>
    <row r="16" spans="1:135" s="14" customFormat="1" ht="21.75" customHeight="1">
      <c r="A16" s="12">
        <v>7</v>
      </c>
      <c r="B16" s="28" t="s">
        <v>51</v>
      </c>
      <c r="C16" s="13">
        <v>5277.7966999999999</v>
      </c>
      <c r="D16" s="13">
        <v>2526.7203</v>
      </c>
      <c r="E16" s="13">
        <f t="shared" si="27"/>
        <v>65895.199999999997</v>
      </c>
      <c r="F16" s="13">
        <f t="shared" si="28"/>
        <v>28187.699999999997</v>
      </c>
      <c r="G16" s="13">
        <f t="shared" si="0"/>
        <v>17412.9156</v>
      </c>
      <c r="H16" s="13">
        <f t="shared" si="1"/>
        <v>61.774872018646441</v>
      </c>
      <c r="I16" s="13">
        <f t="shared" si="2"/>
        <v>26.425165414172806</v>
      </c>
      <c r="J16" s="13">
        <f t="shared" si="3"/>
        <v>28074.800000000003</v>
      </c>
      <c r="K16" s="13">
        <f t="shared" si="4"/>
        <v>9277.5</v>
      </c>
      <c r="L16" s="13">
        <f t="shared" si="5"/>
        <v>4806.0155999999997</v>
      </c>
      <c r="M16" s="13">
        <f t="shared" si="6"/>
        <v>51.802916734033957</v>
      </c>
      <c r="N16" s="13">
        <f t="shared" si="7"/>
        <v>17.118610283955714</v>
      </c>
      <c r="O16" s="13">
        <f t="shared" si="8"/>
        <v>9182.5</v>
      </c>
      <c r="P16" s="13">
        <f t="shared" si="9"/>
        <v>3000</v>
      </c>
      <c r="Q16" s="13">
        <f t="shared" si="10"/>
        <v>2252.6260000000002</v>
      </c>
      <c r="R16" s="13">
        <f t="shared" si="11"/>
        <v>75.08753333333334</v>
      </c>
      <c r="S16" s="13">
        <f t="shared" si="12"/>
        <v>24.531728832017428</v>
      </c>
      <c r="T16" s="13">
        <v>0</v>
      </c>
      <c r="U16" s="13">
        <v>0</v>
      </c>
      <c r="V16" s="13">
        <v>0.47199999999999998</v>
      </c>
      <c r="W16" s="13">
        <v>0</v>
      </c>
      <c r="X16" s="13">
        <v>0</v>
      </c>
      <c r="Y16" s="13">
        <v>10001.9</v>
      </c>
      <c r="Z16" s="13">
        <v>3000</v>
      </c>
      <c r="AA16" s="13">
        <v>1248.9280000000001</v>
      </c>
      <c r="AB16" s="13">
        <f t="shared" si="13"/>
        <v>41.630933333333338</v>
      </c>
      <c r="AC16" s="13">
        <f t="shared" si="14"/>
        <v>12.486907487577362</v>
      </c>
      <c r="AD16" s="13">
        <v>9182.5</v>
      </c>
      <c r="AE16" s="13">
        <v>3000</v>
      </c>
      <c r="AF16" s="13">
        <v>2252.154</v>
      </c>
      <c r="AG16" s="13">
        <f t="shared" si="30"/>
        <v>75.071799999999996</v>
      </c>
      <c r="AH16" s="13">
        <f t="shared" si="31"/>
        <v>24.526588619656955</v>
      </c>
      <c r="AI16" s="13">
        <v>850</v>
      </c>
      <c r="AJ16" s="13">
        <v>425</v>
      </c>
      <c r="AK16" s="13">
        <v>417.75</v>
      </c>
      <c r="AL16" s="13">
        <f t="shared" si="15"/>
        <v>98.294117647058826</v>
      </c>
      <c r="AM16" s="13">
        <f t="shared" si="16"/>
        <v>49.147058823529413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37820.399999999994</v>
      </c>
      <c r="AZ16" s="13">
        <v>18910.199999999997</v>
      </c>
      <c r="BA16" s="13">
        <v>12606.9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f t="shared" si="19"/>
        <v>2590.4</v>
      </c>
      <c r="BO16" s="13">
        <f t="shared" si="19"/>
        <v>400</v>
      </c>
      <c r="BP16" s="13">
        <f t="shared" si="32"/>
        <v>404.93560000000002</v>
      </c>
      <c r="BQ16" s="13">
        <f t="shared" si="20"/>
        <v>101.23390000000001</v>
      </c>
      <c r="BR16" s="13">
        <f t="shared" si="21"/>
        <v>15.632164916615196</v>
      </c>
      <c r="BS16" s="13">
        <v>2410.4</v>
      </c>
      <c r="BT16" s="13">
        <v>319</v>
      </c>
      <c r="BU16" s="13">
        <v>359.93560000000002</v>
      </c>
      <c r="BV16" s="13">
        <v>0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180</v>
      </c>
      <c r="CC16" s="13">
        <v>81</v>
      </c>
      <c r="CD16" s="13">
        <v>45</v>
      </c>
      <c r="CE16" s="13">
        <v>0</v>
      </c>
      <c r="CF16" s="13">
        <v>0</v>
      </c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0</v>
      </c>
      <c r="CM16" s="13">
        <v>0</v>
      </c>
      <c r="CN16" s="13">
        <v>1350</v>
      </c>
      <c r="CO16" s="13">
        <v>607.5</v>
      </c>
      <c r="CP16" s="13">
        <v>396.57600000000002</v>
      </c>
      <c r="CQ16" s="13">
        <v>1300</v>
      </c>
      <c r="CR16" s="13">
        <v>700</v>
      </c>
      <c r="CS16" s="13">
        <v>396.57600000000002</v>
      </c>
      <c r="CT16" s="13">
        <v>0</v>
      </c>
      <c r="CU16" s="13">
        <v>0</v>
      </c>
      <c r="CV16" s="13">
        <v>0</v>
      </c>
      <c r="CW16" s="13">
        <v>100</v>
      </c>
      <c r="CX16" s="13">
        <v>45.000000000000007</v>
      </c>
      <c r="CY16" s="13">
        <v>0</v>
      </c>
      <c r="CZ16" s="13">
        <v>0</v>
      </c>
      <c r="DA16" s="13">
        <v>0</v>
      </c>
      <c r="DB16" s="13">
        <v>0</v>
      </c>
      <c r="DC16" s="13">
        <v>4000</v>
      </c>
      <c r="DD16" s="13">
        <v>1800</v>
      </c>
      <c r="DE16" s="13">
        <v>85.2</v>
      </c>
      <c r="DF16" s="13">
        <v>0</v>
      </c>
      <c r="DG16" s="13">
        <f t="shared" si="22"/>
        <v>65895.199999999997</v>
      </c>
      <c r="DH16" s="13">
        <f t="shared" si="23"/>
        <v>28187.699999999997</v>
      </c>
      <c r="DI16" s="13">
        <f t="shared" si="24"/>
        <v>17412.9156</v>
      </c>
      <c r="DJ16" s="13">
        <v>0</v>
      </c>
      <c r="DK16" s="13">
        <v>0</v>
      </c>
      <c r="DL16" s="13">
        <v>0</v>
      </c>
      <c r="DM16" s="13">
        <v>0</v>
      </c>
      <c r="DN16" s="13">
        <v>0</v>
      </c>
      <c r="DO16" s="13">
        <v>0</v>
      </c>
      <c r="DP16" s="13">
        <v>0</v>
      </c>
      <c r="DQ16" s="13">
        <v>0</v>
      </c>
      <c r="DR16" s="13">
        <v>0</v>
      </c>
      <c r="DS16" s="13">
        <v>0</v>
      </c>
      <c r="DT16" s="13">
        <v>0</v>
      </c>
      <c r="DU16" s="13">
        <v>0</v>
      </c>
      <c r="DV16" s="13">
        <v>0</v>
      </c>
      <c r="DW16" s="13">
        <v>0</v>
      </c>
      <c r="DX16" s="13">
        <v>0</v>
      </c>
      <c r="DY16" s="13">
        <v>0</v>
      </c>
      <c r="DZ16" s="13">
        <f t="shared" si="33"/>
        <v>0</v>
      </c>
      <c r="EA16" s="13">
        <v>0</v>
      </c>
      <c r="EB16" s="13">
        <v>0</v>
      </c>
      <c r="EC16" s="13">
        <f t="shared" si="25"/>
        <v>0</v>
      </c>
      <c r="ED16" s="13">
        <f t="shared" si="25"/>
        <v>0</v>
      </c>
      <c r="EE16" s="13">
        <f t="shared" si="26"/>
        <v>0</v>
      </c>
    </row>
    <row r="17" spans="1:143" s="14" customFormat="1" ht="21.75" customHeight="1">
      <c r="A17" s="12">
        <v>8</v>
      </c>
      <c r="B17" s="28" t="s">
        <v>52</v>
      </c>
      <c r="C17" s="13">
        <v>6047.1073999999999</v>
      </c>
      <c r="D17" s="13">
        <v>2421.0527000000002</v>
      </c>
      <c r="E17" s="13">
        <f t="shared" si="27"/>
        <v>1158000.1000000001</v>
      </c>
      <c r="F17" s="13">
        <f t="shared" si="28"/>
        <v>535455.93000000005</v>
      </c>
      <c r="G17" s="13">
        <f t="shared" si="0"/>
        <v>374978.13490000006</v>
      </c>
      <c r="H17" s="13">
        <f t="shared" si="1"/>
        <v>70.029691313718388</v>
      </c>
      <c r="I17" s="13">
        <f t="shared" si="2"/>
        <v>32.381528714893896</v>
      </c>
      <c r="J17" s="13">
        <f t="shared" si="3"/>
        <v>479349.65</v>
      </c>
      <c r="K17" s="13">
        <f t="shared" si="4"/>
        <v>196400.54249999998</v>
      </c>
      <c r="L17" s="13">
        <f t="shared" si="5"/>
        <v>111743.07490000001</v>
      </c>
      <c r="M17" s="13">
        <f t="shared" si="6"/>
        <v>56.895502159827295</v>
      </c>
      <c r="N17" s="13">
        <f t="shared" si="7"/>
        <v>23.311391778423122</v>
      </c>
      <c r="O17" s="13">
        <f t="shared" si="8"/>
        <v>181050</v>
      </c>
      <c r="P17" s="13">
        <f t="shared" si="9"/>
        <v>67500</v>
      </c>
      <c r="Q17" s="13">
        <f t="shared" si="10"/>
        <v>56800.094700000001</v>
      </c>
      <c r="R17" s="13">
        <f t="shared" si="11"/>
        <v>84.148288444444447</v>
      </c>
      <c r="S17" s="13">
        <f t="shared" si="12"/>
        <v>31.372601325600662</v>
      </c>
      <c r="T17" s="13">
        <v>62050</v>
      </c>
      <c r="U17" s="13">
        <v>17500</v>
      </c>
      <c r="V17" s="13">
        <v>24731.5507</v>
      </c>
      <c r="W17" s="13">
        <f t="shared" si="29"/>
        <v>141.32314685714283</v>
      </c>
      <c r="X17" s="13">
        <f t="shared" si="34"/>
        <v>39.85745479452055</v>
      </c>
      <c r="Y17" s="13">
        <v>46000</v>
      </c>
      <c r="Z17" s="13">
        <v>14000</v>
      </c>
      <c r="AA17" s="13">
        <v>7340.4542000000001</v>
      </c>
      <c r="AB17" s="13">
        <f t="shared" si="13"/>
        <v>52.431815714285712</v>
      </c>
      <c r="AC17" s="13">
        <f t="shared" si="14"/>
        <v>15.957509130434783</v>
      </c>
      <c r="AD17" s="13">
        <v>119000</v>
      </c>
      <c r="AE17" s="13">
        <v>50000</v>
      </c>
      <c r="AF17" s="13">
        <v>32068.544000000002</v>
      </c>
      <c r="AG17" s="13">
        <f t="shared" si="30"/>
        <v>64.137088000000006</v>
      </c>
      <c r="AH17" s="13">
        <f t="shared" si="31"/>
        <v>26.94835630252101</v>
      </c>
      <c r="AI17" s="13">
        <v>14270</v>
      </c>
      <c r="AJ17" s="13">
        <v>9500</v>
      </c>
      <c r="AK17" s="13">
        <v>6022.35</v>
      </c>
      <c r="AL17" s="13">
        <f t="shared" si="15"/>
        <v>63.393157894736852</v>
      </c>
      <c r="AM17" s="13">
        <f t="shared" si="16"/>
        <v>42.202873160476528</v>
      </c>
      <c r="AN17" s="13">
        <v>6000</v>
      </c>
      <c r="AO17" s="13">
        <v>3000</v>
      </c>
      <c r="AP17" s="13">
        <v>1381.6</v>
      </c>
      <c r="AQ17" s="13">
        <f t="shared" si="17"/>
        <v>46.053333333333327</v>
      </c>
      <c r="AR17" s="13">
        <f t="shared" si="18"/>
        <v>23.026666666666664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654591.60000000009</v>
      </c>
      <c r="AZ17" s="13">
        <v>327295.80000000005</v>
      </c>
      <c r="BA17" s="13">
        <v>256852.2</v>
      </c>
      <c r="BB17" s="13">
        <v>0</v>
      </c>
      <c r="BC17" s="13">
        <v>0</v>
      </c>
      <c r="BD17" s="13">
        <v>0</v>
      </c>
      <c r="BE17" s="13">
        <v>18662.099999999999</v>
      </c>
      <c r="BF17" s="13">
        <v>9331.0499999999993</v>
      </c>
      <c r="BG17" s="13">
        <v>5288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f t="shared" si="19"/>
        <v>25584</v>
      </c>
      <c r="BO17" s="13">
        <f t="shared" si="19"/>
        <v>9500</v>
      </c>
      <c r="BP17" s="13">
        <f t="shared" si="32"/>
        <v>5457.8860000000004</v>
      </c>
      <c r="BQ17" s="13">
        <f t="shared" si="20"/>
        <v>57.451431578947378</v>
      </c>
      <c r="BR17" s="13">
        <f t="shared" si="21"/>
        <v>21.333200437773613</v>
      </c>
      <c r="BS17" s="13">
        <v>21840</v>
      </c>
      <c r="BT17" s="13">
        <v>7815.2</v>
      </c>
      <c r="BU17" s="13">
        <v>4255.683</v>
      </c>
      <c r="BV17" s="13">
        <v>0</v>
      </c>
      <c r="BW17" s="13">
        <v>0</v>
      </c>
      <c r="BX17" s="13">
        <v>222.19300000000001</v>
      </c>
      <c r="BY17" s="13">
        <v>0</v>
      </c>
      <c r="BZ17" s="13">
        <v>0</v>
      </c>
      <c r="CA17" s="13">
        <v>0</v>
      </c>
      <c r="CB17" s="13">
        <v>3744</v>
      </c>
      <c r="CC17" s="13">
        <v>1684.8000000000002</v>
      </c>
      <c r="CD17" s="13">
        <v>980.01</v>
      </c>
      <c r="CE17" s="13">
        <v>0</v>
      </c>
      <c r="CF17" s="13">
        <v>0</v>
      </c>
      <c r="CG17" s="13">
        <v>0</v>
      </c>
      <c r="CH17" s="13">
        <v>5396.75</v>
      </c>
      <c r="CI17" s="13">
        <v>2428.5375000000004</v>
      </c>
      <c r="CJ17" s="13">
        <v>1094.8599999999999</v>
      </c>
      <c r="CK17" s="13">
        <v>0</v>
      </c>
      <c r="CL17" s="13">
        <v>0</v>
      </c>
      <c r="CM17" s="13">
        <v>0</v>
      </c>
      <c r="CN17" s="13">
        <v>169445.65</v>
      </c>
      <c r="CO17" s="13">
        <v>76250.542499999996</v>
      </c>
      <c r="CP17" s="13">
        <v>32498.35</v>
      </c>
      <c r="CQ17" s="13">
        <v>64000</v>
      </c>
      <c r="CR17" s="13">
        <v>31800</v>
      </c>
      <c r="CS17" s="13">
        <v>15145.57</v>
      </c>
      <c r="CT17" s="13">
        <v>36000</v>
      </c>
      <c r="CU17" s="13">
        <v>16200.000000000002</v>
      </c>
      <c r="CV17" s="13">
        <v>2224.34</v>
      </c>
      <c r="CW17" s="13">
        <v>1000</v>
      </c>
      <c r="CX17" s="13">
        <v>450</v>
      </c>
      <c r="CY17" s="13">
        <v>18</v>
      </c>
      <c r="CZ17" s="13">
        <v>0</v>
      </c>
      <c r="DA17" s="13">
        <v>0</v>
      </c>
      <c r="DB17" s="13">
        <v>0</v>
      </c>
      <c r="DC17" s="13">
        <v>0</v>
      </c>
      <c r="DD17" s="13">
        <v>0</v>
      </c>
      <c r="DE17" s="13">
        <v>0</v>
      </c>
      <c r="DF17" s="13">
        <v>0</v>
      </c>
      <c r="DG17" s="13">
        <f t="shared" si="22"/>
        <v>1158000.1000000001</v>
      </c>
      <c r="DH17" s="13">
        <f t="shared" si="23"/>
        <v>535455.93000000005</v>
      </c>
      <c r="DI17" s="13">
        <f t="shared" si="24"/>
        <v>374978.13490000006</v>
      </c>
      <c r="DJ17" s="13">
        <v>0</v>
      </c>
      <c r="DK17" s="13">
        <v>0</v>
      </c>
      <c r="DL17" s="13">
        <v>0</v>
      </c>
      <c r="DM17" s="13">
        <v>0</v>
      </c>
      <c r="DN17" s="13">
        <v>0</v>
      </c>
      <c r="DO17" s="13">
        <v>0</v>
      </c>
      <c r="DP17" s="13">
        <v>0</v>
      </c>
      <c r="DQ17" s="13">
        <v>0</v>
      </c>
      <c r="DR17" s="13">
        <v>0</v>
      </c>
      <c r="DS17" s="13">
        <v>0</v>
      </c>
      <c r="DT17" s="13">
        <v>0</v>
      </c>
      <c r="DU17" s="13">
        <v>0</v>
      </c>
      <c r="DV17" s="13">
        <v>0</v>
      </c>
      <c r="DW17" s="13">
        <v>0</v>
      </c>
      <c r="DX17" s="13">
        <v>0</v>
      </c>
      <c r="DY17" s="13">
        <v>0</v>
      </c>
      <c r="DZ17" s="13">
        <f t="shared" si="33"/>
        <v>0</v>
      </c>
      <c r="EA17" s="13">
        <v>0</v>
      </c>
      <c r="EB17" s="13">
        <v>0</v>
      </c>
      <c r="EC17" s="13">
        <f t="shared" si="25"/>
        <v>0</v>
      </c>
      <c r="ED17" s="13">
        <f t="shared" si="25"/>
        <v>0</v>
      </c>
      <c r="EE17" s="13">
        <f t="shared" si="26"/>
        <v>0</v>
      </c>
    </row>
    <row r="18" spans="1:143" s="14" customFormat="1" ht="21.75" customHeight="1">
      <c r="A18" s="12">
        <v>9</v>
      </c>
      <c r="B18" s="28" t="s">
        <v>53</v>
      </c>
      <c r="C18" s="13">
        <v>167503.28049999999</v>
      </c>
      <c r="D18" s="13">
        <v>230979.698</v>
      </c>
      <c r="E18" s="13">
        <f t="shared" si="27"/>
        <v>1675859.6999999997</v>
      </c>
      <c r="F18" s="13">
        <f t="shared" si="28"/>
        <v>783715.61499999999</v>
      </c>
      <c r="G18" s="13">
        <f t="shared" si="0"/>
        <v>465515.80790000007</v>
      </c>
      <c r="H18" s="13">
        <f t="shared" si="1"/>
        <v>59.398562308854864</v>
      </c>
      <c r="I18" s="13">
        <f t="shared" si="2"/>
        <v>27.777731506999075</v>
      </c>
      <c r="J18" s="13">
        <f t="shared" si="3"/>
        <v>838644.7</v>
      </c>
      <c r="K18" s="13">
        <f t="shared" si="4"/>
        <v>365383.11499999999</v>
      </c>
      <c r="L18" s="13">
        <f t="shared" si="5"/>
        <v>187592.24790000002</v>
      </c>
      <c r="M18" s="13">
        <f t="shared" si="6"/>
        <v>51.341247090742002</v>
      </c>
      <c r="N18" s="13">
        <f t="shared" si="7"/>
        <v>22.368500975442881</v>
      </c>
      <c r="O18" s="13">
        <f t="shared" si="8"/>
        <v>310000</v>
      </c>
      <c r="P18" s="13">
        <f t="shared" si="9"/>
        <v>127500</v>
      </c>
      <c r="Q18" s="13">
        <f t="shared" si="10"/>
        <v>79056.369300000006</v>
      </c>
      <c r="R18" s="13">
        <f t="shared" si="11"/>
        <v>62.004995529411765</v>
      </c>
      <c r="S18" s="13">
        <f t="shared" si="12"/>
        <v>25.50205461290323</v>
      </c>
      <c r="T18" s="13">
        <v>66000</v>
      </c>
      <c r="U18" s="13">
        <v>21700</v>
      </c>
      <c r="V18" s="13">
        <v>17486.096300000001</v>
      </c>
      <c r="W18" s="13">
        <f t="shared" si="29"/>
        <v>80.581088940092172</v>
      </c>
      <c r="X18" s="13">
        <f t="shared" si="34"/>
        <v>26.494085303030307</v>
      </c>
      <c r="Y18" s="13">
        <v>24200</v>
      </c>
      <c r="Z18" s="13">
        <v>10000</v>
      </c>
      <c r="AA18" s="13">
        <v>6146.2069000000001</v>
      </c>
      <c r="AB18" s="13">
        <f t="shared" si="13"/>
        <v>61.462069</v>
      </c>
      <c r="AC18" s="13">
        <f t="shared" si="14"/>
        <v>25.397549173553717</v>
      </c>
      <c r="AD18" s="13">
        <v>244000</v>
      </c>
      <c r="AE18" s="13">
        <v>105800</v>
      </c>
      <c r="AF18" s="13">
        <v>61570.273000000001</v>
      </c>
      <c r="AG18" s="13">
        <f t="shared" si="30"/>
        <v>58.194965028355384</v>
      </c>
      <c r="AH18" s="13">
        <f t="shared" si="31"/>
        <v>25.233718442622948</v>
      </c>
      <c r="AI18" s="13">
        <v>30600</v>
      </c>
      <c r="AJ18" s="13">
        <v>18691</v>
      </c>
      <c r="AK18" s="13">
        <v>11918.022999999999</v>
      </c>
      <c r="AL18" s="13">
        <f t="shared" si="15"/>
        <v>63.76343159809533</v>
      </c>
      <c r="AM18" s="13">
        <f t="shared" si="16"/>
        <v>38.947787581699345</v>
      </c>
      <c r="AN18" s="13">
        <v>29300</v>
      </c>
      <c r="AO18" s="13">
        <v>10947</v>
      </c>
      <c r="AP18" s="13">
        <v>9067.2999999999993</v>
      </c>
      <c r="AQ18" s="13">
        <f t="shared" si="17"/>
        <v>82.829085594226726</v>
      </c>
      <c r="AR18" s="13">
        <f t="shared" si="18"/>
        <v>30.946416382252558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823546.79999999993</v>
      </c>
      <c r="AZ18" s="13">
        <v>411773.39999999997</v>
      </c>
      <c r="BA18" s="13">
        <v>274515.7</v>
      </c>
      <c r="BB18" s="13">
        <v>0</v>
      </c>
      <c r="BC18" s="13">
        <v>0</v>
      </c>
      <c r="BD18" s="13">
        <v>0</v>
      </c>
      <c r="BE18" s="13">
        <v>8168.2</v>
      </c>
      <c r="BF18" s="13">
        <v>4084.0999999999995</v>
      </c>
      <c r="BG18" s="13">
        <v>2313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f t="shared" si="19"/>
        <v>24000</v>
      </c>
      <c r="BO18" s="13">
        <f t="shared" si="19"/>
        <v>9000</v>
      </c>
      <c r="BP18" s="13">
        <f t="shared" si="32"/>
        <v>6012.6460000000006</v>
      </c>
      <c r="BQ18" s="13">
        <f t="shared" si="20"/>
        <v>66.807177777777781</v>
      </c>
      <c r="BR18" s="13">
        <f t="shared" si="21"/>
        <v>25.052691666666671</v>
      </c>
      <c r="BS18" s="13">
        <v>12000</v>
      </c>
      <c r="BT18" s="13">
        <v>3600</v>
      </c>
      <c r="BU18" s="13">
        <v>1375.7560000000001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12000</v>
      </c>
      <c r="CC18" s="13">
        <v>5400</v>
      </c>
      <c r="CD18" s="13">
        <v>4636.8900000000003</v>
      </c>
      <c r="CE18" s="13">
        <v>0</v>
      </c>
      <c r="CF18" s="13">
        <v>0</v>
      </c>
      <c r="CG18" s="13">
        <v>0</v>
      </c>
      <c r="CH18" s="13">
        <v>5500</v>
      </c>
      <c r="CI18" s="13">
        <v>2475</v>
      </c>
      <c r="CJ18" s="13">
        <v>1094.8599999999999</v>
      </c>
      <c r="CK18" s="13">
        <v>0</v>
      </c>
      <c r="CL18" s="13">
        <v>0</v>
      </c>
      <c r="CM18" s="13">
        <v>0</v>
      </c>
      <c r="CN18" s="13">
        <v>315161</v>
      </c>
      <c r="CO18" s="13">
        <v>141822.45000000001</v>
      </c>
      <c r="CP18" s="13">
        <v>51763.116999999998</v>
      </c>
      <c r="CQ18" s="13">
        <v>162351</v>
      </c>
      <c r="CR18" s="13">
        <v>73702</v>
      </c>
      <c r="CS18" s="13">
        <v>38589.857000000004</v>
      </c>
      <c r="CT18" s="13">
        <v>20000</v>
      </c>
      <c r="CU18" s="13">
        <v>9000.0000000000018</v>
      </c>
      <c r="CV18" s="13">
        <v>1647.59</v>
      </c>
      <c r="CW18" s="13">
        <v>1500</v>
      </c>
      <c r="CX18" s="13">
        <v>675</v>
      </c>
      <c r="CY18" s="13">
        <v>2095.3820000000001</v>
      </c>
      <c r="CZ18" s="13">
        <v>0</v>
      </c>
      <c r="DA18" s="13">
        <v>0</v>
      </c>
      <c r="DB18" s="13">
        <v>0</v>
      </c>
      <c r="DC18" s="13">
        <v>83883.7</v>
      </c>
      <c r="DD18" s="13">
        <v>37747.665000000001</v>
      </c>
      <c r="DE18" s="13">
        <v>19885.613700000002</v>
      </c>
      <c r="DF18" s="13">
        <v>0</v>
      </c>
      <c r="DG18" s="13">
        <f t="shared" si="22"/>
        <v>1675859.6999999997</v>
      </c>
      <c r="DH18" s="13">
        <f t="shared" si="23"/>
        <v>783715.61499999999</v>
      </c>
      <c r="DI18" s="13">
        <f t="shared" si="24"/>
        <v>465515.80790000007</v>
      </c>
      <c r="DJ18" s="13">
        <v>0</v>
      </c>
      <c r="DK18" s="13">
        <v>0</v>
      </c>
      <c r="DL18" s="13">
        <v>0</v>
      </c>
      <c r="DM18" s="13">
        <v>0</v>
      </c>
      <c r="DN18" s="13">
        <v>0</v>
      </c>
      <c r="DO18" s="13">
        <v>0</v>
      </c>
      <c r="DP18" s="13">
        <v>0</v>
      </c>
      <c r="DQ18" s="13">
        <v>0</v>
      </c>
      <c r="DR18" s="13">
        <v>0</v>
      </c>
      <c r="DS18" s="13">
        <v>0</v>
      </c>
      <c r="DT18" s="13">
        <v>0</v>
      </c>
      <c r="DU18" s="13">
        <v>0</v>
      </c>
      <c r="DV18" s="13">
        <v>0</v>
      </c>
      <c r="DW18" s="13">
        <v>0</v>
      </c>
      <c r="DX18" s="13">
        <v>0</v>
      </c>
      <c r="DY18" s="13">
        <v>0</v>
      </c>
      <c r="DZ18" s="13">
        <f t="shared" si="33"/>
        <v>0</v>
      </c>
      <c r="EA18" s="13">
        <v>0</v>
      </c>
      <c r="EB18" s="13">
        <v>0</v>
      </c>
      <c r="EC18" s="13">
        <f t="shared" si="25"/>
        <v>0</v>
      </c>
      <c r="ED18" s="13">
        <f t="shared" si="25"/>
        <v>0</v>
      </c>
      <c r="EE18" s="13">
        <f t="shared" si="26"/>
        <v>0</v>
      </c>
    </row>
    <row r="19" spans="1:143" s="14" customFormat="1" ht="21.75" customHeight="1">
      <c r="A19" s="12">
        <v>10</v>
      </c>
      <c r="B19" s="28" t="s">
        <v>54</v>
      </c>
      <c r="C19" s="13">
        <v>24984.672299999998</v>
      </c>
      <c r="D19" s="13">
        <v>2165.1183000000001</v>
      </c>
      <c r="E19" s="13">
        <f t="shared" si="27"/>
        <v>269699.39999999997</v>
      </c>
      <c r="F19" s="13">
        <f t="shared" si="28"/>
        <v>128692.29999999999</v>
      </c>
      <c r="G19" s="13">
        <f t="shared" si="0"/>
        <v>85251.443800000023</v>
      </c>
      <c r="H19" s="13">
        <f t="shared" si="1"/>
        <v>66.244401413293602</v>
      </c>
      <c r="I19" s="13">
        <f t="shared" si="2"/>
        <v>31.609801059994957</v>
      </c>
      <c r="J19" s="13">
        <f t="shared" si="3"/>
        <v>97369.8</v>
      </c>
      <c r="K19" s="13">
        <f t="shared" si="4"/>
        <v>42527.5</v>
      </c>
      <c r="L19" s="13">
        <f t="shared" si="5"/>
        <v>27596.943800000001</v>
      </c>
      <c r="M19" s="13">
        <f t="shared" si="6"/>
        <v>64.891996472870488</v>
      </c>
      <c r="N19" s="13">
        <f t="shared" si="7"/>
        <v>28.342405756199561</v>
      </c>
      <c r="O19" s="13">
        <f t="shared" si="8"/>
        <v>34400</v>
      </c>
      <c r="P19" s="13">
        <f t="shared" si="9"/>
        <v>17300</v>
      </c>
      <c r="Q19" s="13">
        <f t="shared" si="10"/>
        <v>13465.643900000001</v>
      </c>
      <c r="R19" s="13">
        <f t="shared" si="11"/>
        <v>77.836091907514458</v>
      </c>
      <c r="S19" s="13">
        <f t="shared" si="12"/>
        <v>39.144313662790701</v>
      </c>
      <c r="T19" s="13">
        <v>4600</v>
      </c>
      <c r="U19" s="13">
        <v>2070</v>
      </c>
      <c r="V19" s="13">
        <v>658.22889999999995</v>
      </c>
      <c r="W19" s="13">
        <f t="shared" si="29"/>
        <v>31.798497584541057</v>
      </c>
      <c r="X19" s="13">
        <f t="shared" si="34"/>
        <v>14.309323913043478</v>
      </c>
      <c r="Y19" s="13">
        <v>29000</v>
      </c>
      <c r="Z19" s="13">
        <v>9500</v>
      </c>
      <c r="AA19" s="13">
        <v>7509.0769</v>
      </c>
      <c r="AB19" s="13">
        <f t="shared" si="13"/>
        <v>79.042914736842107</v>
      </c>
      <c r="AC19" s="13">
        <f t="shared" si="14"/>
        <v>25.893368620689657</v>
      </c>
      <c r="AD19" s="13">
        <v>29800</v>
      </c>
      <c r="AE19" s="13">
        <v>15230</v>
      </c>
      <c r="AF19" s="13">
        <v>12807.415000000001</v>
      </c>
      <c r="AG19" s="13">
        <f t="shared" si="30"/>
        <v>84.093335521996067</v>
      </c>
      <c r="AH19" s="13">
        <f t="shared" si="31"/>
        <v>42.977902684563759</v>
      </c>
      <c r="AI19" s="13">
        <v>1700</v>
      </c>
      <c r="AJ19" s="13">
        <v>850</v>
      </c>
      <c r="AK19" s="13">
        <v>638.35</v>
      </c>
      <c r="AL19" s="13">
        <f t="shared" si="15"/>
        <v>75.099999999999994</v>
      </c>
      <c r="AM19" s="13">
        <f t="shared" si="16"/>
        <v>37.549999999999997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>
        <v>0</v>
      </c>
      <c r="AY19" s="13">
        <v>172329.59999999998</v>
      </c>
      <c r="AZ19" s="13">
        <v>86164.799999999988</v>
      </c>
      <c r="BA19" s="13">
        <v>57443.4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f t="shared" si="19"/>
        <v>8319.7999999999993</v>
      </c>
      <c r="BO19" s="13">
        <f t="shared" si="19"/>
        <v>4100</v>
      </c>
      <c r="BP19" s="13">
        <f t="shared" si="32"/>
        <v>1393.25</v>
      </c>
      <c r="BQ19" s="13">
        <f t="shared" si="20"/>
        <v>33.981707317073173</v>
      </c>
      <c r="BR19" s="13">
        <f t="shared" si="21"/>
        <v>16.746195822014954</v>
      </c>
      <c r="BS19" s="13">
        <v>8119.8</v>
      </c>
      <c r="BT19" s="13">
        <v>4010</v>
      </c>
      <c r="BU19" s="13">
        <v>1393.25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200</v>
      </c>
      <c r="CC19" s="13">
        <v>90.000000000000014</v>
      </c>
      <c r="CD19" s="13">
        <v>0</v>
      </c>
      <c r="CE19" s="13">
        <v>0</v>
      </c>
      <c r="CF19" s="13">
        <v>0</v>
      </c>
      <c r="CG19" s="13">
        <v>0</v>
      </c>
      <c r="CH19" s="13">
        <v>0</v>
      </c>
      <c r="CI19" s="13">
        <v>0</v>
      </c>
      <c r="CJ19" s="13">
        <v>0</v>
      </c>
      <c r="CK19" s="13">
        <v>0</v>
      </c>
      <c r="CL19" s="13">
        <v>0</v>
      </c>
      <c r="CM19" s="13">
        <v>0</v>
      </c>
      <c r="CN19" s="13">
        <v>18300</v>
      </c>
      <c r="CO19" s="13">
        <v>8235</v>
      </c>
      <c r="CP19" s="13">
        <v>3552.2629999999999</v>
      </c>
      <c r="CQ19" s="13">
        <v>9000</v>
      </c>
      <c r="CR19" s="13">
        <v>4000</v>
      </c>
      <c r="CS19" s="13">
        <v>1667.0630000000001</v>
      </c>
      <c r="CT19" s="13">
        <v>4600</v>
      </c>
      <c r="CU19" s="13">
        <v>2070</v>
      </c>
      <c r="CV19" s="13">
        <v>603.36</v>
      </c>
      <c r="CW19" s="13">
        <v>50</v>
      </c>
      <c r="CX19" s="13">
        <v>22.500000000000004</v>
      </c>
      <c r="CY19" s="13">
        <v>400</v>
      </c>
      <c r="CZ19" s="13">
        <v>0</v>
      </c>
      <c r="DA19" s="13">
        <v>0</v>
      </c>
      <c r="DB19" s="13">
        <v>0</v>
      </c>
      <c r="DC19" s="13">
        <v>1000</v>
      </c>
      <c r="DD19" s="13">
        <v>450</v>
      </c>
      <c r="DE19" s="13">
        <v>35</v>
      </c>
      <c r="DF19" s="13">
        <v>0</v>
      </c>
      <c r="DG19" s="13">
        <f t="shared" si="22"/>
        <v>269699.39999999997</v>
      </c>
      <c r="DH19" s="13">
        <f t="shared" si="23"/>
        <v>128692.29999999999</v>
      </c>
      <c r="DI19" s="13">
        <f t="shared" si="24"/>
        <v>85040.343800000017</v>
      </c>
      <c r="DJ19" s="13">
        <v>0</v>
      </c>
      <c r="DK19" s="13">
        <v>0</v>
      </c>
      <c r="DL19" s="13">
        <v>0</v>
      </c>
      <c r="DM19" s="13">
        <v>0</v>
      </c>
      <c r="DN19" s="13">
        <v>0</v>
      </c>
      <c r="DO19" s="13">
        <v>0</v>
      </c>
      <c r="DP19" s="13">
        <v>0</v>
      </c>
      <c r="DQ19" s="13">
        <v>0</v>
      </c>
      <c r="DR19" s="13">
        <v>0</v>
      </c>
      <c r="DS19" s="13">
        <v>0</v>
      </c>
      <c r="DT19" s="13">
        <v>0</v>
      </c>
      <c r="DU19" s="13">
        <v>211.1</v>
      </c>
      <c r="DV19" s="13">
        <v>0</v>
      </c>
      <c r="DW19" s="13">
        <v>0</v>
      </c>
      <c r="DX19" s="13">
        <v>0</v>
      </c>
      <c r="DY19" s="13">
        <v>0</v>
      </c>
      <c r="DZ19" s="13">
        <f t="shared" si="33"/>
        <v>0</v>
      </c>
      <c r="EA19" s="13">
        <v>0</v>
      </c>
      <c r="EB19" s="13">
        <v>0</v>
      </c>
      <c r="EC19" s="13">
        <f t="shared" si="25"/>
        <v>0</v>
      </c>
      <c r="ED19" s="13">
        <f t="shared" si="25"/>
        <v>0</v>
      </c>
      <c r="EE19" s="13">
        <f t="shared" si="26"/>
        <v>211.1</v>
      </c>
    </row>
    <row r="20" spans="1:143" s="14" customFormat="1" ht="21.75" customHeight="1">
      <c r="A20" s="12">
        <v>11</v>
      </c>
      <c r="B20" s="28" t="s">
        <v>55</v>
      </c>
      <c r="C20" s="13">
        <v>24278.064299999998</v>
      </c>
      <c r="D20" s="13">
        <v>127118.288</v>
      </c>
      <c r="E20" s="13">
        <f t="shared" si="27"/>
        <v>207791.2</v>
      </c>
      <c r="F20" s="13">
        <f t="shared" si="28"/>
        <v>97781.900000000009</v>
      </c>
      <c r="G20" s="13">
        <f t="shared" si="0"/>
        <v>77118.164799999999</v>
      </c>
      <c r="H20" s="13">
        <f t="shared" si="1"/>
        <v>78.867525380464059</v>
      </c>
      <c r="I20" s="13">
        <f t="shared" si="2"/>
        <v>37.113296809489519</v>
      </c>
      <c r="J20" s="13">
        <f t="shared" si="3"/>
        <v>136600</v>
      </c>
      <c r="K20" s="13">
        <f t="shared" si="4"/>
        <v>62186.3</v>
      </c>
      <c r="L20" s="13">
        <f t="shared" si="5"/>
        <v>53387.864800000003</v>
      </c>
      <c r="M20" s="13">
        <f t="shared" si="6"/>
        <v>85.851489475977829</v>
      </c>
      <c r="N20" s="13">
        <f t="shared" si="7"/>
        <v>39.083356368960473</v>
      </c>
      <c r="O20" s="13">
        <f t="shared" si="8"/>
        <v>95500</v>
      </c>
      <c r="P20" s="13">
        <f t="shared" si="9"/>
        <v>43116.800000000003</v>
      </c>
      <c r="Q20" s="13">
        <f t="shared" si="10"/>
        <v>28358.301800000001</v>
      </c>
      <c r="R20" s="13">
        <f t="shared" si="11"/>
        <v>65.770886986047202</v>
      </c>
      <c r="S20" s="13">
        <f t="shared" si="12"/>
        <v>29.694556858638745</v>
      </c>
      <c r="T20" s="13">
        <v>55000</v>
      </c>
      <c r="U20" s="13">
        <v>24750</v>
      </c>
      <c r="V20" s="13">
        <v>14978.5458</v>
      </c>
      <c r="W20" s="13">
        <f t="shared" si="29"/>
        <v>60.519376969696971</v>
      </c>
      <c r="X20" s="13">
        <f t="shared" si="34"/>
        <v>27.233719636363634</v>
      </c>
      <c r="Y20" s="13">
        <v>7400</v>
      </c>
      <c r="Z20" s="13">
        <v>3600</v>
      </c>
      <c r="AA20" s="13">
        <v>1378.865</v>
      </c>
      <c r="AB20" s="13">
        <f t="shared" si="13"/>
        <v>38.301805555555561</v>
      </c>
      <c r="AC20" s="13">
        <f t="shared" si="14"/>
        <v>18.633310810810812</v>
      </c>
      <c r="AD20" s="13">
        <v>40500</v>
      </c>
      <c r="AE20" s="13">
        <v>18366.8</v>
      </c>
      <c r="AF20" s="13">
        <v>13379.755999999999</v>
      </c>
      <c r="AG20" s="13">
        <f t="shared" si="30"/>
        <v>72.847507459111</v>
      </c>
      <c r="AH20" s="13">
        <f t="shared" si="31"/>
        <v>33.036434567901232</v>
      </c>
      <c r="AI20" s="13">
        <v>5290</v>
      </c>
      <c r="AJ20" s="13">
        <v>2640</v>
      </c>
      <c r="AK20" s="13">
        <v>2415.83</v>
      </c>
      <c r="AL20" s="13">
        <f t="shared" si="15"/>
        <v>91.508712121212127</v>
      </c>
      <c r="AM20" s="13">
        <f t="shared" si="16"/>
        <v>45.667863894139884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71191.200000000012</v>
      </c>
      <c r="AZ20" s="13">
        <v>35595.600000000006</v>
      </c>
      <c r="BA20" s="13">
        <v>23730.3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f t="shared" si="19"/>
        <v>1100</v>
      </c>
      <c r="BO20" s="13">
        <f t="shared" si="19"/>
        <v>540</v>
      </c>
      <c r="BP20" s="13">
        <f t="shared" si="32"/>
        <v>388.2</v>
      </c>
      <c r="BQ20" s="13">
        <f t="shared" si="20"/>
        <v>71.888888888888886</v>
      </c>
      <c r="BR20" s="13">
        <f t="shared" si="21"/>
        <v>35.290909090909089</v>
      </c>
      <c r="BS20" s="13">
        <v>1100</v>
      </c>
      <c r="BT20" s="13">
        <v>540</v>
      </c>
      <c r="BU20" s="13">
        <v>388.2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0</v>
      </c>
      <c r="CN20" s="13">
        <v>12010</v>
      </c>
      <c r="CO20" s="13">
        <v>5404.5000000000009</v>
      </c>
      <c r="CP20" s="13">
        <v>3435.2</v>
      </c>
      <c r="CQ20" s="13">
        <v>11000</v>
      </c>
      <c r="CR20" s="13">
        <v>5400</v>
      </c>
      <c r="CS20" s="13">
        <v>2693.8</v>
      </c>
      <c r="CT20" s="13">
        <v>15000</v>
      </c>
      <c r="CU20" s="13">
        <v>6750</v>
      </c>
      <c r="CV20" s="13">
        <v>14111.468000000001</v>
      </c>
      <c r="CW20" s="13">
        <v>300</v>
      </c>
      <c r="CX20" s="13">
        <v>135</v>
      </c>
      <c r="CY20" s="13">
        <v>3300</v>
      </c>
      <c r="CZ20" s="13">
        <v>0</v>
      </c>
      <c r="DA20" s="13">
        <v>0</v>
      </c>
      <c r="DB20" s="13">
        <v>0</v>
      </c>
      <c r="DC20" s="13">
        <v>0</v>
      </c>
      <c r="DD20" s="13">
        <v>0</v>
      </c>
      <c r="DE20" s="13">
        <v>0</v>
      </c>
      <c r="DF20" s="13">
        <v>0</v>
      </c>
      <c r="DG20" s="13">
        <f t="shared" si="22"/>
        <v>207791.2</v>
      </c>
      <c r="DH20" s="13">
        <f t="shared" si="23"/>
        <v>97781.900000000009</v>
      </c>
      <c r="DI20" s="13">
        <f t="shared" si="24"/>
        <v>77118.164799999999</v>
      </c>
      <c r="DJ20" s="13">
        <v>0</v>
      </c>
      <c r="DK20" s="13">
        <v>0</v>
      </c>
      <c r="DL20" s="13">
        <v>0</v>
      </c>
      <c r="DM20" s="13">
        <v>0</v>
      </c>
      <c r="DN20" s="13">
        <v>0</v>
      </c>
      <c r="DO20" s="13">
        <v>0</v>
      </c>
      <c r="DP20" s="13">
        <v>0</v>
      </c>
      <c r="DQ20" s="13">
        <v>0</v>
      </c>
      <c r="DR20" s="13">
        <v>0</v>
      </c>
      <c r="DS20" s="13">
        <v>0</v>
      </c>
      <c r="DT20" s="13">
        <v>0</v>
      </c>
      <c r="DU20" s="13">
        <v>0</v>
      </c>
      <c r="DV20" s="13">
        <v>0</v>
      </c>
      <c r="DW20" s="13">
        <v>0</v>
      </c>
      <c r="DX20" s="13">
        <v>0</v>
      </c>
      <c r="DY20" s="13">
        <v>0</v>
      </c>
      <c r="DZ20" s="13">
        <f t="shared" si="33"/>
        <v>0</v>
      </c>
      <c r="EA20" s="13">
        <v>0</v>
      </c>
      <c r="EB20" s="13">
        <v>0</v>
      </c>
      <c r="EC20" s="13">
        <f t="shared" si="25"/>
        <v>0</v>
      </c>
      <c r="ED20" s="13">
        <f t="shared" si="25"/>
        <v>0</v>
      </c>
      <c r="EE20" s="13">
        <f t="shared" si="26"/>
        <v>0</v>
      </c>
    </row>
    <row r="21" spans="1:143" s="14" customFormat="1" ht="21.75" customHeight="1">
      <c r="A21" s="12">
        <v>12</v>
      </c>
      <c r="B21" s="28" t="s">
        <v>56</v>
      </c>
      <c r="C21" s="13">
        <v>90765.136199999994</v>
      </c>
      <c r="D21" s="13">
        <v>27470.3891</v>
      </c>
      <c r="E21" s="13">
        <f t="shared" si="27"/>
        <v>114942.39999999999</v>
      </c>
      <c r="F21" s="13">
        <f t="shared" si="28"/>
        <v>54086.616666666661</v>
      </c>
      <c r="G21" s="13">
        <f t="shared" si="0"/>
        <v>36828.461799999997</v>
      </c>
      <c r="H21" s="13">
        <f t="shared" si="1"/>
        <v>68.091635361427976</v>
      </c>
      <c r="I21" s="13">
        <f t="shared" si="2"/>
        <v>32.040797651693367</v>
      </c>
      <c r="J21" s="13">
        <f t="shared" si="3"/>
        <v>38350</v>
      </c>
      <c r="K21" s="13">
        <f t="shared" si="4"/>
        <v>15790.416666666666</v>
      </c>
      <c r="L21" s="13">
        <f t="shared" si="5"/>
        <v>11297.561799999999</v>
      </c>
      <c r="M21" s="13">
        <f t="shared" si="6"/>
        <v>71.546951790379183</v>
      </c>
      <c r="N21" s="13">
        <f t="shared" si="7"/>
        <v>29.459092046936114</v>
      </c>
      <c r="O21" s="13">
        <f t="shared" si="8"/>
        <v>15500</v>
      </c>
      <c r="P21" s="13">
        <f t="shared" si="9"/>
        <v>6000</v>
      </c>
      <c r="Q21" s="13">
        <f t="shared" si="10"/>
        <v>3245.6217999999999</v>
      </c>
      <c r="R21" s="13">
        <f t="shared" si="11"/>
        <v>54.093696666666666</v>
      </c>
      <c r="S21" s="13">
        <f t="shared" si="12"/>
        <v>20.939495483870967</v>
      </c>
      <c r="T21" s="13">
        <v>2500</v>
      </c>
      <c r="U21" s="13">
        <v>1125.0000000000002</v>
      </c>
      <c r="V21" s="13">
        <v>553.37180000000001</v>
      </c>
      <c r="W21" s="13">
        <f t="shared" si="29"/>
        <v>49.188604444444437</v>
      </c>
      <c r="X21" s="13">
        <f t="shared" si="34"/>
        <v>22.134872000000001</v>
      </c>
      <c r="Y21" s="13">
        <v>6700</v>
      </c>
      <c r="Z21" s="13">
        <v>2300</v>
      </c>
      <c r="AA21" s="13">
        <v>1365.886</v>
      </c>
      <c r="AB21" s="13">
        <f t="shared" si="13"/>
        <v>59.386347826086961</v>
      </c>
      <c r="AC21" s="13">
        <f t="shared" si="14"/>
        <v>20.386358208955222</v>
      </c>
      <c r="AD21" s="13">
        <v>13000</v>
      </c>
      <c r="AE21" s="13">
        <v>4875</v>
      </c>
      <c r="AF21" s="13">
        <v>2692.25</v>
      </c>
      <c r="AG21" s="13">
        <f t="shared" si="30"/>
        <v>55.225641025641025</v>
      </c>
      <c r="AH21" s="13">
        <f t="shared" si="31"/>
        <v>20.709615384615386</v>
      </c>
      <c r="AI21" s="13">
        <v>1400</v>
      </c>
      <c r="AJ21" s="13">
        <v>700</v>
      </c>
      <c r="AK21" s="13">
        <v>454.1</v>
      </c>
      <c r="AL21" s="13">
        <f t="shared" si="15"/>
        <v>64.871428571428581</v>
      </c>
      <c r="AM21" s="13">
        <f t="shared" si="16"/>
        <v>32.43571428571429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76592.399999999994</v>
      </c>
      <c r="AZ21" s="13">
        <v>38296.199999999997</v>
      </c>
      <c r="BA21" s="13">
        <v>25530.9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f t="shared" si="19"/>
        <v>5200</v>
      </c>
      <c r="BO21" s="13">
        <f t="shared" si="19"/>
        <v>2500</v>
      </c>
      <c r="BP21" s="13">
        <f t="shared" si="32"/>
        <v>1402.5719999999999</v>
      </c>
      <c r="BQ21" s="13">
        <f t="shared" si="20"/>
        <v>56.102879999999999</v>
      </c>
      <c r="BR21" s="13">
        <f t="shared" si="21"/>
        <v>26.972538461538459</v>
      </c>
      <c r="BS21" s="13">
        <v>5200</v>
      </c>
      <c r="BT21" s="13">
        <v>2500</v>
      </c>
      <c r="BU21" s="13">
        <v>1402.5719999999999</v>
      </c>
      <c r="BV21" s="13">
        <v>0</v>
      </c>
      <c r="BW21" s="13">
        <v>0</v>
      </c>
      <c r="BX21" s="13">
        <v>0</v>
      </c>
      <c r="BY21" s="13">
        <v>0</v>
      </c>
      <c r="BZ21" s="13">
        <v>0</v>
      </c>
      <c r="CA21" s="13">
        <v>0</v>
      </c>
      <c r="CB21" s="13">
        <v>0</v>
      </c>
      <c r="CC21" s="13">
        <v>0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850</v>
      </c>
      <c r="CL21" s="13">
        <v>375.41666666666663</v>
      </c>
      <c r="CM21" s="13">
        <v>261</v>
      </c>
      <c r="CN21" s="13">
        <v>5100</v>
      </c>
      <c r="CO21" s="13">
        <v>2295</v>
      </c>
      <c r="CP21" s="13">
        <v>373.12700000000001</v>
      </c>
      <c r="CQ21" s="13">
        <v>5000</v>
      </c>
      <c r="CR21" s="13">
        <v>2000</v>
      </c>
      <c r="CS21" s="13">
        <v>353.12700000000001</v>
      </c>
      <c r="CT21" s="13">
        <v>3000</v>
      </c>
      <c r="CU21" s="13">
        <v>1350</v>
      </c>
      <c r="CV21" s="13">
        <v>4181.7550000000001</v>
      </c>
      <c r="CW21" s="13">
        <v>0</v>
      </c>
      <c r="CX21" s="13"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600</v>
      </c>
      <c r="DD21" s="13">
        <v>270</v>
      </c>
      <c r="DE21" s="13">
        <v>13.5</v>
      </c>
      <c r="DF21" s="13">
        <v>0</v>
      </c>
      <c r="DG21" s="13">
        <f t="shared" si="22"/>
        <v>114942.39999999999</v>
      </c>
      <c r="DH21" s="13">
        <f t="shared" si="23"/>
        <v>54086.616666666661</v>
      </c>
      <c r="DI21" s="13">
        <f t="shared" si="24"/>
        <v>36828.461799999997</v>
      </c>
      <c r="DJ21" s="13">
        <v>0</v>
      </c>
      <c r="DK21" s="13">
        <v>0</v>
      </c>
      <c r="DL21" s="13">
        <v>0</v>
      </c>
      <c r="DM21" s="13">
        <v>0</v>
      </c>
      <c r="DN21" s="13">
        <v>0</v>
      </c>
      <c r="DO21" s="13">
        <v>0</v>
      </c>
      <c r="DP21" s="13">
        <v>0</v>
      </c>
      <c r="DQ21" s="13">
        <v>0</v>
      </c>
      <c r="DR21" s="13">
        <v>0</v>
      </c>
      <c r="DS21" s="13">
        <v>0</v>
      </c>
      <c r="DT21" s="13">
        <v>0</v>
      </c>
      <c r="DU21" s="13">
        <v>0</v>
      </c>
      <c r="DV21" s="13">
        <v>0</v>
      </c>
      <c r="DW21" s="13">
        <v>0</v>
      </c>
      <c r="DX21" s="13">
        <v>0</v>
      </c>
      <c r="DY21" s="13">
        <v>0</v>
      </c>
      <c r="DZ21" s="13">
        <f t="shared" si="33"/>
        <v>0</v>
      </c>
      <c r="EA21" s="13">
        <v>0</v>
      </c>
      <c r="EB21" s="13">
        <v>0</v>
      </c>
      <c r="EC21" s="13">
        <f t="shared" si="25"/>
        <v>0</v>
      </c>
      <c r="ED21" s="13">
        <f t="shared" si="25"/>
        <v>0</v>
      </c>
      <c r="EE21" s="13">
        <f t="shared" si="26"/>
        <v>0</v>
      </c>
    </row>
    <row r="22" spans="1:143" s="15" customFormat="1" ht="21.75" customHeight="1">
      <c r="A22" s="12">
        <v>13</v>
      </c>
      <c r="B22" s="28" t="s">
        <v>57</v>
      </c>
      <c r="C22" s="13">
        <v>27047.399099999999</v>
      </c>
      <c r="D22" s="13">
        <v>11655.306200000001</v>
      </c>
      <c r="E22" s="13">
        <f t="shared" si="27"/>
        <v>87000</v>
      </c>
      <c r="F22" s="13">
        <f t="shared" si="28"/>
        <v>39782</v>
      </c>
      <c r="G22" s="13">
        <f t="shared" si="0"/>
        <v>29606.868900000001</v>
      </c>
      <c r="H22" s="13">
        <f t="shared" si="1"/>
        <v>74.42277638127797</v>
      </c>
      <c r="I22" s="13">
        <f t="shared" si="2"/>
        <v>34.030883793103449</v>
      </c>
      <c r="J22" s="13">
        <f t="shared" si="3"/>
        <v>49686</v>
      </c>
      <c r="K22" s="13">
        <f t="shared" si="4"/>
        <v>21125</v>
      </c>
      <c r="L22" s="13">
        <f t="shared" si="5"/>
        <v>17168.868900000001</v>
      </c>
      <c r="M22" s="13">
        <f t="shared" si="6"/>
        <v>81.27275218934912</v>
      </c>
      <c r="N22" s="13">
        <f t="shared" si="7"/>
        <v>34.554741577104217</v>
      </c>
      <c r="O22" s="13">
        <f t="shared" si="8"/>
        <v>21700</v>
      </c>
      <c r="P22" s="13">
        <f t="shared" si="9"/>
        <v>9000</v>
      </c>
      <c r="Q22" s="13">
        <f t="shared" si="10"/>
        <v>10276.222900000001</v>
      </c>
      <c r="R22" s="13">
        <f t="shared" si="11"/>
        <v>114.18025444444446</v>
      </c>
      <c r="S22" s="13">
        <f t="shared" si="12"/>
        <v>47.355865898617516</v>
      </c>
      <c r="T22" s="13">
        <v>8500</v>
      </c>
      <c r="U22" s="13">
        <v>3825.0000000000005</v>
      </c>
      <c r="V22" s="13">
        <v>3366.1228999999998</v>
      </c>
      <c r="W22" s="13">
        <f t="shared" si="29"/>
        <v>88.003213071895416</v>
      </c>
      <c r="X22" s="13">
        <f t="shared" si="34"/>
        <v>39.601445882352934</v>
      </c>
      <c r="Y22" s="13">
        <v>12000</v>
      </c>
      <c r="Z22" s="13">
        <v>5000</v>
      </c>
      <c r="AA22" s="13">
        <v>4024.5189999999998</v>
      </c>
      <c r="AB22" s="13">
        <f t="shared" si="13"/>
        <v>80.490379999999988</v>
      </c>
      <c r="AC22" s="13">
        <f t="shared" si="14"/>
        <v>33.537658333333333</v>
      </c>
      <c r="AD22" s="13">
        <v>13200</v>
      </c>
      <c r="AE22" s="13">
        <v>5175</v>
      </c>
      <c r="AF22" s="13">
        <v>6910.1</v>
      </c>
      <c r="AG22" s="13">
        <f t="shared" si="30"/>
        <v>133.52850241545895</v>
      </c>
      <c r="AH22" s="13">
        <f t="shared" si="31"/>
        <v>52.349242424242426</v>
      </c>
      <c r="AI22" s="13">
        <v>2886</v>
      </c>
      <c r="AJ22" s="13">
        <v>1200</v>
      </c>
      <c r="AK22" s="13">
        <v>909.5</v>
      </c>
      <c r="AL22" s="13">
        <f t="shared" si="15"/>
        <v>75.791666666666671</v>
      </c>
      <c r="AM22" s="13">
        <f t="shared" si="16"/>
        <v>31.514206514206517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37314</v>
      </c>
      <c r="AZ22" s="13">
        <v>18657</v>
      </c>
      <c r="BA22" s="13">
        <v>12438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f t="shared" si="19"/>
        <v>4600</v>
      </c>
      <c r="BO22" s="13">
        <f t="shared" si="19"/>
        <v>2100</v>
      </c>
      <c r="BP22" s="13">
        <f t="shared" si="32"/>
        <v>980.6</v>
      </c>
      <c r="BQ22" s="13">
        <f t="shared" si="20"/>
        <v>46.695238095238096</v>
      </c>
      <c r="BR22" s="13">
        <f t="shared" si="21"/>
        <v>21.317391304347826</v>
      </c>
      <c r="BS22" s="13">
        <v>4600</v>
      </c>
      <c r="BT22" s="13">
        <v>2100</v>
      </c>
      <c r="BU22" s="13">
        <v>980.6</v>
      </c>
      <c r="BV22" s="13">
        <v>0</v>
      </c>
      <c r="BW22" s="13">
        <v>0</v>
      </c>
      <c r="BX22" s="13">
        <v>0</v>
      </c>
      <c r="BY22" s="13">
        <v>0</v>
      </c>
      <c r="BZ22" s="13">
        <v>0</v>
      </c>
      <c r="CA22" s="13">
        <v>0</v>
      </c>
      <c r="CB22" s="13">
        <v>0</v>
      </c>
      <c r="CC22" s="13">
        <v>0</v>
      </c>
      <c r="CD22" s="13">
        <v>0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0</v>
      </c>
      <c r="CK22" s="13">
        <v>0</v>
      </c>
      <c r="CL22" s="13">
        <v>0</v>
      </c>
      <c r="CM22" s="13">
        <v>0</v>
      </c>
      <c r="CN22" s="13">
        <v>8500</v>
      </c>
      <c r="CO22" s="13">
        <v>3825.0000000000005</v>
      </c>
      <c r="CP22" s="13">
        <v>978.02700000000004</v>
      </c>
      <c r="CQ22" s="13">
        <v>0</v>
      </c>
      <c r="CR22" s="13">
        <v>1100</v>
      </c>
      <c r="CS22" s="13">
        <v>598.97699999999998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  <c r="CY22" s="13">
        <v>0</v>
      </c>
      <c r="CZ22" s="13">
        <v>0</v>
      </c>
      <c r="DA22" s="13">
        <v>0</v>
      </c>
      <c r="DB22" s="13">
        <v>0</v>
      </c>
      <c r="DC22" s="13">
        <v>0</v>
      </c>
      <c r="DD22" s="13">
        <v>0</v>
      </c>
      <c r="DE22" s="13">
        <v>0</v>
      </c>
      <c r="DF22" s="13">
        <v>0</v>
      </c>
      <c r="DG22" s="13">
        <f t="shared" si="22"/>
        <v>87000</v>
      </c>
      <c r="DH22" s="13">
        <f t="shared" si="23"/>
        <v>39782</v>
      </c>
      <c r="DI22" s="13">
        <f t="shared" si="24"/>
        <v>29606.868900000001</v>
      </c>
      <c r="DJ22" s="13">
        <v>0</v>
      </c>
      <c r="DK22" s="13">
        <v>0</v>
      </c>
      <c r="DL22" s="13">
        <v>0</v>
      </c>
      <c r="DM22" s="13">
        <v>0</v>
      </c>
      <c r="DN22" s="13">
        <v>0</v>
      </c>
      <c r="DO22" s="13">
        <v>0</v>
      </c>
      <c r="DP22" s="13">
        <v>0</v>
      </c>
      <c r="DQ22" s="13">
        <v>0</v>
      </c>
      <c r="DR22" s="13">
        <v>0</v>
      </c>
      <c r="DS22" s="13">
        <v>0</v>
      </c>
      <c r="DT22" s="13">
        <v>0</v>
      </c>
      <c r="DU22" s="13">
        <v>0</v>
      </c>
      <c r="DV22" s="13">
        <v>0</v>
      </c>
      <c r="DW22" s="13">
        <v>0</v>
      </c>
      <c r="DX22" s="13">
        <v>0</v>
      </c>
      <c r="DY22" s="13">
        <v>0</v>
      </c>
      <c r="DZ22" s="13">
        <f t="shared" si="33"/>
        <v>0</v>
      </c>
      <c r="EA22" s="13">
        <v>0</v>
      </c>
      <c r="EB22" s="13">
        <v>0</v>
      </c>
      <c r="EC22" s="13">
        <f t="shared" si="25"/>
        <v>0</v>
      </c>
      <c r="ED22" s="13">
        <f t="shared" si="25"/>
        <v>0</v>
      </c>
      <c r="EE22" s="13">
        <f t="shared" si="26"/>
        <v>0</v>
      </c>
      <c r="EH22" s="14"/>
      <c r="EJ22" s="14"/>
      <c r="EK22" s="14"/>
      <c r="EM22" s="14"/>
    </row>
    <row r="23" spans="1:143" s="15" customFormat="1" ht="21.75" customHeight="1">
      <c r="A23" s="12">
        <v>14</v>
      </c>
      <c r="B23" s="28" t="s">
        <v>58</v>
      </c>
      <c r="C23" s="13">
        <v>44683.702700000002</v>
      </c>
      <c r="D23" s="13">
        <v>10814.396199999999</v>
      </c>
      <c r="E23" s="13">
        <f t="shared" si="27"/>
        <v>125128.99999999999</v>
      </c>
      <c r="F23" s="13">
        <f t="shared" si="28"/>
        <v>62104.884999999995</v>
      </c>
      <c r="G23" s="13">
        <f t="shared" si="0"/>
        <v>38483.783100000008</v>
      </c>
      <c r="H23" s="13">
        <f t="shared" si="1"/>
        <v>61.965790774751476</v>
      </c>
      <c r="I23" s="13">
        <f t="shared" si="2"/>
        <v>30.755287023791457</v>
      </c>
      <c r="J23" s="13">
        <f t="shared" si="3"/>
        <v>52158.2</v>
      </c>
      <c r="K23" s="13">
        <f t="shared" si="4"/>
        <v>25619.484999999997</v>
      </c>
      <c r="L23" s="13">
        <f t="shared" si="5"/>
        <v>14160.183100000002</v>
      </c>
      <c r="M23" s="13">
        <f t="shared" si="6"/>
        <v>55.271146551150437</v>
      </c>
      <c r="N23" s="13">
        <f t="shared" si="7"/>
        <v>27.148527173100305</v>
      </c>
      <c r="O23" s="13">
        <f t="shared" si="8"/>
        <v>36440.199999999997</v>
      </c>
      <c r="P23" s="13">
        <f t="shared" si="9"/>
        <v>18200.004999999997</v>
      </c>
      <c r="Q23" s="13">
        <f t="shared" si="10"/>
        <v>8570.1481000000003</v>
      </c>
      <c r="R23" s="13">
        <f t="shared" si="11"/>
        <v>47.088712887716248</v>
      </c>
      <c r="S23" s="13">
        <f t="shared" si="12"/>
        <v>23.518389306315555</v>
      </c>
      <c r="T23" s="13">
        <v>9864.9</v>
      </c>
      <c r="U23" s="13">
        <v>4439.2049999999999</v>
      </c>
      <c r="V23" s="13">
        <v>5722.5351000000001</v>
      </c>
      <c r="W23" s="13">
        <f t="shared" si="29"/>
        <v>128.90900735604686</v>
      </c>
      <c r="X23" s="13">
        <f t="shared" si="34"/>
        <v>58.009053310221091</v>
      </c>
      <c r="Y23" s="13">
        <v>1503.8</v>
      </c>
      <c r="Z23" s="13">
        <v>820</v>
      </c>
      <c r="AA23" s="13">
        <v>316.31099999999998</v>
      </c>
      <c r="AB23" s="13">
        <f t="shared" si="13"/>
        <v>38.574512195121947</v>
      </c>
      <c r="AC23" s="13">
        <f t="shared" si="14"/>
        <v>21.034113578933365</v>
      </c>
      <c r="AD23" s="13">
        <v>26575.3</v>
      </c>
      <c r="AE23" s="13">
        <v>13760.8</v>
      </c>
      <c r="AF23" s="13">
        <v>2847.6129999999998</v>
      </c>
      <c r="AG23" s="13">
        <f t="shared" si="30"/>
        <v>20.693658798907041</v>
      </c>
      <c r="AH23" s="13">
        <f t="shared" si="31"/>
        <v>10.715261916140175</v>
      </c>
      <c r="AI23" s="13">
        <v>3295.2</v>
      </c>
      <c r="AJ23" s="13">
        <v>1647</v>
      </c>
      <c r="AK23" s="13">
        <v>2039.38</v>
      </c>
      <c r="AL23" s="13">
        <f t="shared" si="15"/>
        <v>123.82392228293868</v>
      </c>
      <c r="AM23" s="13">
        <f t="shared" si="16"/>
        <v>61.889414906530718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72970.799999999988</v>
      </c>
      <c r="AZ23" s="13">
        <v>36485.399999999994</v>
      </c>
      <c r="BA23" s="13">
        <v>24323.599999999999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f t="shared" si="19"/>
        <v>1074.5999999999999</v>
      </c>
      <c r="BO23" s="13">
        <f t="shared" si="19"/>
        <v>530</v>
      </c>
      <c r="BP23" s="13">
        <f t="shared" si="32"/>
        <v>265.10000000000002</v>
      </c>
      <c r="BQ23" s="13">
        <f t="shared" si="20"/>
        <v>50.018867924528308</v>
      </c>
      <c r="BR23" s="13">
        <f t="shared" si="21"/>
        <v>24.669644518890756</v>
      </c>
      <c r="BS23" s="13">
        <v>0</v>
      </c>
      <c r="BT23" s="13">
        <v>0</v>
      </c>
      <c r="BU23" s="13">
        <v>0</v>
      </c>
      <c r="BV23" s="13">
        <v>1074.5999999999999</v>
      </c>
      <c r="BW23" s="13">
        <v>530</v>
      </c>
      <c r="BX23" s="13">
        <v>265.10000000000002</v>
      </c>
      <c r="BY23" s="13">
        <v>0</v>
      </c>
      <c r="BZ23" s="13">
        <v>0</v>
      </c>
      <c r="CA23" s="13">
        <v>0</v>
      </c>
      <c r="CB23" s="13">
        <v>0</v>
      </c>
      <c r="CC23" s="13">
        <v>0</v>
      </c>
      <c r="CD23" s="13">
        <v>0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900</v>
      </c>
      <c r="CL23" s="13">
        <v>397.5</v>
      </c>
      <c r="CM23" s="13">
        <v>115</v>
      </c>
      <c r="CN23" s="13">
        <v>6444.4</v>
      </c>
      <c r="CO23" s="13">
        <v>2899.98</v>
      </c>
      <c r="CP23" s="13">
        <v>1224.7090000000001</v>
      </c>
      <c r="CQ23" s="13">
        <v>6444.4</v>
      </c>
      <c r="CR23" s="13">
        <v>3220</v>
      </c>
      <c r="CS23" s="13">
        <v>1169.7090000000001</v>
      </c>
      <c r="CT23" s="13">
        <v>2500</v>
      </c>
      <c r="CU23" s="13">
        <v>1125.0000000000002</v>
      </c>
      <c r="CV23" s="13">
        <v>824.53499999999997</v>
      </c>
      <c r="CW23" s="13">
        <v>0</v>
      </c>
      <c r="CX23" s="13">
        <v>0</v>
      </c>
      <c r="CY23" s="13">
        <v>0</v>
      </c>
      <c r="CZ23" s="13">
        <v>0</v>
      </c>
      <c r="DA23" s="13">
        <v>0</v>
      </c>
      <c r="DB23" s="13">
        <v>0</v>
      </c>
      <c r="DC23" s="13">
        <v>0</v>
      </c>
      <c r="DD23" s="13">
        <v>0</v>
      </c>
      <c r="DE23" s="13">
        <v>805</v>
      </c>
      <c r="DF23" s="13">
        <v>0</v>
      </c>
      <c r="DG23" s="13">
        <f t="shared" si="22"/>
        <v>125128.99999999999</v>
      </c>
      <c r="DH23" s="13">
        <f t="shared" si="23"/>
        <v>62104.884999999995</v>
      </c>
      <c r="DI23" s="13">
        <f t="shared" si="24"/>
        <v>38483.783100000008</v>
      </c>
      <c r="DJ23" s="13">
        <v>0</v>
      </c>
      <c r="DK23" s="13">
        <v>0</v>
      </c>
      <c r="DL23" s="13">
        <v>0</v>
      </c>
      <c r="DM23" s="13">
        <v>0</v>
      </c>
      <c r="DN23" s="13">
        <v>0</v>
      </c>
      <c r="DO23" s="13">
        <v>0</v>
      </c>
      <c r="DP23" s="13">
        <v>0</v>
      </c>
      <c r="DQ23" s="13">
        <v>0</v>
      </c>
      <c r="DR23" s="13">
        <v>0</v>
      </c>
      <c r="DS23" s="13">
        <v>0</v>
      </c>
      <c r="DT23" s="13">
        <v>0</v>
      </c>
      <c r="DU23" s="13">
        <v>0</v>
      </c>
      <c r="DV23" s="13">
        <v>0</v>
      </c>
      <c r="DW23" s="13">
        <v>0</v>
      </c>
      <c r="DX23" s="13">
        <v>0</v>
      </c>
      <c r="DY23" s="13">
        <v>0</v>
      </c>
      <c r="DZ23" s="13">
        <f t="shared" si="33"/>
        <v>0</v>
      </c>
      <c r="EA23" s="13">
        <v>0</v>
      </c>
      <c r="EB23" s="13">
        <v>0</v>
      </c>
      <c r="EC23" s="13">
        <f t="shared" si="25"/>
        <v>0</v>
      </c>
      <c r="ED23" s="13">
        <f t="shared" si="25"/>
        <v>0</v>
      </c>
      <c r="EE23" s="13">
        <f t="shared" si="26"/>
        <v>0</v>
      </c>
      <c r="EH23" s="14"/>
      <c r="EJ23" s="14"/>
      <c r="EK23" s="14"/>
      <c r="EM23" s="14"/>
    </row>
    <row r="24" spans="1:143" s="15" customFormat="1" ht="21.75" customHeight="1">
      <c r="A24" s="12">
        <v>15</v>
      </c>
      <c r="B24" s="28" t="s">
        <v>59</v>
      </c>
      <c r="C24" s="13">
        <v>16025.9941</v>
      </c>
      <c r="D24" s="13">
        <v>37923.053399999997</v>
      </c>
      <c r="E24" s="13">
        <f t="shared" si="27"/>
        <v>357675.09999999992</v>
      </c>
      <c r="F24" s="13">
        <f t="shared" si="28"/>
        <v>195684.285</v>
      </c>
      <c r="G24" s="13">
        <f t="shared" si="0"/>
        <v>118460.44759999998</v>
      </c>
      <c r="H24" s="13">
        <f t="shared" si="1"/>
        <v>60.536515540836596</v>
      </c>
      <c r="I24" s="13">
        <f t="shared" si="2"/>
        <v>33.11956789835245</v>
      </c>
      <c r="J24" s="13">
        <f t="shared" si="3"/>
        <v>110444.4</v>
      </c>
      <c r="K24" s="13">
        <f t="shared" si="4"/>
        <v>50246.415000000001</v>
      </c>
      <c r="L24" s="13">
        <f t="shared" si="5"/>
        <v>24067.632600000004</v>
      </c>
      <c r="M24" s="13">
        <f t="shared" si="6"/>
        <v>47.899203555119314</v>
      </c>
      <c r="N24" s="13">
        <f t="shared" si="7"/>
        <v>21.791627823592691</v>
      </c>
      <c r="O24" s="13">
        <f t="shared" si="8"/>
        <v>40969.300000000003</v>
      </c>
      <c r="P24" s="13">
        <f t="shared" si="9"/>
        <v>19000.014999999999</v>
      </c>
      <c r="Q24" s="13">
        <f t="shared" si="10"/>
        <v>10097.001700000001</v>
      </c>
      <c r="R24" s="13">
        <f t="shared" si="11"/>
        <v>53.142072256258757</v>
      </c>
      <c r="S24" s="13">
        <f t="shared" si="12"/>
        <v>24.645287324899375</v>
      </c>
      <c r="T24" s="13">
        <v>9020.7000000000007</v>
      </c>
      <c r="U24" s="13">
        <v>4059.3150000000005</v>
      </c>
      <c r="V24" s="13">
        <v>2813.4877000000001</v>
      </c>
      <c r="W24" s="13">
        <f t="shared" si="29"/>
        <v>69.309420431772352</v>
      </c>
      <c r="X24" s="13">
        <f t="shared" si="34"/>
        <v>31.189239194297556</v>
      </c>
      <c r="Y24" s="13">
        <v>7653.3</v>
      </c>
      <c r="Z24" s="13">
        <v>2700</v>
      </c>
      <c r="AA24" s="13">
        <v>1972.6548</v>
      </c>
      <c r="AB24" s="13">
        <f t="shared" si="13"/>
        <v>73.061288888888882</v>
      </c>
      <c r="AC24" s="13">
        <f t="shared" si="14"/>
        <v>25.775218533181764</v>
      </c>
      <c r="AD24" s="13">
        <v>31948.6</v>
      </c>
      <c r="AE24" s="13">
        <v>14940.7</v>
      </c>
      <c r="AF24" s="13">
        <v>7283.5140000000001</v>
      </c>
      <c r="AG24" s="13">
        <f t="shared" si="30"/>
        <v>48.74948295595253</v>
      </c>
      <c r="AH24" s="13">
        <f t="shared" si="31"/>
        <v>22.797599894831073</v>
      </c>
      <c r="AI24" s="13">
        <v>2579.5</v>
      </c>
      <c r="AJ24" s="13">
        <v>1505</v>
      </c>
      <c r="AK24" s="13">
        <v>947.2</v>
      </c>
      <c r="AL24" s="13">
        <f t="shared" si="15"/>
        <v>62.936877076411967</v>
      </c>
      <c r="AM24" s="13">
        <f t="shared" si="16"/>
        <v>36.720294630742394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236964</v>
      </c>
      <c r="AZ24" s="13">
        <v>118482</v>
      </c>
      <c r="BA24" s="13">
        <v>86016.9</v>
      </c>
      <c r="BB24" s="13">
        <v>0</v>
      </c>
      <c r="BC24" s="13">
        <v>0</v>
      </c>
      <c r="BD24" s="13">
        <v>0</v>
      </c>
      <c r="BE24" s="13">
        <v>2567.1</v>
      </c>
      <c r="BF24" s="13">
        <v>1283.55</v>
      </c>
      <c r="BG24" s="13">
        <v>728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f t="shared" si="19"/>
        <v>7550.3</v>
      </c>
      <c r="BO24" s="13">
        <f t="shared" si="19"/>
        <v>3780</v>
      </c>
      <c r="BP24" s="13">
        <f t="shared" si="32"/>
        <v>1643.6</v>
      </c>
      <c r="BQ24" s="13">
        <f t="shared" si="20"/>
        <v>43.481481481481474</v>
      </c>
      <c r="BR24" s="13">
        <f t="shared" si="21"/>
        <v>21.768671443518802</v>
      </c>
      <c r="BS24" s="13">
        <v>7250.3</v>
      </c>
      <c r="BT24" s="13">
        <v>3645</v>
      </c>
      <c r="BU24" s="13">
        <v>1643.6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300</v>
      </c>
      <c r="CC24" s="13">
        <v>135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81</v>
      </c>
      <c r="CN24" s="13">
        <v>46192</v>
      </c>
      <c r="CO24" s="13">
        <v>20786.400000000001</v>
      </c>
      <c r="CP24" s="13">
        <v>8668.4920000000002</v>
      </c>
      <c r="CQ24" s="13">
        <v>20112</v>
      </c>
      <c r="CR24" s="13">
        <v>10056</v>
      </c>
      <c r="CS24" s="13">
        <v>4487.9620000000004</v>
      </c>
      <c r="CT24" s="13">
        <v>3000</v>
      </c>
      <c r="CU24" s="13">
        <v>1350</v>
      </c>
      <c r="CV24" s="13">
        <v>132.64500000000001</v>
      </c>
      <c r="CW24" s="13">
        <v>200</v>
      </c>
      <c r="CX24" s="13">
        <v>90.000000000000014</v>
      </c>
      <c r="CY24" s="13">
        <v>40</v>
      </c>
      <c r="CZ24" s="13">
        <v>0</v>
      </c>
      <c r="DA24" s="13">
        <v>0</v>
      </c>
      <c r="DB24" s="13">
        <v>0</v>
      </c>
      <c r="DC24" s="13">
        <v>2300</v>
      </c>
      <c r="DD24" s="13">
        <v>1035</v>
      </c>
      <c r="DE24" s="13">
        <v>485.03910000000002</v>
      </c>
      <c r="DF24" s="13">
        <v>0</v>
      </c>
      <c r="DG24" s="13">
        <f t="shared" si="22"/>
        <v>349975.49999999994</v>
      </c>
      <c r="DH24" s="13">
        <f t="shared" si="23"/>
        <v>170011.965</v>
      </c>
      <c r="DI24" s="13">
        <f t="shared" si="24"/>
        <v>110812.53259999999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0</v>
      </c>
      <c r="DR24" s="13">
        <v>0</v>
      </c>
      <c r="DS24" s="13">
        <v>7699.6</v>
      </c>
      <c r="DT24" s="13">
        <v>3464.82</v>
      </c>
      <c r="DU24" s="13">
        <v>7647.915</v>
      </c>
      <c r="DV24" s="13">
        <v>0</v>
      </c>
      <c r="DW24" s="13">
        <v>22207.5</v>
      </c>
      <c r="DX24" s="13">
        <v>0</v>
      </c>
      <c r="DY24" s="13">
        <v>49350</v>
      </c>
      <c r="DZ24" s="13">
        <f t="shared" si="33"/>
        <v>24675</v>
      </c>
      <c r="EA24" s="13">
        <v>0</v>
      </c>
      <c r="EB24" s="13">
        <v>0</v>
      </c>
      <c r="EC24" s="13">
        <f t="shared" si="25"/>
        <v>57049.599999999999</v>
      </c>
      <c r="ED24" s="13">
        <f t="shared" si="25"/>
        <v>50347.32</v>
      </c>
      <c r="EE24" s="13">
        <f t="shared" si="26"/>
        <v>7647.915</v>
      </c>
      <c r="EH24" s="14"/>
      <c r="EJ24" s="14"/>
      <c r="EK24" s="14"/>
      <c r="EM24" s="14"/>
    </row>
    <row r="25" spans="1:143" s="15" customFormat="1" ht="21.75" customHeight="1">
      <c r="A25" s="12">
        <v>16</v>
      </c>
      <c r="B25" s="28" t="s">
        <v>60</v>
      </c>
      <c r="C25" s="13">
        <v>66082.940700000006</v>
      </c>
      <c r="D25" s="13">
        <v>392.18110000000001</v>
      </c>
      <c r="E25" s="13">
        <f t="shared" si="27"/>
        <v>275684.8</v>
      </c>
      <c r="F25" s="13">
        <f t="shared" si="28"/>
        <v>149207.6</v>
      </c>
      <c r="G25" s="13">
        <f t="shared" si="0"/>
        <v>84074.556199999992</v>
      </c>
      <c r="H25" s="13">
        <f t="shared" si="1"/>
        <v>56.347368498655555</v>
      </c>
      <c r="I25" s="13">
        <f t="shared" si="2"/>
        <v>30.496623752923629</v>
      </c>
      <c r="J25" s="13">
        <f t="shared" si="3"/>
        <v>88543.1</v>
      </c>
      <c r="K25" s="13">
        <f t="shared" si="4"/>
        <v>40696.75</v>
      </c>
      <c r="L25" s="13">
        <f t="shared" si="5"/>
        <v>19967.656200000001</v>
      </c>
      <c r="M25" s="13">
        <f t="shared" si="6"/>
        <v>49.064498270746441</v>
      </c>
      <c r="N25" s="13">
        <f t="shared" si="7"/>
        <v>22.551340759471941</v>
      </c>
      <c r="O25" s="13">
        <f t="shared" si="8"/>
        <v>36634.800000000003</v>
      </c>
      <c r="P25" s="13">
        <f t="shared" si="9"/>
        <v>16050</v>
      </c>
      <c r="Q25" s="13">
        <f t="shared" si="10"/>
        <v>7516.5108</v>
      </c>
      <c r="R25" s="13">
        <f t="shared" si="11"/>
        <v>46.831842990654202</v>
      </c>
      <c r="S25" s="13">
        <f t="shared" si="12"/>
        <v>20.517406400471678</v>
      </c>
      <c r="T25" s="13">
        <v>1950</v>
      </c>
      <c r="U25" s="13">
        <v>877.50000000000011</v>
      </c>
      <c r="V25" s="13">
        <v>166.23079999999999</v>
      </c>
      <c r="W25" s="13">
        <f t="shared" si="29"/>
        <v>18.943680911680907</v>
      </c>
      <c r="X25" s="13">
        <f t="shared" si="34"/>
        <v>8.5246564102564086</v>
      </c>
      <c r="Y25" s="13">
        <v>8528.2999999999993</v>
      </c>
      <c r="Z25" s="13">
        <v>4260</v>
      </c>
      <c r="AA25" s="13">
        <v>1412.5909999999999</v>
      </c>
      <c r="AB25" s="13">
        <f t="shared" si="13"/>
        <v>33.159413145539901</v>
      </c>
      <c r="AC25" s="13">
        <f t="shared" si="14"/>
        <v>16.563570699905021</v>
      </c>
      <c r="AD25" s="13">
        <v>34684.800000000003</v>
      </c>
      <c r="AE25" s="13">
        <v>15172.5</v>
      </c>
      <c r="AF25" s="13">
        <v>7350.28</v>
      </c>
      <c r="AG25" s="13">
        <f t="shared" si="30"/>
        <v>48.444752018454437</v>
      </c>
      <c r="AH25" s="13">
        <f t="shared" si="31"/>
        <v>21.19164590829412</v>
      </c>
      <c r="AI25" s="13">
        <v>2750</v>
      </c>
      <c r="AJ25" s="13">
        <v>2123</v>
      </c>
      <c r="AK25" s="13">
        <v>1440.36</v>
      </c>
      <c r="AL25" s="13">
        <f t="shared" si="15"/>
        <v>67.845501648610451</v>
      </c>
      <c r="AM25" s="13">
        <f t="shared" si="16"/>
        <v>52.376727272727265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186441.59999999998</v>
      </c>
      <c r="AZ25" s="13">
        <v>93220.799999999988</v>
      </c>
      <c r="BA25" s="13">
        <v>63908.9</v>
      </c>
      <c r="BB25" s="13">
        <v>0</v>
      </c>
      <c r="BC25" s="13">
        <v>0</v>
      </c>
      <c r="BD25" s="13">
        <v>0</v>
      </c>
      <c r="BE25" s="13">
        <v>700.1</v>
      </c>
      <c r="BF25" s="13">
        <v>350.05</v>
      </c>
      <c r="BG25" s="13">
        <v>198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f t="shared" si="19"/>
        <v>2060</v>
      </c>
      <c r="BO25" s="13">
        <f t="shared" si="19"/>
        <v>996</v>
      </c>
      <c r="BP25" s="13">
        <f t="shared" si="32"/>
        <v>796.26639999999998</v>
      </c>
      <c r="BQ25" s="13">
        <f t="shared" si="20"/>
        <v>79.94642570281124</v>
      </c>
      <c r="BR25" s="13">
        <f t="shared" si="21"/>
        <v>38.653708737864079</v>
      </c>
      <c r="BS25" s="13">
        <v>2000</v>
      </c>
      <c r="BT25" s="13">
        <v>969</v>
      </c>
      <c r="BU25" s="13">
        <v>625.8664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60</v>
      </c>
      <c r="CC25" s="13">
        <v>27</v>
      </c>
      <c r="CD25" s="13">
        <v>170.4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>
        <v>10650</v>
      </c>
      <c r="CL25" s="13">
        <v>4703.75</v>
      </c>
      <c r="CM25" s="13">
        <v>892.6</v>
      </c>
      <c r="CN25" s="13">
        <v>10820</v>
      </c>
      <c r="CO25" s="13">
        <v>4869</v>
      </c>
      <c r="CP25" s="13">
        <v>2318.1799999999998</v>
      </c>
      <c r="CQ25" s="13">
        <v>10800</v>
      </c>
      <c r="CR25" s="13">
        <v>5400</v>
      </c>
      <c r="CS25" s="13">
        <v>2315.38</v>
      </c>
      <c r="CT25" s="13">
        <v>1500</v>
      </c>
      <c r="CU25" s="13">
        <v>675</v>
      </c>
      <c r="CV25" s="13">
        <v>3763.6480000000001</v>
      </c>
      <c r="CW25" s="13">
        <v>0</v>
      </c>
      <c r="CX25" s="13">
        <v>0</v>
      </c>
      <c r="CY25" s="13">
        <v>0</v>
      </c>
      <c r="CZ25" s="13">
        <v>0</v>
      </c>
      <c r="DA25" s="13">
        <v>0</v>
      </c>
      <c r="DB25" s="13">
        <v>0</v>
      </c>
      <c r="DC25" s="13">
        <v>15600</v>
      </c>
      <c r="DD25" s="13">
        <v>7020.0000000000009</v>
      </c>
      <c r="DE25" s="13">
        <v>1827.5</v>
      </c>
      <c r="DF25" s="13">
        <v>0</v>
      </c>
      <c r="DG25" s="13">
        <f t="shared" si="22"/>
        <v>275684.8</v>
      </c>
      <c r="DH25" s="13">
        <f t="shared" si="23"/>
        <v>134267.6</v>
      </c>
      <c r="DI25" s="13">
        <f t="shared" si="24"/>
        <v>84074.556199999992</v>
      </c>
      <c r="DJ25" s="13">
        <v>0</v>
      </c>
      <c r="DK25" s="13">
        <v>0</v>
      </c>
      <c r="DL25" s="13">
        <v>0</v>
      </c>
      <c r="DM25" s="13">
        <v>0</v>
      </c>
      <c r="DN25" s="13">
        <v>0</v>
      </c>
      <c r="DO25" s="13">
        <v>0</v>
      </c>
      <c r="DP25" s="13">
        <v>0</v>
      </c>
      <c r="DQ25" s="13">
        <v>0</v>
      </c>
      <c r="DR25" s="13">
        <v>0</v>
      </c>
      <c r="DS25" s="13">
        <v>0</v>
      </c>
      <c r="DT25" s="13">
        <v>0</v>
      </c>
      <c r="DU25" s="13">
        <v>0</v>
      </c>
      <c r="DV25" s="13">
        <v>0</v>
      </c>
      <c r="DW25" s="13">
        <v>14940</v>
      </c>
      <c r="DX25" s="13">
        <v>0</v>
      </c>
      <c r="DY25" s="13">
        <v>33200</v>
      </c>
      <c r="DZ25" s="13">
        <f t="shared" si="33"/>
        <v>16600</v>
      </c>
      <c r="EA25" s="13">
        <v>0</v>
      </c>
      <c r="EB25" s="13">
        <v>0</v>
      </c>
      <c r="EC25" s="13">
        <f t="shared" si="25"/>
        <v>33200</v>
      </c>
      <c r="ED25" s="13">
        <f t="shared" si="25"/>
        <v>31540</v>
      </c>
      <c r="EE25" s="13">
        <f t="shared" si="26"/>
        <v>0</v>
      </c>
      <c r="EH25" s="14"/>
      <c r="EJ25" s="14"/>
      <c r="EK25" s="14"/>
      <c r="EM25" s="14"/>
    </row>
    <row r="26" spans="1:143" s="15" customFormat="1" ht="21.75" customHeight="1">
      <c r="A26" s="12">
        <v>17</v>
      </c>
      <c r="B26" s="28" t="s">
        <v>61</v>
      </c>
      <c r="C26" s="13">
        <v>1076.7743</v>
      </c>
      <c r="D26" s="13">
        <v>1181.4903999999999</v>
      </c>
      <c r="E26" s="13">
        <f t="shared" si="27"/>
        <v>10996.8</v>
      </c>
      <c r="F26" s="13">
        <f t="shared" si="28"/>
        <v>4918.3999999999996</v>
      </c>
      <c r="G26" s="13">
        <f t="shared" si="0"/>
        <v>3334.0920000000001</v>
      </c>
      <c r="H26" s="13">
        <f t="shared" si="1"/>
        <v>67.788142485361107</v>
      </c>
      <c r="I26" s="13">
        <f t="shared" si="2"/>
        <v>30.318747271933656</v>
      </c>
      <c r="J26" s="13">
        <f t="shared" si="3"/>
        <v>4350</v>
      </c>
      <c r="K26" s="13">
        <f t="shared" si="4"/>
        <v>1595</v>
      </c>
      <c r="L26" s="13">
        <f t="shared" si="5"/>
        <v>1118.5920000000001</v>
      </c>
      <c r="M26" s="13">
        <f t="shared" si="6"/>
        <v>70.131159874608159</v>
      </c>
      <c r="N26" s="13">
        <f t="shared" si="7"/>
        <v>25.714758620689658</v>
      </c>
      <c r="O26" s="13">
        <f t="shared" si="8"/>
        <v>930</v>
      </c>
      <c r="P26" s="13">
        <f t="shared" si="9"/>
        <v>400</v>
      </c>
      <c r="Q26" s="13">
        <f t="shared" si="10"/>
        <v>655.19200000000001</v>
      </c>
      <c r="R26" s="13">
        <f t="shared" si="11"/>
        <v>163.798</v>
      </c>
      <c r="S26" s="13">
        <f t="shared" si="12"/>
        <v>70.450752688172045</v>
      </c>
      <c r="T26" s="13">
        <v>30</v>
      </c>
      <c r="U26" s="13">
        <v>13.5</v>
      </c>
      <c r="V26" s="13">
        <v>0</v>
      </c>
      <c r="W26" s="13">
        <f t="shared" si="29"/>
        <v>0</v>
      </c>
      <c r="X26" s="13">
        <f t="shared" si="34"/>
        <v>0</v>
      </c>
      <c r="Y26" s="13">
        <v>1100</v>
      </c>
      <c r="Z26" s="13">
        <v>400</v>
      </c>
      <c r="AA26" s="13">
        <v>119.4</v>
      </c>
      <c r="AB26" s="13">
        <f t="shared" si="13"/>
        <v>29.849999999999998</v>
      </c>
      <c r="AC26" s="13">
        <f t="shared" si="14"/>
        <v>10.854545454545455</v>
      </c>
      <c r="AD26" s="13">
        <v>900</v>
      </c>
      <c r="AE26" s="13">
        <v>386.5</v>
      </c>
      <c r="AF26" s="13">
        <v>655.19200000000001</v>
      </c>
      <c r="AG26" s="13">
        <f t="shared" si="30"/>
        <v>169.51927554980594</v>
      </c>
      <c r="AH26" s="13">
        <f t="shared" si="31"/>
        <v>72.799111111111117</v>
      </c>
      <c r="AI26" s="13">
        <v>20</v>
      </c>
      <c r="AJ26" s="13">
        <v>10</v>
      </c>
      <c r="AK26" s="13">
        <v>0</v>
      </c>
      <c r="AL26" s="13">
        <f t="shared" si="15"/>
        <v>0</v>
      </c>
      <c r="AM26" s="13">
        <f t="shared" si="16"/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6646.7999999999993</v>
      </c>
      <c r="AZ26" s="13">
        <v>3323.3999999999996</v>
      </c>
      <c r="BA26" s="13">
        <v>2215.5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>
        <f t="shared" si="19"/>
        <v>2000</v>
      </c>
      <c r="BO26" s="13">
        <f t="shared" si="19"/>
        <v>650</v>
      </c>
      <c r="BP26" s="13">
        <f t="shared" si="32"/>
        <v>339</v>
      </c>
      <c r="BQ26" s="13">
        <f t="shared" si="20"/>
        <v>52.153846153846153</v>
      </c>
      <c r="BR26" s="13">
        <f t="shared" si="21"/>
        <v>16.950000000000003</v>
      </c>
      <c r="BS26" s="13">
        <v>2000</v>
      </c>
      <c r="BT26" s="13">
        <v>650</v>
      </c>
      <c r="BU26" s="13">
        <v>339</v>
      </c>
      <c r="BV26" s="13">
        <v>0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  <c r="CB26" s="13">
        <v>0</v>
      </c>
      <c r="CC26" s="13">
        <v>0</v>
      </c>
      <c r="CD26" s="13">
        <v>0</v>
      </c>
      <c r="CE26" s="13">
        <v>0</v>
      </c>
      <c r="CF26" s="13">
        <v>0</v>
      </c>
      <c r="CG26" s="13">
        <v>0</v>
      </c>
      <c r="CH26" s="13">
        <v>0</v>
      </c>
      <c r="CI26" s="13">
        <v>0</v>
      </c>
      <c r="CJ26" s="13">
        <v>0</v>
      </c>
      <c r="CK26" s="13">
        <v>0</v>
      </c>
      <c r="CL26" s="13">
        <v>0</v>
      </c>
      <c r="CM26" s="13">
        <v>0</v>
      </c>
      <c r="CN26" s="13">
        <v>0</v>
      </c>
      <c r="CO26" s="13">
        <v>0</v>
      </c>
      <c r="CP26" s="13">
        <v>5</v>
      </c>
      <c r="CQ26" s="13">
        <v>0</v>
      </c>
      <c r="CR26" s="13">
        <v>0</v>
      </c>
      <c r="CS26" s="13">
        <v>0</v>
      </c>
      <c r="CT26" s="13">
        <v>300</v>
      </c>
      <c r="CU26" s="13">
        <v>135</v>
      </c>
      <c r="CV26" s="13">
        <v>0</v>
      </c>
      <c r="CW26" s="13">
        <v>0</v>
      </c>
      <c r="CX26" s="13">
        <v>0</v>
      </c>
      <c r="CY26" s="13">
        <v>0</v>
      </c>
      <c r="CZ26" s="13">
        <v>0</v>
      </c>
      <c r="DA26" s="13">
        <v>0</v>
      </c>
      <c r="DB26" s="13">
        <v>0</v>
      </c>
      <c r="DC26" s="13">
        <v>0</v>
      </c>
      <c r="DD26" s="13">
        <v>0</v>
      </c>
      <c r="DE26" s="13">
        <v>0</v>
      </c>
      <c r="DF26" s="13">
        <v>0</v>
      </c>
      <c r="DG26" s="13">
        <f t="shared" si="22"/>
        <v>10996.8</v>
      </c>
      <c r="DH26" s="13">
        <f t="shared" si="23"/>
        <v>4918.3999999999996</v>
      </c>
      <c r="DI26" s="13">
        <f t="shared" si="24"/>
        <v>3334.0920000000001</v>
      </c>
      <c r="DJ26" s="13">
        <v>0</v>
      </c>
      <c r="DK26" s="13">
        <v>0</v>
      </c>
      <c r="DL26" s="13">
        <v>0</v>
      </c>
      <c r="DM26" s="13">
        <v>0</v>
      </c>
      <c r="DN26" s="13">
        <v>0</v>
      </c>
      <c r="DO26" s="13">
        <v>0</v>
      </c>
      <c r="DP26" s="13">
        <v>0</v>
      </c>
      <c r="DQ26" s="13">
        <v>0</v>
      </c>
      <c r="DR26" s="13">
        <v>0</v>
      </c>
      <c r="DS26" s="13">
        <v>0</v>
      </c>
      <c r="DT26" s="13">
        <v>0</v>
      </c>
      <c r="DU26" s="13">
        <v>0</v>
      </c>
      <c r="DV26" s="13">
        <v>0</v>
      </c>
      <c r="DW26" s="13">
        <v>0</v>
      </c>
      <c r="DX26" s="13">
        <v>0</v>
      </c>
      <c r="DY26" s="13">
        <v>0</v>
      </c>
      <c r="DZ26" s="13">
        <f t="shared" si="33"/>
        <v>0</v>
      </c>
      <c r="EA26" s="13">
        <v>0</v>
      </c>
      <c r="EB26" s="13">
        <v>0</v>
      </c>
      <c r="EC26" s="13">
        <f t="shared" si="25"/>
        <v>0</v>
      </c>
      <c r="ED26" s="13">
        <f t="shared" si="25"/>
        <v>0</v>
      </c>
      <c r="EE26" s="13">
        <f t="shared" si="26"/>
        <v>0</v>
      </c>
      <c r="EH26" s="14"/>
      <c r="EJ26" s="14"/>
      <c r="EK26" s="14"/>
      <c r="EM26" s="14"/>
    </row>
    <row r="27" spans="1:143" s="15" customFormat="1" ht="21.75" customHeight="1">
      <c r="A27" s="12">
        <v>18</v>
      </c>
      <c r="B27" s="28" t="s">
        <v>62</v>
      </c>
      <c r="C27" s="13">
        <v>14931.5391</v>
      </c>
      <c r="D27" s="13">
        <v>34917.698400000001</v>
      </c>
      <c r="E27" s="13">
        <f t="shared" si="27"/>
        <v>131556.79999999999</v>
      </c>
      <c r="F27" s="13">
        <f t="shared" si="28"/>
        <v>65986.733333333337</v>
      </c>
      <c r="G27" s="13">
        <f t="shared" si="0"/>
        <v>41652.707999999999</v>
      </c>
      <c r="H27" s="13">
        <f t="shared" si="1"/>
        <v>63.122851967213613</v>
      </c>
      <c r="I27" s="13">
        <f t="shared" si="2"/>
        <v>31.661387324714497</v>
      </c>
      <c r="J27" s="13">
        <f t="shared" si="3"/>
        <v>26750</v>
      </c>
      <c r="K27" s="13">
        <f t="shared" si="4"/>
        <v>13583.333333333334</v>
      </c>
      <c r="L27" s="13">
        <f t="shared" si="5"/>
        <v>6717.2079999999996</v>
      </c>
      <c r="M27" s="13">
        <f t="shared" si="6"/>
        <v>49.451838036809811</v>
      </c>
      <c r="N27" s="13">
        <f t="shared" si="7"/>
        <v>25.111057943925232</v>
      </c>
      <c r="O27" s="13">
        <f t="shared" si="8"/>
        <v>8820</v>
      </c>
      <c r="P27" s="13">
        <f t="shared" si="9"/>
        <v>3500</v>
      </c>
      <c r="Q27" s="13">
        <f t="shared" si="10"/>
        <v>2053.7420000000002</v>
      </c>
      <c r="R27" s="13">
        <f t="shared" si="11"/>
        <v>58.678342857142866</v>
      </c>
      <c r="S27" s="13">
        <f t="shared" si="12"/>
        <v>23.285056689342408</v>
      </c>
      <c r="T27" s="13">
        <v>720</v>
      </c>
      <c r="U27" s="13">
        <v>324</v>
      </c>
      <c r="V27" s="13">
        <v>198.74199999999999</v>
      </c>
      <c r="W27" s="13">
        <f t="shared" si="29"/>
        <v>61.340123456790117</v>
      </c>
      <c r="X27" s="13">
        <f t="shared" si="34"/>
        <v>27.603055555555557</v>
      </c>
      <c r="Y27" s="13">
        <v>3900</v>
      </c>
      <c r="Z27" s="13">
        <v>1700</v>
      </c>
      <c r="AA27" s="13">
        <v>783.51199999999994</v>
      </c>
      <c r="AB27" s="13">
        <f t="shared" si="13"/>
        <v>46.088941176470584</v>
      </c>
      <c r="AC27" s="13">
        <f t="shared" si="14"/>
        <v>20.090051282051281</v>
      </c>
      <c r="AD27" s="13">
        <v>8100</v>
      </c>
      <c r="AE27" s="13">
        <v>3176</v>
      </c>
      <c r="AF27" s="13">
        <v>1855</v>
      </c>
      <c r="AG27" s="13">
        <f t="shared" si="30"/>
        <v>58.406801007556673</v>
      </c>
      <c r="AH27" s="13">
        <f t="shared" si="31"/>
        <v>22.901234567901234</v>
      </c>
      <c r="AI27" s="13">
        <v>230</v>
      </c>
      <c r="AJ27" s="13">
        <v>2100</v>
      </c>
      <c r="AK27" s="13">
        <v>337.2</v>
      </c>
      <c r="AL27" s="13">
        <f t="shared" si="15"/>
        <v>16.057142857142857</v>
      </c>
      <c r="AM27" s="13">
        <f t="shared" si="16"/>
        <v>146.60869565217391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104806.79999999999</v>
      </c>
      <c r="AZ27" s="13">
        <v>52403.399999999994</v>
      </c>
      <c r="BA27" s="13">
        <v>34935.5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f t="shared" si="19"/>
        <v>1100</v>
      </c>
      <c r="BO27" s="13">
        <f t="shared" si="19"/>
        <v>600</v>
      </c>
      <c r="BP27" s="13">
        <f t="shared" si="32"/>
        <v>77.75</v>
      </c>
      <c r="BQ27" s="13">
        <f t="shared" si="20"/>
        <v>12.958333333333332</v>
      </c>
      <c r="BR27" s="13">
        <f t="shared" si="21"/>
        <v>7.0681818181818183</v>
      </c>
      <c r="BS27" s="13">
        <v>1100</v>
      </c>
      <c r="BT27" s="13">
        <v>600</v>
      </c>
      <c r="BU27" s="13">
        <v>77.75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>
        <v>0</v>
      </c>
      <c r="CE27" s="13">
        <v>0</v>
      </c>
      <c r="CF27" s="13">
        <v>0</v>
      </c>
      <c r="CG27" s="13">
        <v>0</v>
      </c>
      <c r="CH27" s="13">
        <v>0</v>
      </c>
      <c r="CI27" s="13">
        <v>0</v>
      </c>
      <c r="CJ27" s="13">
        <v>0</v>
      </c>
      <c r="CK27" s="13">
        <v>3800</v>
      </c>
      <c r="CL27" s="13">
        <v>1678.3333333333335</v>
      </c>
      <c r="CM27" s="13">
        <v>1065</v>
      </c>
      <c r="CN27" s="13">
        <v>6900</v>
      </c>
      <c r="CO27" s="13">
        <v>3105</v>
      </c>
      <c r="CP27" s="13">
        <v>1222.6500000000001</v>
      </c>
      <c r="CQ27" s="13">
        <v>3500</v>
      </c>
      <c r="CR27" s="13">
        <v>1300</v>
      </c>
      <c r="CS27" s="13">
        <v>653.04999999999995</v>
      </c>
      <c r="CT27" s="13">
        <v>2000</v>
      </c>
      <c r="CU27" s="13">
        <v>900</v>
      </c>
      <c r="CV27" s="13">
        <v>1177.354</v>
      </c>
      <c r="CW27" s="13">
        <v>0</v>
      </c>
      <c r="CX27" s="13">
        <v>0</v>
      </c>
      <c r="CY27" s="13">
        <v>0</v>
      </c>
      <c r="CZ27" s="13">
        <v>0</v>
      </c>
      <c r="DA27" s="13">
        <v>0</v>
      </c>
      <c r="DB27" s="13">
        <v>0</v>
      </c>
      <c r="DC27" s="13">
        <v>0</v>
      </c>
      <c r="DD27" s="13">
        <v>0</v>
      </c>
      <c r="DE27" s="13">
        <v>0</v>
      </c>
      <c r="DF27" s="13">
        <v>0</v>
      </c>
      <c r="DG27" s="13">
        <f t="shared" si="22"/>
        <v>131556.79999999999</v>
      </c>
      <c r="DH27" s="13">
        <f t="shared" si="23"/>
        <v>65986.733333333337</v>
      </c>
      <c r="DI27" s="13">
        <f t="shared" si="24"/>
        <v>41652.707999999999</v>
      </c>
      <c r="DJ27" s="13">
        <v>0</v>
      </c>
      <c r="DK27" s="13">
        <v>0</v>
      </c>
      <c r="DL27" s="13">
        <v>0</v>
      </c>
      <c r="DM27" s="13">
        <v>0</v>
      </c>
      <c r="DN27" s="13">
        <v>0</v>
      </c>
      <c r="DO27" s="13">
        <v>0</v>
      </c>
      <c r="DP27" s="13">
        <v>0</v>
      </c>
      <c r="DQ27" s="13">
        <v>0</v>
      </c>
      <c r="DR27" s="13">
        <v>0</v>
      </c>
      <c r="DS27" s="13">
        <v>0</v>
      </c>
      <c r="DT27" s="13">
        <v>0</v>
      </c>
      <c r="DU27" s="13">
        <v>0</v>
      </c>
      <c r="DV27" s="13">
        <v>0</v>
      </c>
      <c r="DW27" s="13">
        <v>0</v>
      </c>
      <c r="DX27" s="13">
        <v>0</v>
      </c>
      <c r="DY27" s="13">
        <v>0</v>
      </c>
      <c r="DZ27" s="13">
        <f t="shared" si="33"/>
        <v>0</v>
      </c>
      <c r="EA27" s="13">
        <v>0</v>
      </c>
      <c r="EB27" s="13">
        <v>0</v>
      </c>
      <c r="EC27" s="13">
        <f t="shared" si="25"/>
        <v>0</v>
      </c>
      <c r="ED27" s="13">
        <f t="shared" si="25"/>
        <v>0</v>
      </c>
      <c r="EE27" s="13">
        <f t="shared" si="26"/>
        <v>0</v>
      </c>
      <c r="EH27" s="14"/>
      <c r="EJ27" s="14"/>
      <c r="EK27" s="14"/>
      <c r="EM27" s="14"/>
    </row>
    <row r="28" spans="1:143" s="15" customFormat="1" ht="21.75" customHeight="1">
      <c r="A28" s="12">
        <v>19</v>
      </c>
      <c r="B28" s="28" t="s">
        <v>63</v>
      </c>
      <c r="C28" s="13">
        <v>3277.7813000000001</v>
      </c>
      <c r="D28" s="13">
        <v>8.9999999999999998E-4</v>
      </c>
      <c r="E28" s="13">
        <f t="shared" si="27"/>
        <v>29830.9</v>
      </c>
      <c r="F28" s="13">
        <f t="shared" si="28"/>
        <v>14391.235000000001</v>
      </c>
      <c r="G28" s="13">
        <f t="shared" si="0"/>
        <v>6098.4132</v>
      </c>
      <c r="H28" s="13">
        <f t="shared" si="1"/>
        <v>42.375885043917357</v>
      </c>
      <c r="I28" s="13">
        <f t="shared" si="2"/>
        <v>20.443275932003392</v>
      </c>
      <c r="J28" s="13">
        <f t="shared" si="3"/>
        <v>17498.5</v>
      </c>
      <c r="K28" s="13">
        <f t="shared" si="4"/>
        <v>8225.0349999999999</v>
      </c>
      <c r="L28" s="13">
        <f t="shared" si="5"/>
        <v>1987.5132000000001</v>
      </c>
      <c r="M28" s="13">
        <f t="shared" si="6"/>
        <v>24.164191398577636</v>
      </c>
      <c r="N28" s="13">
        <f t="shared" si="7"/>
        <v>11.358191845015288</v>
      </c>
      <c r="O28" s="13">
        <f t="shared" si="8"/>
        <v>3707.8999999999996</v>
      </c>
      <c r="P28" s="13">
        <f t="shared" si="9"/>
        <v>1851.0149999999999</v>
      </c>
      <c r="Q28" s="13">
        <f t="shared" si="10"/>
        <v>832.61120000000005</v>
      </c>
      <c r="R28" s="13">
        <f t="shared" si="11"/>
        <v>44.981331863869286</v>
      </c>
      <c r="S28" s="13">
        <f t="shared" si="12"/>
        <v>22.455060816095369</v>
      </c>
      <c r="T28" s="13">
        <v>342.7</v>
      </c>
      <c r="U28" s="13">
        <v>154.215</v>
      </c>
      <c r="V28" s="13">
        <v>71.291200000000003</v>
      </c>
      <c r="W28" s="13">
        <f t="shared" si="29"/>
        <v>46.228447297603999</v>
      </c>
      <c r="X28" s="13">
        <f t="shared" si="34"/>
        <v>20.802801283921799</v>
      </c>
      <c r="Y28" s="13">
        <v>1500</v>
      </c>
      <c r="Z28" s="13">
        <v>750</v>
      </c>
      <c r="AA28" s="13">
        <v>335.173</v>
      </c>
      <c r="AB28" s="13">
        <f t="shared" si="13"/>
        <v>44.689733333333329</v>
      </c>
      <c r="AC28" s="13">
        <f t="shared" si="14"/>
        <v>22.344866666666665</v>
      </c>
      <c r="AD28" s="13">
        <v>3365.2</v>
      </c>
      <c r="AE28" s="13">
        <v>1696.8</v>
      </c>
      <c r="AF28" s="13">
        <v>761.32</v>
      </c>
      <c r="AG28" s="13">
        <f t="shared" si="30"/>
        <v>44.867986798679873</v>
      </c>
      <c r="AH28" s="13">
        <f t="shared" si="31"/>
        <v>22.623321050754789</v>
      </c>
      <c r="AI28" s="13">
        <v>580</v>
      </c>
      <c r="AJ28" s="13">
        <v>350</v>
      </c>
      <c r="AK28" s="13">
        <v>417.1</v>
      </c>
      <c r="AL28" s="13">
        <f t="shared" si="15"/>
        <v>119.17142857142858</v>
      </c>
      <c r="AM28" s="13">
        <f t="shared" si="16"/>
        <v>71.91379310344827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12332.400000000001</v>
      </c>
      <c r="AZ28" s="13">
        <v>6166.2000000000007</v>
      </c>
      <c r="BA28" s="13">
        <v>4110.8999999999996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f t="shared" si="19"/>
        <v>95</v>
      </c>
      <c r="BO28" s="13">
        <f t="shared" si="19"/>
        <v>48</v>
      </c>
      <c r="BP28" s="13">
        <f t="shared" si="32"/>
        <v>22.18</v>
      </c>
      <c r="BQ28" s="13">
        <f t="shared" si="20"/>
        <v>46.208333333333336</v>
      </c>
      <c r="BR28" s="13">
        <f t="shared" si="21"/>
        <v>23.347368421052632</v>
      </c>
      <c r="BS28" s="13">
        <v>95</v>
      </c>
      <c r="BT28" s="13">
        <v>48</v>
      </c>
      <c r="BU28" s="13">
        <v>22.18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0</v>
      </c>
      <c r="CB28" s="13">
        <v>0</v>
      </c>
      <c r="CC28" s="13">
        <v>0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120</v>
      </c>
      <c r="CL28" s="13">
        <v>53</v>
      </c>
      <c r="CM28" s="13">
        <v>12</v>
      </c>
      <c r="CN28" s="13">
        <v>4260</v>
      </c>
      <c r="CO28" s="13">
        <v>1917.0000000000002</v>
      </c>
      <c r="CP28" s="13">
        <v>318.44900000000001</v>
      </c>
      <c r="CQ28" s="13">
        <v>1050</v>
      </c>
      <c r="CR28" s="13">
        <v>525</v>
      </c>
      <c r="CS28" s="13">
        <v>234.34899999999999</v>
      </c>
      <c r="CT28" s="13">
        <v>2000</v>
      </c>
      <c r="CU28" s="13">
        <v>900</v>
      </c>
      <c r="CV28" s="13">
        <v>0</v>
      </c>
      <c r="CW28" s="13">
        <v>0</v>
      </c>
      <c r="CX28" s="13">
        <v>0</v>
      </c>
      <c r="CY28" s="13">
        <v>50</v>
      </c>
      <c r="CZ28" s="13">
        <v>0</v>
      </c>
      <c r="DA28" s="13">
        <v>0</v>
      </c>
      <c r="DB28" s="13">
        <v>0</v>
      </c>
      <c r="DC28" s="13">
        <v>5235.6000000000004</v>
      </c>
      <c r="DD28" s="13">
        <v>2356.0200000000004</v>
      </c>
      <c r="DE28" s="13">
        <v>0</v>
      </c>
      <c r="DF28" s="13">
        <v>0</v>
      </c>
      <c r="DG28" s="13">
        <f t="shared" si="22"/>
        <v>29830.9</v>
      </c>
      <c r="DH28" s="13">
        <f t="shared" si="23"/>
        <v>14391.235000000001</v>
      </c>
      <c r="DI28" s="13">
        <f t="shared" si="24"/>
        <v>6098.4132</v>
      </c>
      <c r="DJ28" s="13">
        <v>0</v>
      </c>
      <c r="DK28" s="13">
        <v>0</v>
      </c>
      <c r="DL28" s="13">
        <v>0</v>
      </c>
      <c r="DM28" s="13">
        <v>0</v>
      </c>
      <c r="DN28" s="13">
        <v>0</v>
      </c>
      <c r="DO28" s="13">
        <v>0</v>
      </c>
      <c r="DP28" s="13">
        <v>0</v>
      </c>
      <c r="DQ28" s="13">
        <v>0</v>
      </c>
      <c r="DR28" s="13">
        <v>0</v>
      </c>
      <c r="DS28" s="13">
        <v>0</v>
      </c>
      <c r="DT28" s="13">
        <v>0</v>
      </c>
      <c r="DU28" s="13">
        <v>0</v>
      </c>
      <c r="DV28" s="13">
        <v>0</v>
      </c>
      <c r="DW28" s="13">
        <v>0</v>
      </c>
      <c r="DX28" s="13">
        <v>0</v>
      </c>
      <c r="DY28" s="13">
        <v>0</v>
      </c>
      <c r="DZ28" s="13">
        <f t="shared" si="33"/>
        <v>0</v>
      </c>
      <c r="EA28" s="13">
        <v>0</v>
      </c>
      <c r="EB28" s="13">
        <v>0</v>
      </c>
      <c r="EC28" s="13">
        <f t="shared" si="25"/>
        <v>0</v>
      </c>
      <c r="ED28" s="13">
        <f t="shared" si="25"/>
        <v>0</v>
      </c>
      <c r="EE28" s="13">
        <f t="shared" si="26"/>
        <v>0</v>
      </c>
      <c r="EH28" s="14"/>
      <c r="EJ28" s="14"/>
      <c r="EK28" s="14"/>
      <c r="EM28" s="14"/>
    </row>
    <row r="29" spans="1:143" s="15" customFormat="1" ht="21.75" customHeight="1">
      <c r="A29" s="12">
        <v>20</v>
      </c>
      <c r="B29" s="28" t="s">
        <v>64</v>
      </c>
      <c r="C29" s="13">
        <v>5558.1112999999996</v>
      </c>
      <c r="D29" s="13">
        <v>6478.7939999999999</v>
      </c>
      <c r="E29" s="13">
        <f t="shared" si="27"/>
        <v>61601.600000000006</v>
      </c>
      <c r="F29" s="13">
        <f t="shared" si="28"/>
        <v>27790.800000000003</v>
      </c>
      <c r="G29" s="13">
        <f t="shared" si="0"/>
        <v>18179.1921</v>
      </c>
      <c r="H29" s="13">
        <f t="shared" si="1"/>
        <v>65.414425277429928</v>
      </c>
      <c r="I29" s="13">
        <f t="shared" si="2"/>
        <v>29.510908969896882</v>
      </c>
      <c r="J29" s="13">
        <f t="shared" si="3"/>
        <v>20840</v>
      </c>
      <c r="K29" s="13">
        <f t="shared" si="4"/>
        <v>7410</v>
      </c>
      <c r="L29" s="13">
        <f t="shared" si="5"/>
        <v>4591.8921</v>
      </c>
      <c r="M29" s="13">
        <f t="shared" si="6"/>
        <v>61.968854251012154</v>
      </c>
      <c r="N29" s="13">
        <f t="shared" si="7"/>
        <v>22.034031190019192</v>
      </c>
      <c r="O29" s="13">
        <f t="shared" si="8"/>
        <v>9900</v>
      </c>
      <c r="P29" s="13">
        <f t="shared" si="9"/>
        <v>3000</v>
      </c>
      <c r="Q29" s="13">
        <f t="shared" si="10"/>
        <v>2039.9407000000001</v>
      </c>
      <c r="R29" s="13">
        <f t="shared" si="11"/>
        <v>67.998023333333336</v>
      </c>
      <c r="S29" s="13">
        <f t="shared" si="12"/>
        <v>20.605461616161616</v>
      </c>
      <c r="T29" s="13">
        <v>2900</v>
      </c>
      <c r="U29" s="13">
        <v>990</v>
      </c>
      <c r="V29" s="13">
        <v>1460.2797</v>
      </c>
      <c r="W29" s="13">
        <f t="shared" si="29"/>
        <v>147.50300000000001</v>
      </c>
      <c r="X29" s="13">
        <f t="shared" si="34"/>
        <v>50.354472413793104</v>
      </c>
      <c r="Y29" s="13">
        <v>5300</v>
      </c>
      <c r="Z29" s="13">
        <v>2000</v>
      </c>
      <c r="AA29" s="13">
        <v>734.36</v>
      </c>
      <c r="AB29" s="13">
        <f t="shared" si="13"/>
        <v>36.718000000000004</v>
      </c>
      <c r="AC29" s="13">
        <f t="shared" si="14"/>
        <v>13.855849056603775</v>
      </c>
      <c r="AD29" s="13">
        <v>7000</v>
      </c>
      <c r="AE29" s="13">
        <v>2010</v>
      </c>
      <c r="AF29" s="13">
        <v>579.66099999999994</v>
      </c>
      <c r="AG29" s="13">
        <f t="shared" si="30"/>
        <v>28.838855721393031</v>
      </c>
      <c r="AH29" s="13">
        <f t="shared" si="31"/>
        <v>8.2808714285714284</v>
      </c>
      <c r="AI29" s="13">
        <v>240</v>
      </c>
      <c r="AJ29" s="13">
        <v>120</v>
      </c>
      <c r="AK29" s="13">
        <v>215</v>
      </c>
      <c r="AL29" s="13">
        <f t="shared" si="15"/>
        <v>179.16666666666669</v>
      </c>
      <c r="AM29" s="13">
        <f t="shared" si="16"/>
        <v>89.583333333333343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40761.600000000006</v>
      </c>
      <c r="AZ29" s="13">
        <v>20380.800000000003</v>
      </c>
      <c r="BA29" s="13">
        <v>13587.3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f t="shared" si="19"/>
        <v>1200</v>
      </c>
      <c r="BO29" s="13">
        <f t="shared" si="19"/>
        <v>400</v>
      </c>
      <c r="BP29" s="13">
        <f t="shared" si="32"/>
        <v>120</v>
      </c>
      <c r="BQ29" s="13">
        <f t="shared" si="20"/>
        <v>30</v>
      </c>
      <c r="BR29" s="13">
        <f t="shared" si="21"/>
        <v>10</v>
      </c>
      <c r="BS29" s="13">
        <v>300</v>
      </c>
      <c r="BT29" s="13">
        <v>70</v>
      </c>
      <c r="BU29" s="13">
        <v>100</v>
      </c>
      <c r="BV29" s="13">
        <v>900</v>
      </c>
      <c r="BW29" s="13">
        <v>330</v>
      </c>
      <c r="BX29" s="13">
        <v>20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4200</v>
      </c>
      <c r="CO29" s="13">
        <v>1890.0000000000002</v>
      </c>
      <c r="CP29" s="13">
        <v>235.36</v>
      </c>
      <c r="CQ29" s="13">
        <v>4200</v>
      </c>
      <c r="CR29" s="13">
        <v>1500</v>
      </c>
      <c r="CS29" s="13">
        <v>235.36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1247.2313999999999</v>
      </c>
      <c r="DF29" s="13">
        <v>0</v>
      </c>
      <c r="DG29" s="13">
        <f t="shared" si="22"/>
        <v>61601.600000000006</v>
      </c>
      <c r="DH29" s="13">
        <f t="shared" si="23"/>
        <v>27790.800000000003</v>
      </c>
      <c r="DI29" s="13">
        <f t="shared" si="24"/>
        <v>18179.1921</v>
      </c>
      <c r="DJ29" s="13">
        <v>0</v>
      </c>
      <c r="DK29" s="13">
        <v>0</v>
      </c>
      <c r="DL29" s="13">
        <v>0</v>
      </c>
      <c r="DM29" s="13">
        <v>0</v>
      </c>
      <c r="DN29" s="13">
        <v>0</v>
      </c>
      <c r="DO29" s="13">
        <v>0</v>
      </c>
      <c r="DP29" s="13">
        <v>0</v>
      </c>
      <c r="DQ29" s="13">
        <v>0</v>
      </c>
      <c r="DR29" s="13">
        <v>0</v>
      </c>
      <c r="DS29" s="13">
        <v>0</v>
      </c>
      <c r="DT29" s="13">
        <v>0</v>
      </c>
      <c r="DU29" s="13">
        <v>0</v>
      </c>
      <c r="DV29" s="13">
        <v>0</v>
      </c>
      <c r="DW29" s="13">
        <v>0</v>
      </c>
      <c r="DX29" s="13">
        <v>0</v>
      </c>
      <c r="DY29" s="13">
        <v>0</v>
      </c>
      <c r="DZ29" s="13">
        <f t="shared" si="33"/>
        <v>0</v>
      </c>
      <c r="EA29" s="13">
        <v>0</v>
      </c>
      <c r="EB29" s="13">
        <v>0</v>
      </c>
      <c r="EC29" s="13">
        <f t="shared" si="25"/>
        <v>0</v>
      </c>
      <c r="ED29" s="13">
        <f t="shared" si="25"/>
        <v>0</v>
      </c>
      <c r="EE29" s="13">
        <f t="shared" si="26"/>
        <v>0</v>
      </c>
      <c r="EH29" s="14"/>
      <c r="EJ29" s="14"/>
      <c r="EK29" s="14"/>
      <c r="EM29" s="14"/>
    </row>
    <row r="30" spans="1:143" s="15" customFormat="1" ht="21.75" customHeight="1">
      <c r="A30" s="12">
        <v>21</v>
      </c>
      <c r="B30" s="28" t="s">
        <v>65</v>
      </c>
      <c r="C30" s="13">
        <v>1991.663</v>
      </c>
      <c r="D30" s="13">
        <v>5848.2165000000005</v>
      </c>
      <c r="E30" s="13">
        <f t="shared" si="27"/>
        <v>83217.399999999994</v>
      </c>
      <c r="F30" s="13">
        <f t="shared" si="28"/>
        <v>38860.199999999997</v>
      </c>
      <c r="G30" s="13">
        <f t="shared" si="0"/>
        <v>25517.940200000001</v>
      </c>
      <c r="H30" s="13">
        <f t="shared" si="1"/>
        <v>65.666003262978577</v>
      </c>
      <c r="I30" s="13">
        <f t="shared" si="2"/>
        <v>30.664188258705515</v>
      </c>
      <c r="J30" s="13">
        <f t="shared" si="3"/>
        <v>35077</v>
      </c>
      <c r="K30" s="13">
        <f t="shared" si="4"/>
        <v>14790</v>
      </c>
      <c r="L30" s="13">
        <f t="shared" si="5"/>
        <v>8730.4402000000009</v>
      </c>
      <c r="M30" s="13">
        <f t="shared" si="6"/>
        <v>59.02934550371873</v>
      </c>
      <c r="N30" s="13">
        <f t="shared" si="7"/>
        <v>24.889358268951167</v>
      </c>
      <c r="O30" s="13">
        <f t="shared" si="8"/>
        <v>11450</v>
      </c>
      <c r="P30" s="13">
        <f t="shared" si="9"/>
        <v>4540</v>
      </c>
      <c r="Q30" s="13">
        <f t="shared" si="10"/>
        <v>3158.3696</v>
      </c>
      <c r="R30" s="13">
        <f t="shared" si="11"/>
        <v>69.567612334801765</v>
      </c>
      <c r="S30" s="13">
        <f t="shared" si="12"/>
        <v>27.584013973799127</v>
      </c>
      <c r="T30" s="13">
        <v>1950</v>
      </c>
      <c r="U30" s="13">
        <v>877.50000000000011</v>
      </c>
      <c r="V30" s="13">
        <v>748.02459999999996</v>
      </c>
      <c r="W30" s="13">
        <f t="shared" si="29"/>
        <v>85.244968660968652</v>
      </c>
      <c r="X30" s="13">
        <f t="shared" si="34"/>
        <v>38.360235897435899</v>
      </c>
      <c r="Y30" s="13">
        <v>3220</v>
      </c>
      <c r="Z30" s="13">
        <v>1500</v>
      </c>
      <c r="AA30" s="13">
        <v>1196.2755999999999</v>
      </c>
      <c r="AB30" s="13">
        <f t="shared" si="13"/>
        <v>79.751706666666664</v>
      </c>
      <c r="AC30" s="13">
        <f t="shared" si="14"/>
        <v>37.151416149068325</v>
      </c>
      <c r="AD30" s="13">
        <v>9500</v>
      </c>
      <c r="AE30" s="13">
        <v>3662.5</v>
      </c>
      <c r="AF30" s="13">
        <v>2410.3449999999998</v>
      </c>
      <c r="AG30" s="13">
        <f t="shared" si="30"/>
        <v>65.811467576791799</v>
      </c>
      <c r="AH30" s="13">
        <f t="shared" si="31"/>
        <v>25.372052631578946</v>
      </c>
      <c r="AI30" s="13">
        <v>257</v>
      </c>
      <c r="AJ30" s="13">
        <v>100</v>
      </c>
      <c r="AK30" s="13">
        <v>65.599999999999994</v>
      </c>
      <c r="AL30" s="13">
        <f t="shared" si="15"/>
        <v>65.599999999999994</v>
      </c>
      <c r="AM30" s="13">
        <f t="shared" si="16"/>
        <v>25.525291828793772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48140.399999999994</v>
      </c>
      <c r="AZ30" s="13">
        <v>24070.199999999997</v>
      </c>
      <c r="BA30" s="13">
        <v>16787.5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f t="shared" si="19"/>
        <v>3150</v>
      </c>
      <c r="BO30" s="13">
        <f t="shared" si="19"/>
        <v>1000</v>
      </c>
      <c r="BP30" s="13">
        <f t="shared" si="32"/>
        <v>1789.825</v>
      </c>
      <c r="BQ30" s="13">
        <f t="shared" si="20"/>
        <v>178.98249999999999</v>
      </c>
      <c r="BR30" s="13">
        <f t="shared" si="21"/>
        <v>56.819841269841277</v>
      </c>
      <c r="BS30" s="13">
        <v>3150</v>
      </c>
      <c r="BT30" s="13">
        <v>1000</v>
      </c>
      <c r="BU30" s="13">
        <v>1789.825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17000</v>
      </c>
      <c r="CO30" s="13">
        <v>7650.0000000000009</v>
      </c>
      <c r="CP30" s="13">
        <v>2520.37</v>
      </c>
      <c r="CQ30" s="13">
        <v>2500</v>
      </c>
      <c r="CR30" s="13">
        <v>1200</v>
      </c>
      <c r="CS30" s="13">
        <v>555.04</v>
      </c>
      <c r="CT30" s="13">
        <v>0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0</v>
      </c>
      <c r="DA30" s="13">
        <v>0</v>
      </c>
      <c r="DB30" s="13">
        <v>0</v>
      </c>
      <c r="DC30" s="13">
        <v>0</v>
      </c>
      <c r="DD30" s="13">
        <v>0</v>
      </c>
      <c r="DE30" s="13">
        <v>0</v>
      </c>
      <c r="DF30" s="13">
        <v>0</v>
      </c>
      <c r="DG30" s="13">
        <f t="shared" si="22"/>
        <v>83217.399999999994</v>
      </c>
      <c r="DH30" s="13">
        <f t="shared" si="23"/>
        <v>38860.199999999997</v>
      </c>
      <c r="DI30" s="13">
        <f t="shared" si="24"/>
        <v>25517.940200000001</v>
      </c>
      <c r="DJ30" s="13">
        <v>0</v>
      </c>
      <c r="DK30" s="13">
        <v>0</v>
      </c>
      <c r="DL30" s="13">
        <v>0</v>
      </c>
      <c r="DM30" s="13">
        <v>0</v>
      </c>
      <c r="DN30" s="13">
        <v>0</v>
      </c>
      <c r="DO30" s="13">
        <v>0</v>
      </c>
      <c r="DP30" s="13">
        <v>0</v>
      </c>
      <c r="DQ30" s="13">
        <v>0</v>
      </c>
      <c r="DR30" s="13">
        <v>0</v>
      </c>
      <c r="DS30" s="13">
        <v>0</v>
      </c>
      <c r="DT30" s="13">
        <v>0</v>
      </c>
      <c r="DU30" s="13">
        <v>0</v>
      </c>
      <c r="DV30" s="13">
        <v>0</v>
      </c>
      <c r="DW30" s="13">
        <v>0</v>
      </c>
      <c r="DX30" s="13">
        <v>0</v>
      </c>
      <c r="DY30" s="13">
        <v>0</v>
      </c>
      <c r="DZ30" s="13">
        <f t="shared" si="33"/>
        <v>0</v>
      </c>
      <c r="EA30" s="13">
        <v>0</v>
      </c>
      <c r="EB30" s="13">
        <v>0</v>
      </c>
      <c r="EC30" s="13">
        <f t="shared" si="25"/>
        <v>0</v>
      </c>
      <c r="ED30" s="13">
        <f t="shared" si="25"/>
        <v>0</v>
      </c>
      <c r="EE30" s="13">
        <f t="shared" si="26"/>
        <v>0</v>
      </c>
      <c r="EH30" s="14"/>
      <c r="EJ30" s="14"/>
      <c r="EK30" s="14"/>
      <c r="EM30" s="14"/>
    </row>
    <row r="31" spans="1:143" s="15" customFormat="1" ht="21.75" customHeight="1">
      <c r="A31" s="12">
        <v>22</v>
      </c>
      <c r="B31" s="28" t="s">
        <v>66</v>
      </c>
      <c r="C31" s="13">
        <v>19.050999999999998</v>
      </c>
      <c r="D31" s="13">
        <v>1604.1965</v>
      </c>
      <c r="E31" s="13">
        <f t="shared" si="27"/>
        <v>21892.1</v>
      </c>
      <c r="F31" s="13">
        <f t="shared" si="28"/>
        <v>10676.89</v>
      </c>
      <c r="G31" s="13">
        <f t="shared" si="0"/>
        <v>5771.4087</v>
      </c>
      <c r="H31" s="13">
        <f t="shared" si="1"/>
        <v>54.05514808151063</v>
      </c>
      <c r="I31" s="13">
        <f t="shared" si="2"/>
        <v>26.362974314935528</v>
      </c>
      <c r="J31" s="13">
        <f t="shared" si="3"/>
        <v>7272.5</v>
      </c>
      <c r="K31" s="13">
        <f t="shared" si="4"/>
        <v>3367.09</v>
      </c>
      <c r="L31" s="13">
        <f t="shared" si="5"/>
        <v>898.1087</v>
      </c>
      <c r="M31" s="13">
        <f t="shared" si="6"/>
        <v>26.673142090054018</v>
      </c>
      <c r="N31" s="13">
        <f t="shared" si="7"/>
        <v>12.349380543141972</v>
      </c>
      <c r="O31" s="13">
        <f t="shared" si="8"/>
        <v>3354.9</v>
      </c>
      <c r="P31" s="13">
        <f t="shared" si="9"/>
        <v>1499.98</v>
      </c>
      <c r="Q31" s="13">
        <f t="shared" si="10"/>
        <v>422.15870000000001</v>
      </c>
      <c r="R31" s="13">
        <f t="shared" si="11"/>
        <v>28.144288590514538</v>
      </c>
      <c r="S31" s="13">
        <f t="shared" si="12"/>
        <v>12.583346746549823</v>
      </c>
      <c r="T31" s="13">
        <v>450.4</v>
      </c>
      <c r="U31" s="13">
        <v>202.68</v>
      </c>
      <c r="V31" s="13">
        <v>54.158700000000003</v>
      </c>
      <c r="W31" s="13">
        <f t="shared" si="29"/>
        <v>26.721284783895801</v>
      </c>
      <c r="X31" s="13">
        <f t="shared" si="34"/>
        <v>12.02457815275311</v>
      </c>
      <c r="Y31" s="13">
        <v>1266.9000000000001</v>
      </c>
      <c r="Z31" s="13">
        <v>525.9</v>
      </c>
      <c r="AA31" s="13">
        <v>154</v>
      </c>
      <c r="AB31" s="13">
        <f t="shared" si="13"/>
        <v>29.283133675603729</v>
      </c>
      <c r="AC31" s="13">
        <f t="shared" si="14"/>
        <v>12.155655537137894</v>
      </c>
      <c r="AD31" s="13">
        <v>2904.5</v>
      </c>
      <c r="AE31" s="13">
        <v>1297.3</v>
      </c>
      <c r="AF31" s="13">
        <v>368</v>
      </c>
      <c r="AG31" s="13">
        <f t="shared" si="30"/>
        <v>28.366607569567563</v>
      </c>
      <c r="AH31" s="13">
        <f t="shared" si="31"/>
        <v>12.669994835599931</v>
      </c>
      <c r="AI31" s="13">
        <v>523</v>
      </c>
      <c r="AJ31" s="13">
        <v>262</v>
      </c>
      <c r="AK31" s="13">
        <v>131.65</v>
      </c>
      <c r="AL31" s="13">
        <f t="shared" si="15"/>
        <v>50.248091603053439</v>
      </c>
      <c r="AM31" s="13">
        <f t="shared" si="16"/>
        <v>25.172084130019122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14619.599999999999</v>
      </c>
      <c r="AZ31" s="13">
        <v>7309.7999999999993</v>
      </c>
      <c r="BA31" s="13">
        <v>4873.3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f t="shared" si="19"/>
        <v>573.9</v>
      </c>
      <c r="BO31" s="13">
        <f t="shared" si="19"/>
        <v>380</v>
      </c>
      <c r="BP31" s="13">
        <f t="shared" si="32"/>
        <v>15</v>
      </c>
      <c r="BQ31" s="13">
        <f t="shared" si="20"/>
        <v>3.9473684210526314</v>
      </c>
      <c r="BR31" s="13">
        <f t="shared" si="21"/>
        <v>2.6136957658128597</v>
      </c>
      <c r="BS31" s="13">
        <v>573.9</v>
      </c>
      <c r="BT31" s="13">
        <v>380</v>
      </c>
      <c r="BU31" s="13">
        <v>15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0</v>
      </c>
      <c r="CN31" s="13">
        <v>1553.8</v>
      </c>
      <c r="CO31" s="13">
        <v>699.20999999999992</v>
      </c>
      <c r="CP31" s="13">
        <v>157.30000000000001</v>
      </c>
      <c r="CQ31" s="13">
        <v>1523.8</v>
      </c>
      <c r="CR31" s="13">
        <v>600</v>
      </c>
      <c r="CS31" s="13">
        <v>157.30000000000001</v>
      </c>
      <c r="CT31" s="13">
        <v>0</v>
      </c>
      <c r="CU31" s="13">
        <v>0</v>
      </c>
      <c r="CV31" s="13">
        <v>0</v>
      </c>
      <c r="CW31" s="13">
        <v>0</v>
      </c>
      <c r="CX31" s="13">
        <v>0</v>
      </c>
      <c r="CY31" s="13">
        <v>0</v>
      </c>
      <c r="CZ31" s="13">
        <v>0</v>
      </c>
      <c r="DA31" s="13">
        <v>0</v>
      </c>
      <c r="DB31" s="13">
        <v>0</v>
      </c>
      <c r="DC31" s="13">
        <v>0</v>
      </c>
      <c r="DD31" s="13">
        <v>0</v>
      </c>
      <c r="DE31" s="13">
        <v>18</v>
      </c>
      <c r="DF31" s="13">
        <v>0</v>
      </c>
      <c r="DG31" s="13">
        <f t="shared" si="22"/>
        <v>21892.1</v>
      </c>
      <c r="DH31" s="13">
        <f t="shared" si="23"/>
        <v>10676.89</v>
      </c>
      <c r="DI31" s="13">
        <f t="shared" si="24"/>
        <v>5771.4087</v>
      </c>
      <c r="DJ31" s="13">
        <v>0</v>
      </c>
      <c r="DK31" s="13">
        <v>0</v>
      </c>
      <c r="DL31" s="13">
        <v>0</v>
      </c>
      <c r="DM31" s="13">
        <v>0</v>
      </c>
      <c r="DN31" s="13">
        <v>0</v>
      </c>
      <c r="DO31" s="13">
        <v>0</v>
      </c>
      <c r="DP31" s="13">
        <v>0</v>
      </c>
      <c r="DQ31" s="13">
        <v>0</v>
      </c>
      <c r="DR31" s="13">
        <v>0</v>
      </c>
      <c r="DS31" s="13">
        <v>0</v>
      </c>
      <c r="DT31" s="13">
        <v>0</v>
      </c>
      <c r="DU31" s="13">
        <v>0</v>
      </c>
      <c r="DV31" s="13">
        <v>0</v>
      </c>
      <c r="DW31" s="13">
        <v>0</v>
      </c>
      <c r="DX31" s="13">
        <v>0</v>
      </c>
      <c r="DY31" s="13">
        <v>0</v>
      </c>
      <c r="DZ31" s="13">
        <f t="shared" si="33"/>
        <v>0</v>
      </c>
      <c r="EA31" s="13">
        <v>0</v>
      </c>
      <c r="EB31" s="13">
        <v>0</v>
      </c>
      <c r="EC31" s="13">
        <f t="shared" si="25"/>
        <v>0</v>
      </c>
      <c r="ED31" s="13">
        <f t="shared" si="25"/>
        <v>0</v>
      </c>
      <c r="EE31" s="13">
        <f t="shared" si="26"/>
        <v>0</v>
      </c>
      <c r="EH31" s="14"/>
      <c r="EJ31" s="14"/>
      <c r="EK31" s="14"/>
      <c r="EM31" s="14"/>
    </row>
    <row r="32" spans="1:143" s="15" customFormat="1" ht="21.75" customHeight="1">
      <c r="A32" s="12">
        <v>23</v>
      </c>
      <c r="B32" s="28" t="s">
        <v>67</v>
      </c>
      <c r="C32" s="13">
        <v>1141.1648</v>
      </c>
      <c r="D32" s="13">
        <v>1221.6405999999999</v>
      </c>
      <c r="E32" s="13">
        <f t="shared" si="27"/>
        <v>14659.2</v>
      </c>
      <c r="F32" s="13">
        <f t="shared" si="28"/>
        <v>6537.6</v>
      </c>
      <c r="G32" s="13">
        <f t="shared" si="0"/>
        <v>5280.1466999999993</v>
      </c>
      <c r="H32" s="13">
        <f t="shared" si="1"/>
        <v>80.765826908957408</v>
      </c>
      <c r="I32" s="13">
        <f t="shared" si="2"/>
        <v>36.019337344466265</v>
      </c>
      <c r="J32" s="13">
        <f t="shared" si="3"/>
        <v>4428</v>
      </c>
      <c r="K32" s="13">
        <f t="shared" si="4"/>
        <v>1422</v>
      </c>
      <c r="L32" s="13">
        <f t="shared" si="5"/>
        <v>1869.6467000000002</v>
      </c>
      <c r="M32" s="13">
        <f t="shared" si="6"/>
        <v>131.48007735583687</v>
      </c>
      <c r="N32" s="13">
        <f t="shared" si="7"/>
        <v>42.22327687443542</v>
      </c>
      <c r="O32" s="13">
        <f t="shared" si="8"/>
        <v>1650</v>
      </c>
      <c r="P32" s="13">
        <f t="shared" si="9"/>
        <v>500</v>
      </c>
      <c r="Q32" s="13">
        <f t="shared" si="10"/>
        <v>992.54169999999999</v>
      </c>
      <c r="R32" s="13">
        <f t="shared" si="11"/>
        <v>198.50834</v>
      </c>
      <c r="S32" s="13">
        <f t="shared" si="12"/>
        <v>60.154042424242427</v>
      </c>
      <c r="T32" s="13">
        <v>50</v>
      </c>
      <c r="U32" s="13">
        <v>22.500000000000004</v>
      </c>
      <c r="V32" s="13">
        <v>41.181699999999999</v>
      </c>
      <c r="W32" s="13">
        <f t="shared" si="29"/>
        <v>183.02977777777772</v>
      </c>
      <c r="X32" s="13">
        <f t="shared" si="34"/>
        <v>82.363399999999999</v>
      </c>
      <c r="Y32" s="13">
        <v>1500</v>
      </c>
      <c r="Z32" s="13">
        <v>350</v>
      </c>
      <c r="AA32" s="13">
        <v>600.47500000000002</v>
      </c>
      <c r="AB32" s="13">
        <f t="shared" si="13"/>
        <v>171.56428571428572</v>
      </c>
      <c r="AC32" s="13">
        <f t="shared" si="14"/>
        <v>40.031666666666673</v>
      </c>
      <c r="AD32" s="13">
        <v>1600</v>
      </c>
      <c r="AE32" s="13">
        <v>477.5</v>
      </c>
      <c r="AF32" s="13">
        <v>951.36</v>
      </c>
      <c r="AG32" s="13">
        <f t="shared" si="30"/>
        <v>199.23769633507854</v>
      </c>
      <c r="AH32" s="13">
        <f t="shared" si="31"/>
        <v>59.46</v>
      </c>
      <c r="AI32" s="13">
        <v>28</v>
      </c>
      <c r="AJ32" s="13">
        <v>17</v>
      </c>
      <c r="AK32" s="13">
        <v>26.5</v>
      </c>
      <c r="AL32" s="13">
        <f t="shared" si="15"/>
        <v>155.88235294117646</v>
      </c>
      <c r="AM32" s="13">
        <f t="shared" si="16"/>
        <v>94.642857142857139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10231.200000000001</v>
      </c>
      <c r="AZ32" s="13">
        <v>5115.6000000000004</v>
      </c>
      <c r="BA32" s="13">
        <v>3410.5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f t="shared" si="19"/>
        <v>350</v>
      </c>
      <c r="BO32" s="13">
        <f t="shared" si="19"/>
        <v>150</v>
      </c>
      <c r="BP32" s="13">
        <f t="shared" si="32"/>
        <v>100.4</v>
      </c>
      <c r="BQ32" s="13">
        <f t="shared" si="20"/>
        <v>66.933333333333337</v>
      </c>
      <c r="BR32" s="13">
        <f t="shared" si="21"/>
        <v>28.685714285714287</v>
      </c>
      <c r="BS32" s="13">
        <v>350</v>
      </c>
      <c r="BT32" s="13">
        <v>150</v>
      </c>
      <c r="BU32" s="13">
        <v>100.4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500</v>
      </c>
      <c r="CO32" s="13">
        <v>225</v>
      </c>
      <c r="CP32" s="13">
        <v>149.72999999999999</v>
      </c>
      <c r="CQ32" s="13">
        <v>500</v>
      </c>
      <c r="CR32" s="13">
        <v>130</v>
      </c>
      <c r="CS32" s="13">
        <v>149.72999999999999</v>
      </c>
      <c r="CT32" s="13">
        <v>400</v>
      </c>
      <c r="CU32" s="13">
        <v>180.00000000000003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>
        <v>0</v>
      </c>
      <c r="DC32" s="13">
        <v>0</v>
      </c>
      <c r="DD32" s="13">
        <v>0</v>
      </c>
      <c r="DE32" s="13">
        <v>0</v>
      </c>
      <c r="DF32" s="13">
        <v>0</v>
      </c>
      <c r="DG32" s="13">
        <f t="shared" si="22"/>
        <v>14659.2</v>
      </c>
      <c r="DH32" s="13">
        <f t="shared" si="23"/>
        <v>6537.6</v>
      </c>
      <c r="DI32" s="13">
        <f t="shared" si="24"/>
        <v>5280.1466999999993</v>
      </c>
      <c r="DJ32" s="13">
        <v>0</v>
      </c>
      <c r="DK32" s="13">
        <v>0</v>
      </c>
      <c r="DL32" s="13">
        <v>0</v>
      </c>
      <c r="DM32" s="13">
        <v>0</v>
      </c>
      <c r="DN32" s="13">
        <v>0</v>
      </c>
      <c r="DO32" s="13">
        <v>0</v>
      </c>
      <c r="DP32" s="13">
        <v>0</v>
      </c>
      <c r="DQ32" s="13">
        <v>0</v>
      </c>
      <c r="DR32" s="13">
        <v>0</v>
      </c>
      <c r="DS32" s="13">
        <v>0</v>
      </c>
      <c r="DT32" s="13">
        <v>0</v>
      </c>
      <c r="DU32" s="13">
        <v>0</v>
      </c>
      <c r="DV32" s="13">
        <v>0</v>
      </c>
      <c r="DW32" s="13">
        <v>0</v>
      </c>
      <c r="DX32" s="13">
        <v>0</v>
      </c>
      <c r="DY32" s="13">
        <v>0</v>
      </c>
      <c r="DZ32" s="13">
        <f t="shared" si="33"/>
        <v>0</v>
      </c>
      <c r="EA32" s="13">
        <v>0</v>
      </c>
      <c r="EB32" s="13">
        <v>0</v>
      </c>
      <c r="EC32" s="13">
        <f t="shared" si="25"/>
        <v>0</v>
      </c>
      <c r="ED32" s="13">
        <f t="shared" si="25"/>
        <v>0</v>
      </c>
      <c r="EE32" s="13">
        <f t="shared" si="26"/>
        <v>0</v>
      </c>
      <c r="EH32" s="14"/>
      <c r="EJ32" s="14"/>
      <c r="EK32" s="14"/>
      <c r="EM32" s="14"/>
    </row>
    <row r="33" spans="1:143" s="15" customFormat="1" ht="21.75" customHeight="1">
      <c r="A33" s="12">
        <v>24</v>
      </c>
      <c r="B33" s="28" t="s">
        <v>68</v>
      </c>
      <c r="C33" s="13">
        <v>17683.5906</v>
      </c>
      <c r="D33" s="13">
        <v>5212.9030000000002</v>
      </c>
      <c r="E33" s="13">
        <f t="shared" si="27"/>
        <v>57186.8</v>
      </c>
      <c r="F33" s="13">
        <f t="shared" si="28"/>
        <v>27206.400000000001</v>
      </c>
      <c r="G33" s="13">
        <f t="shared" si="0"/>
        <v>17986.838299999999</v>
      </c>
      <c r="H33" s="13">
        <f t="shared" si="1"/>
        <v>66.11252609680075</v>
      </c>
      <c r="I33" s="13">
        <f t="shared" si="2"/>
        <v>31.452779837305112</v>
      </c>
      <c r="J33" s="13">
        <f t="shared" si="3"/>
        <v>21584</v>
      </c>
      <c r="K33" s="13">
        <f t="shared" si="4"/>
        <v>9405</v>
      </c>
      <c r="L33" s="13">
        <f t="shared" si="5"/>
        <v>6119.1382999999996</v>
      </c>
      <c r="M33" s="13">
        <f t="shared" si="6"/>
        <v>65.062608187134501</v>
      </c>
      <c r="N33" s="13">
        <f t="shared" si="7"/>
        <v>28.350344236471457</v>
      </c>
      <c r="O33" s="13">
        <f t="shared" si="8"/>
        <v>8650</v>
      </c>
      <c r="P33" s="13">
        <f t="shared" si="9"/>
        <v>3800</v>
      </c>
      <c r="Q33" s="13">
        <f t="shared" si="10"/>
        <v>3658.3393000000001</v>
      </c>
      <c r="R33" s="13">
        <f t="shared" si="11"/>
        <v>96.272086842105267</v>
      </c>
      <c r="S33" s="13">
        <f t="shared" si="12"/>
        <v>42.292939884393064</v>
      </c>
      <c r="T33" s="13">
        <v>2250</v>
      </c>
      <c r="U33" s="13">
        <v>1012.5000000000001</v>
      </c>
      <c r="V33" s="13">
        <v>423.73930000000001</v>
      </c>
      <c r="W33" s="13">
        <f t="shared" si="29"/>
        <v>41.850795061728391</v>
      </c>
      <c r="X33" s="13">
        <f t="shared" si="34"/>
        <v>18.832857777777779</v>
      </c>
      <c r="Y33" s="13">
        <v>6180</v>
      </c>
      <c r="Z33" s="13">
        <v>2500</v>
      </c>
      <c r="AA33" s="13">
        <v>786.11199999999997</v>
      </c>
      <c r="AB33" s="13">
        <f t="shared" si="13"/>
        <v>31.444479999999999</v>
      </c>
      <c r="AC33" s="13">
        <f t="shared" si="14"/>
        <v>12.720258899676375</v>
      </c>
      <c r="AD33" s="13">
        <v>6400</v>
      </c>
      <c r="AE33" s="13">
        <v>2787.5</v>
      </c>
      <c r="AF33" s="13">
        <v>3234.6</v>
      </c>
      <c r="AG33" s="13">
        <f t="shared" si="30"/>
        <v>116.03946188340808</v>
      </c>
      <c r="AH33" s="13">
        <f t="shared" si="31"/>
        <v>50.540624999999991</v>
      </c>
      <c r="AI33" s="13">
        <v>500</v>
      </c>
      <c r="AJ33" s="13">
        <v>200</v>
      </c>
      <c r="AK33" s="13">
        <v>197</v>
      </c>
      <c r="AL33" s="13">
        <f t="shared" si="15"/>
        <v>98.5</v>
      </c>
      <c r="AM33" s="13">
        <f t="shared" si="16"/>
        <v>39.4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35602.800000000003</v>
      </c>
      <c r="AZ33" s="13">
        <v>17801.400000000001</v>
      </c>
      <c r="BA33" s="13">
        <v>11867.7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f t="shared" si="19"/>
        <v>3354</v>
      </c>
      <c r="BO33" s="13">
        <f t="shared" si="19"/>
        <v>1600</v>
      </c>
      <c r="BP33" s="13">
        <f t="shared" si="32"/>
        <v>838.5</v>
      </c>
      <c r="BQ33" s="13">
        <f t="shared" si="20"/>
        <v>52.40625</v>
      </c>
      <c r="BR33" s="13">
        <f t="shared" si="21"/>
        <v>25</v>
      </c>
      <c r="BS33" s="13">
        <v>3354</v>
      </c>
      <c r="BT33" s="13">
        <v>1600</v>
      </c>
      <c r="BU33" s="13">
        <v>838.5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1700</v>
      </c>
      <c r="CO33" s="13">
        <v>765</v>
      </c>
      <c r="CP33" s="13">
        <v>383.12</v>
      </c>
      <c r="CQ33" s="13">
        <v>1700</v>
      </c>
      <c r="CR33" s="13">
        <v>770</v>
      </c>
      <c r="CS33" s="13">
        <v>377.12</v>
      </c>
      <c r="CT33" s="13">
        <v>1100</v>
      </c>
      <c r="CU33" s="13">
        <v>495.00000000000006</v>
      </c>
      <c r="CV33" s="13">
        <v>250.06700000000001</v>
      </c>
      <c r="CW33" s="13">
        <v>0</v>
      </c>
      <c r="CX33" s="13">
        <v>0</v>
      </c>
      <c r="CY33" s="13">
        <v>0</v>
      </c>
      <c r="CZ33" s="13">
        <v>0</v>
      </c>
      <c r="DA33" s="13">
        <v>0</v>
      </c>
      <c r="DB33" s="13">
        <v>0</v>
      </c>
      <c r="DC33" s="13">
        <v>100</v>
      </c>
      <c r="DD33" s="13">
        <v>45.000000000000007</v>
      </c>
      <c r="DE33" s="13">
        <v>6</v>
      </c>
      <c r="DF33" s="13">
        <v>0</v>
      </c>
      <c r="DG33" s="13">
        <f t="shared" si="22"/>
        <v>57186.8</v>
      </c>
      <c r="DH33" s="13">
        <f t="shared" si="23"/>
        <v>27206.400000000001</v>
      </c>
      <c r="DI33" s="13">
        <f t="shared" si="24"/>
        <v>17986.838299999999</v>
      </c>
      <c r="DJ33" s="13">
        <v>0</v>
      </c>
      <c r="DK33" s="13">
        <v>0</v>
      </c>
      <c r="DL33" s="13">
        <v>0</v>
      </c>
      <c r="DM33" s="13">
        <v>0</v>
      </c>
      <c r="DN33" s="13">
        <v>0</v>
      </c>
      <c r="DO33" s="13">
        <v>0</v>
      </c>
      <c r="DP33" s="13">
        <v>0</v>
      </c>
      <c r="DQ33" s="13">
        <v>0</v>
      </c>
      <c r="DR33" s="13">
        <v>0</v>
      </c>
      <c r="DS33" s="13">
        <v>0</v>
      </c>
      <c r="DT33" s="13">
        <v>0</v>
      </c>
      <c r="DU33" s="13">
        <v>0</v>
      </c>
      <c r="DV33" s="13">
        <v>0</v>
      </c>
      <c r="DW33" s="13">
        <v>0</v>
      </c>
      <c r="DX33" s="13">
        <v>0</v>
      </c>
      <c r="DY33" s="13">
        <v>0</v>
      </c>
      <c r="DZ33" s="13">
        <f t="shared" si="33"/>
        <v>0</v>
      </c>
      <c r="EA33" s="13">
        <v>0</v>
      </c>
      <c r="EB33" s="13">
        <v>0</v>
      </c>
      <c r="EC33" s="13">
        <f t="shared" si="25"/>
        <v>0</v>
      </c>
      <c r="ED33" s="13">
        <f t="shared" si="25"/>
        <v>0</v>
      </c>
      <c r="EE33" s="13">
        <f t="shared" si="26"/>
        <v>0</v>
      </c>
      <c r="EH33" s="14"/>
      <c r="EJ33" s="14"/>
      <c r="EK33" s="14"/>
      <c r="EM33" s="14"/>
    </row>
    <row r="34" spans="1:143" s="15" customFormat="1" ht="21.75" customHeight="1">
      <c r="A34" s="12">
        <v>25</v>
      </c>
      <c r="B34" s="28" t="s">
        <v>69</v>
      </c>
      <c r="C34" s="13">
        <v>3483.0155</v>
      </c>
      <c r="D34" s="13">
        <v>2527.8856999999998</v>
      </c>
      <c r="E34" s="13">
        <f t="shared" si="27"/>
        <v>28800.400000000001</v>
      </c>
      <c r="F34" s="13">
        <f t="shared" si="28"/>
        <v>14353.25</v>
      </c>
      <c r="G34" s="13">
        <f t="shared" si="0"/>
        <v>10304.189699999999</v>
      </c>
      <c r="H34" s="13">
        <f t="shared" si="1"/>
        <v>71.789940954139297</v>
      </c>
      <c r="I34" s="13">
        <f t="shared" si="2"/>
        <v>35.777939542506346</v>
      </c>
      <c r="J34" s="13">
        <f t="shared" si="3"/>
        <v>5494</v>
      </c>
      <c r="K34" s="13">
        <f t="shared" si="4"/>
        <v>2700.05</v>
      </c>
      <c r="L34" s="13">
        <f t="shared" si="5"/>
        <v>2535.3897000000002</v>
      </c>
      <c r="M34" s="13">
        <f t="shared" si="6"/>
        <v>93.901583304012888</v>
      </c>
      <c r="N34" s="13">
        <f t="shared" si="7"/>
        <v>46.148338187113218</v>
      </c>
      <c r="O34" s="13">
        <f t="shared" si="8"/>
        <v>3754</v>
      </c>
      <c r="P34" s="13">
        <f t="shared" si="9"/>
        <v>1879.05</v>
      </c>
      <c r="Q34" s="13">
        <f t="shared" si="10"/>
        <v>1983.0897</v>
      </c>
      <c r="R34" s="13">
        <f t="shared" si="11"/>
        <v>105.53682445916819</v>
      </c>
      <c r="S34" s="13">
        <f t="shared" si="12"/>
        <v>52.826044219499202</v>
      </c>
      <c r="T34" s="13">
        <v>75</v>
      </c>
      <c r="U34" s="13">
        <v>33.75</v>
      </c>
      <c r="V34" s="13">
        <v>8.9700000000000002E-2</v>
      </c>
      <c r="W34" s="13">
        <f t="shared" si="29"/>
        <v>0.26577777777777778</v>
      </c>
      <c r="X34" s="13">
        <f t="shared" si="34"/>
        <v>0.1196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3679</v>
      </c>
      <c r="AE34" s="13">
        <v>1845.3</v>
      </c>
      <c r="AF34" s="13">
        <v>1983</v>
      </c>
      <c r="AG34" s="13">
        <f t="shared" si="30"/>
        <v>107.4622012680865</v>
      </c>
      <c r="AH34" s="13">
        <f t="shared" si="31"/>
        <v>53.900516444686055</v>
      </c>
      <c r="AI34" s="13">
        <v>140</v>
      </c>
      <c r="AJ34" s="13">
        <v>68</v>
      </c>
      <c r="AK34" s="13">
        <v>18</v>
      </c>
      <c r="AL34" s="13">
        <f t="shared" si="15"/>
        <v>26.47058823529412</v>
      </c>
      <c r="AM34" s="13">
        <f t="shared" si="16"/>
        <v>12.857142857142856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23306.400000000001</v>
      </c>
      <c r="AZ34" s="13">
        <v>11653.2</v>
      </c>
      <c r="BA34" s="13">
        <v>7768.8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f t="shared" si="19"/>
        <v>700</v>
      </c>
      <c r="BO34" s="13">
        <f t="shared" si="19"/>
        <v>348</v>
      </c>
      <c r="BP34" s="13">
        <f t="shared" si="32"/>
        <v>428</v>
      </c>
      <c r="BQ34" s="13">
        <f t="shared" si="20"/>
        <v>122.98850574712642</v>
      </c>
      <c r="BR34" s="13">
        <f t="shared" si="21"/>
        <v>61.142857142857146</v>
      </c>
      <c r="BS34" s="13">
        <v>700</v>
      </c>
      <c r="BT34" s="13">
        <v>348</v>
      </c>
      <c r="BU34" s="13">
        <v>428</v>
      </c>
      <c r="BV34" s="13">
        <v>0</v>
      </c>
      <c r="BW34" s="13">
        <v>0</v>
      </c>
      <c r="BX34" s="13">
        <v>0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3">
        <v>0</v>
      </c>
      <c r="CE34" s="13">
        <v>0</v>
      </c>
      <c r="CF34" s="13">
        <v>0</v>
      </c>
      <c r="CG34" s="13">
        <v>0</v>
      </c>
      <c r="CH34" s="13">
        <v>0</v>
      </c>
      <c r="CI34" s="13">
        <v>0</v>
      </c>
      <c r="CJ34" s="13">
        <v>0</v>
      </c>
      <c r="CK34" s="13">
        <v>0</v>
      </c>
      <c r="CL34" s="13">
        <v>0</v>
      </c>
      <c r="CM34" s="13">
        <v>0</v>
      </c>
      <c r="CN34" s="13">
        <v>900</v>
      </c>
      <c r="CO34" s="13">
        <v>405</v>
      </c>
      <c r="CP34" s="13">
        <v>106.3</v>
      </c>
      <c r="CQ34" s="13">
        <v>900</v>
      </c>
      <c r="CR34" s="13">
        <v>450</v>
      </c>
      <c r="CS34" s="13">
        <v>106.3</v>
      </c>
      <c r="CT34" s="13">
        <v>0</v>
      </c>
      <c r="CU34" s="13">
        <v>0</v>
      </c>
      <c r="CV34" s="13">
        <v>0</v>
      </c>
      <c r="CW34" s="13">
        <v>0</v>
      </c>
      <c r="CX34" s="13">
        <v>0</v>
      </c>
      <c r="CY34" s="13">
        <v>0</v>
      </c>
      <c r="CZ34" s="13">
        <v>0</v>
      </c>
      <c r="DA34" s="13">
        <v>0</v>
      </c>
      <c r="DB34" s="13">
        <v>0</v>
      </c>
      <c r="DC34" s="13">
        <v>0</v>
      </c>
      <c r="DD34" s="13">
        <v>0</v>
      </c>
      <c r="DE34" s="13">
        <v>0</v>
      </c>
      <c r="DF34" s="13">
        <v>0</v>
      </c>
      <c r="DG34" s="13">
        <f t="shared" si="22"/>
        <v>28800.400000000001</v>
      </c>
      <c r="DH34" s="13">
        <f t="shared" si="23"/>
        <v>14353.25</v>
      </c>
      <c r="DI34" s="13">
        <f t="shared" si="24"/>
        <v>10304.189699999999</v>
      </c>
      <c r="DJ34" s="13">
        <v>0</v>
      </c>
      <c r="DK34" s="13">
        <v>0</v>
      </c>
      <c r="DL34" s="13">
        <v>0</v>
      </c>
      <c r="DM34" s="13">
        <v>0</v>
      </c>
      <c r="DN34" s="13">
        <v>0</v>
      </c>
      <c r="DO34" s="13">
        <v>0</v>
      </c>
      <c r="DP34" s="13">
        <v>0</v>
      </c>
      <c r="DQ34" s="13">
        <v>0</v>
      </c>
      <c r="DR34" s="13">
        <v>0</v>
      </c>
      <c r="DS34" s="13">
        <v>0</v>
      </c>
      <c r="DT34" s="13">
        <v>0</v>
      </c>
      <c r="DU34" s="13">
        <v>0</v>
      </c>
      <c r="DV34" s="13">
        <v>0</v>
      </c>
      <c r="DW34" s="13">
        <v>0</v>
      </c>
      <c r="DX34" s="13">
        <v>0</v>
      </c>
      <c r="DY34" s="13">
        <v>0</v>
      </c>
      <c r="DZ34" s="13">
        <f t="shared" si="33"/>
        <v>0</v>
      </c>
      <c r="EA34" s="13">
        <v>0</v>
      </c>
      <c r="EB34" s="13">
        <v>0</v>
      </c>
      <c r="EC34" s="13">
        <f t="shared" si="25"/>
        <v>0</v>
      </c>
      <c r="ED34" s="13">
        <f t="shared" si="25"/>
        <v>0</v>
      </c>
      <c r="EE34" s="13">
        <f t="shared" si="26"/>
        <v>0</v>
      </c>
      <c r="EH34" s="14"/>
      <c r="EJ34" s="14"/>
      <c r="EK34" s="14"/>
      <c r="EM34" s="14"/>
    </row>
    <row r="35" spans="1:143" s="15" customFormat="1" ht="21.75" customHeight="1">
      <c r="A35" s="12">
        <v>26</v>
      </c>
      <c r="B35" s="28" t="s">
        <v>70</v>
      </c>
      <c r="C35" s="13">
        <v>11954.312099999999</v>
      </c>
      <c r="D35" s="13">
        <v>859.60289999999998</v>
      </c>
      <c r="E35" s="13">
        <f t="shared" si="27"/>
        <v>44180</v>
      </c>
      <c r="F35" s="13">
        <f t="shared" si="28"/>
        <v>21086.420000000002</v>
      </c>
      <c r="G35" s="13">
        <f t="shared" si="0"/>
        <v>10304.578599999999</v>
      </c>
      <c r="H35" s="13">
        <f t="shared" si="1"/>
        <v>48.868317144399086</v>
      </c>
      <c r="I35" s="13">
        <f t="shared" si="2"/>
        <v>23.324080126754186</v>
      </c>
      <c r="J35" s="13">
        <f t="shared" si="3"/>
        <v>23354</v>
      </c>
      <c r="K35" s="13">
        <f t="shared" si="4"/>
        <v>10760</v>
      </c>
      <c r="L35" s="13">
        <f t="shared" si="5"/>
        <v>3939.7786000000001</v>
      </c>
      <c r="M35" s="13">
        <f t="shared" si="6"/>
        <v>36.615042750929369</v>
      </c>
      <c r="N35" s="13">
        <f t="shared" si="7"/>
        <v>16.869823584824868</v>
      </c>
      <c r="O35" s="13">
        <f t="shared" si="8"/>
        <v>16147</v>
      </c>
      <c r="P35" s="13">
        <f t="shared" si="9"/>
        <v>7300</v>
      </c>
      <c r="Q35" s="13">
        <f t="shared" si="10"/>
        <v>2462.6246000000001</v>
      </c>
      <c r="R35" s="13">
        <f t="shared" si="11"/>
        <v>33.734583561643838</v>
      </c>
      <c r="S35" s="13">
        <f t="shared" si="12"/>
        <v>15.25128259119341</v>
      </c>
      <c r="T35" s="13">
        <v>8000</v>
      </c>
      <c r="U35" s="13">
        <v>3600</v>
      </c>
      <c r="V35" s="13">
        <v>834.96159999999998</v>
      </c>
      <c r="W35" s="13">
        <f t="shared" si="29"/>
        <v>23.193377777777776</v>
      </c>
      <c r="X35" s="13">
        <f t="shared" si="34"/>
        <v>10.43702</v>
      </c>
      <c r="Y35" s="13">
        <v>1130</v>
      </c>
      <c r="Z35" s="13">
        <v>615</v>
      </c>
      <c r="AA35" s="13">
        <v>168.71299999999999</v>
      </c>
      <c r="AB35" s="13">
        <f t="shared" si="13"/>
        <v>27.433008130081298</v>
      </c>
      <c r="AC35" s="13">
        <f t="shared" si="14"/>
        <v>14.930353982300884</v>
      </c>
      <c r="AD35" s="13">
        <v>8147</v>
      </c>
      <c r="AE35" s="13">
        <v>3700</v>
      </c>
      <c r="AF35" s="13">
        <v>1627.663</v>
      </c>
      <c r="AG35" s="13">
        <f t="shared" si="30"/>
        <v>43.990891891891891</v>
      </c>
      <c r="AH35" s="13">
        <f t="shared" si="31"/>
        <v>19.97867926844237</v>
      </c>
      <c r="AI35" s="13">
        <v>1017</v>
      </c>
      <c r="AJ35" s="13">
        <v>520</v>
      </c>
      <c r="AK35" s="13">
        <v>260</v>
      </c>
      <c r="AL35" s="13">
        <f t="shared" si="15"/>
        <v>50</v>
      </c>
      <c r="AM35" s="13">
        <f t="shared" si="16"/>
        <v>25.565388397246803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19094.400000000001</v>
      </c>
      <c r="AZ35" s="13">
        <v>9547.2000000000007</v>
      </c>
      <c r="BA35" s="13">
        <v>6364.8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f t="shared" si="19"/>
        <v>360</v>
      </c>
      <c r="BO35" s="13">
        <f t="shared" si="19"/>
        <v>210</v>
      </c>
      <c r="BP35" s="13">
        <f t="shared" si="32"/>
        <v>205.251</v>
      </c>
      <c r="BQ35" s="13">
        <f t="shared" si="20"/>
        <v>97.738571428571433</v>
      </c>
      <c r="BR35" s="13">
        <f t="shared" si="21"/>
        <v>57.014166666666668</v>
      </c>
      <c r="BS35" s="13">
        <v>360</v>
      </c>
      <c r="BT35" s="13">
        <v>210</v>
      </c>
      <c r="BU35" s="13">
        <v>205.251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>
        <v>0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1700</v>
      </c>
      <c r="CO35" s="13">
        <v>765</v>
      </c>
      <c r="CP35" s="13">
        <v>181.3</v>
      </c>
      <c r="CQ35" s="13">
        <v>1500</v>
      </c>
      <c r="CR35" s="13">
        <v>790</v>
      </c>
      <c r="CS35" s="13">
        <v>181.3</v>
      </c>
      <c r="CT35" s="13">
        <v>2500</v>
      </c>
      <c r="CU35" s="13">
        <v>1125.0000000000002</v>
      </c>
      <c r="CV35" s="13">
        <v>451.89</v>
      </c>
      <c r="CW35" s="13">
        <v>500</v>
      </c>
      <c r="CX35" s="13">
        <v>225</v>
      </c>
      <c r="CY35" s="13">
        <v>180</v>
      </c>
      <c r="CZ35" s="13">
        <v>0</v>
      </c>
      <c r="DA35" s="13">
        <v>0</v>
      </c>
      <c r="DB35" s="13">
        <v>0</v>
      </c>
      <c r="DC35" s="13">
        <v>0</v>
      </c>
      <c r="DD35" s="13">
        <v>0</v>
      </c>
      <c r="DE35" s="13">
        <v>30</v>
      </c>
      <c r="DF35" s="13">
        <v>0</v>
      </c>
      <c r="DG35" s="13">
        <f t="shared" si="22"/>
        <v>42448.4</v>
      </c>
      <c r="DH35" s="13">
        <f t="shared" si="23"/>
        <v>20307.2</v>
      </c>
      <c r="DI35" s="13">
        <f t="shared" si="24"/>
        <v>10304.578599999999</v>
      </c>
      <c r="DJ35" s="13">
        <v>0</v>
      </c>
      <c r="DK35" s="13">
        <v>0</v>
      </c>
      <c r="DL35" s="13">
        <v>0</v>
      </c>
      <c r="DM35" s="13">
        <v>1731.6</v>
      </c>
      <c r="DN35" s="13">
        <v>779.21999999999991</v>
      </c>
      <c r="DO35" s="13">
        <v>0</v>
      </c>
      <c r="DP35" s="13">
        <v>0</v>
      </c>
      <c r="DQ35" s="13">
        <v>0</v>
      </c>
      <c r="DR35" s="13">
        <v>0</v>
      </c>
      <c r="DS35" s="13">
        <v>0</v>
      </c>
      <c r="DT35" s="13">
        <v>0</v>
      </c>
      <c r="DU35" s="13">
        <v>0</v>
      </c>
      <c r="DV35" s="13">
        <v>0</v>
      </c>
      <c r="DW35" s="13">
        <v>0</v>
      </c>
      <c r="DX35" s="13">
        <v>0</v>
      </c>
      <c r="DY35" s="13">
        <v>0</v>
      </c>
      <c r="DZ35" s="13">
        <f t="shared" si="33"/>
        <v>0</v>
      </c>
      <c r="EA35" s="13">
        <v>0</v>
      </c>
      <c r="EB35" s="13">
        <v>0</v>
      </c>
      <c r="EC35" s="13">
        <f t="shared" si="25"/>
        <v>1731.6</v>
      </c>
      <c r="ED35" s="13">
        <f t="shared" si="25"/>
        <v>779.21999999999991</v>
      </c>
      <c r="EE35" s="13">
        <f t="shared" si="26"/>
        <v>0</v>
      </c>
      <c r="EH35" s="14"/>
      <c r="EJ35" s="14"/>
      <c r="EK35" s="14"/>
      <c r="EM35" s="14"/>
    </row>
    <row r="36" spans="1:143" s="15" customFormat="1" ht="21.75" customHeight="1">
      <c r="A36" s="12">
        <v>27</v>
      </c>
      <c r="B36" s="28" t="s">
        <v>71</v>
      </c>
      <c r="C36" s="13">
        <v>200771.24909999999</v>
      </c>
      <c r="D36" s="13">
        <v>82720.527700000006</v>
      </c>
      <c r="E36" s="13">
        <f t="shared" si="27"/>
        <v>348327.8</v>
      </c>
      <c r="F36" s="13">
        <f t="shared" si="28"/>
        <v>160419.61499999999</v>
      </c>
      <c r="G36" s="13">
        <f t="shared" si="0"/>
        <v>109904.35889999999</v>
      </c>
      <c r="H36" s="13">
        <f t="shared" si="1"/>
        <v>68.510548974949231</v>
      </c>
      <c r="I36" s="13">
        <f t="shared" si="2"/>
        <v>31.551991801975031</v>
      </c>
      <c r="J36" s="13">
        <f t="shared" si="3"/>
        <v>239048.59999999998</v>
      </c>
      <c r="K36" s="13">
        <f t="shared" si="4"/>
        <v>105780.01499999998</v>
      </c>
      <c r="L36" s="13">
        <f t="shared" si="5"/>
        <v>69537.858900000007</v>
      </c>
      <c r="M36" s="13">
        <f t="shared" si="6"/>
        <v>65.738182113133576</v>
      </c>
      <c r="N36" s="13">
        <f t="shared" si="7"/>
        <v>29.089423196789276</v>
      </c>
      <c r="O36" s="13">
        <f t="shared" si="8"/>
        <v>117825</v>
      </c>
      <c r="P36" s="13">
        <f t="shared" si="9"/>
        <v>50279.95</v>
      </c>
      <c r="Q36" s="13">
        <f t="shared" si="10"/>
        <v>35402.8174</v>
      </c>
      <c r="R36" s="13">
        <f t="shared" si="11"/>
        <v>70.411401363764298</v>
      </c>
      <c r="S36" s="13">
        <f t="shared" si="12"/>
        <v>30.046948779970293</v>
      </c>
      <c r="T36" s="13">
        <v>60975</v>
      </c>
      <c r="U36" s="13">
        <v>27438.75</v>
      </c>
      <c r="V36" s="13">
        <v>19552.186399999999</v>
      </c>
      <c r="W36" s="13">
        <f t="shared" si="29"/>
        <v>71.257569677918994</v>
      </c>
      <c r="X36" s="13">
        <f t="shared" si="34"/>
        <v>32.065906355063554</v>
      </c>
      <c r="Y36" s="13">
        <v>15776</v>
      </c>
      <c r="Z36" s="13">
        <v>6420</v>
      </c>
      <c r="AA36" s="13">
        <v>3074.1905000000002</v>
      </c>
      <c r="AB36" s="13">
        <f t="shared" si="13"/>
        <v>47.884587227414329</v>
      </c>
      <c r="AC36" s="13">
        <f t="shared" si="14"/>
        <v>19.486501648073023</v>
      </c>
      <c r="AD36" s="13">
        <v>56850</v>
      </c>
      <c r="AE36" s="13">
        <v>22841.200000000001</v>
      </c>
      <c r="AF36" s="13">
        <v>15850.630999999999</v>
      </c>
      <c r="AG36" s="13">
        <f t="shared" si="30"/>
        <v>69.394913577220109</v>
      </c>
      <c r="AH36" s="13">
        <f t="shared" si="31"/>
        <v>27.881496921723837</v>
      </c>
      <c r="AI36" s="13">
        <v>12869.9</v>
      </c>
      <c r="AJ36" s="13">
        <v>6975</v>
      </c>
      <c r="AK36" s="13">
        <v>5369.05</v>
      </c>
      <c r="AL36" s="13">
        <f t="shared" si="15"/>
        <v>76.975627240143368</v>
      </c>
      <c r="AM36" s="13">
        <f t="shared" si="16"/>
        <v>41.71788436584589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109279.20000000001</v>
      </c>
      <c r="AZ36" s="13">
        <v>54639.600000000006</v>
      </c>
      <c r="BA36" s="13">
        <v>40366.5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f t="shared" si="19"/>
        <v>8881.5</v>
      </c>
      <c r="BO36" s="13">
        <f t="shared" si="19"/>
        <v>4441.7749999999996</v>
      </c>
      <c r="BP36" s="13">
        <f t="shared" si="32"/>
        <v>1574.337</v>
      </c>
      <c r="BQ36" s="13">
        <f t="shared" si="20"/>
        <v>35.443870975004366</v>
      </c>
      <c r="BR36" s="13">
        <f t="shared" si="21"/>
        <v>17.72602600912008</v>
      </c>
      <c r="BS36" s="13">
        <v>7332</v>
      </c>
      <c r="BT36" s="13">
        <v>3744.5</v>
      </c>
      <c r="BU36" s="13">
        <v>1260.2370000000001</v>
      </c>
      <c r="BV36" s="13">
        <v>0</v>
      </c>
      <c r="BW36" s="13">
        <v>0</v>
      </c>
      <c r="BX36" s="13">
        <v>0</v>
      </c>
      <c r="BY36" s="13">
        <v>0</v>
      </c>
      <c r="BZ36" s="13">
        <v>0</v>
      </c>
      <c r="CA36" s="13">
        <v>0</v>
      </c>
      <c r="CB36" s="13">
        <v>1549.5</v>
      </c>
      <c r="CC36" s="13">
        <v>697.27500000000009</v>
      </c>
      <c r="CD36" s="13">
        <v>314.10000000000002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>
        <v>0</v>
      </c>
      <c r="CN36" s="13">
        <v>54296.2</v>
      </c>
      <c r="CO36" s="13">
        <v>24433.29</v>
      </c>
      <c r="CP36" s="13">
        <v>12771.203</v>
      </c>
      <c r="CQ36" s="13">
        <v>27980.2</v>
      </c>
      <c r="CR36" s="13">
        <v>13990.1</v>
      </c>
      <c r="CS36" s="13">
        <v>7071.39</v>
      </c>
      <c r="CT36" s="13">
        <v>26900</v>
      </c>
      <c r="CU36" s="13">
        <v>12105</v>
      </c>
      <c r="CV36" s="13">
        <v>10291.261</v>
      </c>
      <c r="CW36" s="13">
        <v>2000</v>
      </c>
      <c r="CX36" s="13">
        <v>900</v>
      </c>
      <c r="CY36" s="13">
        <v>600</v>
      </c>
      <c r="CZ36" s="13">
        <v>0</v>
      </c>
      <c r="DA36" s="13">
        <v>0</v>
      </c>
      <c r="DB36" s="13">
        <v>0</v>
      </c>
      <c r="DC36" s="13">
        <v>500</v>
      </c>
      <c r="DD36" s="13">
        <v>225</v>
      </c>
      <c r="DE36" s="13">
        <v>455</v>
      </c>
      <c r="DF36" s="13">
        <v>0</v>
      </c>
      <c r="DG36" s="13">
        <f t="shared" si="22"/>
        <v>348327.8</v>
      </c>
      <c r="DH36" s="13">
        <f t="shared" si="23"/>
        <v>160419.61499999999</v>
      </c>
      <c r="DI36" s="13">
        <f t="shared" si="24"/>
        <v>109904.35889999999</v>
      </c>
      <c r="DJ36" s="13">
        <v>0</v>
      </c>
      <c r="DK36" s="13">
        <v>0</v>
      </c>
      <c r="DL36" s="13">
        <v>0</v>
      </c>
      <c r="DM36" s="13">
        <v>0</v>
      </c>
      <c r="DN36" s="13">
        <v>0</v>
      </c>
      <c r="DO36" s="13">
        <v>0</v>
      </c>
      <c r="DP36" s="13">
        <v>0</v>
      </c>
      <c r="DQ36" s="13">
        <v>0</v>
      </c>
      <c r="DR36" s="13">
        <v>0</v>
      </c>
      <c r="DS36" s="13">
        <v>0</v>
      </c>
      <c r="DT36" s="13">
        <v>0</v>
      </c>
      <c r="DU36" s="13">
        <v>0</v>
      </c>
      <c r="DV36" s="13">
        <v>0</v>
      </c>
      <c r="DW36" s="13">
        <v>0</v>
      </c>
      <c r="DX36" s="13">
        <v>0</v>
      </c>
      <c r="DY36" s="13">
        <v>0</v>
      </c>
      <c r="DZ36" s="13">
        <f t="shared" si="33"/>
        <v>0</v>
      </c>
      <c r="EA36" s="13">
        <v>0</v>
      </c>
      <c r="EB36" s="13">
        <v>0</v>
      </c>
      <c r="EC36" s="13">
        <f t="shared" si="25"/>
        <v>0</v>
      </c>
      <c r="ED36" s="13">
        <f t="shared" si="25"/>
        <v>0</v>
      </c>
      <c r="EE36" s="13">
        <f t="shared" si="26"/>
        <v>0</v>
      </c>
      <c r="EH36" s="14"/>
      <c r="EJ36" s="14"/>
      <c r="EK36" s="14"/>
      <c r="EM36" s="14"/>
    </row>
    <row r="37" spans="1:143" s="15" customFormat="1" ht="21.75" customHeight="1">
      <c r="A37" s="12">
        <v>28</v>
      </c>
      <c r="B37" s="28" t="s">
        <v>72</v>
      </c>
      <c r="C37" s="13">
        <v>12413.3328</v>
      </c>
      <c r="D37" s="13">
        <v>1681.5524</v>
      </c>
      <c r="E37" s="13">
        <f t="shared" si="27"/>
        <v>23461.800000000003</v>
      </c>
      <c r="F37" s="13">
        <f t="shared" si="28"/>
        <v>11596.400000000001</v>
      </c>
      <c r="G37" s="13">
        <f t="shared" si="0"/>
        <v>7078.2619999999988</v>
      </c>
      <c r="H37" s="13">
        <f t="shared" si="1"/>
        <v>61.038442965058103</v>
      </c>
      <c r="I37" s="13">
        <f t="shared" si="2"/>
        <v>30.169304997911489</v>
      </c>
      <c r="J37" s="13">
        <f t="shared" si="3"/>
        <v>9819</v>
      </c>
      <c r="K37" s="13">
        <f t="shared" si="4"/>
        <v>4775</v>
      </c>
      <c r="L37" s="13">
        <f t="shared" si="5"/>
        <v>2530.5620000000004</v>
      </c>
      <c r="M37" s="13">
        <f t="shared" si="6"/>
        <v>52.996062827225145</v>
      </c>
      <c r="N37" s="13">
        <f t="shared" si="7"/>
        <v>25.772094918016098</v>
      </c>
      <c r="O37" s="13">
        <f t="shared" si="8"/>
        <v>5800</v>
      </c>
      <c r="P37" s="13">
        <f t="shared" si="9"/>
        <v>2950</v>
      </c>
      <c r="Q37" s="13">
        <f t="shared" si="10"/>
        <v>1309.105</v>
      </c>
      <c r="R37" s="13">
        <f t="shared" si="11"/>
        <v>44.376440677966102</v>
      </c>
      <c r="S37" s="13">
        <f t="shared" si="12"/>
        <v>22.570775862068963</v>
      </c>
      <c r="T37" s="13">
        <v>1100</v>
      </c>
      <c r="U37" s="13">
        <v>495.00000000000006</v>
      </c>
      <c r="V37" s="13">
        <v>253.24199999999999</v>
      </c>
      <c r="W37" s="13">
        <f t="shared" si="29"/>
        <v>51.16</v>
      </c>
      <c r="X37" s="13">
        <f t="shared" si="34"/>
        <v>23.021999999999998</v>
      </c>
      <c r="Y37" s="13">
        <v>380</v>
      </c>
      <c r="Z37" s="13">
        <v>170</v>
      </c>
      <c r="AA37" s="13">
        <v>90.156999999999996</v>
      </c>
      <c r="AB37" s="13">
        <f t="shared" si="13"/>
        <v>53.033529411764704</v>
      </c>
      <c r="AC37" s="13">
        <f t="shared" si="14"/>
        <v>23.725526315789473</v>
      </c>
      <c r="AD37" s="13">
        <v>4700</v>
      </c>
      <c r="AE37" s="13">
        <v>2455</v>
      </c>
      <c r="AF37" s="13">
        <v>1055.8630000000001</v>
      </c>
      <c r="AG37" s="13">
        <f t="shared" si="30"/>
        <v>43.008676171079429</v>
      </c>
      <c r="AH37" s="13">
        <f t="shared" si="31"/>
        <v>22.465170212765958</v>
      </c>
      <c r="AI37" s="13">
        <v>433</v>
      </c>
      <c r="AJ37" s="13">
        <v>209</v>
      </c>
      <c r="AK37" s="13">
        <v>186.5</v>
      </c>
      <c r="AL37" s="13">
        <f t="shared" si="15"/>
        <v>89.234449760765557</v>
      </c>
      <c r="AM37" s="13">
        <f t="shared" si="16"/>
        <v>43.071593533487295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13642.800000000001</v>
      </c>
      <c r="AZ37" s="13">
        <v>6821.4000000000005</v>
      </c>
      <c r="BA37" s="13">
        <v>4547.7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>
        <f t="shared" si="19"/>
        <v>86</v>
      </c>
      <c r="BO37" s="13">
        <f t="shared" si="19"/>
        <v>42</v>
      </c>
      <c r="BP37" s="13">
        <f t="shared" si="32"/>
        <v>12.21</v>
      </c>
      <c r="BQ37" s="13">
        <f t="shared" si="20"/>
        <v>29.071428571428577</v>
      </c>
      <c r="BR37" s="13">
        <f t="shared" si="21"/>
        <v>14.197674418604652</v>
      </c>
      <c r="BS37" s="13">
        <v>86</v>
      </c>
      <c r="BT37" s="13">
        <v>42</v>
      </c>
      <c r="BU37" s="13">
        <v>12.21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  <c r="CB37" s="13">
        <v>0</v>
      </c>
      <c r="CC37" s="13">
        <v>0</v>
      </c>
      <c r="CD37" s="13">
        <v>0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13">
        <v>0</v>
      </c>
      <c r="CK37" s="13">
        <v>0</v>
      </c>
      <c r="CL37" s="13">
        <v>0</v>
      </c>
      <c r="CM37" s="13">
        <v>0</v>
      </c>
      <c r="CN37" s="13">
        <v>1120</v>
      </c>
      <c r="CO37" s="13">
        <v>504</v>
      </c>
      <c r="CP37" s="13">
        <v>237.4</v>
      </c>
      <c r="CQ37" s="13">
        <v>960</v>
      </c>
      <c r="CR37" s="13">
        <v>480</v>
      </c>
      <c r="CS37" s="13">
        <v>237.4</v>
      </c>
      <c r="CT37" s="13">
        <v>2000</v>
      </c>
      <c r="CU37" s="13">
        <v>900</v>
      </c>
      <c r="CV37" s="13">
        <v>695.19</v>
      </c>
      <c r="CW37" s="13">
        <v>0</v>
      </c>
      <c r="CX37" s="13">
        <v>0</v>
      </c>
      <c r="CY37" s="13">
        <v>0</v>
      </c>
      <c r="CZ37" s="13">
        <v>0</v>
      </c>
      <c r="DA37" s="13">
        <v>0</v>
      </c>
      <c r="DB37" s="13">
        <v>0</v>
      </c>
      <c r="DC37" s="13">
        <v>0</v>
      </c>
      <c r="DD37" s="13">
        <v>0</v>
      </c>
      <c r="DE37" s="13">
        <v>0</v>
      </c>
      <c r="DF37" s="13">
        <v>0</v>
      </c>
      <c r="DG37" s="13">
        <f t="shared" si="22"/>
        <v>23461.800000000003</v>
      </c>
      <c r="DH37" s="13">
        <f t="shared" si="23"/>
        <v>11596.400000000001</v>
      </c>
      <c r="DI37" s="13">
        <f t="shared" si="24"/>
        <v>7078.2619999999988</v>
      </c>
      <c r="DJ37" s="13">
        <v>0</v>
      </c>
      <c r="DK37" s="13">
        <v>0</v>
      </c>
      <c r="DL37" s="13">
        <v>0</v>
      </c>
      <c r="DM37" s="13">
        <v>0</v>
      </c>
      <c r="DN37" s="13">
        <v>0</v>
      </c>
      <c r="DO37" s="13">
        <v>0</v>
      </c>
      <c r="DP37" s="13">
        <v>0</v>
      </c>
      <c r="DQ37" s="13">
        <v>0</v>
      </c>
      <c r="DR37" s="13">
        <v>0</v>
      </c>
      <c r="DS37" s="13">
        <v>0</v>
      </c>
      <c r="DT37" s="13">
        <v>0</v>
      </c>
      <c r="DU37" s="13">
        <v>0</v>
      </c>
      <c r="DV37" s="13">
        <v>0</v>
      </c>
      <c r="DW37" s="13">
        <v>0</v>
      </c>
      <c r="DX37" s="13">
        <v>0</v>
      </c>
      <c r="DY37" s="13">
        <v>0</v>
      </c>
      <c r="DZ37" s="13">
        <f t="shared" si="33"/>
        <v>0</v>
      </c>
      <c r="EA37" s="13">
        <v>0</v>
      </c>
      <c r="EB37" s="13">
        <v>0</v>
      </c>
      <c r="EC37" s="13">
        <f t="shared" si="25"/>
        <v>0</v>
      </c>
      <c r="ED37" s="13">
        <f t="shared" si="25"/>
        <v>0</v>
      </c>
      <c r="EE37" s="13">
        <f t="shared" si="26"/>
        <v>0</v>
      </c>
      <c r="EH37" s="14"/>
      <c r="EJ37" s="14"/>
      <c r="EK37" s="14"/>
      <c r="EM37" s="14"/>
    </row>
    <row r="38" spans="1:143" s="15" customFormat="1" ht="21.75" customHeight="1">
      <c r="A38" s="12">
        <v>29</v>
      </c>
      <c r="B38" s="28" t="s">
        <v>73</v>
      </c>
      <c r="C38" s="13">
        <v>66350.940199999997</v>
      </c>
      <c r="D38" s="13">
        <v>15488.793600000001</v>
      </c>
      <c r="E38" s="13">
        <f t="shared" si="27"/>
        <v>82502.8</v>
      </c>
      <c r="F38" s="13">
        <f t="shared" si="28"/>
        <v>39219.1</v>
      </c>
      <c r="G38" s="13">
        <f t="shared" si="0"/>
        <v>11874.428</v>
      </c>
      <c r="H38" s="13">
        <f t="shared" si="1"/>
        <v>30.277155773589907</v>
      </c>
      <c r="I38" s="13">
        <f t="shared" si="2"/>
        <v>14.392757579136708</v>
      </c>
      <c r="J38" s="13">
        <f t="shared" si="3"/>
        <v>39193.599999999999</v>
      </c>
      <c r="K38" s="13">
        <f t="shared" si="4"/>
        <v>19437.099999999999</v>
      </c>
      <c r="L38" s="13">
        <f t="shared" si="5"/>
        <v>9921.9279999999999</v>
      </c>
      <c r="M38" s="13">
        <f t="shared" si="6"/>
        <v>51.046339217270067</v>
      </c>
      <c r="N38" s="13">
        <f t="shared" si="7"/>
        <v>25.315173905943826</v>
      </c>
      <c r="O38" s="13">
        <f t="shared" si="8"/>
        <v>29850.6</v>
      </c>
      <c r="P38" s="13">
        <f t="shared" si="9"/>
        <v>14914</v>
      </c>
      <c r="Q38" s="13">
        <f t="shared" si="10"/>
        <v>5788.2210000000005</v>
      </c>
      <c r="R38" s="13">
        <f t="shared" si="11"/>
        <v>38.810654418667028</v>
      </c>
      <c r="S38" s="13">
        <f t="shared" si="12"/>
        <v>19.390635364113287</v>
      </c>
      <c r="T38" s="13">
        <v>21700</v>
      </c>
      <c r="U38" s="13">
        <v>9765</v>
      </c>
      <c r="V38" s="13">
        <v>4982.6620000000003</v>
      </c>
      <c r="W38" s="13">
        <f t="shared" si="29"/>
        <v>51.025724526369686</v>
      </c>
      <c r="X38" s="13">
        <f t="shared" si="34"/>
        <v>22.961576036866362</v>
      </c>
      <c r="Y38" s="13">
        <v>415</v>
      </c>
      <c r="Z38" s="13">
        <v>204</v>
      </c>
      <c r="AA38" s="13">
        <v>39.875999999999998</v>
      </c>
      <c r="AB38" s="13">
        <f t="shared" si="13"/>
        <v>19.547058823529412</v>
      </c>
      <c r="AC38" s="13">
        <f t="shared" si="14"/>
        <v>9.6086746987951805</v>
      </c>
      <c r="AD38" s="13">
        <v>8150.6</v>
      </c>
      <c r="AE38" s="13">
        <v>5149</v>
      </c>
      <c r="AF38" s="13">
        <v>805.55899999999997</v>
      </c>
      <c r="AG38" s="13">
        <f t="shared" si="30"/>
        <v>15.644960186443967</v>
      </c>
      <c r="AH38" s="13">
        <f t="shared" si="31"/>
        <v>9.8834318945844455</v>
      </c>
      <c r="AI38" s="13">
        <v>5796</v>
      </c>
      <c r="AJ38" s="13">
        <v>2874</v>
      </c>
      <c r="AK38" s="13">
        <v>3275.8310000000001</v>
      </c>
      <c r="AL38" s="13">
        <f t="shared" si="15"/>
        <v>113.98159359777313</v>
      </c>
      <c r="AM38" s="13">
        <f t="shared" si="16"/>
        <v>56.51882332643202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5857.2000000000007</v>
      </c>
      <c r="AZ38" s="13">
        <v>2928.6000000000004</v>
      </c>
      <c r="BA38" s="13">
        <v>1952.5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f t="shared" si="19"/>
        <v>814</v>
      </c>
      <c r="BO38" s="13">
        <f t="shared" si="19"/>
        <v>402</v>
      </c>
      <c r="BP38" s="13">
        <f t="shared" si="32"/>
        <v>164.75</v>
      </c>
      <c r="BQ38" s="13">
        <f t="shared" si="20"/>
        <v>40.982587064676615</v>
      </c>
      <c r="BR38" s="13">
        <f t="shared" si="21"/>
        <v>20.239557739557739</v>
      </c>
      <c r="BS38" s="13">
        <v>814</v>
      </c>
      <c r="BT38" s="13">
        <v>402</v>
      </c>
      <c r="BU38" s="13">
        <v>164.75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2318</v>
      </c>
      <c r="CO38" s="13">
        <v>1043.0999999999999</v>
      </c>
      <c r="CP38" s="13">
        <v>625.25</v>
      </c>
      <c r="CQ38" s="13">
        <v>2268</v>
      </c>
      <c r="CR38" s="13">
        <v>1134</v>
      </c>
      <c r="CS38" s="13">
        <v>625.25</v>
      </c>
      <c r="CT38" s="13">
        <v>0</v>
      </c>
      <c r="CU38" s="13">
        <v>0</v>
      </c>
      <c r="CV38" s="13">
        <v>0</v>
      </c>
      <c r="CW38" s="13">
        <v>0</v>
      </c>
      <c r="CX38" s="13">
        <v>0</v>
      </c>
      <c r="CY38" s="13">
        <v>0</v>
      </c>
      <c r="CZ38" s="13">
        <v>0</v>
      </c>
      <c r="DA38" s="13">
        <v>0</v>
      </c>
      <c r="DB38" s="13">
        <v>0</v>
      </c>
      <c r="DC38" s="13">
        <v>0</v>
      </c>
      <c r="DD38" s="13">
        <v>0</v>
      </c>
      <c r="DE38" s="13">
        <v>28</v>
      </c>
      <c r="DF38" s="13">
        <v>0</v>
      </c>
      <c r="DG38" s="13">
        <f t="shared" si="22"/>
        <v>45050.8</v>
      </c>
      <c r="DH38" s="13">
        <f t="shared" si="23"/>
        <v>22365.699999999997</v>
      </c>
      <c r="DI38" s="13">
        <f t="shared" si="24"/>
        <v>11874.428</v>
      </c>
      <c r="DJ38" s="13">
        <v>0</v>
      </c>
      <c r="DK38" s="13">
        <v>0</v>
      </c>
      <c r="DL38" s="13">
        <v>0</v>
      </c>
      <c r="DM38" s="13">
        <v>37452</v>
      </c>
      <c r="DN38" s="13">
        <v>16853.400000000001</v>
      </c>
      <c r="DO38" s="13">
        <v>0</v>
      </c>
      <c r="DP38" s="13">
        <v>0</v>
      </c>
      <c r="DQ38" s="13">
        <v>0</v>
      </c>
      <c r="DR38" s="13">
        <v>0</v>
      </c>
      <c r="DS38" s="13">
        <v>0</v>
      </c>
      <c r="DT38" s="13">
        <v>0</v>
      </c>
      <c r="DU38" s="13">
        <v>0</v>
      </c>
      <c r="DV38" s="13">
        <v>0</v>
      </c>
      <c r="DW38" s="13">
        <v>0</v>
      </c>
      <c r="DX38" s="13">
        <v>0</v>
      </c>
      <c r="DY38" s="13">
        <v>0</v>
      </c>
      <c r="DZ38" s="13">
        <f t="shared" si="33"/>
        <v>0</v>
      </c>
      <c r="EA38" s="13">
        <v>0</v>
      </c>
      <c r="EB38" s="13">
        <v>0</v>
      </c>
      <c r="EC38" s="13">
        <f t="shared" si="25"/>
        <v>37452</v>
      </c>
      <c r="ED38" s="13">
        <f t="shared" si="25"/>
        <v>16853.400000000001</v>
      </c>
      <c r="EE38" s="13">
        <f t="shared" si="26"/>
        <v>0</v>
      </c>
      <c r="EH38" s="14"/>
      <c r="EJ38" s="14"/>
      <c r="EK38" s="14"/>
      <c r="EM38" s="14"/>
    </row>
    <row r="39" spans="1:143" s="15" customFormat="1" ht="21.75" customHeight="1">
      <c r="A39" s="12">
        <v>30</v>
      </c>
      <c r="B39" s="28" t="s">
        <v>74</v>
      </c>
      <c r="C39" s="13">
        <v>85560.644</v>
      </c>
      <c r="D39" s="13">
        <v>69167.699600000007</v>
      </c>
      <c r="E39" s="13">
        <f t="shared" si="27"/>
        <v>788419.6</v>
      </c>
      <c r="F39" s="13">
        <f t="shared" si="28"/>
        <v>348367.44000000006</v>
      </c>
      <c r="G39" s="13">
        <f t="shared" si="0"/>
        <v>226626.11120000001</v>
      </c>
      <c r="H39" s="13">
        <f t="shared" si="1"/>
        <v>65.053757951661609</v>
      </c>
      <c r="I39" s="13">
        <f t="shared" si="2"/>
        <v>28.744352778647315</v>
      </c>
      <c r="J39" s="13">
        <f t="shared" si="3"/>
        <v>383167.3</v>
      </c>
      <c r="K39" s="13">
        <f t="shared" si="4"/>
        <v>146011.14000000001</v>
      </c>
      <c r="L39" s="13">
        <f t="shared" si="5"/>
        <v>75797.60119999999</v>
      </c>
      <c r="M39" s="13">
        <f t="shared" si="6"/>
        <v>51.912204233183843</v>
      </c>
      <c r="N39" s="13">
        <f t="shared" si="7"/>
        <v>19.781855393192476</v>
      </c>
      <c r="O39" s="13">
        <f t="shared" si="8"/>
        <v>122800</v>
      </c>
      <c r="P39" s="13">
        <f t="shared" si="9"/>
        <v>42540</v>
      </c>
      <c r="Q39" s="13">
        <f t="shared" si="10"/>
        <v>34033.639800000004</v>
      </c>
      <c r="R39" s="13">
        <f t="shared" si="11"/>
        <v>80.003854724964754</v>
      </c>
      <c r="S39" s="13">
        <f t="shared" si="12"/>
        <v>27.714690390879483</v>
      </c>
      <c r="T39" s="13">
        <v>45450</v>
      </c>
      <c r="U39" s="13">
        <v>13732.5</v>
      </c>
      <c r="V39" s="13">
        <v>6473.8818000000001</v>
      </c>
      <c r="W39" s="13">
        <f t="shared" si="29"/>
        <v>47.142776624795196</v>
      </c>
      <c r="X39" s="13">
        <f t="shared" si="34"/>
        <v>14.243964356435642</v>
      </c>
      <c r="Y39" s="13">
        <v>57000</v>
      </c>
      <c r="Z39" s="13">
        <v>17640</v>
      </c>
      <c r="AA39" s="13">
        <v>10766.633400000001</v>
      </c>
      <c r="AB39" s="13">
        <f t="shared" si="13"/>
        <v>61.035336734693878</v>
      </c>
      <c r="AC39" s="13">
        <f t="shared" si="14"/>
        <v>18.888830526315793</v>
      </c>
      <c r="AD39" s="13">
        <v>77350</v>
      </c>
      <c r="AE39" s="13">
        <v>28807.5</v>
      </c>
      <c r="AF39" s="13">
        <v>27559.758000000002</v>
      </c>
      <c r="AG39" s="13">
        <f t="shared" si="30"/>
        <v>95.668690445196575</v>
      </c>
      <c r="AH39" s="13">
        <f t="shared" si="31"/>
        <v>35.629939237233351</v>
      </c>
      <c r="AI39" s="13">
        <v>9907.1</v>
      </c>
      <c r="AJ39" s="13">
        <v>2910</v>
      </c>
      <c r="AK39" s="13">
        <v>2246.9899999999998</v>
      </c>
      <c r="AL39" s="13">
        <f t="shared" si="15"/>
        <v>77.216151202749131</v>
      </c>
      <c r="AM39" s="13">
        <f t="shared" si="16"/>
        <v>22.68060280001211</v>
      </c>
      <c r="AN39" s="13">
        <v>6400</v>
      </c>
      <c r="AO39" s="13">
        <v>3200</v>
      </c>
      <c r="AP39" s="13">
        <v>2102.6999999999998</v>
      </c>
      <c r="AQ39" s="13">
        <f t="shared" si="17"/>
        <v>65.709374999999994</v>
      </c>
      <c r="AR39" s="13">
        <f t="shared" si="18"/>
        <v>32.854687499999997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397054.80000000005</v>
      </c>
      <c r="AZ39" s="13">
        <v>198527.40000000002</v>
      </c>
      <c r="BA39" s="13">
        <v>148494.20000000001</v>
      </c>
      <c r="BB39" s="13">
        <v>0</v>
      </c>
      <c r="BC39" s="13">
        <v>0</v>
      </c>
      <c r="BD39" s="13">
        <v>0</v>
      </c>
      <c r="BE39" s="13">
        <v>2800.5</v>
      </c>
      <c r="BF39" s="13">
        <v>1400.25</v>
      </c>
      <c r="BG39" s="13">
        <v>793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f t="shared" si="19"/>
        <v>28511</v>
      </c>
      <c r="BO39" s="13">
        <f t="shared" si="19"/>
        <v>8374</v>
      </c>
      <c r="BP39" s="13">
        <f t="shared" si="32"/>
        <v>5606.25</v>
      </c>
      <c r="BQ39" s="13">
        <f t="shared" si="20"/>
        <v>66.948292333412937</v>
      </c>
      <c r="BR39" s="13">
        <f t="shared" si="21"/>
        <v>19.663463224720285</v>
      </c>
      <c r="BS39" s="13">
        <v>20585</v>
      </c>
      <c r="BT39" s="13">
        <v>6874</v>
      </c>
      <c r="BU39" s="13">
        <v>2951.35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7926</v>
      </c>
      <c r="CC39" s="13">
        <v>1500</v>
      </c>
      <c r="CD39" s="13">
        <v>2654.9</v>
      </c>
      <c r="CE39" s="13">
        <v>0</v>
      </c>
      <c r="CF39" s="13">
        <v>0</v>
      </c>
      <c r="CG39" s="13">
        <v>0</v>
      </c>
      <c r="CH39" s="13">
        <v>5397</v>
      </c>
      <c r="CI39" s="13">
        <v>2428.65</v>
      </c>
      <c r="CJ39" s="13">
        <v>1541.31</v>
      </c>
      <c r="CK39" s="13">
        <v>0</v>
      </c>
      <c r="CL39" s="13">
        <v>0</v>
      </c>
      <c r="CM39" s="13">
        <v>0</v>
      </c>
      <c r="CN39" s="13">
        <v>108549.2</v>
      </c>
      <c r="CO39" s="13">
        <v>48847.14</v>
      </c>
      <c r="CP39" s="13">
        <v>15842.157999999999</v>
      </c>
      <c r="CQ39" s="13">
        <v>36264</v>
      </c>
      <c r="CR39" s="13">
        <v>17546</v>
      </c>
      <c r="CS39" s="13">
        <v>7777.4780000000001</v>
      </c>
      <c r="CT39" s="13">
        <v>34000</v>
      </c>
      <c r="CU39" s="13">
        <v>15300.000000000002</v>
      </c>
      <c r="CV39" s="13">
        <v>4177.9350000000004</v>
      </c>
      <c r="CW39" s="13">
        <v>0</v>
      </c>
      <c r="CX39" s="13">
        <v>0</v>
      </c>
      <c r="CY39" s="13">
        <v>0</v>
      </c>
      <c r="CZ39" s="13">
        <v>0</v>
      </c>
      <c r="DA39" s="13">
        <v>0</v>
      </c>
      <c r="DB39" s="13">
        <v>0</v>
      </c>
      <c r="DC39" s="13">
        <v>16000</v>
      </c>
      <c r="DD39" s="13">
        <v>7200</v>
      </c>
      <c r="DE39" s="13">
        <v>1021.295</v>
      </c>
      <c r="DF39" s="13">
        <v>0</v>
      </c>
      <c r="DG39" s="13">
        <f t="shared" si="22"/>
        <v>788419.6</v>
      </c>
      <c r="DH39" s="13">
        <f t="shared" si="23"/>
        <v>348367.44000000006</v>
      </c>
      <c r="DI39" s="13">
        <f t="shared" si="24"/>
        <v>226626.11120000001</v>
      </c>
      <c r="DJ39" s="13">
        <v>0</v>
      </c>
      <c r="DK39" s="13">
        <v>0</v>
      </c>
      <c r="DL39" s="13">
        <v>0</v>
      </c>
      <c r="DM39" s="13">
        <v>0</v>
      </c>
      <c r="DN39" s="13">
        <v>0</v>
      </c>
      <c r="DO39" s="13">
        <v>0</v>
      </c>
      <c r="DP39" s="13">
        <v>0</v>
      </c>
      <c r="DQ39" s="13">
        <v>0</v>
      </c>
      <c r="DR39" s="13">
        <v>0</v>
      </c>
      <c r="DS39" s="13">
        <v>0</v>
      </c>
      <c r="DT39" s="13">
        <v>0</v>
      </c>
      <c r="DU39" s="13">
        <v>0</v>
      </c>
      <c r="DV39" s="13">
        <v>0</v>
      </c>
      <c r="DW39" s="13">
        <v>0</v>
      </c>
      <c r="DX39" s="13">
        <v>0</v>
      </c>
      <c r="DY39" s="13">
        <v>0</v>
      </c>
      <c r="DZ39" s="13">
        <f t="shared" si="33"/>
        <v>0</v>
      </c>
      <c r="EA39" s="13">
        <v>0</v>
      </c>
      <c r="EB39" s="13">
        <v>0</v>
      </c>
      <c r="EC39" s="13">
        <f t="shared" si="25"/>
        <v>0</v>
      </c>
      <c r="ED39" s="13">
        <f t="shared" si="25"/>
        <v>0</v>
      </c>
      <c r="EE39" s="13">
        <f t="shared" si="26"/>
        <v>0</v>
      </c>
      <c r="EH39" s="14"/>
      <c r="EJ39" s="14"/>
      <c r="EK39" s="14"/>
      <c r="EM39" s="14"/>
    </row>
    <row r="40" spans="1:143" s="15" customFormat="1" ht="21.75" customHeight="1">
      <c r="A40" s="12">
        <v>31</v>
      </c>
      <c r="B40" s="28" t="s">
        <v>75</v>
      </c>
      <c r="C40" s="13">
        <v>91.950699999999998</v>
      </c>
      <c r="D40" s="13">
        <v>324.47930000000002</v>
      </c>
      <c r="E40" s="13">
        <f t="shared" si="27"/>
        <v>89485.700000000012</v>
      </c>
      <c r="F40" s="13">
        <f t="shared" si="28"/>
        <v>41690.100000000006</v>
      </c>
      <c r="G40" s="13">
        <f t="shared" si="0"/>
        <v>26786.4925</v>
      </c>
      <c r="H40" s="13">
        <f t="shared" si="1"/>
        <v>64.251446986214944</v>
      </c>
      <c r="I40" s="13">
        <f t="shared" si="2"/>
        <v>29.933824622258076</v>
      </c>
      <c r="J40" s="13">
        <f t="shared" si="3"/>
        <v>28278.5</v>
      </c>
      <c r="K40" s="13">
        <f t="shared" si="4"/>
        <v>10186.5</v>
      </c>
      <c r="L40" s="13">
        <f t="shared" si="5"/>
        <v>5445.9924999999994</v>
      </c>
      <c r="M40" s="13">
        <f t="shared" si="6"/>
        <v>53.46284297845186</v>
      </c>
      <c r="N40" s="13">
        <f t="shared" si="7"/>
        <v>19.258420708311967</v>
      </c>
      <c r="O40" s="13">
        <f t="shared" si="8"/>
        <v>13018</v>
      </c>
      <c r="P40" s="13">
        <f t="shared" si="9"/>
        <v>4100</v>
      </c>
      <c r="Q40" s="13">
        <f t="shared" si="10"/>
        <v>3791.9045000000001</v>
      </c>
      <c r="R40" s="13">
        <f t="shared" si="11"/>
        <v>92.485475609756094</v>
      </c>
      <c r="S40" s="13">
        <f t="shared" si="12"/>
        <v>29.128164848671073</v>
      </c>
      <c r="T40" s="13">
        <v>3745</v>
      </c>
      <c r="U40" s="13">
        <v>1099.0999999999999</v>
      </c>
      <c r="V40" s="13">
        <v>1394.6495</v>
      </c>
      <c r="W40" s="13">
        <f t="shared" si="29"/>
        <v>126.8901373851333</v>
      </c>
      <c r="X40" s="13">
        <f t="shared" si="34"/>
        <v>37.240307076101473</v>
      </c>
      <c r="Y40" s="13">
        <v>1730</v>
      </c>
      <c r="Z40" s="13">
        <v>450</v>
      </c>
      <c r="AA40" s="13">
        <v>314.79899999999998</v>
      </c>
      <c r="AB40" s="13">
        <f t="shared" si="13"/>
        <v>69.955333333333328</v>
      </c>
      <c r="AC40" s="13">
        <f t="shared" si="14"/>
        <v>18.196473988439305</v>
      </c>
      <c r="AD40" s="13">
        <v>9273</v>
      </c>
      <c r="AE40" s="13">
        <v>3000.9</v>
      </c>
      <c r="AF40" s="13">
        <v>2397.2550000000001</v>
      </c>
      <c r="AG40" s="13">
        <f t="shared" si="30"/>
        <v>79.88453463960812</v>
      </c>
      <c r="AH40" s="13">
        <f t="shared" si="31"/>
        <v>25.851989647363315</v>
      </c>
      <c r="AI40" s="13">
        <v>480</v>
      </c>
      <c r="AJ40" s="13">
        <v>145</v>
      </c>
      <c r="AK40" s="13">
        <v>129</v>
      </c>
      <c r="AL40" s="13">
        <f t="shared" si="15"/>
        <v>88.965517241379317</v>
      </c>
      <c r="AM40" s="13">
        <f t="shared" si="16"/>
        <v>26.875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61207.200000000004</v>
      </c>
      <c r="AZ40" s="13">
        <v>30603.600000000002</v>
      </c>
      <c r="BA40" s="13">
        <v>21340.5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v>0</v>
      </c>
      <c r="BN40" s="13">
        <f t="shared" si="19"/>
        <v>2380.5</v>
      </c>
      <c r="BO40" s="13">
        <f t="shared" si="19"/>
        <v>690</v>
      </c>
      <c r="BP40" s="13">
        <f t="shared" si="32"/>
        <v>345.64100000000002</v>
      </c>
      <c r="BQ40" s="13">
        <f t="shared" si="20"/>
        <v>50.092898550724641</v>
      </c>
      <c r="BR40" s="13">
        <f t="shared" si="21"/>
        <v>14.519680739340476</v>
      </c>
      <c r="BS40" s="13">
        <v>2380.5</v>
      </c>
      <c r="BT40" s="13">
        <v>690</v>
      </c>
      <c r="BU40" s="13">
        <v>345.64100000000002</v>
      </c>
      <c r="BV40" s="13">
        <v>0</v>
      </c>
      <c r="BW40" s="13">
        <v>0</v>
      </c>
      <c r="BX40" s="13">
        <v>0</v>
      </c>
      <c r="BY40" s="13">
        <v>0</v>
      </c>
      <c r="BZ40" s="13">
        <v>0</v>
      </c>
      <c r="CA40" s="13">
        <v>0</v>
      </c>
      <c r="CB40" s="13">
        <v>0</v>
      </c>
      <c r="CC40" s="13">
        <v>0</v>
      </c>
      <c r="CD40" s="13">
        <v>0</v>
      </c>
      <c r="CE40" s="13">
        <v>0</v>
      </c>
      <c r="CF40" s="13">
        <v>0</v>
      </c>
      <c r="CG40" s="13">
        <v>0</v>
      </c>
      <c r="CH40" s="13">
        <v>0</v>
      </c>
      <c r="CI40" s="13">
        <v>0</v>
      </c>
      <c r="CJ40" s="13">
        <v>0</v>
      </c>
      <c r="CK40" s="13">
        <v>0</v>
      </c>
      <c r="CL40" s="13">
        <v>0</v>
      </c>
      <c r="CM40" s="13">
        <v>0</v>
      </c>
      <c r="CN40" s="13">
        <v>10670</v>
      </c>
      <c r="CO40" s="13">
        <v>4801.5</v>
      </c>
      <c r="CP40" s="13">
        <v>828.10799999999995</v>
      </c>
      <c r="CQ40" s="13">
        <v>2800</v>
      </c>
      <c r="CR40" s="13">
        <v>930</v>
      </c>
      <c r="CS40" s="13">
        <v>652.476</v>
      </c>
      <c r="CT40" s="13">
        <v>0</v>
      </c>
      <c r="CU40" s="13">
        <v>0</v>
      </c>
      <c r="CV40" s="13">
        <v>0</v>
      </c>
      <c r="CW40" s="13">
        <v>0</v>
      </c>
      <c r="CX40" s="13">
        <v>0</v>
      </c>
      <c r="CY40" s="13">
        <v>0</v>
      </c>
      <c r="CZ40" s="13">
        <v>0</v>
      </c>
      <c r="DA40" s="13">
        <v>0</v>
      </c>
      <c r="DB40" s="13">
        <v>0</v>
      </c>
      <c r="DC40" s="13">
        <v>0</v>
      </c>
      <c r="DD40" s="13">
        <v>0</v>
      </c>
      <c r="DE40" s="13">
        <v>36.54</v>
      </c>
      <c r="DF40" s="13">
        <v>0</v>
      </c>
      <c r="DG40" s="13">
        <f t="shared" si="22"/>
        <v>89485.700000000012</v>
      </c>
      <c r="DH40" s="13">
        <f t="shared" si="23"/>
        <v>40790.100000000006</v>
      </c>
      <c r="DI40" s="13">
        <f t="shared" si="24"/>
        <v>26786.4925</v>
      </c>
      <c r="DJ40" s="13">
        <v>0</v>
      </c>
      <c r="DK40" s="13">
        <v>0</v>
      </c>
      <c r="DL40" s="13">
        <v>0</v>
      </c>
      <c r="DM40" s="13">
        <v>0</v>
      </c>
      <c r="DN40" s="13">
        <v>0</v>
      </c>
      <c r="DO40" s="13">
        <v>0</v>
      </c>
      <c r="DP40" s="13">
        <v>0</v>
      </c>
      <c r="DQ40" s="13">
        <v>0</v>
      </c>
      <c r="DR40" s="13">
        <v>0</v>
      </c>
      <c r="DS40" s="13">
        <v>0</v>
      </c>
      <c r="DT40" s="13">
        <v>0</v>
      </c>
      <c r="DU40" s="13">
        <v>0</v>
      </c>
      <c r="DV40" s="13">
        <v>0</v>
      </c>
      <c r="DW40" s="13">
        <v>900</v>
      </c>
      <c r="DX40" s="13">
        <v>0</v>
      </c>
      <c r="DY40" s="13">
        <v>2000</v>
      </c>
      <c r="DZ40" s="13">
        <f t="shared" si="33"/>
        <v>1000</v>
      </c>
      <c r="EA40" s="13">
        <v>2000</v>
      </c>
      <c r="EB40" s="13">
        <v>0</v>
      </c>
      <c r="EC40" s="13">
        <f t="shared" si="25"/>
        <v>2000</v>
      </c>
      <c r="ED40" s="13">
        <f t="shared" si="25"/>
        <v>1900</v>
      </c>
      <c r="EE40" s="13">
        <f t="shared" si="26"/>
        <v>2000</v>
      </c>
      <c r="EH40" s="14"/>
      <c r="EJ40" s="14"/>
      <c r="EK40" s="14"/>
      <c r="EM40" s="14"/>
    </row>
    <row r="41" spans="1:143" s="15" customFormat="1" ht="21.75" customHeight="1">
      <c r="A41" s="12">
        <v>32</v>
      </c>
      <c r="B41" s="28" t="s">
        <v>76</v>
      </c>
      <c r="C41" s="13">
        <v>6132.5406999999996</v>
      </c>
      <c r="D41" s="13">
        <v>1454.4280000000001</v>
      </c>
      <c r="E41" s="13">
        <f t="shared" si="27"/>
        <v>27776.1</v>
      </c>
      <c r="F41" s="13">
        <f t="shared" si="28"/>
        <v>11042.375</v>
      </c>
      <c r="G41" s="13">
        <f t="shared" si="0"/>
        <v>6346.9490999999998</v>
      </c>
      <c r="H41" s="13">
        <f t="shared" si="1"/>
        <v>57.478115894452053</v>
      </c>
      <c r="I41" s="13">
        <f t="shared" si="2"/>
        <v>22.850396923974209</v>
      </c>
      <c r="J41" s="13">
        <f t="shared" si="3"/>
        <v>17343.300000000003</v>
      </c>
      <c r="K41" s="13">
        <f t="shared" si="4"/>
        <v>5825.9750000000004</v>
      </c>
      <c r="L41" s="13">
        <f t="shared" si="5"/>
        <v>2869.3490999999999</v>
      </c>
      <c r="M41" s="13">
        <f t="shared" si="6"/>
        <v>49.250968292860847</v>
      </c>
      <c r="N41" s="13">
        <f t="shared" si="7"/>
        <v>16.544424071543474</v>
      </c>
      <c r="O41" s="13">
        <f t="shared" si="8"/>
        <v>8006.1</v>
      </c>
      <c r="P41" s="13">
        <f t="shared" si="9"/>
        <v>2799.9750000000004</v>
      </c>
      <c r="Q41" s="13">
        <f t="shared" si="10"/>
        <v>1480.9231</v>
      </c>
      <c r="R41" s="13">
        <f t="shared" si="11"/>
        <v>52.89058295163349</v>
      </c>
      <c r="S41" s="13">
        <f t="shared" si="12"/>
        <v>18.497434456227126</v>
      </c>
      <c r="T41" s="13">
        <v>2849.5</v>
      </c>
      <c r="U41" s="13">
        <v>1282.2750000000001</v>
      </c>
      <c r="V41" s="13">
        <v>42.351100000000002</v>
      </c>
      <c r="W41" s="13">
        <f t="shared" si="29"/>
        <v>3.3028094597492736</v>
      </c>
      <c r="X41" s="13">
        <f t="shared" si="34"/>
        <v>1.4862642568871733</v>
      </c>
      <c r="Y41" s="13">
        <v>5032.6000000000004</v>
      </c>
      <c r="Z41" s="13">
        <v>1300</v>
      </c>
      <c r="AA41" s="13">
        <v>279.32600000000002</v>
      </c>
      <c r="AB41" s="13">
        <f t="shared" si="13"/>
        <v>21.486615384615387</v>
      </c>
      <c r="AC41" s="13">
        <f t="shared" si="14"/>
        <v>5.5503318364264995</v>
      </c>
      <c r="AD41" s="13">
        <v>5156.6000000000004</v>
      </c>
      <c r="AE41" s="13">
        <v>1517.7</v>
      </c>
      <c r="AF41" s="13">
        <v>1438.5719999999999</v>
      </c>
      <c r="AG41" s="13">
        <f t="shared" si="30"/>
        <v>94.786321407392762</v>
      </c>
      <c r="AH41" s="13">
        <f t="shared" si="31"/>
        <v>27.89768452080828</v>
      </c>
      <c r="AI41" s="13">
        <v>698</v>
      </c>
      <c r="AJ41" s="13">
        <v>211</v>
      </c>
      <c r="AK41" s="13">
        <v>211</v>
      </c>
      <c r="AL41" s="13">
        <f t="shared" si="15"/>
        <v>100</v>
      </c>
      <c r="AM41" s="13">
        <f t="shared" si="16"/>
        <v>30.229226361031518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10432.799999999999</v>
      </c>
      <c r="AZ41" s="13">
        <v>5216.3999999999996</v>
      </c>
      <c r="BA41" s="13">
        <v>3477.6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f t="shared" si="19"/>
        <v>1106.5999999999999</v>
      </c>
      <c r="BO41" s="13">
        <f t="shared" si="19"/>
        <v>390</v>
      </c>
      <c r="BP41" s="13">
        <f t="shared" si="32"/>
        <v>415</v>
      </c>
      <c r="BQ41" s="13">
        <f t="shared" si="20"/>
        <v>106.41025641025641</v>
      </c>
      <c r="BR41" s="13">
        <f t="shared" si="21"/>
        <v>37.502259172239292</v>
      </c>
      <c r="BS41" s="13">
        <v>1106.5999999999999</v>
      </c>
      <c r="BT41" s="13">
        <v>390</v>
      </c>
      <c r="BU41" s="13">
        <v>415</v>
      </c>
      <c r="BV41" s="13">
        <v>0</v>
      </c>
      <c r="BW41" s="13">
        <v>0</v>
      </c>
      <c r="BX41" s="13">
        <v>0</v>
      </c>
      <c r="BY41" s="13">
        <v>0</v>
      </c>
      <c r="BZ41" s="13">
        <v>0</v>
      </c>
      <c r="CA41" s="13">
        <v>0</v>
      </c>
      <c r="CB41" s="13">
        <v>0</v>
      </c>
      <c r="CC41" s="13">
        <v>0</v>
      </c>
      <c r="CD41" s="13">
        <v>0</v>
      </c>
      <c r="CE41" s="13">
        <v>0</v>
      </c>
      <c r="CF41" s="13">
        <v>0</v>
      </c>
      <c r="CG41" s="13">
        <v>0</v>
      </c>
      <c r="CH41" s="13">
        <v>0</v>
      </c>
      <c r="CI41" s="13">
        <v>0</v>
      </c>
      <c r="CJ41" s="13">
        <v>0</v>
      </c>
      <c r="CK41" s="13">
        <v>0</v>
      </c>
      <c r="CL41" s="13">
        <v>0</v>
      </c>
      <c r="CM41" s="13">
        <v>0</v>
      </c>
      <c r="CN41" s="13">
        <v>2200</v>
      </c>
      <c r="CO41" s="13">
        <v>990.00000000000011</v>
      </c>
      <c r="CP41" s="13">
        <v>160.1</v>
      </c>
      <c r="CQ41" s="13">
        <v>700</v>
      </c>
      <c r="CR41" s="13">
        <v>340</v>
      </c>
      <c r="CS41" s="13">
        <v>160.1</v>
      </c>
      <c r="CT41" s="13">
        <v>0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0</v>
      </c>
      <c r="DA41" s="13">
        <v>0</v>
      </c>
      <c r="DB41" s="13">
        <v>0</v>
      </c>
      <c r="DC41" s="13">
        <v>300</v>
      </c>
      <c r="DD41" s="13">
        <v>135</v>
      </c>
      <c r="DE41" s="13">
        <v>323</v>
      </c>
      <c r="DF41" s="13">
        <v>0</v>
      </c>
      <c r="DG41" s="13">
        <f t="shared" si="22"/>
        <v>27776.1</v>
      </c>
      <c r="DH41" s="13">
        <f t="shared" si="23"/>
        <v>11042.375</v>
      </c>
      <c r="DI41" s="13">
        <f t="shared" si="24"/>
        <v>6346.9490999999998</v>
      </c>
      <c r="DJ41" s="13">
        <v>0</v>
      </c>
      <c r="DK41" s="13">
        <v>0</v>
      </c>
      <c r="DL41" s="13">
        <v>0</v>
      </c>
      <c r="DM41" s="13">
        <v>0</v>
      </c>
      <c r="DN41" s="13">
        <v>0</v>
      </c>
      <c r="DO41" s="13">
        <v>0</v>
      </c>
      <c r="DP41" s="13">
        <v>0</v>
      </c>
      <c r="DQ41" s="13">
        <v>0</v>
      </c>
      <c r="DR41" s="13">
        <v>0</v>
      </c>
      <c r="DS41" s="13">
        <v>0</v>
      </c>
      <c r="DT41" s="13">
        <v>0</v>
      </c>
      <c r="DU41" s="13">
        <v>0</v>
      </c>
      <c r="DV41" s="13">
        <v>0</v>
      </c>
      <c r="DW41" s="13">
        <v>0</v>
      </c>
      <c r="DX41" s="13">
        <v>0</v>
      </c>
      <c r="DY41" s="13">
        <v>0</v>
      </c>
      <c r="DZ41" s="13">
        <f t="shared" si="33"/>
        <v>0</v>
      </c>
      <c r="EA41" s="13">
        <v>0</v>
      </c>
      <c r="EB41" s="13">
        <v>0</v>
      </c>
      <c r="EC41" s="13">
        <f t="shared" si="25"/>
        <v>0</v>
      </c>
      <c r="ED41" s="13">
        <f t="shared" si="25"/>
        <v>0</v>
      </c>
      <c r="EE41" s="13">
        <f t="shared" si="26"/>
        <v>0</v>
      </c>
      <c r="EH41" s="14"/>
      <c r="EJ41" s="14"/>
      <c r="EK41" s="14"/>
      <c r="EM41" s="14"/>
    </row>
    <row r="42" spans="1:143" s="15" customFormat="1" ht="21.75" customHeight="1">
      <c r="A42" s="12">
        <v>33</v>
      </c>
      <c r="B42" s="28" t="s">
        <v>77</v>
      </c>
      <c r="C42" s="13">
        <v>5103.1791999999996</v>
      </c>
      <c r="D42" s="13">
        <v>35.665599999999998</v>
      </c>
      <c r="E42" s="13">
        <f t="shared" si="27"/>
        <v>16476.900000000001</v>
      </c>
      <c r="F42" s="13">
        <f t="shared" si="28"/>
        <v>8219.2650000000012</v>
      </c>
      <c r="G42" s="13">
        <f t="shared" ref="G42:G51" si="35">DI42+EE42-EA42</f>
        <v>6101.6523000000007</v>
      </c>
      <c r="H42" s="13">
        <f t="shared" si="1"/>
        <v>74.2359846044628</v>
      </c>
      <c r="I42" s="13">
        <f t="shared" si="2"/>
        <v>37.031555086211604</v>
      </c>
      <c r="J42" s="13">
        <f t="shared" si="3"/>
        <v>4349.7</v>
      </c>
      <c r="K42" s="13">
        <f t="shared" si="4"/>
        <v>2155.665</v>
      </c>
      <c r="L42" s="13">
        <f t="shared" si="5"/>
        <v>1734.3523</v>
      </c>
      <c r="M42" s="13">
        <f t="shared" si="6"/>
        <v>80.455557797709758</v>
      </c>
      <c r="N42" s="13">
        <f t="shared" si="7"/>
        <v>39.872917672483162</v>
      </c>
      <c r="O42" s="13">
        <f t="shared" si="8"/>
        <v>1770</v>
      </c>
      <c r="P42" s="13">
        <f t="shared" si="9"/>
        <v>885</v>
      </c>
      <c r="Q42" s="13">
        <f t="shared" si="10"/>
        <v>821.04429999999991</v>
      </c>
      <c r="R42" s="13">
        <f t="shared" si="11"/>
        <v>92.773367231638403</v>
      </c>
      <c r="S42" s="13">
        <f t="shared" si="12"/>
        <v>46.386683615819202</v>
      </c>
      <c r="T42" s="13">
        <v>270</v>
      </c>
      <c r="U42" s="13">
        <v>121.50000000000001</v>
      </c>
      <c r="V42" s="13">
        <v>61.1723</v>
      </c>
      <c r="W42" s="13">
        <f t="shared" si="29"/>
        <v>50.347572016460894</v>
      </c>
      <c r="X42" s="13">
        <f t="shared" si="34"/>
        <v>22.656407407407407</v>
      </c>
      <c r="Y42" s="13">
        <v>1500</v>
      </c>
      <c r="Z42" s="13">
        <v>750</v>
      </c>
      <c r="AA42" s="13">
        <v>555.42200000000003</v>
      </c>
      <c r="AB42" s="13">
        <f t="shared" si="13"/>
        <v>74.056266666666673</v>
      </c>
      <c r="AC42" s="13">
        <f t="shared" si="14"/>
        <v>37.028133333333336</v>
      </c>
      <c r="AD42" s="13">
        <v>1500</v>
      </c>
      <c r="AE42" s="13">
        <v>763.5</v>
      </c>
      <c r="AF42" s="13">
        <v>759.87199999999996</v>
      </c>
      <c r="AG42" s="13">
        <f t="shared" si="30"/>
        <v>99.524819908316957</v>
      </c>
      <c r="AH42" s="13">
        <f t="shared" si="31"/>
        <v>50.658133333333332</v>
      </c>
      <c r="AI42" s="13">
        <v>300</v>
      </c>
      <c r="AJ42" s="13">
        <v>150</v>
      </c>
      <c r="AK42" s="13">
        <v>62</v>
      </c>
      <c r="AL42" s="13">
        <f t="shared" si="15"/>
        <v>41.333333333333336</v>
      </c>
      <c r="AM42" s="13">
        <f t="shared" si="16"/>
        <v>20.666666666666668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12127.2</v>
      </c>
      <c r="AZ42" s="13">
        <v>6063.6</v>
      </c>
      <c r="BA42" s="13">
        <v>4367.3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>
        <f t="shared" ref="BN42:BO51" si="36">BS42+BV42+BY42+CB42</f>
        <v>400</v>
      </c>
      <c r="BO42" s="13">
        <f t="shared" si="36"/>
        <v>199.8</v>
      </c>
      <c r="BP42" s="13">
        <f t="shared" ref="BP42:BP51" si="37">BU42+BX42+CA42+CD42</f>
        <v>213.6</v>
      </c>
      <c r="BQ42" s="13">
        <f t="shared" si="20"/>
        <v>106.9069069069069</v>
      </c>
      <c r="BR42" s="13">
        <f t="shared" si="21"/>
        <v>53.400000000000006</v>
      </c>
      <c r="BS42" s="13">
        <v>400</v>
      </c>
      <c r="BT42" s="13">
        <v>199.8</v>
      </c>
      <c r="BU42" s="13">
        <v>213.6</v>
      </c>
      <c r="BV42" s="13">
        <v>0</v>
      </c>
      <c r="BW42" s="13">
        <v>0</v>
      </c>
      <c r="BX42" s="13">
        <v>0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3">
        <v>0</v>
      </c>
      <c r="CE42" s="13">
        <v>0</v>
      </c>
      <c r="CF42" s="13">
        <v>0</v>
      </c>
      <c r="CG42" s="13">
        <v>0</v>
      </c>
      <c r="CH42" s="13">
        <v>0</v>
      </c>
      <c r="CI42" s="13">
        <v>0</v>
      </c>
      <c r="CJ42" s="13">
        <v>0</v>
      </c>
      <c r="CK42" s="13">
        <v>0</v>
      </c>
      <c r="CL42" s="13">
        <v>0</v>
      </c>
      <c r="CM42" s="13">
        <v>0</v>
      </c>
      <c r="CN42" s="13">
        <v>300</v>
      </c>
      <c r="CO42" s="13">
        <v>135</v>
      </c>
      <c r="CP42" s="13">
        <v>82.25</v>
      </c>
      <c r="CQ42" s="13">
        <v>300</v>
      </c>
      <c r="CR42" s="13">
        <v>150</v>
      </c>
      <c r="CS42" s="13">
        <v>82.25</v>
      </c>
      <c r="CT42" s="13">
        <v>0</v>
      </c>
      <c r="CU42" s="13">
        <v>0</v>
      </c>
      <c r="CV42" s="13">
        <v>0</v>
      </c>
      <c r="CW42" s="13">
        <v>0</v>
      </c>
      <c r="CX42" s="13">
        <v>0</v>
      </c>
      <c r="CY42" s="13">
        <v>0</v>
      </c>
      <c r="CZ42" s="13">
        <v>0</v>
      </c>
      <c r="DA42" s="13">
        <v>0</v>
      </c>
      <c r="DB42" s="13">
        <v>0</v>
      </c>
      <c r="DC42" s="13">
        <v>79.7</v>
      </c>
      <c r="DD42" s="13">
        <v>35.865000000000002</v>
      </c>
      <c r="DE42" s="13">
        <v>3.5999999999999997E-2</v>
      </c>
      <c r="DF42" s="13">
        <v>0</v>
      </c>
      <c r="DG42" s="13">
        <f t="shared" si="22"/>
        <v>16476.900000000001</v>
      </c>
      <c r="DH42" s="13">
        <f t="shared" si="23"/>
        <v>8219.2650000000012</v>
      </c>
      <c r="DI42" s="13">
        <f t="shared" si="24"/>
        <v>6101.6523000000007</v>
      </c>
      <c r="DJ42" s="13">
        <v>0</v>
      </c>
      <c r="DK42" s="13">
        <v>0</v>
      </c>
      <c r="DL42" s="13">
        <v>0</v>
      </c>
      <c r="DM42" s="13">
        <v>0</v>
      </c>
      <c r="DN42" s="13">
        <v>0</v>
      </c>
      <c r="DO42" s="13">
        <v>0</v>
      </c>
      <c r="DP42" s="13">
        <v>0</v>
      </c>
      <c r="DQ42" s="13">
        <v>0</v>
      </c>
      <c r="DR42" s="13">
        <v>0</v>
      </c>
      <c r="DS42" s="13">
        <v>0</v>
      </c>
      <c r="DT42" s="13">
        <v>0</v>
      </c>
      <c r="DU42" s="13">
        <v>0</v>
      </c>
      <c r="DV42" s="13">
        <v>0</v>
      </c>
      <c r="DW42" s="13">
        <v>0</v>
      </c>
      <c r="DX42" s="13">
        <v>0</v>
      </c>
      <c r="DY42" s="13">
        <v>0</v>
      </c>
      <c r="DZ42" s="13">
        <f t="shared" si="33"/>
        <v>0</v>
      </c>
      <c r="EA42" s="13">
        <v>0</v>
      </c>
      <c r="EB42" s="13">
        <v>0</v>
      </c>
      <c r="EC42" s="13">
        <f t="shared" ref="EC42:ED51" si="38">DJ42+DM42+DP42+DS42+DV42+DY42</f>
        <v>0</v>
      </c>
      <c r="ED42" s="13">
        <f t="shared" si="38"/>
        <v>0</v>
      </c>
      <c r="EE42" s="13">
        <f t="shared" si="26"/>
        <v>0</v>
      </c>
      <c r="EH42" s="14"/>
      <c r="EJ42" s="14"/>
      <c r="EK42" s="14"/>
      <c r="EM42" s="14"/>
    </row>
    <row r="43" spans="1:143" s="15" customFormat="1" ht="21.75" customHeight="1">
      <c r="A43" s="12">
        <v>34</v>
      </c>
      <c r="B43" s="28" t="s">
        <v>78</v>
      </c>
      <c r="C43" s="13">
        <v>2523.4708000000001</v>
      </c>
      <c r="D43" s="13">
        <v>5224.9247999999998</v>
      </c>
      <c r="E43" s="13">
        <f t="shared" si="27"/>
        <v>79997.5</v>
      </c>
      <c r="F43" s="13">
        <f t="shared" si="28"/>
        <v>37954.699999999997</v>
      </c>
      <c r="G43" s="13">
        <f t="shared" si="35"/>
        <v>21791.818899999998</v>
      </c>
      <c r="H43" s="13">
        <f t="shared" si="1"/>
        <v>57.415336967490191</v>
      </c>
      <c r="I43" s="13">
        <f t="shared" si="2"/>
        <v>27.240624894527954</v>
      </c>
      <c r="J43" s="13">
        <f t="shared" si="3"/>
        <v>33280.300000000003</v>
      </c>
      <c r="K43" s="13">
        <f t="shared" si="4"/>
        <v>14596.1</v>
      </c>
      <c r="L43" s="13">
        <f t="shared" si="5"/>
        <v>4980.3189000000002</v>
      </c>
      <c r="M43" s="13">
        <f t="shared" si="6"/>
        <v>34.12088777139099</v>
      </c>
      <c r="N43" s="13">
        <f t="shared" si="7"/>
        <v>14.964765642136637</v>
      </c>
      <c r="O43" s="13">
        <f t="shared" si="8"/>
        <v>5160</v>
      </c>
      <c r="P43" s="13">
        <f t="shared" si="9"/>
        <v>2360</v>
      </c>
      <c r="Q43" s="13">
        <f t="shared" si="10"/>
        <v>2030.9648999999999</v>
      </c>
      <c r="R43" s="13">
        <f t="shared" si="11"/>
        <v>86.057834745762705</v>
      </c>
      <c r="S43" s="13">
        <f t="shared" si="12"/>
        <v>39.359784883720927</v>
      </c>
      <c r="T43" s="13">
        <v>360</v>
      </c>
      <c r="U43" s="13">
        <v>162</v>
      </c>
      <c r="V43" s="13">
        <v>47.505899999999997</v>
      </c>
      <c r="W43" s="13">
        <f t="shared" si="29"/>
        <v>29.324629629629626</v>
      </c>
      <c r="X43" s="13">
        <f t="shared" si="34"/>
        <v>13.196083333333334</v>
      </c>
      <c r="Y43" s="13">
        <v>4212</v>
      </c>
      <c r="Z43" s="13">
        <v>1450</v>
      </c>
      <c r="AA43" s="13">
        <v>1073.4269999999999</v>
      </c>
      <c r="AB43" s="13">
        <f t="shared" si="13"/>
        <v>74.029448275862066</v>
      </c>
      <c r="AC43" s="13">
        <f t="shared" si="14"/>
        <v>25.484971509971508</v>
      </c>
      <c r="AD43" s="13">
        <v>4800</v>
      </c>
      <c r="AE43" s="13">
        <v>2198</v>
      </c>
      <c r="AF43" s="13">
        <v>1983.4590000000001</v>
      </c>
      <c r="AG43" s="13">
        <f t="shared" si="30"/>
        <v>90.23926296633303</v>
      </c>
      <c r="AH43" s="13">
        <f t="shared" si="31"/>
        <v>41.322062500000001</v>
      </c>
      <c r="AI43" s="13">
        <v>484.4</v>
      </c>
      <c r="AJ43" s="13">
        <v>230</v>
      </c>
      <c r="AK43" s="13">
        <v>196.8</v>
      </c>
      <c r="AL43" s="13">
        <f t="shared" si="15"/>
        <v>85.565217391304344</v>
      </c>
      <c r="AM43" s="13">
        <f t="shared" si="16"/>
        <v>40.627580511973584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46717.2</v>
      </c>
      <c r="AZ43" s="13">
        <v>23358.6</v>
      </c>
      <c r="BA43" s="13">
        <v>16811.5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f t="shared" si="36"/>
        <v>165.9</v>
      </c>
      <c r="BO43" s="13">
        <f t="shared" si="36"/>
        <v>90</v>
      </c>
      <c r="BP43" s="13">
        <f t="shared" si="37"/>
        <v>20</v>
      </c>
      <c r="BQ43" s="13">
        <f t="shared" si="20"/>
        <v>22.222222222222221</v>
      </c>
      <c r="BR43" s="13">
        <f t="shared" si="21"/>
        <v>12.055455093429776</v>
      </c>
      <c r="BS43" s="13">
        <v>165.9</v>
      </c>
      <c r="BT43" s="13">
        <v>90</v>
      </c>
      <c r="BU43" s="13">
        <v>20</v>
      </c>
      <c r="BV43" s="13">
        <v>0</v>
      </c>
      <c r="BW43" s="13">
        <v>0</v>
      </c>
      <c r="BX43" s="13">
        <v>0</v>
      </c>
      <c r="BY43" s="13">
        <v>0</v>
      </c>
      <c r="BZ43" s="13">
        <v>0</v>
      </c>
      <c r="CA43" s="13">
        <v>0</v>
      </c>
      <c r="CB43" s="13">
        <v>0</v>
      </c>
      <c r="CC43" s="13">
        <v>0</v>
      </c>
      <c r="CD43" s="13">
        <v>0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9000</v>
      </c>
      <c r="CO43" s="13">
        <v>4050.0000000000005</v>
      </c>
      <c r="CP43" s="13">
        <v>1009.2809999999999</v>
      </c>
      <c r="CQ43" s="13">
        <v>3800</v>
      </c>
      <c r="CR43" s="13">
        <v>1730</v>
      </c>
      <c r="CS43" s="13">
        <v>1009.2809999999999</v>
      </c>
      <c r="CT43" s="13">
        <v>13000</v>
      </c>
      <c r="CU43" s="13">
        <v>5850</v>
      </c>
      <c r="CV43" s="13">
        <v>649.846</v>
      </c>
      <c r="CW43" s="13">
        <v>0</v>
      </c>
      <c r="CX43" s="13">
        <v>0</v>
      </c>
      <c r="CY43" s="13">
        <v>0</v>
      </c>
      <c r="CZ43" s="13">
        <v>0</v>
      </c>
      <c r="DA43" s="13">
        <v>0</v>
      </c>
      <c r="DB43" s="13">
        <v>0</v>
      </c>
      <c r="DC43" s="13">
        <v>1258</v>
      </c>
      <c r="DD43" s="13">
        <v>566.1</v>
      </c>
      <c r="DE43" s="13">
        <v>0</v>
      </c>
      <c r="DF43" s="13">
        <v>0</v>
      </c>
      <c r="DG43" s="13">
        <f t="shared" si="22"/>
        <v>79997.5</v>
      </c>
      <c r="DH43" s="13">
        <f t="shared" si="23"/>
        <v>37954.699999999997</v>
      </c>
      <c r="DI43" s="13">
        <f t="shared" si="24"/>
        <v>21791.818899999998</v>
      </c>
      <c r="DJ43" s="13">
        <v>0</v>
      </c>
      <c r="DK43" s="13">
        <v>0</v>
      </c>
      <c r="DL43" s="13">
        <v>0</v>
      </c>
      <c r="DM43" s="13">
        <v>0</v>
      </c>
      <c r="DN43" s="13">
        <v>0</v>
      </c>
      <c r="DO43" s="13">
        <v>0</v>
      </c>
      <c r="DP43" s="13">
        <v>0</v>
      </c>
      <c r="DQ43" s="13">
        <v>0</v>
      </c>
      <c r="DR43" s="13">
        <v>0</v>
      </c>
      <c r="DS43" s="13">
        <v>0</v>
      </c>
      <c r="DT43" s="13">
        <v>0</v>
      </c>
      <c r="DU43" s="13">
        <v>0</v>
      </c>
      <c r="DV43" s="13">
        <v>0</v>
      </c>
      <c r="DW43" s="13">
        <v>0</v>
      </c>
      <c r="DX43" s="13">
        <v>0</v>
      </c>
      <c r="DY43" s="13">
        <v>0</v>
      </c>
      <c r="DZ43" s="13">
        <f t="shared" si="33"/>
        <v>0</v>
      </c>
      <c r="EA43" s="13">
        <v>0</v>
      </c>
      <c r="EB43" s="13">
        <v>0</v>
      </c>
      <c r="EC43" s="13">
        <f t="shared" si="38"/>
        <v>0</v>
      </c>
      <c r="ED43" s="13">
        <f t="shared" si="38"/>
        <v>0</v>
      </c>
      <c r="EE43" s="13">
        <f t="shared" si="26"/>
        <v>0</v>
      </c>
      <c r="EH43" s="14"/>
      <c r="EJ43" s="14"/>
      <c r="EK43" s="14"/>
      <c r="EM43" s="14"/>
    </row>
    <row r="44" spans="1:143" s="15" customFormat="1" ht="21.75" customHeight="1">
      <c r="A44" s="12">
        <v>35</v>
      </c>
      <c r="B44" s="29" t="s">
        <v>79</v>
      </c>
      <c r="C44" s="13">
        <v>8340.9451000000008</v>
      </c>
      <c r="D44" s="13">
        <v>9285.3011999999999</v>
      </c>
      <c r="E44" s="13">
        <f t="shared" si="27"/>
        <v>34252.400000000001</v>
      </c>
      <c r="F44" s="13">
        <f t="shared" si="28"/>
        <v>17038.2</v>
      </c>
      <c r="G44" s="13">
        <f t="shared" si="35"/>
        <v>10053.947099999999</v>
      </c>
      <c r="H44" s="13">
        <f t="shared" si="1"/>
        <v>59.008270239814053</v>
      </c>
      <c r="I44" s="13">
        <f t="shared" si="2"/>
        <v>29.352533253144301</v>
      </c>
      <c r="J44" s="13">
        <f t="shared" si="3"/>
        <v>9926</v>
      </c>
      <c r="K44" s="13">
        <f t="shared" si="4"/>
        <v>4875</v>
      </c>
      <c r="L44" s="13">
        <f t="shared" si="5"/>
        <v>1945.2471000000003</v>
      </c>
      <c r="M44" s="13">
        <f t="shared" si="6"/>
        <v>39.902504615384622</v>
      </c>
      <c r="N44" s="13">
        <f t="shared" si="7"/>
        <v>19.597492444086239</v>
      </c>
      <c r="O44" s="13">
        <f t="shared" si="8"/>
        <v>4166</v>
      </c>
      <c r="P44" s="13">
        <f t="shared" si="9"/>
        <v>2100</v>
      </c>
      <c r="Q44" s="13">
        <f t="shared" si="10"/>
        <v>829.74009999999998</v>
      </c>
      <c r="R44" s="13">
        <f t="shared" si="11"/>
        <v>39.511433333333336</v>
      </c>
      <c r="S44" s="13">
        <f t="shared" si="12"/>
        <v>19.916949111857896</v>
      </c>
      <c r="T44" s="13">
        <v>66</v>
      </c>
      <c r="U44" s="13">
        <v>29.700000000000003</v>
      </c>
      <c r="V44" s="13">
        <v>40.292099999999998</v>
      </c>
      <c r="W44" s="13">
        <f t="shared" si="29"/>
        <v>135.66363636363633</v>
      </c>
      <c r="X44" s="13">
        <f t="shared" si="34"/>
        <v>61.048636363636355</v>
      </c>
      <c r="Y44" s="13">
        <v>3100</v>
      </c>
      <c r="Z44" s="13">
        <v>1560</v>
      </c>
      <c r="AA44" s="13">
        <v>817.49400000000003</v>
      </c>
      <c r="AB44" s="13">
        <f t="shared" si="13"/>
        <v>52.403461538461535</v>
      </c>
      <c r="AC44" s="13">
        <f t="shared" si="14"/>
        <v>26.370774193548385</v>
      </c>
      <c r="AD44" s="13">
        <v>4100</v>
      </c>
      <c r="AE44" s="13">
        <v>2070.3000000000002</v>
      </c>
      <c r="AF44" s="13">
        <v>789.44799999999998</v>
      </c>
      <c r="AG44" s="13">
        <f t="shared" si="30"/>
        <v>38.132058155822826</v>
      </c>
      <c r="AH44" s="13">
        <f t="shared" si="31"/>
        <v>19.254829268292685</v>
      </c>
      <c r="AI44" s="13">
        <v>350</v>
      </c>
      <c r="AJ44" s="13">
        <v>150</v>
      </c>
      <c r="AK44" s="13">
        <v>82.5</v>
      </c>
      <c r="AL44" s="13">
        <f t="shared" si="15"/>
        <v>55.000000000000007</v>
      </c>
      <c r="AM44" s="13">
        <f t="shared" si="16"/>
        <v>23.571428571428569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24326.400000000001</v>
      </c>
      <c r="AZ44" s="13">
        <v>12163.2</v>
      </c>
      <c r="BA44" s="13">
        <v>8108.7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>
        <f t="shared" si="36"/>
        <v>510</v>
      </c>
      <c r="BO44" s="13">
        <f t="shared" si="36"/>
        <v>255</v>
      </c>
      <c r="BP44" s="13">
        <f t="shared" si="37"/>
        <v>6</v>
      </c>
      <c r="BQ44" s="13">
        <f t="shared" si="20"/>
        <v>2.3529411764705883</v>
      </c>
      <c r="BR44" s="13">
        <f t="shared" si="21"/>
        <v>1.1764705882352942</v>
      </c>
      <c r="BS44" s="13">
        <v>510</v>
      </c>
      <c r="BT44" s="13">
        <v>255</v>
      </c>
      <c r="BU44" s="13">
        <v>6</v>
      </c>
      <c r="BV44" s="13">
        <v>0</v>
      </c>
      <c r="BW44" s="13">
        <v>0</v>
      </c>
      <c r="BX44" s="13">
        <v>0</v>
      </c>
      <c r="BY44" s="13">
        <v>0</v>
      </c>
      <c r="BZ44" s="13">
        <v>0</v>
      </c>
      <c r="CA44" s="13">
        <v>0</v>
      </c>
      <c r="CB44" s="13">
        <v>0</v>
      </c>
      <c r="CC44" s="13">
        <v>0</v>
      </c>
      <c r="CD44" s="13">
        <v>0</v>
      </c>
      <c r="CE44" s="13">
        <v>0</v>
      </c>
      <c r="CF44" s="13">
        <v>0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0</v>
      </c>
      <c r="CM44" s="13">
        <v>0</v>
      </c>
      <c r="CN44" s="13">
        <v>1600</v>
      </c>
      <c r="CO44" s="13">
        <v>720.00000000000011</v>
      </c>
      <c r="CP44" s="13">
        <v>142.62299999999999</v>
      </c>
      <c r="CQ44" s="13">
        <v>1300</v>
      </c>
      <c r="CR44" s="13">
        <v>550</v>
      </c>
      <c r="CS44" s="13">
        <v>142.62299999999999</v>
      </c>
      <c r="CT44" s="13">
        <v>0</v>
      </c>
      <c r="CU44" s="13">
        <v>0</v>
      </c>
      <c r="CV44" s="13">
        <v>0</v>
      </c>
      <c r="CW44" s="13">
        <v>0</v>
      </c>
      <c r="CX44" s="13">
        <v>0</v>
      </c>
      <c r="CY44" s="13">
        <v>0</v>
      </c>
      <c r="CZ44" s="13">
        <v>0</v>
      </c>
      <c r="DA44" s="13">
        <v>0</v>
      </c>
      <c r="DB44" s="13">
        <v>0</v>
      </c>
      <c r="DC44" s="13">
        <v>200</v>
      </c>
      <c r="DD44" s="13">
        <v>90.000000000000014</v>
      </c>
      <c r="DE44" s="13">
        <v>66.89</v>
      </c>
      <c r="DF44" s="13">
        <v>0</v>
      </c>
      <c r="DG44" s="13">
        <f t="shared" si="22"/>
        <v>34252.400000000001</v>
      </c>
      <c r="DH44" s="13">
        <f t="shared" si="23"/>
        <v>17038.2</v>
      </c>
      <c r="DI44" s="13">
        <f t="shared" si="24"/>
        <v>10053.947099999999</v>
      </c>
      <c r="DJ44" s="13">
        <v>0</v>
      </c>
      <c r="DK44" s="13">
        <v>0</v>
      </c>
      <c r="DL44" s="13">
        <v>0</v>
      </c>
      <c r="DM44" s="13">
        <v>0</v>
      </c>
      <c r="DN44" s="13">
        <v>0</v>
      </c>
      <c r="DO44" s="13">
        <v>0</v>
      </c>
      <c r="DP44" s="13">
        <v>0</v>
      </c>
      <c r="DQ44" s="13">
        <v>0</v>
      </c>
      <c r="DR44" s="13">
        <v>0</v>
      </c>
      <c r="DS44" s="13">
        <v>0</v>
      </c>
      <c r="DT44" s="13">
        <v>0</v>
      </c>
      <c r="DU44" s="13">
        <v>0</v>
      </c>
      <c r="DV44" s="13">
        <v>0</v>
      </c>
      <c r="DW44" s="13">
        <v>0</v>
      </c>
      <c r="DX44" s="13">
        <v>0</v>
      </c>
      <c r="DY44" s="13">
        <v>0</v>
      </c>
      <c r="DZ44" s="13">
        <f t="shared" si="33"/>
        <v>0</v>
      </c>
      <c r="EA44" s="13">
        <v>0</v>
      </c>
      <c r="EB44" s="13">
        <v>0</v>
      </c>
      <c r="EC44" s="13">
        <f t="shared" si="38"/>
        <v>0</v>
      </c>
      <c r="ED44" s="13">
        <f t="shared" si="38"/>
        <v>0</v>
      </c>
      <c r="EE44" s="13">
        <f t="shared" si="26"/>
        <v>0</v>
      </c>
      <c r="EH44" s="14"/>
      <c r="EJ44" s="14"/>
      <c r="EK44" s="14"/>
      <c r="EM44" s="14"/>
    </row>
    <row r="45" spans="1:143" s="15" customFormat="1" ht="21.75" customHeight="1">
      <c r="A45" s="12">
        <v>36</v>
      </c>
      <c r="B45" s="28" t="s">
        <v>80</v>
      </c>
      <c r="C45" s="13">
        <v>25722.728299999999</v>
      </c>
      <c r="D45" s="13">
        <v>14684.5682</v>
      </c>
      <c r="E45" s="13">
        <f t="shared" si="27"/>
        <v>219387.4</v>
      </c>
      <c r="F45" s="13">
        <f t="shared" si="28"/>
        <v>93524</v>
      </c>
      <c r="G45" s="13">
        <f t="shared" si="35"/>
        <v>62376.898800000003</v>
      </c>
      <c r="H45" s="13">
        <f t="shared" si="1"/>
        <v>66.696140883623457</v>
      </c>
      <c r="I45" s="13">
        <f t="shared" si="2"/>
        <v>28.432306869036239</v>
      </c>
      <c r="J45" s="13">
        <f t="shared" si="3"/>
        <v>126345.4</v>
      </c>
      <c r="K45" s="13">
        <f t="shared" si="4"/>
        <v>47003</v>
      </c>
      <c r="L45" s="13">
        <f t="shared" si="5"/>
        <v>27760.2988</v>
      </c>
      <c r="M45" s="13">
        <f t="shared" si="6"/>
        <v>59.060695700274458</v>
      </c>
      <c r="N45" s="13">
        <f t="shared" si="7"/>
        <v>21.971752671644555</v>
      </c>
      <c r="O45" s="13">
        <f t="shared" si="8"/>
        <v>46855.4</v>
      </c>
      <c r="P45" s="13">
        <f t="shared" si="9"/>
        <v>15000</v>
      </c>
      <c r="Q45" s="13">
        <f t="shared" si="10"/>
        <v>10887.8838</v>
      </c>
      <c r="R45" s="13">
        <f t="shared" si="11"/>
        <v>72.585892000000001</v>
      </c>
      <c r="S45" s="13">
        <f t="shared" si="12"/>
        <v>23.237201688599392</v>
      </c>
      <c r="T45" s="13">
        <v>15155.6</v>
      </c>
      <c r="U45" s="13">
        <v>4735.1000000000004</v>
      </c>
      <c r="V45" s="13">
        <v>2902.8537999999999</v>
      </c>
      <c r="W45" s="13">
        <f t="shared" si="29"/>
        <v>61.305015733564225</v>
      </c>
      <c r="X45" s="13">
        <f t="shared" si="34"/>
        <v>19.153671250230936</v>
      </c>
      <c r="Y45" s="13">
        <v>18150</v>
      </c>
      <c r="Z45" s="13">
        <v>6000</v>
      </c>
      <c r="AA45" s="13">
        <v>2777.127</v>
      </c>
      <c r="AB45" s="13">
        <f t="shared" si="13"/>
        <v>46.285449999999997</v>
      </c>
      <c r="AC45" s="13">
        <f t="shared" si="14"/>
        <v>15.30097520661157</v>
      </c>
      <c r="AD45" s="13">
        <v>31699.8</v>
      </c>
      <c r="AE45" s="13">
        <v>10264.9</v>
      </c>
      <c r="AF45" s="13">
        <v>7985.03</v>
      </c>
      <c r="AG45" s="13">
        <f t="shared" si="30"/>
        <v>77.789652115461422</v>
      </c>
      <c r="AH45" s="13">
        <f t="shared" si="31"/>
        <v>25.189528009640437</v>
      </c>
      <c r="AI45" s="13">
        <v>5500</v>
      </c>
      <c r="AJ45" s="13">
        <v>2500</v>
      </c>
      <c r="AK45" s="13">
        <v>1797.1</v>
      </c>
      <c r="AL45" s="13">
        <f t="shared" si="15"/>
        <v>71.883999999999986</v>
      </c>
      <c r="AM45" s="13">
        <f t="shared" si="16"/>
        <v>32.674545454545452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93042</v>
      </c>
      <c r="AZ45" s="13">
        <v>46521</v>
      </c>
      <c r="BA45" s="13">
        <v>31014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3602.6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v>0</v>
      </c>
      <c r="BN45" s="13">
        <f t="shared" si="36"/>
        <v>16500</v>
      </c>
      <c r="BO45" s="13">
        <f t="shared" si="36"/>
        <v>5800</v>
      </c>
      <c r="BP45" s="13">
        <f t="shared" si="37"/>
        <v>4243.1539999999995</v>
      </c>
      <c r="BQ45" s="13">
        <f t="shared" si="20"/>
        <v>73.157827586206892</v>
      </c>
      <c r="BR45" s="13">
        <f t="shared" si="21"/>
        <v>25.716084848484844</v>
      </c>
      <c r="BS45" s="13">
        <v>15000</v>
      </c>
      <c r="BT45" s="13">
        <v>5125</v>
      </c>
      <c r="BU45" s="13">
        <v>4078.7539999999999</v>
      </c>
      <c r="BV45" s="13">
        <v>0</v>
      </c>
      <c r="BW45" s="13">
        <v>0</v>
      </c>
      <c r="BX45" s="13">
        <v>0</v>
      </c>
      <c r="BY45" s="13">
        <v>0</v>
      </c>
      <c r="BZ45" s="13">
        <v>0</v>
      </c>
      <c r="CA45" s="13">
        <v>0</v>
      </c>
      <c r="CB45" s="13">
        <v>1500</v>
      </c>
      <c r="CC45" s="13">
        <v>675</v>
      </c>
      <c r="CD45" s="13">
        <v>164.4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0</v>
      </c>
      <c r="CM45" s="13">
        <v>0</v>
      </c>
      <c r="CN45" s="13">
        <v>38000</v>
      </c>
      <c r="CO45" s="13">
        <v>17100</v>
      </c>
      <c r="CP45" s="13">
        <v>8031.6840000000002</v>
      </c>
      <c r="CQ45" s="13">
        <v>11000</v>
      </c>
      <c r="CR45" s="13">
        <v>4500</v>
      </c>
      <c r="CS45" s="13">
        <v>2222.2139999999999</v>
      </c>
      <c r="CT45" s="13">
        <v>0</v>
      </c>
      <c r="CU45" s="13">
        <v>0</v>
      </c>
      <c r="CV45" s="13">
        <v>0</v>
      </c>
      <c r="CW45" s="13">
        <v>0</v>
      </c>
      <c r="CX45" s="13">
        <v>0</v>
      </c>
      <c r="CY45" s="13">
        <v>0</v>
      </c>
      <c r="CZ45" s="13">
        <v>0</v>
      </c>
      <c r="DA45" s="13">
        <v>0</v>
      </c>
      <c r="DB45" s="13">
        <v>0</v>
      </c>
      <c r="DC45" s="13">
        <v>1340</v>
      </c>
      <c r="DD45" s="13">
        <v>603.00000000000011</v>
      </c>
      <c r="DE45" s="13">
        <v>23.35</v>
      </c>
      <c r="DF45" s="13">
        <v>0</v>
      </c>
      <c r="DG45" s="13">
        <f t="shared" si="22"/>
        <v>219387.4</v>
      </c>
      <c r="DH45" s="13">
        <f t="shared" si="23"/>
        <v>93524</v>
      </c>
      <c r="DI45" s="13">
        <f t="shared" si="24"/>
        <v>62376.898800000003</v>
      </c>
      <c r="DJ45" s="13">
        <v>0</v>
      </c>
      <c r="DK45" s="13">
        <v>0</v>
      </c>
      <c r="DL45" s="13">
        <v>0</v>
      </c>
      <c r="DM45" s="13">
        <v>0</v>
      </c>
      <c r="DN45" s="13">
        <v>0</v>
      </c>
      <c r="DO45" s="13">
        <v>0</v>
      </c>
      <c r="DP45" s="13">
        <v>0</v>
      </c>
      <c r="DQ45" s="13">
        <v>0</v>
      </c>
      <c r="DR45" s="13">
        <v>0</v>
      </c>
      <c r="DS45" s="13">
        <v>0</v>
      </c>
      <c r="DT45" s="13">
        <v>0</v>
      </c>
      <c r="DU45" s="13">
        <v>0</v>
      </c>
      <c r="DV45" s="13">
        <v>0</v>
      </c>
      <c r="DW45" s="13">
        <v>0</v>
      </c>
      <c r="DX45" s="13">
        <v>0</v>
      </c>
      <c r="DY45" s="13">
        <v>0</v>
      </c>
      <c r="DZ45" s="13">
        <f t="shared" si="33"/>
        <v>0</v>
      </c>
      <c r="EA45" s="13">
        <v>0</v>
      </c>
      <c r="EB45" s="13">
        <v>0</v>
      </c>
      <c r="EC45" s="13">
        <f t="shared" si="38"/>
        <v>0</v>
      </c>
      <c r="ED45" s="13">
        <f t="shared" si="38"/>
        <v>0</v>
      </c>
      <c r="EE45" s="13">
        <f t="shared" si="26"/>
        <v>0</v>
      </c>
      <c r="EH45" s="14"/>
      <c r="EJ45" s="14"/>
      <c r="EK45" s="14"/>
      <c r="EM45" s="14"/>
    </row>
    <row r="46" spans="1:143" s="15" customFormat="1" ht="21.75" customHeight="1">
      <c r="A46" s="12">
        <v>37</v>
      </c>
      <c r="B46" s="28" t="s">
        <v>81</v>
      </c>
      <c r="C46" s="13">
        <v>11444.663</v>
      </c>
      <c r="D46" s="13">
        <v>2031.7370000000001</v>
      </c>
      <c r="E46" s="13">
        <f t="shared" si="27"/>
        <v>66368.899999999994</v>
      </c>
      <c r="F46" s="13">
        <f t="shared" si="28"/>
        <v>29161.224999999999</v>
      </c>
      <c r="G46" s="13">
        <f t="shared" si="35"/>
        <v>18204.344400000002</v>
      </c>
      <c r="H46" s="13">
        <f t="shared" si="1"/>
        <v>62.426542094853708</v>
      </c>
      <c r="I46" s="13">
        <f t="shared" si="2"/>
        <v>27.429028355148276</v>
      </c>
      <c r="J46" s="13">
        <f t="shared" si="3"/>
        <v>23258</v>
      </c>
      <c r="K46" s="13">
        <f t="shared" si="4"/>
        <v>8026</v>
      </c>
      <c r="L46" s="13">
        <f t="shared" si="5"/>
        <v>5389.6444000000001</v>
      </c>
      <c r="M46" s="13">
        <f t="shared" si="6"/>
        <v>67.152309992524295</v>
      </c>
      <c r="N46" s="13">
        <f t="shared" si="7"/>
        <v>23.173292630492735</v>
      </c>
      <c r="O46" s="13">
        <f t="shared" si="8"/>
        <v>9600</v>
      </c>
      <c r="P46" s="13">
        <f t="shared" si="9"/>
        <v>2800</v>
      </c>
      <c r="Q46" s="13">
        <f t="shared" si="10"/>
        <v>1890.6813999999999</v>
      </c>
      <c r="R46" s="13">
        <f t="shared" si="11"/>
        <v>67.524335714285712</v>
      </c>
      <c r="S46" s="13">
        <f t="shared" si="12"/>
        <v>19.694597916666666</v>
      </c>
      <c r="T46" s="13">
        <v>1900</v>
      </c>
      <c r="U46" s="13">
        <v>855.00000000000011</v>
      </c>
      <c r="V46" s="13">
        <v>589.01639999999998</v>
      </c>
      <c r="W46" s="13">
        <f t="shared" si="29"/>
        <v>68.890807017543835</v>
      </c>
      <c r="X46" s="13">
        <f t="shared" si="34"/>
        <v>31.000863157894738</v>
      </c>
      <c r="Y46" s="13">
        <v>2500</v>
      </c>
      <c r="Z46" s="13">
        <v>800</v>
      </c>
      <c r="AA46" s="13">
        <v>421.05</v>
      </c>
      <c r="AB46" s="13">
        <f t="shared" si="13"/>
        <v>52.631249999999994</v>
      </c>
      <c r="AC46" s="13">
        <f t="shared" si="14"/>
        <v>16.842000000000002</v>
      </c>
      <c r="AD46" s="13">
        <v>7700</v>
      </c>
      <c r="AE46" s="13">
        <v>1945</v>
      </c>
      <c r="AF46" s="13">
        <v>1301.665</v>
      </c>
      <c r="AG46" s="13">
        <f t="shared" si="30"/>
        <v>66.92365038560412</v>
      </c>
      <c r="AH46" s="13">
        <f t="shared" si="31"/>
        <v>16.904740259740258</v>
      </c>
      <c r="AI46" s="13">
        <v>810</v>
      </c>
      <c r="AJ46" s="13">
        <v>354</v>
      </c>
      <c r="AK46" s="13">
        <v>328.5</v>
      </c>
      <c r="AL46" s="13">
        <f t="shared" si="15"/>
        <v>92.796610169491515</v>
      </c>
      <c r="AM46" s="13">
        <f t="shared" si="16"/>
        <v>40.555555555555557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34706.399999999994</v>
      </c>
      <c r="AZ46" s="13">
        <v>17353.199999999997</v>
      </c>
      <c r="BA46" s="13">
        <v>12814.7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f t="shared" si="36"/>
        <v>2188</v>
      </c>
      <c r="BO46" s="13">
        <f t="shared" si="36"/>
        <v>400</v>
      </c>
      <c r="BP46" s="13">
        <f t="shared" si="37"/>
        <v>797.13300000000004</v>
      </c>
      <c r="BQ46" s="13">
        <f t="shared" si="20"/>
        <v>199.28325000000001</v>
      </c>
      <c r="BR46" s="13">
        <f t="shared" si="21"/>
        <v>36.432038391224864</v>
      </c>
      <c r="BS46" s="13">
        <v>1108</v>
      </c>
      <c r="BT46" s="13">
        <v>198.5</v>
      </c>
      <c r="BU46" s="13">
        <v>537.13300000000004</v>
      </c>
      <c r="BV46" s="13">
        <v>0</v>
      </c>
      <c r="BW46" s="13">
        <v>0</v>
      </c>
      <c r="BX46" s="13">
        <v>0</v>
      </c>
      <c r="BY46" s="13">
        <v>0</v>
      </c>
      <c r="BZ46" s="13">
        <v>0</v>
      </c>
      <c r="CA46" s="13">
        <v>0</v>
      </c>
      <c r="CB46" s="13">
        <v>1080</v>
      </c>
      <c r="CC46" s="13">
        <v>201.5</v>
      </c>
      <c r="CD46" s="13">
        <v>260</v>
      </c>
      <c r="CE46" s="13">
        <v>0</v>
      </c>
      <c r="CF46" s="13">
        <v>0</v>
      </c>
      <c r="CG46" s="13"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0</v>
      </c>
      <c r="CM46" s="13">
        <v>0</v>
      </c>
      <c r="CN46" s="13">
        <v>6860</v>
      </c>
      <c r="CO46" s="13">
        <v>3087</v>
      </c>
      <c r="CP46" s="13">
        <v>989.71</v>
      </c>
      <c r="CQ46" s="13">
        <v>2800</v>
      </c>
      <c r="CR46" s="13">
        <v>1100</v>
      </c>
      <c r="CS46" s="13">
        <v>534.04999999999995</v>
      </c>
      <c r="CT46" s="13">
        <v>1000</v>
      </c>
      <c r="CU46" s="13">
        <v>450</v>
      </c>
      <c r="CV46" s="13">
        <v>621.47</v>
      </c>
      <c r="CW46" s="13">
        <v>100</v>
      </c>
      <c r="CX46" s="13">
        <v>45.000000000000007</v>
      </c>
      <c r="CY46" s="13">
        <v>326.10000000000002</v>
      </c>
      <c r="CZ46" s="13">
        <v>0</v>
      </c>
      <c r="DA46" s="13">
        <v>0</v>
      </c>
      <c r="DB46" s="13">
        <v>0</v>
      </c>
      <c r="DC46" s="13">
        <v>200</v>
      </c>
      <c r="DD46" s="13">
        <v>90.000000000000014</v>
      </c>
      <c r="DE46" s="13">
        <v>15</v>
      </c>
      <c r="DF46" s="13">
        <v>0</v>
      </c>
      <c r="DG46" s="13">
        <f t="shared" si="22"/>
        <v>57964.399999999994</v>
      </c>
      <c r="DH46" s="13">
        <f t="shared" si="23"/>
        <v>25379.199999999997</v>
      </c>
      <c r="DI46" s="13">
        <f t="shared" si="24"/>
        <v>18204.344400000002</v>
      </c>
      <c r="DJ46" s="13">
        <v>0</v>
      </c>
      <c r="DK46" s="13">
        <v>0</v>
      </c>
      <c r="DL46" s="13">
        <v>0</v>
      </c>
      <c r="DM46" s="13">
        <v>8404.5</v>
      </c>
      <c r="DN46" s="13">
        <v>3782.0250000000001</v>
      </c>
      <c r="DO46" s="13">
        <v>0</v>
      </c>
      <c r="DP46" s="13">
        <v>0</v>
      </c>
      <c r="DQ46" s="13">
        <v>0</v>
      </c>
      <c r="DR46" s="13">
        <v>0</v>
      </c>
      <c r="DS46" s="13">
        <v>0</v>
      </c>
      <c r="DT46" s="13">
        <v>0</v>
      </c>
      <c r="DU46" s="13">
        <v>0</v>
      </c>
      <c r="DV46" s="13">
        <v>0</v>
      </c>
      <c r="DW46" s="13">
        <v>0</v>
      </c>
      <c r="DX46" s="13">
        <v>0</v>
      </c>
      <c r="DY46" s="13">
        <v>0</v>
      </c>
      <c r="DZ46" s="13">
        <f t="shared" si="33"/>
        <v>0</v>
      </c>
      <c r="EA46" s="13">
        <v>0</v>
      </c>
      <c r="EB46" s="13">
        <v>0</v>
      </c>
      <c r="EC46" s="13">
        <f t="shared" si="38"/>
        <v>8404.5</v>
      </c>
      <c r="ED46" s="13">
        <f t="shared" si="38"/>
        <v>3782.0250000000001</v>
      </c>
      <c r="EE46" s="13">
        <f t="shared" si="26"/>
        <v>0</v>
      </c>
      <c r="EH46" s="14"/>
      <c r="EJ46" s="14"/>
      <c r="EK46" s="14"/>
      <c r="EM46" s="14"/>
    </row>
    <row r="47" spans="1:143" s="15" customFormat="1" ht="21.75" customHeight="1">
      <c r="A47" s="12">
        <v>38</v>
      </c>
      <c r="B47" s="28" t="s">
        <v>82</v>
      </c>
      <c r="C47" s="13">
        <v>1215.6991</v>
      </c>
      <c r="D47" s="13">
        <v>15061.3732</v>
      </c>
      <c r="E47" s="13">
        <f t="shared" si="27"/>
        <v>334198.69999999995</v>
      </c>
      <c r="F47" s="13">
        <f t="shared" si="28"/>
        <v>166171.34999999998</v>
      </c>
      <c r="G47" s="13">
        <f t="shared" si="35"/>
        <v>114158.3855</v>
      </c>
      <c r="H47" s="13">
        <f t="shared" si="1"/>
        <v>68.699198447867232</v>
      </c>
      <c r="I47" s="13">
        <f t="shared" si="2"/>
        <v>34.158835896130064</v>
      </c>
      <c r="J47" s="13">
        <f t="shared" si="3"/>
        <v>107440</v>
      </c>
      <c r="K47" s="13">
        <f t="shared" si="4"/>
        <v>52792</v>
      </c>
      <c r="L47" s="13">
        <f t="shared" si="5"/>
        <v>29896.785500000002</v>
      </c>
      <c r="M47" s="13">
        <f t="shared" si="6"/>
        <v>56.631280307622369</v>
      </c>
      <c r="N47" s="13">
        <f t="shared" si="7"/>
        <v>27.826494322412508</v>
      </c>
      <c r="O47" s="13">
        <f t="shared" si="8"/>
        <v>44000</v>
      </c>
      <c r="P47" s="13">
        <f t="shared" si="9"/>
        <v>23650</v>
      </c>
      <c r="Q47" s="13">
        <f t="shared" si="10"/>
        <v>13845.9545</v>
      </c>
      <c r="R47" s="13">
        <f t="shared" si="11"/>
        <v>58.545262156448196</v>
      </c>
      <c r="S47" s="13">
        <f t="shared" si="12"/>
        <v>31.468078409090911</v>
      </c>
      <c r="T47" s="13">
        <v>8000</v>
      </c>
      <c r="U47" s="13">
        <v>3600</v>
      </c>
      <c r="V47" s="13">
        <v>2489.8015</v>
      </c>
      <c r="W47" s="13">
        <f t="shared" si="29"/>
        <v>69.161152777777772</v>
      </c>
      <c r="X47" s="13">
        <f t="shared" si="34"/>
        <v>31.122518750000001</v>
      </c>
      <c r="Y47" s="13">
        <v>4000</v>
      </c>
      <c r="Z47" s="13">
        <v>2000</v>
      </c>
      <c r="AA47" s="13">
        <v>981.85910000000001</v>
      </c>
      <c r="AB47" s="13">
        <f t="shared" si="13"/>
        <v>49.092954999999996</v>
      </c>
      <c r="AC47" s="13">
        <f t="shared" si="14"/>
        <v>24.546477499999998</v>
      </c>
      <c r="AD47" s="13">
        <v>36000</v>
      </c>
      <c r="AE47" s="13">
        <v>20050</v>
      </c>
      <c r="AF47" s="13">
        <v>11356.153</v>
      </c>
      <c r="AG47" s="13">
        <f t="shared" si="30"/>
        <v>56.639167082294264</v>
      </c>
      <c r="AH47" s="13">
        <f t="shared" si="31"/>
        <v>31.544869444444444</v>
      </c>
      <c r="AI47" s="13">
        <v>3150</v>
      </c>
      <c r="AJ47" s="13">
        <v>1525</v>
      </c>
      <c r="AK47" s="13">
        <v>1489.28</v>
      </c>
      <c r="AL47" s="13">
        <f t="shared" si="15"/>
        <v>97.657704918032778</v>
      </c>
      <c r="AM47" s="13">
        <f t="shared" si="16"/>
        <v>47.278730158730156</v>
      </c>
      <c r="AN47" s="13">
        <v>4000</v>
      </c>
      <c r="AO47" s="13">
        <v>2000</v>
      </c>
      <c r="AP47" s="13">
        <v>1002.1</v>
      </c>
      <c r="AQ47" s="13">
        <f t="shared" si="17"/>
        <v>50.104999999999997</v>
      </c>
      <c r="AR47" s="13">
        <f t="shared" si="18"/>
        <v>25.052499999999998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222091.19999999998</v>
      </c>
      <c r="AZ47" s="13">
        <v>111045.59999999999</v>
      </c>
      <c r="BA47" s="13">
        <v>82939.100000000006</v>
      </c>
      <c r="BB47" s="13">
        <v>0</v>
      </c>
      <c r="BC47" s="13">
        <v>0</v>
      </c>
      <c r="BD47" s="13">
        <v>0</v>
      </c>
      <c r="BE47" s="13">
        <v>4667.5</v>
      </c>
      <c r="BF47" s="13">
        <v>2333.75</v>
      </c>
      <c r="BG47" s="13">
        <v>1322.5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f t="shared" si="36"/>
        <v>2030</v>
      </c>
      <c r="BO47" s="13">
        <f t="shared" si="36"/>
        <v>1000</v>
      </c>
      <c r="BP47" s="13">
        <f t="shared" si="37"/>
        <v>422.24889999999999</v>
      </c>
      <c r="BQ47" s="13">
        <f t="shared" si="20"/>
        <v>42.224889999999995</v>
      </c>
      <c r="BR47" s="13">
        <f t="shared" si="21"/>
        <v>20.800438423645321</v>
      </c>
      <c r="BS47" s="13">
        <v>2030</v>
      </c>
      <c r="BT47" s="13">
        <v>1000</v>
      </c>
      <c r="BU47" s="13">
        <v>422.24889999999999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50160</v>
      </c>
      <c r="CO47" s="13">
        <v>22572</v>
      </c>
      <c r="CP47" s="13">
        <v>12155.343000000001</v>
      </c>
      <c r="CQ47" s="13">
        <v>22560</v>
      </c>
      <c r="CR47" s="13">
        <v>9820</v>
      </c>
      <c r="CS47" s="13">
        <v>5745.62</v>
      </c>
      <c r="CT47" s="13">
        <v>0</v>
      </c>
      <c r="CU47" s="13">
        <v>0</v>
      </c>
      <c r="CV47" s="13">
        <v>0</v>
      </c>
      <c r="CW47" s="13">
        <v>0</v>
      </c>
      <c r="CX47" s="13">
        <v>0</v>
      </c>
      <c r="CY47" s="13">
        <v>0</v>
      </c>
      <c r="CZ47" s="13">
        <v>0</v>
      </c>
      <c r="DA47" s="13">
        <v>0</v>
      </c>
      <c r="DB47" s="13">
        <v>0</v>
      </c>
      <c r="DC47" s="13">
        <v>100</v>
      </c>
      <c r="DD47" s="13">
        <v>45.000000000000007</v>
      </c>
      <c r="DE47" s="13">
        <v>0</v>
      </c>
      <c r="DF47" s="13">
        <v>0</v>
      </c>
      <c r="DG47" s="13">
        <f t="shared" si="22"/>
        <v>334198.69999999995</v>
      </c>
      <c r="DH47" s="13">
        <f t="shared" si="23"/>
        <v>166171.34999999998</v>
      </c>
      <c r="DI47" s="13">
        <f t="shared" si="24"/>
        <v>114158.3855</v>
      </c>
      <c r="DJ47" s="13">
        <v>0</v>
      </c>
      <c r="DK47" s="13">
        <v>0</v>
      </c>
      <c r="DL47" s="13">
        <v>0</v>
      </c>
      <c r="DM47" s="13">
        <v>0</v>
      </c>
      <c r="DN47" s="13">
        <v>0</v>
      </c>
      <c r="DO47" s="13">
        <v>0</v>
      </c>
      <c r="DP47" s="13">
        <v>0</v>
      </c>
      <c r="DQ47" s="13">
        <v>0</v>
      </c>
      <c r="DR47" s="13">
        <v>0</v>
      </c>
      <c r="DS47" s="13">
        <v>0</v>
      </c>
      <c r="DT47" s="13">
        <v>0</v>
      </c>
      <c r="DU47" s="13">
        <v>0</v>
      </c>
      <c r="DV47" s="13">
        <v>0</v>
      </c>
      <c r="DW47" s="13">
        <v>0</v>
      </c>
      <c r="DX47" s="13">
        <v>0</v>
      </c>
      <c r="DY47" s="13">
        <v>0</v>
      </c>
      <c r="DZ47" s="13">
        <f t="shared" si="33"/>
        <v>0</v>
      </c>
      <c r="EA47" s="13">
        <v>0</v>
      </c>
      <c r="EB47" s="13">
        <v>0</v>
      </c>
      <c r="EC47" s="13">
        <f t="shared" si="38"/>
        <v>0</v>
      </c>
      <c r="ED47" s="13">
        <f t="shared" si="38"/>
        <v>0</v>
      </c>
      <c r="EE47" s="13">
        <f t="shared" si="26"/>
        <v>0</v>
      </c>
      <c r="EH47" s="14"/>
      <c r="EJ47" s="14"/>
      <c r="EK47" s="14"/>
      <c r="EM47" s="14"/>
    </row>
    <row r="48" spans="1:143" s="15" customFormat="1" ht="21.75" customHeight="1">
      <c r="A48" s="12">
        <v>39</v>
      </c>
      <c r="B48" s="28" t="s">
        <v>83</v>
      </c>
      <c r="C48" s="13">
        <v>20902.476699999999</v>
      </c>
      <c r="D48" s="13">
        <v>24993.7065</v>
      </c>
      <c r="E48" s="13">
        <f t="shared" si="27"/>
        <v>162270.10000000003</v>
      </c>
      <c r="F48" s="13">
        <f t="shared" si="28"/>
        <v>77129.400000000009</v>
      </c>
      <c r="G48" s="13">
        <f t="shared" si="35"/>
        <v>43254.552800000005</v>
      </c>
      <c r="H48" s="13">
        <f t="shared" si="1"/>
        <v>56.080499524176254</v>
      </c>
      <c r="I48" s="13">
        <f t="shared" si="2"/>
        <v>26.65589828317108</v>
      </c>
      <c r="J48" s="13">
        <f t="shared" si="3"/>
        <v>71488.899999999994</v>
      </c>
      <c r="K48" s="13">
        <f t="shared" si="4"/>
        <v>31738.800000000003</v>
      </c>
      <c r="L48" s="13">
        <f t="shared" si="5"/>
        <v>12994.352799999999</v>
      </c>
      <c r="M48" s="13">
        <f t="shared" si="6"/>
        <v>40.941537802311359</v>
      </c>
      <c r="N48" s="13">
        <f t="shared" si="7"/>
        <v>18.176741843838691</v>
      </c>
      <c r="O48" s="13">
        <f t="shared" si="8"/>
        <v>35171.300000000003</v>
      </c>
      <c r="P48" s="13">
        <f t="shared" si="9"/>
        <v>15827.085000000001</v>
      </c>
      <c r="Q48" s="13">
        <f t="shared" si="10"/>
        <v>5840.4259999999995</v>
      </c>
      <c r="R48" s="13">
        <f t="shared" si="11"/>
        <v>36.901463535452038</v>
      </c>
      <c r="S48" s="13">
        <f t="shared" si="12"/>
        <v>16.605658590953418</v>
      </c>
      <c r="T48" s="13">
        <v>13743.5</v>
      </c>
      <c r="U48" s="13">
        <v>6184.5750000000007</v>
      </c>
      <c r="V48" s="13">
        <v>2023.2149999999999</v>
      </c>
      <c r="W48" s="13">
        <f t="shared" si="29"/>
        <v>32.71388898994676</v>
      </c>
      <c r="X48" s="13">
        <f t="shared" si="34"/>
        <v>14.721250045476042</v>
      </c>
      <c r="Y48" s="13">
        <v>9615.7000000000007</v>
      </c>
      <c r="Z48" s="13">
        <v>3846.2</v>
      </c>
      <c r="AA48" s="13">
        <v>924.2568</v>
      </c>
      <c r="AB48" s="13">
        <f t="shared" si="13"/>
        <v>24.030388435338775</v>
      </c>
      <c r="AC48" s="13">
        <f t="shared" si="14"/>
        <v>9.611955447861309</v>
      </c>
      <c r="AD48" s="13">
        <v>21427.8</v>
      </c>
      <c r="AE48" s="13">
        <v>9642.51</v>
      </c>
      <c r="AF48" s="13">
        <v>3817.2109999999998</v>
      </c>
      <c r="AG48" s="13">
        <f t="shared" si="30"/>
        <v>39.587316995263677</v>
      </c>
      <c r="AH48" s="13">
        <f t="shared" si="31"/>
        <v>17.814292647868658</v>
      </c>
      <c r="AI48" s="13">
        <v>4334.6000000000004</v>
      </c>
      <c r="AJ48" s="13">
        <v>2000</v>
      </c>
      <c r="AK48" s="13">
        <v>3495.05</v>
      </c>
      <c r="AL48" s="13">
        <f t="shared" si="15"/>
        <v>174.7525</v>
      </c>
      <c r="AM48" s="13">
        <f t="shared" si="16"/>
        <v>80.631430812531718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90781.200000000012</v>
      </c>
      <c r="AZ48" s="13">
        <v>45390.600000000006</v>
      </c>
      <c r="BA48" s="13">
        <v>30260.2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f t="shared" si="36"/>
        <v>1710.6</v>
      </c>
      <c r="BO48" s="13">
        <f t="shared" si="36"/>
        <v>770</v>
      </c>
      <c r="BP48" s="13">
        <f t="shared" si="37"/>
        <v>71.8</v>
      </c>
      <c r="BQ48" s="13">
        <f t="shared" si="20"/>
        <v>9.324675324675324</v>
      </c>
      <c r="BR48" s="13">
        <f t="shared" si="21"/>
        <v>4.1973576522857474</v>
      </c>
      <c r="BS48" s="13">
        <v>1710.6</v>
      </c>
      <c r="BT48" s="13">
        <v>770</v>
      </c>
      <c r="BU48" s="13">
        <v>71.8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14656.7</v>
      </c>
      <c r="CO48" s="13">
        <v>6595.5150000000003</v>
      </c>
      <c r="CP48" s="13">
        <v>2362.8200000000002</v>
      </c>
      <c r="CQ48" s="13">
        <v>6791.2</v>
      </c>
      <c r="CR48" s="13">
        <v>2988</v>
      </c>
      <c r="CS48" s="13">
        <v>1408.78</v>
      </c>
      <c r="CT48" s="13">
        <v>0</v>
      </c>
      <c r="CU48" s="13">
        <v>0</v>
      </c>
      <c r="CV48" s="13">
        <v>0</v>
      </c>
      <c r="CW48" s="13">
        <v>0</v>
      </c>
      <c r="CX48" s="13">
        <v>0</v>
      </c>
      <c r="CY48" s="13">
        <v>0</v>
      </c>
      <c r="CZ48" s="13">
        <v>0</v>
      </c>
      <c r="DA48" s="13">
        <v>0</v>
      </c>
      <c r="DB48" s="13">
        <v>0</v>
      </c>
      <c r="DC48" s="13">
        <v>6000</v>
      </c>
      <c r="DD48" s="13">
        <v>2700</v>
      </c>
      <c r="DE48" s="13">
        <v>300</v>
      </c>
      <c r="DF48" s="13">
        <v>0</v>
      </c>
      <c r="DG48" s="13">
        <f t="shared" si="22"/>
        <v>162270.10000000003</v>
      </c>
      <c r="DH48" s="13">
        <f t="shared" si="23"/>
        <v>77129.400000000009</v>
      </c>
      <c r="DI48" s="13">
        <f t="shared" si="24"/>
        <v>43254.552800000005</v>
      </c>
      <c r="DJ48" s="13">
        <v>0</v>
      </c>
      <c r="DK48" s="13">
        <v>0</v>
      </c>
      <c r="DL48" s="13">
        <v>0</v>
      </c>
      <c r="DM48" s="13">
        <v>0</v>
      </c>
      <c r="DN48" s="13">
        <v>0</v>
      </c>
      <c r="DO48" s="13">
        <v>0</v>
      </c>
      <c r="DP48" s="13">
        <v>0</v>
      </c>
      <c r="DQ48" s="13">
        <v>0</v>
      </c>
      <c r="DR48" s="13">
        <v>0</v>
      </c>
      <c r="DS48" s="13">
        <v>0</v>
      </c>
      <c r="DT48" s="13">
        <v>0</v>
      </c>
      <c r="DU48" s="13">
        <v>0</v>
      </c>
      <c r="DV48" s="13">
        <v>0</v>
      </c>
      <c r="DW48" s="13">
        <v>0</v>
      </c>
      <c r="DX48" s="13">
        <v>0</v>
      </c>
      <c r="DY48" s="13">
        <v>0</v>
      </c>
      <c r="DZ48" s="13">
        <f t="shared" si="33"/>
        <v>0</v>
      </c>
      <c r="EA48" s="13">
        <v>0</v>
      </c>
      <c r="EB48" s="13">
        <v>0</v>
      </c>
      <c r="EC48" s="13">
        <f t="shared" si="38"/>
        <v>0</v>
      </c>
      <c r="ED48" s="13">
        <f t="shared" si="38"/>
        <v>0</v>
      </c>
      <c r="EE48" s="13">
        <f t="shared" si="26"/>
        <v>0</v>
      </c>
      <c r="EH48" s="14"/>
      <c r="EJ48" s="14"/>
      <c r="EK48" s="14"/>
      <c r="EM48" s="14"/>
    </row>
    <row r="49" spans="1:143" s="15" customFormat="1" ht="21.75" customHeight="1">
      <c r="A49" s="12">
        <v>40</v>
      </c>
      <c r="B49" s="28" t="s">
        <v>84</v>
      </c>
      <c r="C49" s="13">
        <v>14405.491900000001</v>
      </c>
      <c r="D49" s="13">
        <v>15928.792799999999</v>
      </c>
      <c r="E49" s="13">
        <f t="shared" si="27"/>
        <v>151998.5</v>
      </c>
      <c r="F49" s="13">
        <f t="shared" si="28"/>
        <v>65579.750000000015</v>
      </c>
      <c r="G49" s="13">
        <f t="shared" si="35"/>
        <v>40836.816099999996</v>
      </c>
      <c r="H49" s="13">
        <f t="shared" si="1"/>
        <v>62.270466264357502</v>
      </c>
      <c r="I49" s="13">
        <f t="shared" si="2"/>
        <v>26.866591512416239</v>
      </c>
      <c r="J49" s="13">
        <f t="shared" si="3"/>
        <v>63095</v>
      </c>
      <c r="K49" s="13">
        <f t="shared" si="4"/>
        <v>21138</v>
      </c>
      <c r="L49" s="13">
        <f t="shared" si="5"/>
        <v>11506.3161</v>
      </c>
      <c r="M49" s="13">
        <f t="shared" si="6"/>
        <v>54.434270508089696</v>
      </c>
      <c r="N49" s="13">
        <f t="shared" si="7"/>
        <v>18.236494333940882</v>
      </c>
      <c r="O49" s="13">
        <f t="shared" si="8"/>
        <v>19700</v>
      </c>
      <c r="P49" s="13">
        <f t="shared" si="9"/>
        <v>4430</v>
      </c>
      <c r="Q49" s="13">
        <f t="shared" si="10"/>
        <v>4840.8820999999998</v>
      </c>
      <c r="R49" s="13">
        <f t="shared" si="11"/>
        <v>109.27499097065463</v>
      </c>
      <c r="S49" s="13">
        <f t="shared" si="12"/>
        <v>24.573005583756345</v>
      </c>
      <c r="T49" s="13">
        <v>2700</v>
      </c>
      <c r="U49" s="13">
        <v>715</v>
      </c>
      <c r="V49" s="13">
        <v>326.1891</v>
      </c>
      <c r="W49" s="13">
        <f t="shared" si="29"/>
        <v>45.620853146853143</v>
      </c>
      <c r="X49" s="13">
        <f t="shared" si="34"/>
        <v>12.081077777777779</v>
      </c>
      <c r="Y49" s="13">
        <v>7500</v>
      </c>
      <c r="Z49" s="13">
        <v>1550</v>
      </c>
      <c r="AA49" s="13">
        <v>744.36400000000003</v>
      </c>
      <c r="AB49" s="13">
        <f t="shared" si="13"/>
        <v>48.023483870967745</v>
      </c>
      <c r="AC49" s="13">
        <f t="shared" si="14"/>
        <v>9.9248533333333331</v>
      </c>
      <c r="AD49" s="13">
        <v>17000</v>
      </c>
      <c r="AE49" s="13">
        <v>3715</v>
      </c>
      <c r="AF49" s="13">
        <v>4514.6930000000002</v>
      </c>
      <c r="AG49" s="13">
        <f t="shared" si="30"/>
        <v>121.52605652759085</v>
      </c>
      <c r="AH49" s="13">
        <f t="shared" si="31"/>
        <v>26.557017647058821</v>
      </c>
      <c r="AI49" s="13">
        <v>1295</v>
      </c>
      <c r="AJ49" s="13">
        <v>363</v>
      </c>
      <c r="AK49" s="13">
        <v>838.65</v>
      </c>
      <c r="AL49" s="13">
        <f t="shared" si="15"/>
        <v>231.03305785123968</v>
      </c>
      <c r="AM49" s="13">
        <f t="shared" si="16"/>
        <v>64.760617760617762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83569.200000000012</v>
      </c>
      <c r="AZ49" s="13">
        <v>41784.600000000006</v>
      </c>
      <c r="BA49" s="13">
        <v>27856.5</v>
      </c>
      <c r="BB49" s="13">
        <v>0</v>
      </c>
      <c r="BC49" s="13">
        <v>0</v>
      </c>
      <c r="BD49" s="13">
        <v>0</v>
      </c>
      <c r="BE49" s="13">
        <v>5134.3</v>
      </c>
      <c r="BF49" s="13">
        <v>2567.15</v>
      </c>
      <c r="BG49" s="13">
        <v>1455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f t="shared" si="36"/>
        <v>3500</v>
      </c>
      <c r="BO49" s="13">
        <f t="shared" si="36"/>
        <v>800</v>
      </c>
      <c r="BP49" s="13">
        <f t="shared" si="37"/>
        <v>664.74</v>
      </c>
      <c r="BQ49" s="13">
        <f t="shared" si="20"/>
        <v>83.092500000000001</v>
      </c>
      <c r="BR49" s="13">
        <f t="shared" si="21"/>
        <v>18.992571428571427</v>
      </c>
      <c r="BS49" s="13">
        <v>3500</v>
      </c>
      <c r="BT49" s="13">
        <v>800</v>
      </c>
      <c r="BU49" s="13">
        <v>664.74</v>
      </c>
      <c r="BV49" s="13">
        <v>0</v>
      </c>
      <c r="BW49" s="13">
        <v>0</v>
      </c>
      <c r="BX49" s="13">
        <v>0</v>
      </c>
      <c r="BY49" s="13">
        <v>0</v>
      </c>
      <c r="BZ49" s="13">
        <v>0</v>
      </c>
      <c r="CA49" s="13">
        <v>0</v>
      </c>
      <c r="CB49" s="13">
        <v>0</v>
      </c>
      <c r="CC49" s="13">
        <v>0</v>
      </c>
      <c r="CD49" s="13">
        <v>0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>
        <v>0</v>
      </c>
      <c r="CN49" s="13">
        <v>11000</v>
      </c>
      <c r="CO49" s="13">
        <v>4950</v>
      </c>
      <c r="CP49" s="13">
        <v>3474.95</v>
      </c>
      <c r="CQ49" s="13">
        <v>2500</v>
      </c>
      <c r="CR49" s="13">
        <v>950</v>
      </c>
      <c r="CS49" s="13">
        <v>550.04999999999995</v>
      </c>
      <c r="CT49" s="13">
        <v>20000</v>
      </c>
      <c r="CU49" s="13">
        <v>9000.0000000000018</v>
      </c>
      <c r="CV49" s="13">
        <v>794.73</v>
      </c>
      <c r="CW49" s="13">
        <v>0</v>
      </c>
      <c r="CX49" s="13">
        <v>0</v>
      </c>
      <c r="CY49" s="13">
        <v>0</v>
      </c>
      <c r="CZ49" s="13">
        <v>200</v>
      </c>
      <c r="DA49" s="13">
        <v>90.000000000000014</v>
      </c>
      <c r="DB49" s="13">
        <v>0</v>
      </c>
      <c r="DC49" s="13">
        <v>100</v>
      </c>
      <c r="DD49" s="13">
        <v>45.000000000000007</v>
      </c>
      <c r="DE49" s="13">
        <v>148</v>
      </c>
      <c r="DF49" s="13">
        <v>0</v>
      </c>
      <c r="DG49" s="13">
        <f t="shared" si="22"/>
        <v>151998.5</v>
      </c>
      <c r="DH49" s="13">
        <f t="shared" si="23"/>
        <v>65579.750000000015</v>
      </c>
      <c r="DI49" s="13">
        <f t="shared" si="24"/>
        <v>40817.816099999996</v>
      </c>
      <c r="DJ49" s="13">
        <v>0</v>
      </c>
      <c r="DK49" s="13">
        <v>0</v>
      </c>
      <c r="DL49" s="13">
        <v>0</v>
      </c>
      <c r="DM49" s="13">
        <v>0</v>
      </c>
      <c r="DN49" s="13">
        <v>0</v>
      </c>
      <c r="DO49" s="13">
        <v>0</v>
      </c>
      <c r="DP49" s="13">
        <v>0</v>
      </c>
      <c r="DQ49" s="13">
        <v>0</v>
      </c>
      <c r="DR49" s="13">
        <v>0</v>
      </c>
      <c r="DS49" s="13">
        <v>0</v>
      </c>
      <c r="DT49" s="13">
        <v>0</v>
      </c>
      <c r="DU49" s="13">
        <v>19</v>
      </c>
      <c r="DV49" s="13">
        <v>0</v>
      </c>
      <c r="DW49" s="13">
        <v>0</v>
      </c>
      <c r="DX49" s="13">
        <v>0</v>
      </c>
      <c r="DY49" s="13">
        <v>0</v>
      </c>
      <c r="DZ49" s="13">
        <f t="shared" si="33"/>
        <v>0</v>
      </c>
      <c r="EA49" s="13">
        <v>0</v>
      </c>
      <c r="EB49" s="13">
        <v>0</v>
      </c>
      <c r="EC49" s="13">
        <f t="shared" si="38"/>
        <v>0</v>
      </c>
      <c r="ED49" s="13">
        <f t="shared" si="38"/>
        <v>0</v>
      </c>
      <c r="EE49" s="13">
        <f t="shared" si="26"/>
        <v>19</v>
      </c>
      <c r="EH49" s="14"/>
      <c r="EJ49" s="14"/>
      <c r="EK49" s="14"/>
      <c r="EM49" s="14"/>
    </row>
    <row r="50" spans="1:143" s="15" customFormat="1" ht="21.75" customHeight="1">
      <c r="A50" s="12">
        <v>41</v>
      </c>
      <c r="B50" s="28" t="s">
        <v>85</v>
      </c>
      <c r="C50" s="13">
        <v>4059.3735000000001</v>
      </c>
      <c r="D50" s="13">
        <v>8725.9130999999998</v>
      </c>
      <c r="E50" s="13">
        <f t="shared" si="27"/>
        <v>191946.18500000003</v>
      </c>
      <c r="F50" s="13">
        <f t="shared" si="28"/>
        <v>81456.749500000005</v>
      </c>
      <c r="G50" s="13">
        <f t="shared" si="35"/>
        <v>63144.464299999992</v>
      </c>
      <c r="H50" s="13">
        <f t="shared" si="1"/>
        <v>77.519008170096441</v>
      </c>
      <c r="I50" s="13">
        <f t="shared" si="2"/>
        <v>32.89696239599656</v>
      </c>
      <c r="J50" s="13">
        <f t="shared" si="3"/>
        <v>73179.785000000003</v>
      </c>
      <c r="K50" s="13">
        <f t="shared" si="4"/>
        <v>22073.549500000001</v>
      </c>
      <c r="L50" s="13">
        <f t="shared" si="5"/>
        <v>23555.764300000003</v>
      </c>
      <c r="M50" s="13">
        <f t="shared" si="6"/>
        <v>106.71489105093859</v>
      </c>
      <c r="N50" s="13">
        <f t="shared" si="7"/>
        <v>32.18889519831194</v>
      </c>
      <c r="O50" s="13">
        <f t="shared" si="8"/>
        <v>30762.701000000001</v>
      </c>
      <c r="P50" s="13">
        <f t="shared" si="9"/>
        <v>3657</v>
      </c>
      <c r="Q50" s="13">
        <f t="shared" si="10"/>
        <v>12947.765299999999</v>
      </c>
      <c r="R50" s="13">
        <f t="shared" si="11"/>
        <v>354.05428766748696</v>
      </c>
      <c r="S50" s="13">
        <f t="shared" si="12"/>
        <v>42.089169283282367</v>
      </c>
      <c r="T50" s="13">
        <v>13285.391</v>
      </c>
      <c r="U50" s="13">
        <v>1000</v>
      </c>
      <c r="V50" s="13">
        <v>4850.3693000000003</v>
      </c>
      <c r="W50" s="13">
        <f t="shared" si="29"/>
        <v>485.03693000000004</v>
      </c>
      <c r="X50" s="13">
        <f t="shared" si="34"/>
        <v>36.509044408252642</v>
      </c>
      <c r="Y50" s="13">
        <v>5642.4340000000002</v>
      </c>
      <c r="Z50" s="13">
        <v>1891.2</v>
      </c>
      <c r="AA50" s="13">
        <v>1362.76</v>
      </c>
      <c r="AB50" s="13">
        <f t="shared" si="13"/>
        <v>72.05795262267344</v>
      </c>
      <c r="AC50" s="13">
        <f t="shared" si="14"/>
        <v>24.151988308591648</v>
      </c>
      <c r="AD50" s="13">
        <v>17477.310000000001</v>
      </c>
      <c r="AE50" s="13">
        <v>2657</v>
      </c>
      <c r="AF50" s="13">
        <v>8097.3959999999997</v>
      </c>
      <c r="AG50" s="13">
        <f t="shared" si="30"/>
        <v>304.75709446744446</v>
      </c>
      <c r="AH50" s="13">
        <f t="shared" si="31"/>
        <v>46.330905614193483</v>
      </c>
      <c r="AI50" s="13">
        <v>5300.54</v>
      </c>
      <c r="AJ50" s="13">
        <v>2400</v>
      </c>
      <c r="AK50" s="13">
        <v>2813.36</v>
      </c>
      <c r="AL50" s="13">
        <f t="shared" si="15"/>
        <v>117.22333333333334</v>
      </c>
      <c r="AM50" s="13">
        <f t="shared" si="16"/>
        <v>53.076856320299449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118766.40000000001</v>
      </c>
      <c r="AZ50" s="13">
        <v>59383.200000000004</v>
      </c>
      <c r="BA50" s="13">
        <v>39588.699999999997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f t="shared" si="36"/>
        <v>542.68399999999997</v>
      </c>
      <c r="BO50" s="13">
        <f t="shared" si="36"/>
        <v>206.20780000000002</v>
      </c>
      <c r="BP50" s="13">
        <f t="shared" si="37"/>
        <v>55.250999999999998</v>
      </c>
      <c r="BQ50" s="13">
        <f t="shared" si="20"/>
        <v>26.793845819605266</v>
      </c>
      <c r="BR50" s="13">
        <f t="shared" si="21"/>
        <v>10.181063012729323</v>
      </c>
      <c r="BS50" s="13">
        <v>152.684</v>
      </c>
      <c r="BT50" s="13">
        <v>68.707800000000006</v>
      </c>
      <c r="BU50" s="13">
        <v>5.2510000000000003</v>
      </c>
      <c r="BV50" s="13">
        <v>0</v>
      </c>
      <c r="BW50" s="13">
        <v>0</v>
      </c>
      <c r="BX50" s="13">
        <v>0</v>
      </c>
      <c r="BY50" s="13">
        <v>0</v>
      </c>
      <c r="BZ50" s="13">
        <v>0</v>
      </c>
      <c r="CA50" s="13">
        <v>0</v>
      </c>
      <c r="CB50" s="13">
        <v>390</v>
      </c>
      <c r="CC50" s="13">
        <v>137.5</v>
      </c>
      <c r="CD50" s="13">
        <v>50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19817.95</v>
      </c>
      <c r="CO50" s="13">
        <v>8918.0775000000012</v>
      </c>
      <c r="CP50" s="13">
        <v>4165</v>
      </c>
      <c r="CQ50" s="13">
        <v>4481.1000000000004</v>
      </c>
      <c r="CR50" s="13">
        <v>600</v>
      </c>
      <c r="CS50" s="13">
        <v>1415.5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0</v>
      </c>
      <c r="DA50" s="13">
        <v>0</v>
      </c>
      <c r="DB50" s="13">
        <v>0</v>
      </c>
      <c r="DC50" s="13">
        <v>11113.476000000001</v>
      </c>
      <c r="DD50" s="13">
        <v>5001.0642000000007</v>
      </c>
      <c r="DE50" s="13">
        <v>2211.6280000000002</v>
      </c>
      <c r="DF50" s="13">
        <v>0</v>
      </c>
      <c r="DG50" s="13">
        <f t="shared" si="22"/>
        <v>191946.18500000003</v>
      </c>
      <c r="DH50" s="13">
        <f t="shared" si="23"/>
        <v>81456.749500000005</v>
      </c>
      <c r="DI50" s="13">
        <f t="shared" si="24"/>
        <v>63144.464299999992</v>
      </c>
      <c r="DJ50" s="13">
        <v>0</v>
      </c>
      <c r="DK50" s="13">
        <v>0</v>
      </c>
      <c r="DL50" s="13">
        <v>0</v>
      </c>
      <c r="DM50" s="13">
        <v>0</v>
      </c>
      <c r="DN50" s="13">
        <v>0</v>
      </c>
      <c r="DO50" s="13">
        <v>0</v>
      </c>
      <c r="DP50" s="13">
        <v>0</v>
      </c>
      <c r="DQ50" s="13">
        <v>0</v>
      </c>
      <c r="DR50" s="13">
        <v>0</v>
      </c>
      <c r="DS50" s="13">
        <v>0</v>
      </c>
      <c r="DT50" s="13">
        <v>0</v>
      </c>
      <c r="DU50" s="13">
        <v>0</v>
      </c>
      <c r="DV50" s="13">
        <v>0</v>
      </c>
      <c r="DW50" s="13">
        <v>0</v>
      </c>
      <c r="DX50" s="13">
        <v>0</v>
      </c>
      <c r="DY50" s="13">
        <v>13000</v>
      </c>
      <c r="DZ50" s="13">
        <v>5850</v>
      </c>
      <c r="EA50" s="13">
        <v>0</v>
      </c>
      <c r="EB50" s="13">
        <v>0</v>
      </c>
      <c r="EC50" s="13">
        <f t="shared" si="38"/>
        <v>13000</v>
      </c>
      <c r="ED50" s="13">
        <f t="shared" si="38"/>
        <v>5850</v>
      </c>
      <c r="EE50" s="13">
        <f t="shared" si="26"/>
        <v>0</v>
      </c>
      <c r="EH50" s="14"/>
      <c r="EJ50" s="14"/>
      <c r="EK50" s="14"/>
      <c r="EM50" s="14"/>
    </row>
    <row r="51" spans="1:143" s="15" customFormat="1" ht="21.75" customHeight="1">
      <c r="A51" s="12">
        <v>42</v>
      </c>
      <c r="B51" s="28" t="s">
        <v>86</v>
      </c>
      <c r="C51" s="13">
        <v>0</v>
      </c>
      <c r="D51" s="13">
        <v>652.32979999999998</v>
      </c>
      <c r="E51" s="13">
        <f t="shared" si="27"/>
        <v>17798.100000000002</v>
      </c>
      <c r="F51" s="13">
        <f t="shared" si="28"/>
        <v>7832.8149999999996</v>
      </c>
      <c r="G51" s="13">
        <f t="shared" si="35"/>
        <v>5180.7593999999999</v>
      </c>
      <c r="H51" s="13">
        <f t="shared" si="1"/>
        <v>66.141730654943345</v>
      </c>
      <c r="I51" s="13">
        <f t="shared" si="2"/>
        <v>29.108496974396143</v>
      </c>
      <c r="J51" s="13">
        <f t="shared" si="3"/>
        <v>6069.3</v>
      </c>
      <c r="K51" s="13">
        <f t="shared" si="4"/>
        <v>1968.4150000000002</v>
      </c>
      <c r="L51" s="13">
        <f t="shared" si="5"/>
        <v>1184.0593999999999</v>
      </c>
      <c r="M51" s="13">
        <f t="shared" si="6"/>
        <v>60.152935229613661</v>
      </c>
      <c r="N51" s="13">
        <f t="shared" si="7"/>
        <v>19.50899444746511</v>
      </c>
      <c r="O51" s="13">
        <f t="shared" si="8"/>
        <v>2265</v>
      </c>
      <c r="P51" s="13">
        <f t="shared" si="9"/>
        <v>600.02499999999998</v>
      </c>
      <c r="Q51" s="13">
        <f t="shared" si="10"/>
        <v>1113.4594</v>
      </c>
      <c r="R51" s="13">
        <f t="shared" si="11"/>
        <v>185.56883463189033</v>
      </c>
      <c r="S51" s="13">
        <f t="shared" si="12"/>
        <v>49.159355408388514</v>
      </c>
      <c r="T51" s="13">
        <v>414.5</v>
      </c>
      <c r="U51" s="13">
        <v>186.52500000000001</v>
      </c>
      <c r="V51" s="13">
        <v>153.4794</v>
      </c>
      <c r="W51" s="13">
        <f t="shared" si="29"/>
        <v>82.283554483313225</v>
      </c>
      <c r="X51" s="13">
        <f t="shared" si="34"/>
        <v>37.027599517490948</v>
      </c>
      <c r="Y51" s="13">
        <v>2106</v>
      </c>
      <c r="Z51" s="13">
        <v>600</v>
      </c>
      <c r="AA51" s="13">
        <v>51.5</v>
      </c>
      <c r="AB51" s="13">
        <f t="shared" si="13"/>
        <v>8.5833333333333339</v>
      </c>
      <c r="AC51" s="13">
        <f t="shared" si="14"/>
        <v>2.4453941120607787</v>
      </c>
      <c r="AD51" s="13">
        <v>1850.5</v>
      </c>
      <c r="AE51" s="13">
        <v>413.5</v>
      </c>
      <c r="AF51" s="13">
        <v>959.98</v>
      </c>
      <c r="AG51" s="13">
        <f t="shared" si="30"/>
        <v>232.15961305925029</v>
      </c>
      <c r="AH51" s="13">
        <f t="shared" si="31"/>
        <v>51.87679005674142</v>
      </c>
      <c r="AI51" s="13">
        <v>42</v>
      </c>
      <c r="AJ51" s="13">
        <v>21</v>
      </c>
      <c r="AK51" s="13">
        <v>0</v>
      </c>
      <c r="AL51" s="13">
        <f t="shared" si="15"/>
        <v>0</v>
      </c>
      <c r="AM51" s="13">
        <f t="shared" si="16"/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11728.8</v>
      </c>
      <c r="AZ51" s="13">
        <v>5864.4</v>
      </c>
      <c r="BA51" s="13">
        <v>3996.7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f t="shared" si="36"/>
        <v>62.1</v>
      </c>
      <c r="BO51" s="13">
        <f t="shared" si="36"/>
        <v>30</v>
      </c>
      <c r="BP51" s="13">
        <f t="shared" si="37"/>
        <v>11.5</v>
      </c>
      <c r="BQ51" s="13">
        <f t="shared" si="20"/>
        <v>38.333333333333336</v>
      </c>
      <c r="BR51" s="13">
        <f t="shared" si="21"/>
        <v>18.518518518518519</v>
      </c>
      <c r="BS51" s="13">
        <v>62.1</v>
      </c>
      <c r="BT51" s="13">
        <v>30</v>
      </c>
      <c r="BU51" s="13">
        <v>11.5</v>
      </c>
      <c r="BV51" s="13">
        <v>0</v>
      </c>
      <c r="BW51" s="13">
        <v>0</v>
      </c>
      <c r="BX51" s="13">
        <v>0</v>
      </c>
      <c r="BY51" s="13">
        <v>0</v>
      </c>
      <c r="BZ51" s="13">
        <v>0</v>
      </c>
      <c r="CA51" s="13">
        <v>0</v>
      </c>
      <c r="CB51" s="13">
        <v>0</v>
      </c>
      <c r="CC51" s="13">
        <v>0</v>
      </c>
      <c r="CD51" s="13">
        <v>0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  <c r="CN51" s="13">
        <v>380</v>
      </c>
      <c r="CO51" s="13">
        <v>171.00000000000003</v>
      </c>
      <c r="CP51" s="13">
        <v>3.6</v>
      </c>
      <c r="CQ51" s="13">
        <v>380</v>
      </c>
      <c r="CR51" s="13">
        <v>100</v>
      </c>
      <c r="CS51" s="13">
        <v>3.6</v>
      </c>
      <c r="CT51" s="13">
        <v>0</v>
      </c>
      <c r="CU51" s="13">
        <v>0</v>
      </c>
      <c r="CV51" s="13">
        <v>0</v>
      </c>
      <c r="CW51" s="13">
        <v>0</v>
      </c>
      <c r="CX51" s="13">
        <v>0</v>
      </c>
      <c r="CY51" s="13">
        <v>0</v>
      </c>
      <c r="CZ51" s="13">
        <v>0</v>
      </c>
      <c r="DA51" s="13">
        <v>0</v>
      </c>
      <c r="DB51" s="13">
        <v>0</v>
      </c>
      <c r="DC51" s="13">
        <v>1214.2</v>
      </c>
      <c r="DD51" s="13">
        <v>546.3900000000001</v>
      </c>
      <c r="DE51" s="13">
        <v>4</v>
      </c>
      <c r="DF51" s="13">
        <v>0</v>
      </c>
      <c r="DG51" s="13">
        <f t="shared" si="22"/>
        <v>17798.100000000002</v>
      </c>
      <c r="DH51" s="13">
        <f t="shared" si="23"/>
        <v>7832.8149999999996</v>
      </c>
      <c r="DI51" s="13">
        <f t="shared" si="24"/>
        <v>5180.7593999999999</v>
      </c>
      <c r="DJ51" s="13">
        <v>0</v>
      </c>
      <c r="DK51" s="13">
        <v>0</v>
      </c>
      <c r="DL51" s="13">
        <v>0</v>
      </c>
      <c r="DM51" s="13">
        <v>0</v>
      </c>
      <c r="DN51" s="13">
        <v>0</v>
      </c>
      <c r="DO51" s="13">
        <v>0</v>
      </c>
      <c r="DP51" s="13">
        <v>0</v>
      </c>
      <c r="DQ51" s="13">
        <v>0</v>
      </c>
      <c r="DR51" s="13">
        <v>0</v>
      </c>
      <c r="DS51" s="13">
        <v>0</v>
      </c>
      <c r="DT51" s="13">
        <v>0</v>
      </c>
      <c r="DU51" s="13">
        <v>0</v>
      </c>
      <c r="DV51" s="13">
        <v>0</v>
      </c>
      <c r="DW51" s="13">
        <v>0</v>
      </c>
      <c r="DX51" s="13">
        <v>0</v>
      </c>
      <c r="DY51" s="13">
        <v>0</v>
      </c>
      <c r="DZ51" s="13">
        <v>0</v>
      </c>
      <c r="EA51" s="13">
        <v>0</v>
      </c>
      <c r="EB51" s="13">
        <v>0</v>
      </c>
      <c r="EC51" s="13">
        <f t="shared" si="38"/>
        <v>0</v>
      </c>
      <c r="ED51" s="13">
        <f t="shared" si="38"/>
        <v>0</v>
      </c>
      <c r="EE51" s="13">
        <f t="shared" si="26"/>
        <v>0</v>
      </c>
      <c r="EH51" s="14"/>
      <c r="EJ51" s="14"/>
      <c r="EK51" s="14"/>
      <c r="EM51" s="14"/>
    </row>
    <row r="52" spans="1:143" s="32" customFormat="1" ht="21.75" customHeight="1">
      <c r="A52" s="30"/>
      <c r="B52" s="16" t="s">
        <v>42</v>
      </c>
      <c r="C52" s="17">
        <f>SUM(C10:C51)</f>
        <v>1468819.2707</v>
      </c>
      <c r="D52" s="31">
        <f t="shared" ref="D52:BO52" si="39">SUM(D10:D51)</f>
        <v>875389.8047000001</v>
      </c>
      <c r="E52" s="31">
        <f t="shared" si="39"/>
        <v>9435469.1349999998</v>
      </c>
      <c r="F52" s="31">
        <f t="shared" si="39"/>
        <v>4457094.8745000008</v>
      </c>
      <c r="G52" s="31">
        <f t="shared" si="39"/>
        <v>2861212.6114000003</v>
      </c>
      <c r="H52" s="31">
        <f t="shared" si="1"/>
        <v>64.194563767749557</v>
      </c>
      <c r="I52" s="31">
        <f t="shared" si="2"/>
        <v>30.32401007795783</v>
      </c>
      <c r="J52" s="31">
        <f t="shared" si="39"/>
        <v>4219647.7849999992</v>
      </c>
      <c r="K52" s="31">
        <f t="shared" si="39"/>
        <v>1816371.5595000004</v>
      </c>
      <c r="L52" s="31">
        <f t="shared" si="39"/>
        <v>1029466.6560000003</v>
      </c>
      <c r="M52" s="31">
        <f t="shared" si="6"/>
        <v>56.677096192993993</v>
      </c>
      <c r="N52" s="31">
        <f t="shared" si="7"/>
        <v>24.3969807067677</v>
      </c>
      <c r="O52" s="31">
        <f t="shared" si="39"/>
        <v>1673597.8509999998</v>
      </c>
      <c r="P52" s="31">
        <f t="shared" si="39"/>
        <v>700467.71749999991</v>
      </c>
      <c r="Q52" s="31">
        <f t="shared" si="39"/>
        <v>476493.76999999996</v>
      </c>
      <c r="R52" s="31">
        <f t="shared" si="11"/>
        <v>68.02508639521993</v>
      </c>
      <c r="S52" s="31">
        <f t="shared" si="12"/>
        <v>28.4712226246758</v>
      </c>
      <c r="T52" s="31">
        <f t="shared" si="39"/>
        <v>580705.09100000001</v>
      </c>
      <c r="U52" s="31">
        <f t="shared" si="39"/>
        <v>244562.59500000003</v>
      </c>
      <c r="V52" s="31">
        <f t="shared" si="39"/>
        <v>171446.20010000002</v>
      </c>
      <c r="W52" s="31">
        <f t="shared" si="29"/>
        <v>70.103197956335066</v>
      </c>
      <c r="X52" s="31">
        <f t="shared" si="34"/>
        <v>29.523798354300979</v>
      </c>
      <c r="Y52" s="31">
        <f t="shared" si="39"/>
        <v>405869.43399999995</v>
      </c>
      <c r="Z52" s="31">
        <f t="shared" si="39"/>
        <v>145599.30000000002</v>
      </c>
      <c r="AA52" s="31">
        <f t="shared" si="39"/>
        <v>81211.871500000008</v>
      </c>
      <c r="AB52" s="31">
        <f t="shared" si="13"/>
        <v>55.777652433768566</v>
      </c>
      <c r="AC52" s="31">
        <f t="shared" si="14"/>
        <v>20.009358847160691</v>
      </c>
      <c r="AD52" s="31">
        <f t="shared" si="39"/>
        <v>1092892.76</v>
      </c>
      <c r="AE52" s="31">
        <f t="shared" si="39"/>
        <v>455905.12250000006</v>
      </c>
      <c r="AF52" s="31">
        <f t="shared" si="39"/>
        <v>305047.5699</v>
      </c>
      <c r="AG52" s="31">
        <f t="shared" si="30"/>
        <v>66.910318582788022</v>
      </c>
      <c r="AH52" s="31">
        <f t="shared" si="31"/>
        <v>27.911939859497288</v>
      </c>
      <c r="AI52" s="31">
        <f t="shared" si="39"/>
        <v>185339.74000000002</v>
      </c>
      <c r="AJ52" s="31">
        <f t="shared" si="39"/>
        <v>98953</v>
      </c>
      <c r="AK52" s="31">
        <f t="shared" si="39"/>
        <v>81913.094000000012</v>
      </c>
      <c r="AL52" s="31">
        <f t="shared" si="15"/>
        <v>82.77979849019232</v>
      </c>
      <c r="AM52" s="31">
        <f t="shared" si="16"/>
        <v>44.196184800949865</v>
      </c>
      <c r="AN52" s="31">
        <f t="shared" si="39"/>
        <v>60700</v>
      </c>
      <c r="AO52" s="31">
        <f t="shared" si="39"/>
        <v>26647</v>
      </c>
      <c r="AP52" s="31">
        <f t="shared" si="39"/>
        <v>16627.3</v>
      </c>
      <c r="AQ52" s="31">
        <f t="shared" si="17"/>
        <v>62.39839381543888</v>
      </c>
      <c r="AR52" s="31">
        <f t="shared" si="18"/>
        <v>27.392586490939042</v>
      </c>
      <c r="AS52" s="31">
        <f t="shared" si="39"/>
        <v>0</v>
      </c>
      <c r="AT52" s="31">
        <f t="shared" si="39"/>
        <v>0</v>
      </c>
      <c r="AU52" s="31">
        <f t="shared" si="39"/>
        <v>0</v>
      </c>
      <c r="AV52" s="31">
        <f t="shared" si="39"/>
        <v>0</v>
      </c>
      <c r="AW52" s="31">
        <f t="shared" si="39"/>
        <v>0</v>
      </c>
      <c r="AX52" s="31">
        <f t="shared" si="39"/>
        <v>0</v>
      </c>
      <c r="AY52" s="31">
        <f t="shared" si="39"/>
        <v>5054186.4000000013</v>
      </c>
      <c r="AZ52" s="31">
        <f t="shared" si="39"/>
        <v>2527093.2000000007</v>
      </c>
      <c r="BA52" s="31">
        <f t="shared" si="39"/>
        <v>1799009.8</v>
      </c>
      <c r="BB52" s="31">
        <f t="shared" si="39"/>
        <v>0</v>
      </c>
      <c r="BC52" s="31">
        <f t="shared" si="39"/>
        <v>0</v>
      </c>
      <c r="BD52" s="31">
        <f t="shared" si="39"/>
        <v>0</v>
      </c>
      <c r="BE52" s="31">
        <f t="shared" si="39"/>
        <v>57635.7</v>
      </c>
      <c r="BF52" s="31">
        <f t="shared" si="39"/>
        <v>28817.85</v>
      </c>
      <c r="BG52" s="31">
        <f t="shared" si="39"/>
        <v>20379.8</v>
      </c>
      <c r="BH52" s="31">
        <f t="shared" si="39"/>
        <v>0</v>
      </c>
      <c r="BI52" s="31">
        <f t="shared" si="39"/>
        <v>0</v>
      </c>
      <c r="BJ52" s="31">
        <f t="shared" si="39"/>
        <v>0</v>
      </c>
      <c r="BK52" s="31">
        <f t="shared" si="39"/>
        <v>0</v>
      </c>
      <c r="BL52" s="31">
        <f t="shared" si="39"/>
        <v>0</v>
      </c>
      <c r="BM52" s="31">
        <f t="shared" si="39"/>
        <v>0</v>
      </c>
      <c r="BN52" s="31">
        <f t="shared" si="39"/>
        <v>233966.68400000001</v>
      </c>
      <c r="BO52" s="31">
        <f t="shared" si="39"/>
        <v>97762.207800000004</v>
      </c>
      <c r="BP52" s="31">
        <f t="shared" ref="BP52:EA52" si="40">SUM(BP10:BP51)</f>
        <v>57332.073299999996</v>
      </c>
      <c r="BQ52" s="31">
        <f t="shared" si="20"/>
        <v>58.644413409002404</v>
      </c>
      <c r="BR52" s="31">
        <f t="shared" si="21"/>
        <v>24.504374862191916</v>
      </c>
      <c r="BS52" s="31">
        <f t="shared" si="40"/>
        <v>157274.58400000003</v>
      </c>
      <c r="BT52" s="31">
        <f t="shared" si="40"/>
        <v>63575.882799999999</v>
      </c>
      <c r="BU52" s="31">
        <f t="shared" si="40"/>
        <v>32661.0723</v>
      </c>
      <c r="BV52" s="31">
        <f t="shared" si="40"/>
        <v>30521.599999999999</v>
      </c>
      <c r="BW52" s="31">
        <f t="shared" si="40"/>
        <v>15798.8</v>
      </c>
      <c r="BX52" s="31">
        <f t="shared" si="40"/>
        <v>11311.120999999999</v>
      </c>
      <c r="BY52" s="31">
        <f t="shared" si="40"/>
        <v>3000</v>
      </c>
      <c r="BZ52" s="31">
        <f t="shared" si="40"/>
        <v>1350</v>
      </c>
      <c r="CA52" s="31">
        <f t="shared" si="40"/>
        <v>495</v>
      </c>
      <c r="CB52" s="31">
        <f t="shared" si="40"/>
        <v>43170.5</v>
      </c>
      <c r="CC52" s="31">
        <f t="shared" si="40"/>
        <v>17037.525000000001</v>
      </c>
      <c r="CD52" s="31">
        <f t="shared" si="40"/>
        <v>12864.880000000001</v>
      </c>
      <c r="CE52" s="31">
        <f t="shared" si="40"/>
        <v>0</v>
      </c>
      <c r="CF52" s="31">
        <f t="shared" si="40"/>
        <v>0</v>
      </c>
      <c r="CG52" s="31">
        <f t="shared" si="40"/>
        <v>0</v>
      </c>
      <c r="CH52" s="31">
        <f t="shared" si="40"/>
        <v>21768.05</v>
      </c>
      <c r="CI52" s="31">
        <f t="shared" si="40"/>
        <v>9760.7250000000004</v>
      </c>
      <c r="CJ52" s="31">
        <f t="shared" si="40"/>
        <v>4478.3403999999991</v>
      </c>
      <c r="CK52" s="31">
        <f t="shared" si="40"/>
        <v>16320</v>
      </c>
      <c r="CL52" s="31">
        <f t="shared" si="40"/>
        <v>7208</v>
      </c>
      <c r="CM52" s="31">
        <f t="shared" si="40"/>
        <v>2426.6</v>
      </c>
      <c r="CN52" s="31">
        <f t="shared" si="40"/>
        <v>1260599.3999999999</v>
      </c>
      <c r="CO52" s="31">
        <f t="shared" si="40"/>
        <v>567269.73</v>
      </c>
      <c r="CP52" s="31">
        <f t="shared" si="40"/>
        <v>227157.31999999998</v>
      </c>
      <c r="CQ52" s="31">
        <f t="shared" si="40"/>
        <v>561625.69999999995</v>
      </c>
      <c r="CR52" s="31">
        <f t="shared" si="40"/>
        <v>261834.1</v>
      </c>
      <c r="CS52" s="31">
        <f t="shared" si="40"/>
        <v>127981.554</v>
      </c>
      <c r="CT52" s="31">
        <f t="shared" si="40"/>
        <v>191000</v>
      </c>
      <c r="CU52" s="31">
        <f t="shared" si="40"/>
        <v>85950</v>
      </c>
      <c r="CV52" s="31">
        <f t="shared" si="40"/>
        <v>46760.962</v>
      </c>
      <c r="CW52" s="31">
        <f t="shared" si="40"/>
        <v>13750</v>
      </c>
      <c r="CX52" s="31">
        <f t="shared" si="40"/>
        <v>6187.5</v>
      </c>
      <c r="CY52" s="31">
        <f t="shared" si="40"/>
        <v>7089.482</v>
      </c>
      <c r="CZ52" s="31">
        <f t="shared" si="40"/>
        <v>200</v>
      </c>
      <c r="DA52" s="31">
        <f t="shared" si="40"/>
        <v>90.000000000000014</v>
      </c>
      <c r="DB52" s="31">
        <f t="shared" si="40"/>
        <v>0</v>
      </c>
      <c r="DC52" s="31">
        <f t="shared" si="40"/>
        <v>178504.67600000004</v>
      </c>
      <c r="DD52" s="31">
        <f t="shared" si="40"/>
        <v>80327.104200000016</v>
      </c>
      <c r="DE52" s="31">
        <f t="shared" si="40"/>
        <v>32454.183200000003</v>
      </c>
      <c r="DF52" s="31">
        <f t="shared" si="40"/>
        <v>0</v>
      </c>
      <c r="DG52" s="31">
        <f t="shared" si="40"/>
        <v>9353437.9350000005</v>
      </c>
      <c r="DH52" s="31">
        <f t="shared" si="40"/>
        <v>4382133.3345000008</v>
      </c>
      <c r="DI52" s="31">
        <f t="shared" si="40"/>
        <v>2853334.5964000002</v>
      </c>
      <c r="DJ52" s="31">
        <f t="shared" si="40"/>
        <v>0</v>
      </c>
      <c r="DK52" s="31">
        <f t="shared" si="40"/>
        <v>0</v>
      </c>
      <c r="DL52" s="31">
        <f t="shared" si="40"/>
        <v>0</v>
      </c>
      <c r="DM52" s="31">
        <f t="shared" si="40"/>
        <v>74331.600000000006</v>
      </c>
      <c r="DN52" s="31">
        <f t="shared" si="40"/>
        <v>33449.22</v>
      </c>
      <c r="DO52" s="31">
        <f t="shared" si="40"/>
        <v>0</v>
      </c>
      <c r="DP52" s="31">
        <f t="shared" si="40"/>
        <v>0</v>
      </c>
      <c r="DQ52" s="31">
        <f t="shared" si="40"/>
        <v>0</v>
      </c>
      <c r="DR52" s="31">
        <f t="shared" si="40"/>
        <v>0</v>
      </c>
      <c r="DS52" s="31">
        <f t="shared" si="40"/>
        <v>7699.6</v>
      </c>
      <c r="DT52" s="31">
        <f t="shared" si="40"/>
        <v>3464.82</v>
      </c>
      <c r="DU52" s="31">
        <f t="shared" si="40"/>
        <v>7878.0150000000003</v>
      </c>
      <c r="DV52" s="31">
        <f t="shared" si="40"/>
        <v>0</v>
      </c>
      <c r="DW52" s="31">
        <f t="shared" si="40"/>
        <v>38047.5</v>
      </c>
      <c r="DX52" s="31">
        <f t="shared" si="40"/>
        <v>0</v>
      </c>
      <c r="DY52" s="31">
        <f t="shared" si="40"/>
        <v>99970</v>
      </c>
      <c r="DZ52" s="31">
        <f t="shared" si="40"/>
        <v>49335</v>
      </c>
      <c r="EA52" s="31">
        <f t="shared" si="40"/>
        <v>4420</v>
      </c>
      <c r="EB52" s="31">
        <f t="shared" ref="EB52:EE52" si="41">SUM(EB10:EB51)</f>
        <v>0</v>
      </c>
      <c r="EC52" s="31">
        <f t="shared" si="41"/>
        <v>182001.2</v>
      </c>
      <c r="ED52" s="31">
        <f t="shared" si="41"/>
        <v>124296.54000000001</v>
      </c>
      <c r="EE52" s="31">
        <f t="shared" si="41"/>
        <v>12298.014999999999</v>
      </c>
    </row>
    <row r="53" spans="1:143">
      <c r="E53" s="18"/>
      <c r="F53" s="19"/>
      <c r="AY53" s="20"/>
    </row>
    <row r="54" spans="1:143" s="20" customFormat="1">
      <c r="B54" s="21"/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23"/>
    </row>
    <row r="55" spans="1:143"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23"/>
    </row>
  </sheetData>
  <protectedRanges>
    <protectedRange sqref="U10:W51 W52" name="Range4_5_1_2_1_1_1_1_1_1_1_1_1"/>
    <protectedRange sqref="AA10:AB51 AB52" name="Range4_1_1_1_2_1_1_1_1_1_1_1_1_1"/>
    <protectedRange sqref="AF10:AG51 AG52" name="Range4_2_1_1_2_1_1_1_1_1_1_1_1_1"/>
    <protectedRange sqref="AK10:AL51 AL52" name="Range4_3_1_1_2_1_1_1_1_1_1_1_1_1"/>
    <protectedRange sqref="AQ52 AP10:AQ51" name="Range4_4_1_1_2_1_1_1_1_1_1_1_1_1"/>
    <protectedRange sqref="BU10:BU51" name="Range5_1_1_1_2_1_1_1_1_1_1_1_1_1"/>
    <protectedRange sqref="BX10:BX51" name="Range5_2_1_1_2_1_1_1_1_1_1_1_1_1"/>
    <protectedRange sqref="B44" name="Range1"/>
  </protectedRanges>
  <mergeCells count="131">
    <mergeCell ref="EB4:EB8"/>
    <mergeCell ref="DF4:DF8"/>
    <mergeCell ref="C54:AA55"/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G7:DG8"/>
    <mergeCell ref="DK7:DL7"/>
    <mergeCell ref="DN7:DO7"/>
    <mergeCell ref="J7:J8"/>
    <mergeCell ref="P7:S7"/>
    <mergeCell ref="BF7:BG7"/>
    <mergeCell ref="BO7:BR7"/>
    <mergeCell ref="AW7:AX7"/>
    <mergeCell ref="O7:O8"/>
    <mergeCell ref="BE7:BE8"/>
    <mergeCell ref="AI7:AI8"/>
    <mergeCell ref="BI7:BJ7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DJ7:DJ8"/>
    <mergeCell ref="Y6:AC6"/>
    <mergeCell ref="AZ7:BA7"/>
    <mergeCell ref="BC7:BD7"/>
    <mergeCell ref="T7:T8"/>
    <mergeCell ref="Y7:Y8"/>
    <mergeCell ref="AD7:AD8"/>
    <mergeCell ref="AY7:AY8"/>
    <mergeCell ref="BB7:BB8"/>
    <mergeCell ref="AS7:AS8"/>
    <mergeCell ref="AJ7:AM7"/>
    <mergeCell ref="AT7:AU7"/>
    <mergeCell ref="AV7:AV8"/>
    <mergeCell ref="AD6:AH6"/>
    <mergeCell ref="AI6:AM6"/>
    <mergeCell ref="AN6:AR6"/>
    <mergeCell ref="AS6:AU6"/>
    <mergeCell ref="AY6:BA6"/>
    <mergeCell ref="BB6:BD6"/>
    <mergeCell ref="AV6:AX6"/>
    <mergeCell ref="U7:X7"/>
    <mergeCell ref="Z7:AC7"/>
    <mergeCell ref="AE7:AH7"/>
    <mergeCell ref="AN7:AN8"/>
    <mergeCell ref="AO7:AR7"/>
    <mergeCell ref="CE6:CG6"/>
    <mergeCell ref="CH6:CJ6"/>
    <mergeCell ref="CK6:CM6"/>
    <mergeCell ref="BH6:BJ6"/>
    <mergeCell ref="BY6:CA6"/>
    <mergeCell ref="BS6:BU6"/>
    <mergeCell ref="CB6:CD6"/>
    <mergeCell ref="BV6:BX6"/>
    <mergeCell ref="BN6:BR6"/>
    <mergeCell ref="O6:S6"/>
    <mergeCell ref="T6:X6"/>
    <mergeCell ref="C1:N1"/>
    <mergeCell ref="C2:N2"/>
    <mergeCell ref="T2:V2"/>
    <mergeCell ref="L3:O3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CQ6:CS6"/>
    <mergeCell ref="CT6:CV6"/>
    <mergeCell ref="DJ6:DL6"/>
    <mergeCell ref="DM6:DO6"/>
    <mergeCell ref="DG4:DI6"/>
    <mergeCell ref="DJ4:EA4"/>
    <mergeCell ref="DC5:DE6"/>
    <mergeCell ref="BE6:BG6"/>
    <mergeCell ref="CN6:CP6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BH7:BH8"/>
    <mergeCell ref="BK7:BK8"/>
    <mergeCell ref="BL7:BM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C7:EC8"/>
    <mergeCell ref="DV7:DV8"/>
    <mergeCell ref="CO7:CP7"/>
    <mergeCell ref="CR7:CS7"/>
    <mergeCell ref="CU7:CV7"/>
    <mergeCell ref="DQ7:DR7"/>
    <mergeCell ref="DT7:DU7"/>
    <mergeCell ref="BN7:BN8"/>
  </mergeCells>
  <phoneticPr fontId="0" type="noConversion"/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Пользователь Windows</cp:lastModifiedBy>
  <cp:lastPrinted>2019-12-26T05:39:23Z</cp:lastPrinted>
  <dcterms:created xsi:type="dcterms:W3CDTF">2002-03-15T09:46:46Z</dcterms:created>
  <dcterms:modified xsi:type="dcterms:W3CDTF">2020-05-05T09:10:11Z</dcterms:modified>
</cp:coreProperties>
</file>