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670" windowWidth="4110" windowHeight="2715" tabRatio="615"/>
  </bookViews>
  <sheets>
    <sheet name="Ekamut" sheetId="22" r:id="rId1"/>
  </sheets>
  <calcPr calcId="125725"/>
</workbook>
</file>

<file path=xl/calcChain.xml><?xml version="1.0" encoding="utf-8"?>
<calcChain xmlns="http://schemas.openxmlformats.org/spreadsheetml/2006/main">
  <c r="DZ13" i="22"/>
  <c r="DZ14"/>
  <c r="DZ15"/>
  <c r="DZ16"/>
  <c r="DZ17"/>
  <c r="DZ18"/>
  <c r="DZ19"/>
  <c r="DZ20"/>
  <c r="DZ21"/>
  <c r="DZ22"/>
  <c r="DZ23"/>
  <c r="DZ24"/>
  <c r="DZ25"/>
  <c r="DZ26"/>
  <c r="DZ27"/>
  <c r="DZ28"/>
  <c r="DZ29"/>
  <c r="DZ30"/>
  <c r="DZ31"/>
  <c r="DZ32"/>
  <c r="DZ33"/>
  <c r="DZ34"/>
  <c r="DZ35"/>
  <c r="DZ36"/>
  <c r="DZ37"/>
  <c r="DZ38"/>
  <c r="DZ39"/>
  <c r="DZ40"/>
  <c r="DZ41"/>
  <c r="DZ42"/>
  <c r="DZ43"/>
  <c r="DZ44"/>
  <c r="DZ45"/>
  <c r="DZ46"/>
  <c r="DZ47"/>
  <c r="DZ48"/>
  <c r="DZ49"/>
  <c r="DZ12"/>
  <c r="AZ52" l="1"/>
  <c r="D52"/>
  <c r="T52"/>
  <c r="V52"/>
  <c r="Y52"/>
  <c r="AA52"/>
  <c r="AD52"/>
  <c r="AF52"/>
  <c r="AI52"/>
  <c r="AK52"/>
  <c r="AN52"/>
  <c r="AP52"/>
  <c r="AS52"/>
  <c r="AT52"/>
  <c r="AU52"/>
  <c r="AV52"/>
  <c r="AW52"/>
  <c r="AX52"/>
  <c r="AY52"/>
  <c r="BA52"/>
  <c r="BB52"/>
  <c r="BC52"/>
  <c r="BD52"/>
  <c r="BE52"/>
  <c r="BG52"/>
  <c r="BH52"/>
  <c r="BI52"/>
  <c r="BJ52"/>
  <c r="BK52"/>
  <c r="BL52"/>
  <c r="BM52"/>
  <c r="BS52"/>
  <c r="BU52"/>
  <c r="BV52"/>
  <c r="BX52"/>
  <c r="BY52"/>
  <c r="BZ52"/>
  <c r="CA52"/>
  <c r="CB52"/>
  <c r="CD52"/>
  <c r="CE52"/>
  <c r="CF52"/>
  <c r="CG52"/>
  <c r="CH52"/>
  <c r="CJ52"/>
  <c r="CK52"/>
  <c r="CM52"/>
  <c r="CN52"/>
  <c r="CP52"/>
  <c r="CQ52"/>
  <c r="CS52"/>
  <c r="CT52"/>
  <c r="CV52"/>
  <c r="CW52"/>
  <c r="CY52"/>
  <c r="CZ52"/>
  <c r="DA52"/>
  <c r="DB52"/>
  <c r="DC52"/>
  <c r="DE52"/>
  <c r="DF52"/>
  <c r="DJ52"/>
  <c r="DK52"/>
  <c r="DL52"/>
  <c r="DM52"/>
  <c r="DN52"/>
  <c r="DO52"/>
  <c r="DP52"/>
  <c r="DQ52"/>
  <c r="DR52"/>
  <c r="DS52"/>
  <c r="DT52"/>
  <c r="DU52"/>
  <c r="DV52"/>
  <c r="DW52"/>
  <c r="DX52"/>
  <c r="DY52"/>
  <c r="DZ52"/>
  <c r="EA52"/>
  <c r="EB52"/>
  <c r="CR52"/>
  <c r="BW52"/>
  <c r="BT52"/>
  <c r="AO52"/>
  <c r="AJ52"/>
  <c r="Z52"/>
  <c r="DD52"/>
  <c r="CX52"/>
  <c r="CO52"/>
  <c r="CL52"/>
  <c r="CI52"/>
  <c r="CC52"/>
  <c r="BO35"/>
  <c r="BF52"/>
  <c r="AE52"/>
  <c r="U52"/>
  <c r="P24"/>
  <c r="O40"/>
  <c r="ED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10"/>
  <c r="Q50"/>
  <c r="Q51"/>
  <c r="P11"/>
  <c r="P17"/>
  <c r="P20"/>
  <c r="P27"/>
  <c r="Q52" l="1"/>
  <c r="CU52"/>
  <c r="AQ52"/>
  <c r="AL52"/>
  <c r="AG52"/>
  <c r="AB52"/>
  <c r="W52"/>
  <c r="AR52"/>
  <c r="AM52"/>
  <c r="AH52"/>
  <c r="AC52"/>
  <c r="X52"/>
  <c r="P23"/>
  <c r="P30"/>
  <c r="P32"/>
  <c r="P33"/>
  <c r="P37"/>
  <c r="P39"/>
  <c r="P40"/>
  <c r="P44"/>
  <c r="P45"/>
  <c r="P46"/>
  <c r="P47"/>
  <c r="P49"/>
  <c r="P51"/>
  <c r="P28"/>
  <c r="P15"/>
  <c r="P16"/>
  <c r="P18"/>
  <c r="P21"/>
  <c r="P22"/>
  <c r="P25"/>
  <c r="P14"/>
  <c r="BP10"/>
  <c r="ED11"/>
  <c r="ED12"/>
  <c r="ED13"/>
  <c r="ED14"/>
  <c r="ED15"/>
  <c r="ED16"/>
  <c r="ED18"/>
  <c r="ED19"/>
  <c r="ED20"/>
  <c r="ED21"/>
  <c r="ED22"/>
  <c r="ED23"/>
  <c r="ED24"/>
  <c r="ED25"/>
  <c r="ED26"/>
  <c r="ED27"/>
  <c r="ED28"/>
  <c r="ED29"/>
  <c r="ED30"/>
  <c r="ED31"/>
  <c r="ED32"/>
  <c r="ED33"/>
  <c r="ED34"/>
  <c r="ED35"/>
  <c r="ED36"/>
  <c r="ED37"/>
  <c r="ED38"/>
  <c r="ED39"/>
  <c r="ED40"/>
  <c r="ED41"/>
  <c r="ED42"/>
  <c r="ED43"/>
  <c r="ED44"/>
  <c r="ED45"/>
  <c r="ED46"/>
  <c r="ED47"/>
  <c r="ED48"/>
  <c r="ED49"/>
  <c r="ED50"/>
  <c r="ED51"/>
  <c r="ED17"/>
  <c r="K11"/>
  <c r="BO17"/>
  <c r="K19"/>
  <c r="DH20"/>
  <c r="F20" s="1"/>
  <c r="BO22"/>
  <c r="DH24"/>
  <c r="BO25"/>
  <c r="DH26"/>
  <c r="DH28"/>
  <c r="BO29"/>
  <c r="DH30"/>
  <c r="DH32"/>
  <c r="DH34"/>
  <c r="DH36"/>
  <c r="BO37"/>
  <c r="K39"/>
  <c r="DH40"/>
  <c r="BO41"/>
  <c r="DH44"/>
  <c r="BO45"/>
  <c r="DH46"/>
  <c r="BO49"/>
  <c r="BO10"/>
  <c r="BO33"/>
  <c r="DH37"/>
  <c r="K20"/>
  <c r="DH17"/>
  <c r="K45"/>
  <c r="K51"/>
  <c r="ED52" l="1"/>
  <c r="F44"/>
  <c r="F46"/>
  <c r="F34"/>
  <c r="F24"/>
  <c r="F40"/>
  <c r="F30"/>
  <c r="DH22"/>
  <c r="F22" s="1"/>
  <c r="DH49"/>
  <c r="F49" s="1"/>
  <c r="DH41"/>
  <c r="F41" s="1"/>
  <c r="F26"/>
  <c r="F32"/>
  <c r="F28"/>
  <c r="F36"/>
  <c r="DH23"/>
  <c r="F23" s="1"/>
  <c r="DH21"/>
  <c r="F21" s="1"/>
  <c r="DH18"/>
  <c r="F18" s="1"/>
  <c r="DH14"/>
  <c r="F14" s="1"/>
  <c r="DH10"/>
  <c r="F10" s="1"/>
  <c r="BO13"/>
  <c r="P26"/>
  <c r="P19"/>
  <c r="DH12"/>
  <c r="P12"/>
  <c r="BO14"/>
  <c r="P48"/>
  <c r="R48" s="1"/>
  <c r="P42"/>
  <c r="R42" s="1"/>
  <c r="P38"/>
  <c r="P35"/>
  <c r="P31"/>
  <c r="R31" s="1"/>
  <c r="K13"/>
  <c r="P13"/>
  <c r="R13" s="1"/>
  <c r="P50"/>
  <c r="P43"/>
  <c r="R43" s="1"/>
  <c r="P41"/>
  <c r="P36"/>
  <c r="P34"/>
  <c r="P29"/>
  <c r="R29" s="1"/>
  <c r="F37"/>
  <c r="F17"/>
  <c r="DH38"/>
  <c r="F38" s="1"/>
  <c r="DH50"/>
  <c r="F50" s="1"/>
  <c r="DH48"/>
  <c r="F48" s="1"/>
  <c r="DH42"/>
  <c r="F42" s="1"/>
  <c r="DH35"/>
  <c r="F35" s="1"/>
  <c r="DH33"/>
  <c r="F33" s="1"/>
  <c r="DH31"/>
  <c r="F31" s="1"/>
  <c r="DH29"/>
  <c r="F29" s="1"/>
  <c r="DH27"/>
  <c r="F27" s="1"/>
  <c r="DH25"/>
  <c r="F25" s="1"/>
  <c r="DH16"/>
  <c r="F16" s="1"/>
  <c r="BO23"/>
  <c r="DH11"/>
  <c r="F11" s="1"/>
  <c r="BO21"/>
  <c r="K37"/>
  <c r="K29"/>
  <c r="K21"/>
  <c r="K33"/>
  <c r="K25"/>
  <c r="P10"/>
  <c r="K10"/>
  <c r="K35"/>
  <c r="K31"/>
  <c r="K27"/>
  <c r="K23"/>
  <c r="BO51"/>
  <c r="BO47"/>
  <c r="BO43"/>
  <c r="BO39"/>
  <c r="BO31"/>
  <c r="BO27"/>
  <c r="BO19"/>
  <c r="BO15"/>
  <c r="K49"/>
  <c r="K47"/>
  <c r="K43"/>
  <c r="K41"/>
  <c r="K17"/>
  <c r="K15"/>
  <c r="K50"/>
  <c r="K48"/>
  <c r="K46"/>
  <c r="K44"/>
  <c r="K42"/>
  <c r="K40"/>
  <c r="K38"/>
  <c r="K36"/>
  <c r="K34"/>
  <c r="K32"/>
  <c r="K30"/>
  <c r="K28"/>
  <c r="K26"/>
  <c r="K24"/>
  <c r="K22"/>
  <c r="K18"/>
  <c r="K16"/>
  <c r="K14"/>
  <c r="BO11"/>
  <c r="DH51"/>
  <c r="F51" s="1"/>
  <c r="DH47"/>
  <c r="F47" s="1"/>
  <c r="DH45"/>
  <c r="F45" s="1"/>
  <c r="DH43"/>
  <c r="F43" s="1"/>
  <c r="DH39"/>
  <c r="F39" s="1"/>
  <c r="DH19"/>
  <c r="F19" s="1"/>
  <c r="DH15"/>
  <c r="F15" s="1"/>
  <c r="DH13"/>
  <c r="F13" s="1"/>
  <c r="BO50"/>
  <c r="BO48"/>
  <c r="BO46"/>
  <c r="BO44"/>
  <c r="BO42"/>
  <c r="BO40"/>
  <c r="BO38"/>
  <c r="BO36"/>
  <c r="BO34"/>
  <c r="BO32"/>
  <c r="BO30"/>
  <c r="BO28"/>
  <c r="BO26"/>
  <c r="BO24"/>
  <c r="BO20"/>
  <c r="BO18"/>
  <c r="BO16"/>
  <c r="BO12"/>
  <c r="K12"/>
  <c r="AR17"/>
  <c r="AR18"/>
  <c r="AR39"/>
  <c r="AR47"/>
  <c r="AQ17"/>
  <c r="AQ18"/>
  <c r="AQ39"/>
  <c r="AQ47"/>
  <c r="AR10"/>
  <c r="AQ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M10"/>
  <c r="AL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H10"/>
  <c r="AG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C10"/>
  <c r="AB10"/>
  <c r="X11"/>
  <c r="X14"/>
  <c r="X15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W11"/>
  <c r="W14"/>
  <c r="W15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X10"/>
  <c r="W10"/>
  <c r="R45"/>
  <c r="R47"/>
  <c r="R49"/>
  <c r="R51"/>
  <c r="EE11"/>
  <c r="EE12"/>
  <c r="EE13"/>
  <c r="EE14"/>
  <c r="EE15"/>
  <c r="EE16"/>
  <c r="EE17"/>
  <c r="EE18"/>
  <c r="EE19"/>
  <c r="EE20"/>
  <c r="EE21"/>
  <c r="EE22"/>
  <c r="EE23"/>
  <c r="EE24"/>
  <c r="EE25"/>
  <c r="EE26"/>
  <c r="EE27"/>
  <c r="EE28"/>
  <c r="EE29"/>
  <c r="EE30"/>
  <c r="EE31"/>
  <c r="EE32"/>
  <c r="EE33"/>
  <c r="EE34"/>
  <c r="EE35"/>
  <c r="EE36"/>
  <c r="EE37"/>
  <c r="EE38"/>
  <c r="EE39"/>
  <c r="EE40"/>
  <c r="EE41"/>
  <c r="EE42"/>
  <c r="EE43"/>
  <c r="EE44"/>
  <c r="EE45"/>
  <c r="EE46"/>
  <c r="EE47"/>
  <c r="EE48"/>
  <c r="EE49"/>
  <c r="EE50"/>
  <c r="EE51"/>
  <c r="C52"/>
  <c r="EC51"/>
  <c r="DI51"/>
  <c r="DG51"/>
  <c r="BP51"/>
  <c r="BN51"/>
  <c r="O51"/>
  <c r="S51" s="1"/>
  <c r="L51"/>
  <c r="J51"/>
  <c r="EC50"/>
  <c r="DI50"/>
  <c r="DG50"/>
  <c r="BP50"/>
  <c r="BN50"/>
  <c r="O50"/>
  <c r="L50"/>
  <c r="J50"/>
  <c r="EC49"/>
  <c r="DI49"/>
  <c r="DG49"/>
  <c r="BP49"/>
  <c r="BQ49" s="1"/>
  <c r="BN49"/>
  <c r="O49"/>
  <c r="L49"/>
  <c r="J49"/>
  <c r="EC48"/>
  <c r="DI48"/>
  <c r="G48" s="1"/>
  <c r="DG48"/>
  <c r="BP48"/>
  <c r="BN48"/>
  <c r="O48"/>
  <c r="L48"/>
  <c r="J48"/>
  <c r="EC47"/>
  <c r="DI47"/>
  <c r="DG47"/>
  <c r="BP47"/>
  <c r="BN47"/>
  <c r="O47"/>
  <c r="S47" s="1"/>
  <c r="L47"/>
  <c r="J47"/>
  <c r="EC46"/>
  <c r="DI46"/>
  <c r="DG46"/>
  <c r="BP46"/>
  <c r="BN46"/>
  <c r="O46"/>
  <c r="L46"/>
  <c r="J46"/>
  <c r="EC45"/>
  <c r="DI45"/>
  <c r="DG45"/>
  <c r="BP45"/>
  <c r="BQ45" s="1"/>
  <c r="BN45"/>
  <c r="O45"/>
  <c r="L45"/>
  <c r="J45"/>
  <c r="EC44"/>
  <c r="DI44"/>
  <c r="G44" s="1"/>
  <c r="DG44"/>
  <c r="BP44"/>
  <c r="BN44"/>
  <c r="O44"/>
  <c r="L44"/>
  <c r="J44"/>
  <c r="EC43"/>
  <c r="DI43"/>
  <c r="DG43"/>
  <c r="BP43"/>
  <c r="BN43"/>
  <c r="O43"/>
  <c r="L43"/>
  <c r="J43"/>
  <c r="EC42"/>
  <c r="DI42"/>
  <c r="DG42"/>
  <c r="BP42"/>
  <c r="BN42"/>
  <c r="O42"/>
  <c r="S42" s="1"/>
  <c r="L42"/>
  <c r="J42"/>
  <c r="EC41"/>
  <c r="DI41"/>
  <c r="DG41"/>
  <c r="BP41"/>
  <c r="BQ41" s="1"/>
  <c r="BN41"/>
  <c r="O41"/>
  <c r="S41" s="1"/>
  <c r="L41"/>
  <c r="J41"/>
  <c r="EC40"/>
  <c r="DI40"/>
  <c r="G40" s="1"/>
  <c r="DG40"/>
  <c r="BP40"/>
  <c r="BN40"/>
  <c r="L40"/>
  <c r="J40"/>
  <c r="EC39"/>
  <c r="DI39"/>
  <c r="DG39"/>
  <c r="BP39"/>
  <c r="BN39"/>
  <c r="O39"/>
  <c r="L39"/>
  <c r="J39"/>
  <c r="EC38"/>
  <c r="DI38"/>
  <c r="DG38"/>
  <c r="BP38"/>
  <c r="BN38"/>
  <c r="O38"/>
  <c r="S38" s="1"/>
  <c r="L38"/>
  <c r="J38"/>
  <c r="EC37"/>
  <c r="DI37"/>
  <c r="DG37"/>
  <c r="BP37"/>
  <c r="BQ37" s="1"/>
  <c r="BN37"/>
  <c r="O37"/>
  <c r="S37" s="1"/>
  <c r="L37"/>
  <c r="J37"/>
  <c r="EC36"/>
  <c r="DI36"/>
  <c r="DG36"/>
  <c r="BP36"/>
  <c r="BN36"/>
  <c r="O36"/>
  <c r="L36"/>
  <c r="J36"/>
  <c r="EC35"/>
  <c r="DI35"/>
  <c r="DG35"/>
  <c r="BP35"/>
  <c r="BN35"/>
  <c r="O35"/>
  <c r="L35"/>
  <c r="J35"/>
  <c r="EC34"/>
  <c r="DI34"/>
  <c r="DG34"/>
  <c r="BP34"/>
  <c r="BN34"/>
  <c r="O34"/>
  <c r="S34" s="1"/>
  <c r="L34"/>
  <c r="J34"/>
  <c r="EC33"/>
  <c r="DI33"/>
  <c r="DG33"/>
  <c r="BP33"/>
  <c r="BQ33" s="1"/>
  <c r="BN33"/>
  <c r="O33"/>
  <c r="S33" s="1"/>
  <c r="L33"/>
  <c r="J33"/>
  <c r="EC32"/>
  <c r="DI32"/>
  <c r="DG32"/>
  <c r="BP32"/>
  <c r="BN32"/>
  <c r="O32"/>
  <c r="L32"/>
  <c r="J32"/>
  <c r="EC31"/>
  <c r="DI31"/>
  <c r="DG31"/>
  <c r="BP31"/>
  <c r="BN31"/>
  <c r="O31"/>
  <c r="L31"/>
  <c r="J31"/>
  <c r="EC30"/>
  <c r="DI30"/>
  <c r="DG30"/>
  <c r="BP30"/>
  <c r="BN30"/>
  <c r="O30"/>
  <c r="S30" s="1"/>
  <c r="L30"/>
  <c r="J30"/>
  <c r="EC29"/>
  <c r="DI29"/>
  <c r="DG29"/>
  <c r="BP29"/>
  <c r="BQ29" s="1"/>
  <c r="BN29"/>
  <c r="O29"/>
  <c r="S29" s="1"/>
  <c r="L29"/>
  <c r="J29"/>
  <c r="EC28"/>
  <c r="DI28"/>
  <c r="DG28"/>
  <c r="BP28"/>
  <c r="BN28"/>
  <c r="O28"/>
  <c r="L28"/>
  <c r="J28"/>
  <c r="EC27"/>
  <c r="DI27"/>
  <c r="DG27"/>
  <c r="BP27"/>
  <c r="BN27"/>
  <c r="O27"/>
  <c r="L27"/>
  <c r="J27"/>
  <c r="EC26"/>
  <c r="DI26"/>
  <c r="DG26"/>
  <c r="BP26"/>
  <c r="BN26"/>
  <c r="O26"/>
  <c r="L26"/>
  <c r="J26"/>
  <c r="EC25"/>
  <c r="DI25"/>
  <c r="DG25"/>
  <c r="BP25"/>
  <c r="BN25"/>
  <c r="O25"/>
  <c r="L25"/>
  <c r="J25"/>
  <c r="EC24"/>
  <c r="DI24"/>
  <c r="DG24"/>
  <c r="BP24"/>
  <c r="BN24"/>
  <c r="O24"/>
  <c r="L24"/>
  <c r="J24"/>
  <c r="EC23"/>
  <c r="DI23"/>
  <c r="DG23"/>
  <c r="BP23"/>
  <c r="BN23"/>
  <c r="O23"/>
  <c r="L23"/>
  <c r="M23" s="1"/>
  <c r="J23"/>
  <c r="EC22"/>
  <c r="DI22"/>
  <c r="DG22"/>
  <c r="BP22"/>
  <c r="BQ22" s="1"/>
  <c r="BN22"/>
  <c r="O22"/>
  <c r="L22"/>
  <c r="J22"/>
  <c r="EC21"/>
  <c r="DI21"/>
  <c r="DG21"/>
  <c r="BP21"/>
  <c r="BN21"/>
  <c r="O21"/>
  <c r="L21"/>
  <c r="J21"/>
  <c r="EC20"/>
  <c r="DI20"/>
  <c r="DG20"/>
  <c r="BP20"/>
  <c r="BN20"/>
  <c r="O20"/>
  <c r="L20"/>
  <c r="J20"/>
  <c r="EC19"/>
  <c r="DI19"/>
  <c r="DG19"/>
  <c r="BP19"/>
  <c r="BN19"/>
  <c r="O19"/>
  <c r="L19"/>
  <c r="J19"/>
  <c r="EC18"/>
  <c r="DI18"/>
  <c r="DG18"/>
  <c r="BP18"/>
  <c r="BN18"/>
  <c r="O18"/>
  <c r="L18"/>
  <c r="J18"/>
  <c r="EC17"/>
  <c r="DI17"/>
  <c r="DG17"/>
  <c r="BP17"/>
  <c r="BN17"/>
  <c r="O17"/>
  <c r="L17"/>
  <c r="J17"/>
  <c r="EC16"/>
  <c r="DI16"/>
  <c r="DG16"/>
  <c r="BP16"/>
  <c r="BN16"/>
  <c r="O16"/>
  <c r="L16"/>
  <c r="J16"/>
  <c r="EC15"/>
  <c r="DI15"/>
  <c r="DG15"/>
  <c r="BP15"/>
  <c r="BN15"/>
  <c r="O15"/>
  <c r="L15"/>
  <c r="J15"/>
  <c r="EC14"/>
  <c r="DI14"/>
  <c r="DG14"/>
  <c r="BP14"/>
  <c r="BQ14" s="1"/>
  <c r="BN14"/>
  <c r="O14"/>
  <c r="L14"/>
  <c r="J14"/>
  <c r="EC13"/>
  <c r="DI13"/>
  <c r="DG13"/>
  <c r="BP13"/>
  <c r="BN13"/>
  <c r="O13"/>
  <c r="L13"/>
  <c r="J13"/>
  <c r="EC12"/>
  <c r="DI12"/>
  <c r="G12" s="1"/>
  <c r="DG12"/>
  <c r="BP12"/>
  <c r="BN12"/>
  <c r="O12"/>
  <c r="L12"/>
  <c r="J12"/>
  <c r="EC11"/>
  <c r="DI11"/>
  <c r="DG11"/>
  <c r="BP11"/>
  <c r="BN11"/>
  <c r="O11"/>
  <c r="L11"/>
  <c r="J11"/>
  <c r="EE10"/>
  <c r="EE52" s="1"/>
  <c r="EC10"/>
  <c r="DI10"/>
  <c r="DG10"/>
  <c r="BN10"/>
  <c r="BN52" s="1"/>
  <c r="O10"/>
  <c r="L10"/>
  <c r="J10"/>
  <c r="R46"/>
  <c r="R44"/>
  <c r="R40"/>
  <c r="R32"/>
  <c r="R30"/>
  <c r="R28"/>
  <c r="R24"/>
  <c r="R22"/>
  <c r="R20"/>
  <c r="R18"/>
  <c r="R16"/>
  <c r="R14"/>
  <c r="R39"/>
  <c r="R37"/>
  <c r="R33"/>
  <c r="R27"/>
  <c r="R25"/>
  <c r="R23"/>
  <c r="R21"/>
  <c r="R17"/>
  <c r="R15"/>
  <c r="R11"/>
  <c r="G16" l="1"/>
  <c r="O52"/>
  <c r="S52" s="1"/>
  <c r="EC52"/>
  <c r="J52"/>
  <c r="BO52"/>
  <c r="R12"/>
  <c r="P52"/>
  <c r="R52" s="1"/>
  <c r="G20"/>
  <c r="H20" s="1"/>
  <c r="G24"/>
  <c r="H24" s="1"/>
  <c r="G28"/>
  <c r="G32"/>
  <c r="H32" s="1"/>
  <c r="G36"/>
  <c r="H36" s="1"/>
  <c r="DG52"/>
  <c r="K52"/>
  <c r="L52"/>
  <c r="BP52"/>
  <c r="BR52"/>
  <c r="F12"/>
  <c r="F52" s="1"/>
  <c r="DH52"/>
  <c r="DI52"/>
  <c r="R50"/>
  <c r="R41"/>
  <c r="R38"/>
  <c r="R36"/>
  <c r="R35"/>
  <c r="R34"/>
  <c r="R26"/>
  <c r="R19"/>
  <c r="R10"/>
  <c r="G14"/>
  <c r="H14" s="1"/>
  <c r="G18"/>
  <c r="H18" s="1"/>
  <c r="G22"/>
  <c r="H22" s="1"/>
  <c r="G26"/>
  <c r="H26" s="1"/>
  <c r="G30"/>
  <c r="H30" s="1"/>
  <c r="G34"/>
  <c r="H34" s="1"/>
  <c r="G38"/>
  <c r="H38" s="1"/>
  <c r="G46"/>
  <c r="H46" s="1"/>
  <c r="G50"/>
  <c r="H50" s="1"/>
  <c r="G42"/>
  <c r="H42" s="1"/>
  <c r="E48"/>
  <c r="I48" s="1"/>
  <c r="BR49"/>
  <c r="BQ32"/>
  <c r="BQ36"/>
  <c r="BQ40"/>
  <c r="BQ44"/>
  <c r="BQ48"/>
  <c r="M11"/>
  <c r="M13"/>
  <c r="M15"/>
  <c r="M19"/>
  <c r="M20"/>
  <c r="M21"/>
  <c r="M24"/>
  <c r="M31"/>
  <c r="M32"/>
  <c r="M37"/>
  <c r="M39"/>
  <c r="M40"/>
  <c r="M41"/>
  <c r="M44"/>
  <c r="M45"/>
  <c r="M51"/>
  <c r="E10"/>
  <c r="BR51"/>
  <c r="N48"/>
  <c r="BR41"/>
  <c r="M33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31"/>
  <c r="S32"/>
  <c r="S35"/>
  <c r="S36"/>
  <c r="S39"/>
  <c r="S40"/>
  <c r="S43"/>
  <c r="S44"/>
  <c r="S45"/>
  <c r="S49"/>
  <c r="E29"/>
  <c r="M48"/>
  <c r="BQ13"/>
  <c r="BQ15"/>
  <c r="BQ21"/>
  <c r="BQ35"/>
  <c r="BQ51"/>
  <c r="N24"/>
  <c r="BQ42"/>
  <c r="H12"/>
  <c r="H28"/>
  <c r="H40"/>
  <c r="H44"/>
  <c r="G11"/>
  <c r="G13"/>
  <c r="G15"/>
  <c r="G17"/>
  <c r="G19"/>
  <c r="G21"/>
  <c r="E50"/>
  <c r="E11"/>
  <c r="E12"/>
  <c r="E15"/>
  <c r="E20"/>
  <c r="BQ43"/>
  <c r="N38"/>
  <c r="E16"/>
  <c r="E51"/>
  <c r="E32"/>
  <c r="G23"/>
  <c r="G25"/>
  <c r="G27"/>
  <c r="G29"/>
  <c r="E17"/>
  <c r="E18"/>
  <c r="E19"/>
  <c r="E49"/>
  <c r="E44"/>
  <c r="G31"/>
  <c r="G33"/>
  <c r="G35"/>
  <c r="G37"/>
  <c r="N51"/>
  <c r="N32"/>
  <c r="N39"/>
  <c r="N46"/>
  <c r="M49"/>
  <c r="M16"/>
  <c r="M22"/>
  <c r="M26"/>
  <c r="M27"/>
  <c r="M29"/>
  <c r="M35"/>
  <c r="M43"/>
  <c r="BR42"/>
  <c r="BR43"/>
  <c r="BR40"/>
  <c r="N28"/>
  <c r="N30"/>
  <c r="N34"/>
  <c r="N36"/>
  <c r="N41"/>
  <c r="N42"/>
  <c r="N44"/>
  <c r="N47"/>
  <c r="N49"/>
  <c r="N50"/>
  <c r="M47"/>
  <c r="N45"/>
  <c r="N43"/>
  <c r="N40"/>
  <c r="N35"/>
  <c r="N37"/>
  <c r="N22"/>
  <c r="N26"/>
  <c r="G43"/>
  <c r="M17"/>
  <c r="M18"/>
  <c r="M28"/>
  <c r="M36"/>
  <c r="M25"/>
  <c r="M30"/>
  <c r="M34"/>
  <c r="M38"/>
  <c r="M42"/>
  <c r="M46"/>
  <c r="M50"/>
  <c r="BQ16"/>
  <c r="H16"/>
  <c r="BQ31"/>
  <c r="BQ34"/>
  <c r="BQ38"/>
  <c r="BQ39"/>
  <c r="BQ46"/>
  <c r="BQ47"/>
  <c r="H48"/>
  <c r="BQ50"/>
  <c r="M14"/>
  <c r="M10"/>
  <c r="BR38"/>
  <c r="BR36"/>
  <c r="BR39"/>
  <c r="BR33"/>
  <c r="BR37"/>
  <c r="BR31"/>
  <c r="BR34"/>
  <c r="BR32"/>
  <c r="BR10"/>
  <c r="BR11"/>
  <c r="BR12"/>
  <c r="BR17"/>
  <c r="BR18"/>
  <c r="BR19"/>
  <c r="BR20"/>
  <c r="BR23"/>
  <c r="BR24"/>
  <c r="BR25"/>
  <c r="BR26"/>
  <c r="BR27"/>
  <c r="BR28"/>
  <c r="BR29"/>
  <c r="BR30"/>
  <c r="BR35"/>
  <c r="G47"/>
  <c r="G51"/>
  <c r="N13"/>
  <c r="BQ30"/>
  <c r="BQ26"/>
  <c r="BQ17"/>
  <c r="BQ28"/>
  <c r="BQ24"/>
  <c r="BQ19"/>
  <c r="BQ27"/>
  <c r="BQ25"/>
  <c r="BQ23"/>
  <c r="BQ20"/>
  <c r="BQ18"/>
  <c r="BQ12"/>
  <c r="BQ11"/>
  <c r="BR15"/>
  <c r="BR16"/>
  <c r="BR47"/>
  <c r="BR50"/>
  <c r="BR48"/>
  <c r="BR45"/>
  <c r="BR46"/>
  <c r="BR44"/>
  <c r="M12"/>
  <c r="N14"/>
  <c r="N21"/>
  <c r="N23"/>
  <c r="N25"/>
  <c r="N27"/>
  <c r="N29"/>
  <c r="N31"/>
  <c r="N33"/>
  <c r="G39"/>
  <c r="G41"/>
  <c r="G45"/>
  <c r="G49"/>
  <c r="BQ10"/>
  <c r="N15"/>
  <c r="N10"/>
  <c r="G10"/>
  <c r="N11"/>
  <c r="N12"/>
  <c r="BR13"/>
  <c r="BR14"/>
  <c r="N16"/>
  <c r="N17"/>
  <c r="N18"/>
  <c r="N19"/>
  <c r="N20"/>
  <c r="BR21"/>
  <c r="BR22"/>
  <c r="E28"/>
  <c r="E31"/>
  <c r="E33"/>
  <c r="E30"/>
  <c r="E24"/>
  <c r="E13"/>
  <c r="E25"/>
  <c r="E34"/>
  <c r="E37"/>
  <c r="E43"/>
  <c r="E45"/>
  <c r="E14"/>
  <c r="E21"/>
  <c r="E22"/>
  <c r="E23"/>
  <c r="E26"/>
  <c r="E27"/>
  <c r="E35"/>
  <c r="E36"/>
  <c r="E38"/>
  <c r="E39"/>
  <c r="E40"/>
  <c r="E41"/>
  <c r="E42"/>
  <c r="E46"/>
  <c r="E47"/>
  <c r="S50"/>
  <c r="S48"/>
  <c r="S46"/>
  <c r="BQ52" l="1"/>
  <c r="N52"/>
  <c r="M52"/>
  <c r="E52"/>
  <c r="G52"/>
  <c r="H52" s="1"/>
  <c r="H49"/>
  <c r="H51"/>
  <c r="H10"/>
  <c r="H45"/>
  <c r="H39"/>
  <c r="H47"/>
  <c r="H43"/>
  <c r="H37"/>
  <c r="H33"/>
  <c r="H27"/>
  <c r="H23"/>
  <c r="H19"/>
  <c r="H15"/>
  <c r="H11"/>
  <c r="H41"/>
  <c r="H35"/>
  <c r="H31"/>
  <c r="H29"/>
  <c r="H25"/>
  <c r="H21"/>
  <c r="H17"/>
  <c r="H13"/>
  <c r="I28"/>
  <c r="I44"/>
  <c r="I20"/>
  <c r="I12"/>
  <c r="I50"/>
  <c r="I18"/>
  <c r="I32"/>
  <c r="I16"/>
  <c r="I17"/>
  <c r="I11"/>
  <c r="I15"/>
  <c r="I19"/>
  <c r="I51"/>
  <c r="I29"/>
  <c r="I46"/>
  <c r="I23"/>
  <c r="I38"/>
  <c r="I35"/>
  <c r="I26"/>
  <c r="I22"/>
  <c r="I14"/>
  <c r="I13"/>
  <c r="I31"/>
  <c r="I21"/>
  <c r="I25"/>
  <c r="I45"/>
  <c r="I49"/>
  <c r="I10"/>
  <c r="I24"/>
  <c r="I27"/>
  <c r="I36"/>
  <c r="I33"/>
  <c r="I41"/>
  <c r="I39"/>
  <c r="I47"/>
  <c r="I42"/>
  <c r="I40"/>
  <c r="I43"/>
  <c r="I34"/>
  <c r="I30"/>
  <c r="I37"/>
  <c r="I52" l="1"/>
</calcChain>
</file>

<file path=xl/sharedStrings.xml><?xml version="1.0" encoding="utf-8"?>
<sst xmlns="http://schemas.openxmlformats.org/spreadsheetml/2006/main" count="261" uniqueCount="102">
  <si>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</si>
  <si>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</si>
  <si>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</si>
  <si>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</si>
  <si>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</si>
  <si>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</si>
  <si>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</si>
  <si>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</si>
  <si>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</si>
  <si>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</si>
  <si>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հազար դրամ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</si>
  <si>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</si>
  <si>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</si>
  <si>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</si>
  <si>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</si>
  <si>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</si>
  <si>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</si>
  <si>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</si>
  <si>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</si>
  <si>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</si>
  <si>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</si>
  <si>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</si>
  <si>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</si>
  <si>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</si>
  <si>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</si>
  <si>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</si>
  <si>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</si>
  <si>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</si>
  <si>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</si>
  <si>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</si>
  <si>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</si>
  <si>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</si>
  <si>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</si>
  <si>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</si>
  <si>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</si>
  <si>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</si>
  <si>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</si>
  <si>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</si>
  <si>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</si>
  <si>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</si>
  <si>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</si>
  <si>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</si>
  <si>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</si>
  <si>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</si>
  <si>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</si>
  <si>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</si>
  <si>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</si>
  <si>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</si>
  <si>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</si>
  <si>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</si>
  <si>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</si>
  <si>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</si>
  <si>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</si>
  <si>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</si>
  <si>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</si>
  <si>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</si>
  <si>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</si>
  <si>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</si>
  <si>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</si>
  <si>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</si>
  <si>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</si>
  <si>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</si>
  <si>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</si>
  <si>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</si>
  <si>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</si>
  <si>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</si>
  <si>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</si>
  <si>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</si>
  <si>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</si>
  <si>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</si>
  <si>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</si>
  <si>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</si>
  <si>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</si>
  <si>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</si>
  <si>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</si>
  <si>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</si>
  <si>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</si>
  <si>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</si>
  <si>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</si>
  <si>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</si>
  <si>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</si>
  <si>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</si>
  <si>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</si>
  <si>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</si>
  <si>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</si>
  <si>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</si>
  <si>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ծրագիր   1-ին եռամսյակ</t>
  </si>
  <si>
    <t>ՀԱՇՎԵՏՎՈՒԹՅՈՒՆ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</si>
  <si>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</si>
  <si>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</si>
  <si>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</si>
  <si>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</si>
  <si>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</si>
  <si>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</si>
  <si>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</si>
  <si>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</si>
  <si>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 1-ին կիսամյակ</t>
  </si>
  <si>
    <t xml:space="preserve">փաստ 5 ամիս.                                                                             </t>
  </si>
  <si>
    <t>կատ. %-ը 1-ին կիսամյակի նկատմամբ</t>
  </si>
  <si>
    <t>տող 1000                                                                                            ԸՆԴԱՄԵՆԸ  ԵԿԱՄՈՒՏՆԵՐ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</si>
  <si>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</si>
  <si>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 xml:space="preserve"> ՀՀ  ԿՈՏԱՅՔԻ ՄԱՐԶԻ  ՀԱՄԱՅՆՔՆԵՐԻ   ԲՅՈՒՋԵՏԱՅԻՆ   ԵԿԱՄՈՒՏՆԵՐԻ   ՎԵՐԱԲԵՐՅԱԼ  (աճողական)  2020թ. մայիսի  «31» -ի դրությամբ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</si>
</sst>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b/>
      <sz val="10"/>
      <name val="GHEA Grapalat"/>
      <family val="3"/>
    </font>
    <font>
      <sz val="1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0">
    <xf numFmtId="0" fontId="0" fillId="0" borderId="0" xfId="0"/>
    <xf numFmtId="0" fontId="5" fillId="2" borderId="0" xfId="0" applyFont="1" applyFill="1" applyProtection="1">
      <protection locked="0"/>
    </xf>
    <xf numFmtId="0" fontId="5" fillId="7" borderId="0" xfId="0" applyFont="1" applyFill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protection locked="0"/>
    </xf>
    <xf numFmtId="14" fontId="5" fillId="2" borderId="0" xfId="0" applyNumberFormat="1" applyFont="1" applyFill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/>
    <xf numFmtId="0" fontId="5" fillId="2" borderId="0" xfId="0" applyFont="1" applyFill="1" applyProtection="1"/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</xf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165" fontId="5" fillId="2" borderId="0" xfId="0" applyNumberFormat="1" applyFont="1" applyFill="1" applyProtection="1">
      <protection locked="0"/>
    </xf>
    <xf numFmtId="165" fontId="5" fillId="7" borderId="0" xfId="0" applyNumberFormat="1" applyFont="1" applyFill="1" applyProtection="1">
      <protection locked="0"/>
    </xf>
    <xf numFmtId="165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0" borderId="0" xfId="0" applyFont="1" applyFill="1" applyProtection="1">
      <protection locked="0"/>
    </xf>
    <xf numFmtId="164" fontId="5" fillId="7" borderId="8" xfId="0" applyNumberFormat="1" applyFont="1" applyFill="1" applyBorder="1" applyAlignment="1">
      <alignment horizontal="center" vertical="center" wrapText="1"/>
    </xf>
    <xf numFmtId="165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0" xfId="0" applyNumberFormat="1" applyFont="1" applyFill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  <protection locked="0"/>
    </xf>
    <xf numFmtId="0" fontId="5" fillId="7" borderId="2" xfId="1" applyFont="1" applyFill="1" applyBorder="1" applyAlignment="1">
      <alignment horizontal="center" vertical="center"/>
    </xf>
    <xf numFmtId="165" fontId="4" fillId="7" borderId="2" xfId="0" applyNumberFormat="1" applyFont="1" applyFill="1" applyBorder="1" applyAlignment="1" applyProtection="1">
      <alignment horizontal="center" vertical="center" wrapText="1"/>
    </xf>
    <xf numFmtId="0" fontId="4" fillId="9" borderId="2" xfId="0" applyFont="1" applyFill="1" applyBorder="1" applyAlignment="1" applyProtection="1">
      <alignment horizontal="center" vertical="center"/>
    </xf>
    <xf numFmtId="0" fontId="4" fillId="9" borderId="4" xfId="0" applyFont="1" applyFill="1" applyBorder="1" applyAlignment="1" applyProtection="1">
      <alignment horizontal="center" vertical="center" wrapText="1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0" xfId="0" applyNumberFormat="1" applyFont="1" applyFill="1" applyAlignment="1" applyProtection="1">
      <alignment horizontal="center" vertical="center" wrapText="1"/>
    </xf>
    <xf numFmtId="165" fontId="5" fillId="2" borderId="0" xfId="0" applyNumberFormat="1" applyFont="1" applyFill="1" applyBorder="1" applyAlignment="1" applyProtection="1">
      <alignment horizontal="left" wrapText="1"/>
      <protection locked="0"/>
    </xf>
    <xf numFmtId="4" fontId="5" fillId="3" borderId="4" xfId="0" applyNumberFormat="1" applyFont="1" applyFill="1" applyBorder="1" applyAlignment="1" applyProtection="1">
      <alignment horizontal="center" vertical="center" wrapText="1"/>
    </xf>
    <xf numFmtId="4" fontId="5" fillId="3" borderId="5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10" xfId="0" applyNumberFormat="1" applyFont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</xf>
    <xf numFmtId="4" fontId="5" fillId="8" borderId="10" xfId="0" applyNumberFormat="1" applyFont="1" applyFill="1" applyBorder="1" applyAlignment="1" applyProtection="1">
      <alignment horizontal="center" vertical="center" wrapText="1"/>
    </xf>
    <xf numFmtId="4" fontId="5" fillId="5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5" fillId="7" borderId="4" xfId="0" applyFont="1" applyFill="1" applyBorder="1" applyAlignment="1" applyProtection="1">
      <alignment horizontal="center" vertical="center" wrapText="1"/>
    </xf>
    <xf numFmtId="0" fontId="5" fillId="7" borderId="11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textRotation="90" wrapText="1"/>
    </xf>
    <xf numFmtId="0" fontId="5" fillId="2" borderId="11" xfId="0" applyFont="1" applyFill="1" applyBorder="1" applyAlignment="1" applyProtection="1">
      <alignment horizontal="center" vertical="center" textRotation="90" wrapText="1"/>
    </xf>
    <xf numFmtId="0" fontId="5" fillId="2" borderId="5" xfId="0" applyFont="1" applyFill="1" applyBorder="1" applyAlignment="1" applyProtection="1">
      <alignment horizontal="center" vertical="center" textRotation="90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/>
    </xf>
    <xf numFmtId="0" fontId="4" fillId="4" borderId="0" xfId="0" applyNumberFormat="1" applyFon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horizontal="center" vertical="center" wrapText="1"/>
    </xf>
    <xf numFmtId="0" fontId="4" fillId="4" borderId="14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center" vertical="center" wrapText="1"/>
    </xf>
    <xf numFmtId="0" fontId="4" fillId="4" borderId="15" xfId="0" applyNumberFormat="1" applyFon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0" fontId="4" fillId="4" borderId="3" xfId="0" applyNumberFormat="1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11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3" sqref="C3"/>
    </sheetView>
  </sheetViews>
  <sheetFormatPr defaultColWidth="7.25" defaultRowHeight="13.5"/>
  <cols>
    <col min="1" max="1" width="4.375" style="1" customWidth="1"/>
    <col min="2" max="2" width="14.375" style="2" customWidth="1"/>
    <col min="3" max="3" width="13.375" style="1" customWidth="1"/>
    <col min="4" max="4" width="11.875" style="1" customWidth="1"/>
    <col min="5" max="5" width="13.75" style="1" customWidth="1"/>
    <col min="6" max="6" width="12.625" style="23" customWidth="1"/>
    <col min="7" max="7" width="15.5" style="1" customWidth="1"/>
    <col min="8" max="8" width="11.75" style="1" customWidth="1"/>
    <col min="9" max="9" width="9.5" style="1" customWidth="1"/>
    <col min="10" max="10" width="13.125" style="1" customWidth="1"/>
    <col min="11" max="11" width="12" style="1" customWidth="1"/>
    <col min="12" max="12" width="12.625" style="1" customWidth="1"/>
    <col min="13" max="13" width="12.875" style="1" customWidth="1"/>
    <col min="14" max="14" width="9.5" style="1" customWidth="1"/>
    <col min="15" max="15" width="11.75" style="1" customWidth="1"/>
    <col min="16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5" width="12.125" style="1" customWidth="1"/>
    <col min="26" max="26" width="11.375" style="1" customWidth="1"/>
    <col min="27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5" width="14.125" style="1" customWidth="1"/>
    <col min="36" max="36" width="10.37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9.6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9.875" style="1" customWidth="1"/>
    <col min="59" max="59" width="10.87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70" width="10.75" style="1" customWidth="1"/>
    <col min="71" max="71" width="13.125" style="1" customWidth="1"/>
    <col min="72" max="72" width="10.75" style="1" customWidth="1"/>
    <col min="73" max="73" width="10.5" style="1" customWidth="1"/>
    <col min="74" max="74" width="11.375" style="1" customWidth="1"/>
    <col min="75" max="75" width="10.875" style="1" customWidth="1"/>
    <col min="76" max="76" width="11.625" style="1" customWidth="1"/>
    <col min="77" max="77" width="8.2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10.125" style="1" customWidth="1"/>
    <col min="83" max="84" width="8.125" style="1" customWidth="1"/>
    <col min="85" max="85" width="7.875" style="1" customWidth="1"/>
    <col min="86" max="87" width="9.875" style="1" customWidth="1"/>
    <col min="88" max="88" width="11.25" style="1" customWidth="1"/>
    <col min="89" max="89" width="9.375" style="1" customWidth="1"/>
    <col min="90" max="90" width="12.25" style="1" customWidth="1"/>
    <col min="91" max="91" width="11.25" style="1" customWidth="1"/>
    <col min="92" max="92" width="14.75" style="1" customWidth="1"/>
    <col min="93" max="93" width="11.75" style="1" customWidth="1"/>
    <col min="94" max="94" width="11.625" style="1" customWidth="1"/>
    <col min="95" max="96" width="11" style="1" customWidth="1"/>
    <col min="97" max="97" width="11.75" style="1" customWidth="1"/>
    <col min="98" max="98" width="12.375" style="1" customWidth="1"/>
    <col min="99" max="99" width="13.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5" width="8" style="1" customWidth="1"/>
    <col min="106" max="106" width="9.5" style="1" customWidth="1"/>
    <col min="107" max="107" width="13.875" style="1" customWidth="1"/>
    <col min="108" max="108" width="12.5" style="1" customWidth="1"/>
    <col min="109" max="109" width="10.375" style="1" customWidth="1"/>
    <col min="110" max="110" width="9.875" style="1" customWidth="1"/>
    <col min="111" max="112" width="13.125" style="1" customWidth="1"/>
    <col min="113" max="113" width="14.2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0.75" style="1" customWidth="1"/>
    <col min="119" max="119" width="10" style="1" customWidth="1"/>
    <col min="120" max="121" width="8" style="1" customWidth="1"/>
    <col min="122" max="122" width="8.875" style="1" customWidth="1"/>
    <col min="123" max="124" width="8.625" style="1" customWidth="1"/>
    <col min="125" max="125" width="9.25" style="1" customWidth="1"/>
    <col min="126" max="126" width="8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0" style="1" customWidth="1"/>
    <col min="132" max="132" width="9.5" style="1" customWidth="1"/>
    <col min="133" max="134" width="10.75" style="1" customWidth="1"/>
    <col min="135" max="135" width="12.75" style="1" customWidth="1"/>
    <col min="136" max="137" width="7.25" style="1"/>
    <col min="138" max="138" width="10.125" style="1" customWidth="1"/>
    <col min="139" max="16384" width="7.25" style="1"/>
  </cols>
  <sheetData>
    <row r="1" spans="1:135" ht="27.75" customHeight="1">
      <c r="C1" s="66" t="s">
        <v>87</v>
      </c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17.25" customHeight="1">
      <c r="C2" s="67" t="s">
        <v>101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Q2" s="6"/>
      <c r="R2" s="6"/>
      <c r="T2" s="68"/>
      <c r="U2" s="68"/>
      <c r="V2" s="68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>
      <c r="C3" s="9"/>
      <c r="D3" s="9"/>
      <c r="E3" s="9"/>
      <c r="F3" s="10"/>
      <c r="G3" s="9"/>
      <c r="H3" s="9"/>
      <c r="I3" s="9"/>
      <c r="J3" s="9"/>
      <c r="K3" s="9"/>
      <c r="L3" s="69" t="s">
        <v>10</v>
      </c>
      <c r="M3" s="69"/>
      <c r="N3" s="69"/>
      <c r="O3" s="69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>
      <c r="A4" s="105" t="s">
        <v>6</v>
      </c>
      <c r="B4" s="105" t="s">
        <v>9</v>
      </c>
      <c r="C4" s="108" t="s">
        <v>4</v>
      </c>
      <c r="D4" s="108" t="s">
        <v>5</v>
      </c>
      <c r="E4" s="111" t="s">
        <v>99</v>
      </c>
      <c r="F4" s="112"/>
      <c r="G4" s="112"/>
      <c r="H4" s="112"/>
      <c r="I4" s="113"/>
      <c r="J4" s="120" t="s">
        <v>100</v>
      </c>
      <c r="K4" s="121"/>
      <c r="L4" s="121"/>
      <c r="M4" s="121"/>
      <c r="N4" s="122"/>
      <c r="O4" s="86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8"/>
      <c r="DF4" s="137" t="s">
        <v>11</v>
      </c>
      <c r="DG4" s="93" t="s">
        <v>12</v>
      </c>
      <c r="DH4" s="94"/>
      <c r="DI4" s="95"/>
      <c r="DJ4" s="102" t="s">
        <v>3</v>
      </c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37" t="s">
        <v>13</v>
      </c>
      <c r="EC4" s="70" t="s">
        <v>14</v>
      </c>
      <c r="ED4" s="71"/>
      <c r="EE4" s="72"/>
    </row>
    <row r="5" spans="1:135" s="11" customFormat="1" ht="15" customHeight="1">
      <c r="A5" s="106"/>
      <c r="B5" s="106"/>
      <c r="C5" s="109"/>
      <c r="D5" s="109"/>
      <c r="E5" s="114"/>
      <c r="F5" s="115"/>
      <c r="G5" s="115"/>
      <c r="H5" s="115"/>
      <c r="I5" s="116"/>
      <c r="J5" s="123"/>
      <c r="K5" s="124"/>
      <c r="L5" s="124"/>
      <c r="M5" s="124"/>
      <c r="N5" s="125"/>
      <c r="O5" s="79" t="s">
        <v>7</v>
      </c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1"/>
      <c r="AV5" s="82" t="s">
        <v>2</v>
      </c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46" t="s">
        <v>8</v>
      </c>
      <c r="BL5" s="47"/>
      <c r="BM5" s="47"/>
      <c r="BN5" s="83" t="s">
        <v>15</v>
      </c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5"/>
      <c r="CE5" s="89" t="s">
        <v>0</v>
      </c>
      <c r="CF5" s="90"/>
      <c r="CG5" s="90"/>
      <c r="CH5" s="90"/>
      <c r="CI5" s="90"/>
      <c r="CJ5" s="90"/>
      <c r="CK5" s="90"/>
      <c r="CL5" s="90"/>
      <c r="CM5" s="91"/>
      <c r="CN5" s="83" t="s">
        <v>1</v>
      </c>
      <c r="CO5" s="84"/>
      <c r="CP5" s="84"/>
      <c r="CQ5" s="84"/>
      <c r="CR5" s="84"/>
      <c r="CS5" s="84"/>
      <c r="CT5" s="84"/>
      <c r="CU5" s="84"/>
      <c r="CV5" s="84"/>
      <c r="CW5" s="82" t="s">
        <v>16</v>
      </c>
      <c r="CX5" s="82"/>
      <c r="CY5" s="82"/>
      <c r="CZ5" s="46" t="s">
        <v>17</v>
      </c>
      <c r="DA5" s="47"/>
      <c r="DB5" s="48"/>
      <c r="DC5" s="46" t="s">
        <v>18</v>
      </c>
      <c r="DD5" s="47"/>
      <c r="DE5" s="48"/>
      <c r="DF5" s="138"/>
      <c r="DG5" s="96"/>
      <c r="DH5" s="97"/>
      <c r="DI5" s="98"/>
      <c r="DJ5" s="54"/>
      <c r="DK5" s="54"/>
      <c r="DL5" s="55"/>
      <c r="DM5" s="55"/>
      <c r="DN5" s="55"/>
      <c r="DO5" s="55"/>
      <c r="DP5" s="46" t="s">
        <v>19</v>
      </c>
      <c r="DQ5" s="47"/>
      <c r="DR5" s="48"/>
      <c r="DS5" s="52"/>
      <c r="DT5" s="53"/>
      <c r="DU5" s="53"/>
      <c r="DV5" s="53"/>
      <c r="DW5" s="53"/>
      <c r="DX5" s="53"/>
      <c r="DY5" s="53"/>
      <c r="DZ5" s="53"/>
      <c r="EA5" s="53"/>
      <c r="EB5" s="138"/>
      <c r="EC5" s="73"/>
      <c r="ED5" s="74"/>
      <c r="EE5" s="75"/>
    </row>
    <row r="6" spans="1:135" s="11" customFormat="1" ht="119.25" customHeight="1">
      <c r="A6" s="106"/>
      <c r="B6" s="106"/>
      <c r="C6" s="109"/>
      <c r="D6" s="109"/>
      <c r="E6" s="117"/>
      <c r="F6" s="118"/>
      <c r="G6" s="118"/>
      <c r="H6" s="118"/>
      <c r="I6" s="119"/>
      <c r="J6" s="126"/>
      <c r="K6" s="127"/>
      <c r="L6" s="127"/>
      <c r="M6" s="127"/>
      <c r="N6" s="128"/>
      <c r="O6" s="129" t="s">
        <v>20</v>
      </c>
      <c r="P6" s="130"/>
      <c r="Q6" s="130"/>
      <c r="R6" s="130"/>
      <c r="S6" s="131"/>
      <c r="T6" s="56" t="s">
        <v>21</v>
      </c>
      <c r="U6" s="57"/>
      <c r="V6" s="57"/>
      <c r="W6" s="57"/>
      <c r="X6" s="58"/>
      <c r="Y6" s="56" t="s">
        <v>22</v>
      </c>
      <c r="Z6" s="57"/>
      <c r="AA6" s="57"/>
      <c r="AB6" s="57"/>
      <c r="AC6" s="58"/>
      <c r="AD6" s="56" t="s">
        <v>23</v>
      </c>
      <c r="AE6" s="57"/>
      <c r="AF6" s="57"/>
      <c r="AG6" s="57"/>
      <c r="AH6" s="58"/>
      <c r="AI6" s="56" t="s">
        <v>24</v>
      </c>
      <c r="AJ6" s="57"/>
      <c r="AK6" s="57"/>
      <c r="AL6" s="57"/>
      <c r="AM6" s="58"/>
      <c r="AN6" s="56" t="s">
        <v>25</v>
      </c>
      <c r="AO6" s="57"/>
      <c r="AP6" s="57"/>
      <c r="AQ6" s="57"/>
      <c r="AR6" s="58"/>
      <c r="AS6" s="59" t="s">
        <v>26</v>
      </c>
      <c r="AT6" s="59"/>
      <c r="AU6" s="59"/>
      <c r="AV6" s="60" t="s">
        <v>27</v>
      </c>
      <c r="AW6" s="61"/>
      <c r="AX6" s="61"/>
      <c r="AY6" s="60" t="s">
        <v>28</v>
      </c>
      <c r="AZ6" s="61"/>
      <c r="BA6" s="62"/>
      <c r="BB6" s="63" t="s">
        <v>29</v>
      </c>
      <c r="BC6" s="64"/>
      <c r="BD6" s="65"/>
      <c r="BE6" s="63" t="s">
        <v>30</v>
      </c>
      <c r="BF6" s="64"/>
      <c r="BG6" s="64"/>
      <c r="BH6" s="132" t="s">
        <v>31</v>
      </c>
      <c r="BI6" s="133"/>
      <c r="BJ6" s="133"/>
      <c r="BK6" s="49"/>
      <c r="BL6" s="50"/>
      <c r="BM6" s="50"/>
      <c r="BN6" s="134" t="s">
        <v>32</v>
      </c>
      <c r="BO6" s="135"/>
      <c r="BP6" s="135"/>
      <c r="BQ6" s="135"/>
      <c r="BR6" s="136"/>
      <c r="BS6" s="92" t="s">
        <v>33</v>
      </c>
      <c r="BT6" s="92"/>
      <c r="BU6" s="92"/>
      <c r="BV6" s="92" t="s">
        <v>34</v>
      </c>
      <c r="BW6" s="92"/>
      <c r="BX6" s="92"/>
      <c r="BY6" s="92" t="s">
        <v>35</v>
      </c>
      <c r="BZ6" s="92"/>
      <c r="CA6" s="92"/>
      <c r="CB6" s="92" t="s">
        <v>36</v>
      </c>
      <c r="CC6" s="92"/>
      <c r="CD6" s="92"/>
      <c r="CE6" s="92" t="s">
        <v>88</v>
      </c>
      <c r="CF6" s="92"/>
      <c r="CG6" s="92"/>
      <c r="CH6" s="89" t="s">
        <v>89</v>
      </c>
      <c r="CI6" s="90"/>
      <c r="CJ6" s="90"/>
      <c r="CK6" s="92" t="s">
        <v>37</v>
      </c>
      <c r="CL6" s="92"/>
      <c r="CM6" s="92"/>
      <c r="CN6" s="103" t="s">
        <v>38</v>
      </c>
      <c r="CO6" s="104"/>
      <c r="CP6" s="90"/>
      <c r="CQ6" s="92" t="s">
        <v>39</v>
      </c>
      <c r="CR6" s="92"/>
      <c r="CS6" s="92"/>
      <c r="CT6" s="89" t="s">
        <v>90</v>
      </c>
      <c r="CU6" s="90"/>
      <c r="CV6" s="90"/>
      <c r="CW6" s="82"/>
      <c r="CX6" s="82"/>
      <c r="CY6" s="82"/>
      <c r="CZ6" s="49"/>
      <c r="DA6" s="50"/>
      <c r="DB6" s="51"/>
      <c r="DC6" s="49"/>
      <c r="DD6" s="50"/>
      <c r="DE6" s="51"/>
      <c r="DF6" s="138"/>
      <c r="DG6" s="99"/>
      <c r="DH6" s="100"/>
      <c r="DI6" s="101"/>
      <c r="DJ6" s="46" t="s">
        <v>91</v>
      </c>
      <c r="DK6" s="47"/>
      <c r="DL6" s="48"/>
      <c r="DM6" s="46" t="s">
        <v>92</v>
      </c>
      <c r="DN6" s="47"/>
      <c r="DO6" s="48"/>
      <c r="DP6" s="49"/>
      <c r="DQ6" s="50"/>
      <c r="DR6" s="51"/>
      <c r="DS6" s="46" t="s">
        <v>93</v>
      </c>
      <c r="DT6" s="47"/>
      <c r="DU6" s="48"/>
      <c r="DV6" s="46" t="s">
        <v>94</v>
      </c>
      <c r="DW6" s="47"/>
      <c r="DX6" s="48"/>
      <c r="DY6" s="44" t="s">
        <v>95</v>
      </c>
      <c r="DZ6" s="45"/>
      <c r="EA6" s="45"/>
      <c r="EB6" s="138"/>
      <c r="EC6" s="76"/>
      <c r="ED6" s="77"/>
      <c r="EE6" s="78"/>
    </row>
    <row r="7" spans="1:135" s="12" customFormat="1" ht="30.75" customHeight="1">
      <c r="A7" s="106"/>
      <c r="B7" s="106"/>
      <c r="C7" s="109"/>
      <c r="D7" s="109"/>
      <c r="E7" s="36" t="s">
        <v>40</v>
      </c>
      <c r="F7" s="40" t="s">
        <v>43</v>
      </c>
      <c r="G7" s="41"/>
      <c r="H7" s="41"/>
      <c r="I7" s="42"/>
      <c r="J7" s="36" t="s">
        <v>40</v>
      </c>
      <c r="K7" s="40" t="s">
        <v>43</v>
      </c>
      <c r="L7" s="41"/>
      <c r="M7" s="41"/>
      <c r="N7" s="42"/>
      <c r="O7" s="36" t="s">
        <v>40</v>
      </c>
      <c r="P7" s="40" t="s">
        <v>43</v>
      </c>
      <c r="Q7" s="41"/>
      <c r="R7" s="41"/>
      <c r="S7" s="42"/>
      <c r="T7" s="36" t="s">
        <v>40</v>
      </c>
      <c r="U7" s="40" t="s">
        <v>43</v>
      </c>
      <c r="V7" s="41"/>
      <c r="W7" s="41"/>
      <c r="X7" s="42"/>
      <c r="Y7" s="36" t="s">
        <v>40</v>
      </c>
      <c r="Z7" s="40" t="s">
        <v>43</v>
      </c>
      <c r="AA7" s="41"/>
      <c r="AB7" s="41"/>
      <c r="AC7" s="42"/>
      <c r="AD7" s="36" t="s">
        <v>40</v>
      </c>
      <c r="AE7" s="40" t="s">
        <v>43</v>
      </c>
      <c r="AF7" s="41"/>
      <c r="AG7" s="41"/>
      <c r="AH7" s="42"/>
      <c r="AI7" s="36" t="s">
        <v>40</v>
      </c>
      <c r="AJ7" s="40" t="s">
        <v>43</v>
      </c>
      <c r="AK7" s="41"/>
      <c r="AL7" s="41"/>
      <c r="AM7" s="42"/>
      <c r="AN7" s="36" t="s">
        <v>40</v>
      </c>
      <c r="AO7" s="40" t="s">
        <v>43</v>
      </c>
      <c r="AP7" s="41"/>
      <c r="AQ7" s="41"/>
      <c r="AR7" s="42"/>
      <c r="AS7" s="36" t="s">
        <v>40</v>
      </c>
      <c r="AT7" s="38" t="s">
        <v>43</v>
      </c>
      <c r="AU7" s="39"/>
      <c r="AV7" s="36" t="s">
        <v>40</v>
      </c>
      <c r="AW7" s="38" t="s">
        <v>43</v>
      </c>
      <c r="AX7" s="39"/>
      <c r="AY7" s="36" t="s">
        <v>40</v>
      </c>
      <c r="AZ7" s="38" t="s">
        <v>43</v>
      </c>
      <c r="BA7" s="39"/>
      <c r="BB7" s="36" t="s">
        <v>40</v>
      </c>
      <c r="BC7" s="38" t="s">
        <v>43</v>
      </c>
      <c r="BD7" s="39"/>
      <c r="BE7" s="36" t="s">
        <v>40</v>
      </c>
      <c r="BF7" s="38" t="s">
        <v>43</v>
      </c>
      <c r="BG7" s="39"/>
      <c r="BH7" s="36" t="s">
        <v>40</v>
      </c>
      <c r="BI7" s="38" t="s">
        <v>43</v>
      </c>
      <c r="BJ7" s="39"/>
      <c r="BK7" s="36" t="s">
        <v>40</v>
      </c>
      <c r="BL7" s="38" t="s">
        <v>43</v>
      </c>
      <c r="BM7" s="39"/>
      <c r="BN7" s="36" t="s">
        <v>40</v>
      </c>
      <c r="BO7" s="38" t="s">
        <v>43</v>
      </c>
      <c r="BP7" s="43"/>
      <c r="BQ7" s="43"/>
      <c r="BR7" s="39"/>
      <c r="BS7" s="36" t="s">
        <v>40</v>
      </c>
      <c r="BT7" s="38" t="s">
        <v>43</v>
      </c>
      <c r="BU7" s="39"/>
      <c r="BV7" s="36" t="s">
        <v>40</v>
      </c>
      <c r="BW7" s="38" t="s">
        <v>43</v>
      </c>
      <c r="BX7" s="39"/>
      <c r="BY7" s="36" t="s">
        <v>40</v>
      </c>
      <c r="BZ7" s="38" t="s">
        <v>43</v>
      </c>
      <c r="CA7" s="39"/>
      <c r="CB7" s="36" t="s">
        <v>40</v>
      </c>
      <c r="CC7" s="38" t="s">
        <v>43</v>
      </c>
      <c r="CD7" s="39"/>
      <c r="CE7" s="36" t="s">
        <v>40</v>
      </c>
      <c r="CF7" s="38" t="s">
        <v>43</v>
      </c>
      <c r="CG7" s="39"/>
      <c r="CH7" s="36" t="s">
        <v>40</v>
      </c>
      <c r="CI7" s="38" t="s">
        <v>43</v>
      </c>
      <c r="CJ7" s="39"/>
      <c r="CK7" s="36" t="s">
        <v>40</v>
      </c>
      <c r="CL7" s="38" t="s">
        <v>43</v>
      </c>
      <c r="CM7" s="39"/>
      <c r="CN7" s="36" t="s">
        <v>40</v>
      </c>
      <c r="CO7" s="38" t="s">
        <v>43</v>
      </c>
      <c r="CP7" s="39"/>
      <c r="CQ7" s="36" t="s">
        <v>40</v>
      </c>
      <c r="CR7" s="38" t="s">
        <v>43</v>
      </c>
      <c r="CS7" s="39"/>
      <c r="CT7" s="36" t="s">
        <v>40</v>
      </c>
      <c r="CU7" s="38" t="s">
        <v>43</v>
      </c>
      <c r="CV7" s="39"/>
      <c r="CW7" s="36" t="s">
        <v>40</v>
      </c>
      <c r="CX7" s="38" t="s">
        <v>43</v>
      </c>
      <c r="CY7" s="39"/>
      <c r="CZ7" s="36" t="s">
        <v>40</v>
      </c>
      <c r="DA7" s="38" t="s">
        <v>43</v>
      </c>
      <c r="DB7" s="39"/>
      <c r="DC7" s="36" t="s">
        <v>40</v>
      </c>
      <c r="DD7" s="38" t="s">
        <v>43</v>
      </c>
      <c r="DE7" s="39"/>
      <c r="DF7" s="138"/>
      <c r="DG7" s="36" t="s">
        <v>40</v>
      </c>
      <c r="DH7" s="38" t="s">
        <v>43</v>
      </c>
      <c r="DI7" s="39"/>
      <c r="DJ7" s="36" t="s">
        <v>40</v>
      </c>
      <c r="DK7" s="38" t="s">
        <v>43</v>
      </c>
      <c r="DL7" s="39"/>
      <c r="DM7" s="36" t="s">
        <v>40</v>
      </c>
      <c r="DN7" s="38" t="s">
        <v>43</v>
      </c>
      <c r="DO7" s="39"/>
      <c r="DP7" s="36" t="s">
        <v>40</v>
      </c>
      <c r="DQ7" s="38" t="s">
        <v>43</v>
      </c>
      <c r="DR7" s="39"/>
      <c r="DS7" s="36" t="s">
        <v>40</v>
      </c>
      <c r="DT7" s="38" t="s">
        <v>43</v>
      </c>
      <c r="DU7" s="39"/>
      <c r="DV7" s="36" t="s">
        <v>40</v>
      </c>
      <c r="DW7" s="38" t="s">
        <v>43</v>
      </c>
      <c r="DX7" s="39"/>
      <c r="DY7" s="36" t="s">
        <v>40</v>
      </c>
      <c r="DZ7" s="38" t="s">
        <v>43</v>
      </c>
      <c r="EA7" s="39"/>
      <c r="EB7" s="138"/>
      <c r="EC7" s="36" t="s">
        <v>40</v>
      </c>
      <c r="ED7" s="38" t="s">
        <v>43</v>
      </c>
      <c r="EE7" s="39"/>
    </row>
    <row r="8" spans="1:135" s="12" customFormat="1" ht="66.75" customHeight="1">
      <c r="A8" s="107"/>
      <c r="B8" s="107"/>
      <c r="C8" s="110"/>
      <c r="D8" s="110"/>
      <c r="E8" s="37"/>
      <c r="F8" s="13" t="s">
        <v>96</v>
      </c>
      <c r="G8" s="14" t="s">
        <v>97</v>
      </c>
      <c r="H8" s="14" t="s">
        <v>98</v>
      </c>
      <c r="I8" s="14" t="s">
        <v>42</v>
      </c>
      <c r="J8" s="37"/>
      <c r="K8" s="13" t="s">
        <v>96</v>
      </c>
      <c r="L8" s="14" t="s">
        <v>97</v>
      </c>
      <c r="M8" s="14" t="s">
        <v>98</v>
      </c>
      <c r="N8" s="14" t="s">
        <v>42</v>
      </c>
      <c r="O8" s="37"/>
      <c r="P8" s="13" t="s">
        <v>96</v>
      </c>
      <c r="Q8" s="14" t="s">
        <v>97</v>
      </c>
      <c r="R8" s="14" t="s">
        <v>98</v>
      </c>
      <c r="S8" s="14" t="s">
        <v>42</v>
      </c>
      <c r="T8" s="37"/>
      <c r="U8" s="13" t="s">
        <v>96</v>
      </c>
      <c r="V8" s="14" t="s">
        <v>97</v>
      </c>
      <c r="W8" s="14" t="s">
        <v>98</v>
      </c>
      <c r="X8" s="14" t="s">
        <v>42</v>
      </c>
      <c r="Y8" s="37"/>
      <c r="Z8" s="13" t="s">
        <v>96</v>
      </c>
      <c r="AA8" s="14" t="s">
        <v>97</v>
      </c>
      <c r="AB8" s="14" t="s">
        <v>98</v>
      </c>
      <c r="AC8" s="14" t="s">
        <v>42</v>
      </c>
      <c r="AD8" s="37"/>
      <c r="AE8" s="13" t="s">
        <v>96</v>
      </c>
      <c r="AF8" s="14" t="s">
        <v>97</v>
      </c>
      <c r="AG8" s="14" t="s">
        <v>98</v>
      </c>
      <c r="AH8" s="14" t="s">
        <v>42</v>
      </c>
      <c r="AI8" s="37"/>
      <c r="AJ8" s="13" t="s">
        <v>96</v>
      </c>
      <c r="AK8" s="14" t="s">
        <v>97</v>
      </c>
      <c r="AL8" s="14" t="s">
        <v>98</v>
      </c>
      <c r="AM8" s="14" t="s">
        <v>42</v>
      </c>
      <c r="AN8" s="37"/>
      <c r="AO8" s="13" t="s">
        <v>96</v>
      </c>
      <c r="AP8" s="14" t="s">
        <v>97</v>
      </c>
      <c r="AQ8" s="14" t="s">
        <v>98</v>
      </c>
      <c r="AR8" s="14" t="s">
        <v>42</v>
      </c>
      <c r="AS8" s="37"/>
      <c r="AT8" s="13" t="s">
        <v>96</v>
      </c>
      <c r="AU8" s="14" t="s">
        <v>97</v>
      </c>
      <c r="AV8" s="37"/>
      <c r="AW8" s="13" t="s">
        <v>86</v>
      </c>
      <c r="AX8" s="14" t="s">
        <v>97</v>
      </c>
      <c r="AY8" s="37"/>
      <c r="AZ8" s="13" t="s">
        <v>96</v>
      </c>
      <c r="BA8" s="14" t="s">
        <v>97</v>
      </c>
      <c r="BB8" s="37"/>
      <c r="BC8" s="13" t="s">
        <v>96</v>
      </c>
      <c r="BD8" s="14" t="s">
        <v>97</v>
      </c>
      <c r="BE8" s="37"/>
      <c r="BF8" s="13" t="s">
        <v>96</v>
      </c>
      <c r="BG8" s="14" t="s">
        <v>97</v>
      </c>
      <c r="BH8" s="37"/>
      <c r="BI8" s="13" t="s">
        <v>96</v>
      </c>
      <c r="BJ8" s="14" t="s">
        <v>97</v>
      </c>
      <c r="BK8" s="37"/>
      <c r="BL8" s="13" t="s">
        <v>96</v>
      </c>
      <c r="BM8" s="14" t="s">
        <v>97</v>
      </c>
      <c r="BN8" s="37"/>
      <c r="BO8" s="13" t="s">
        <v>96</v>
      </c>
      <c r="BP8" s="14" t="s">
        <v>97</v>
      </c>
      <c r="BQ8" s="14" t="s">
        <v>98</v>
      </c>
      <c r="BR8" s="14" t="s">
        <v>42</v>
      </c>
      <c r="BS8" s="37"/>
      <c r="BT8" s="13" t="s">
        <v>96</v>
      </c>
      <c r="BU8" s="14" t="s">
        <v>97</v>
      </c>
      <c r="BV8" s="37"/>
      <c r="BW8" s="13" t="s">
        <v>96</v>
      </c>
      <c r="BX8" s="14" t="s">
        <v>97</v>
      </c>
      <c r="BY8" s="37"/>
      <c r="BZ8" s="13" t="s">
        <v>96</v>
      </c>
      <c r="CA8" s="14" t="s">
        <v>97</v>
      </c>
      <c r="CB8" s="37"/>
      <c r="CC8" s="13" t="s">
        <v>96</v>
      </c>
      <c r="CD8" s="14" t="s">
        <v>97</v>
      </c>
      <c r="CE8" s="37"/>
      <c r="CF8" s="13" t="s">
        <v>96</v>
      </c>
      <c r="CG8" s="14" t="s">
        <v>97</v>
      </c>
      <c r="CH8" s="37"/>
      <c r="CI8" s="13" t="s">
        <v>96</v>
      </c>
      <c r="CJ8" s="14" t="s">
        <v>97</v>
      </c>
      <c r="CK8" s="37"/>
      <c r="CL8" s="13" t="s">
        <v>96</v>
      </c>
      <c r="CM8" s="14" t="s">
        <v>97</v>
      </c>
      <c r="CN8" s="37"/>
      <c r="CO8" s="13" t="s">
        <v>96</v>
      </c>
      <c r="CP8" s="14" t="s">
        <v>97</v>
      </c>
      <c r="CQ8" s="37"/>
      <c r="CR8" s="13" t="s">
        <v>96</v>
      </c>
      <c r="CS8" s="14" t="s">
        <v>97</v>
      </c>
      <c r="CT8" s="37"/>
      <c r="CU8" s="13" t="s">
        <v>96</v>
      </c>
      <c r="CV8" s="14" t="s">
        <v>97</v>
      </c>
      <c r="CW8" s="37"/>
      <c r="CX8" s="13" t="s">
        <v>96</v>
      </c>
      <c r="CY8" s="14" t="s">
        <v>97</v>
      </c>
      <c r="CZ8" s="37"/>
      <c r="DA8" s="13" t="s">
        <v>96</v>
      </c>
      <c r="DB8" s="14" t="s">
        <v>97</v>
      </c>
      <c r="DC8" s="37"/>
      <c r="DD8" s="13" t="s">
        <v>96</v>
      </c>
      <c r="DE8" s="14" t="s">
        <v>97</v>
      </c>
      <c r="DF8" s="139"/>
      <c r="DG8" s="37"/>
      <c r="DH8" s="13" t="s">
        <v>96</v>
      </c>
      <c r="DI8" s="14" t="s">
        <v>97</v>
      </c>
      <c r="DJ8" s="37"/>
      <c r="DK8" s="13" t="s">
        <v>96</v>
      </c>
      <c r="DL8" s="14" t="s">
        <v>97</v>
      </c>
      <c r="DM8" s="37"/>
      <c r="DN8" s="13" t="s">
        <v>96</v>
      </c>
      <c r="DO8" s="14" t="s">
        <v>97</v>
      </c>
      <c r="DP8" s="37"/>
      <c r="DQ8" s="13" t="s">
        <v>96</v>
      </c>
      <c r="DR8" s="14" t="s">
        <v>97</v>
      </c>
      <c r="DS8" s="37"/>
      <c r="DT8" s="13" t="s">
        <v>96</v>
      </c>
      <c r="DU8" s="14" t="s">
        <v>97</v>
      </c>
      <c r="DV8" s="37"/>
      <c r="DW8" s="13" t="s">
        <v>96</v>
      </c>
      <c r="DX8" s="14" t="s">
        <v>97</v>
      </c>
      <c r="DY8" s="37"/>
      <c r="DZ8" s="13" t="s">
        <v>96</v>
      </c>
      <c r="EA8" s="14" t="s">
        <v>97</v>
      </c>
      <c r="EB8" s="139"/>
      <c r="EC8" s="37"/>
      <c r="ED8" s="13" t="s">
        <v>96</v>
      </c>
      <c r="EE8" s="14" t="s">
        <v>97</v>
      </c>
    </row>
    <row r="9" spans="1:135" s="15" customFormat="1" ht="15.6" customHeight="1">
      <c r="A9" s="30"/>
      <c r="B9" s="30">
        <v>1</v>
      </c>
      <c r="C9" s="31">
        <v>2</v>
      </c>
      <c r="D9" s="30">
        <v>3</v>
      </c>
      <c r="E9" s="31">
        <v>4</v>
      </c>
      <c r="F9" s="30">
        <v>5</v>
      </c>
      <c r="G9" s="31">
        <v>6</v>
      </c>
      <c r="H9" s="30">
        <v>7</v>
      </c>
      <c r="I9" s="31">
        <v>8</v>
      </c>
      <c r="J9" s="30">
        <v>9</v>
      </c>
      <c r="K9" s="31">
        <v>10</v>
      </c>
      <c r="L9" s="30">
        <v>11</v>
      </c>
      <c r="M9" s="31">
        <v>12</v>
      </c>
      <c r="N9" s="30">
        <v>13</v>
      </c>
      <c r="O9" s="31">
        <v>14</v>
      </c>
      <c r="P9" s="30">
        <v>15</v>
      </c>
      <c r="Q9" s="31">
        <v>16</v>
      </c>
      <c r="R9" s="30">
        <v>17</v>
      </c>
      <c r="S9" s="31">
        <v>18</v>
      </c>
      <c r="T9" s="30">
        <v>19</v>
      </c>
      <c r="U9" s="31">
        <v>20</v>
      </c>
      <c r="V9" s="30">
        <v>21</v>
      </c>
      <c r="W9" s="31">
        <v>22</v>
      </c>
      <c r="X9" s="30">
        <v>23</v>
      </c>
      <c r="Y9" s="31">
        <v>24</v>
      </c>
      <c r="Z9" s="30">
        <v>25</v>
      </c>
      <c r="AA9" s="31">
        <v>26</v>
      </c>
      <c r="AB9" s="30">
        <v>27</v>
      </c>
      <c r="AC9" s="31">
        <v>28</v>
      </c>
      <c r="AD9" s="30">
        <v>29</v>
      </c>
      <c r="AE9" s="31">
        <v>30</v>
      </c>
      <c r="AF9" s="30">
        <v>31</v>
      </c>
      <c r="AG9" s="31">
        <v>32</v>
      </c>
      <c r="AH9" s="30">
        <v>33</v>
      </c>
      <c r="AI9" s="31">
        <v>34</v>
      </c>
      <c r="AJ9" s="30">
        <v>35</v>
      </c>
      <c r="AK9" s="31">
        <v>36</v>
      </c>
      <c r="AL9" s="30">
        <v>37</v>
      </c>
      <c r="AM9" s="31">
        <v>38</v>
      </c>
      <c r="AN9" s="30">
        <v>39</v>
      </c>
      <c r="AO9" s="31">
        <v>40</v>
      </c>
      <c r="AP9" s="30">
        <v>41</v>
      </c>
      <c r="AQ9" s="31">
        <v>42</v>
      </c>
      <c r="AR9" s="30">
        <v>43</v>
      </c>
      <c r="AS9" s="31">
        <v>44</v>
      </c>
      <c r="AT9" s="30">
        <v>45</v>
      </c>
      <c r="AU9" s="31">
        <v>46</v>
      </c>
      <c r="AV9" s="30">
        <v>47</v>
      </c>
      <c r="AW9" s="31">
        <v>48</v>
      </c>
      <c r="AX9" s="30">
        <v>49</v>
      </c>
      <c r="AY9" s="31">
        <v>50</v>
      </c>
      <c r="AZ9" s="30">
        <v>51</v>
      </c>
      <c r="BA9" s="31">
        <v>52</v>
      </c>
      <c r="BB9" s="30">
        <v>53</v>
      </c>
      <c r="BC9" s="31">
        <v>54</v>
      </c>
      <c r="BD9" s="30">
        <v>55</v>
      </c>
      <c r="BE9" s="31">
        <v>56</v>
      </c>
      <c r="BF9" s="30">
        <v>57</v>
      </c>
      <c r="BG9" s="31">
        <v>58</v>
      </c>
      <c r="BH9" s="30">
        <v>59</v>
      </c>
      <c r="BI9" s="31">
        <v>60</v>
      </c>
      <c r="BJ9" s="30">
        <v>61</v>
      </c>
      <c r="BK9" s="31">
        <v>62</v>
      </c>
      <c r="BL9" s="30">
        <v>63</v>
      </c>
      <c r="BM9" s="31">
        <v>64</v>
      </c>
      <c r="BN9" s="30">
        <v>65</v>
      </c>
      <c r="BO9" s="31">
        <v>66</v>
      </c>
      <c r="BP9" s="30">
        <v>67</v>
      </c>
      <c r="BQ9" s="31">
        <v>68</v>
      </c>
      <c r="BR9" s="30">
        <v>69</v>
      </c>
      <c r="BS9" s="31">
        <v>70</v>
      </c>
      <c r="BT9" s="30">
        <v>71</v>
      </c>
      <c r="BU9" s="31">
        <v>72</v>
      </c>
      <c r="BV9" s="30">
        <v>73</v>
      </c>
      <c r="BW9" s="31">
        <v>74</v>
      </c>
      <c r="BX9" s="30">
        <v>75</v>
      </c>
      <c r="BY9" s="31">
        <v>76</v>
      </c>
      <c r="BZ9" s="30">
        <v>77</v>
      </c>
      <c r="CA9" s="31">
        <v>78</v>
      </c>
      <c r="CB9" s="30">
        <v>79</v>
      </c>
      <c r="CC9" s="31">
        <v>80</v>
      </c>
      <c r="CD9" s="30">
        <v>81</v>
      </c>
      <c r="CE9" s="31">
        <v>82</v>
      </c>
      <c r="CF9" s="30">
        <v>83</v>
      </c>
      <c r="CG9" s="31">
        <v>84</v>
      </c>
      <c r="CH9" s="30">
        <v>85</v>
      </c>
      <c r="CI9" s="31">
        <v>86</v>
      </c>
      <c r="CJ9" s="30">
        <v>87</v>
      </c>
      <c r="CK9" s="31">
        <v>88</v>
      </c>
      <c r="CL9" s="30">
        <v>89</v>
      </c>
      <c r="CM9" s="31">
        <v>90</v>
      </c>
      <c r="CN9" s="30">
        <v>91</v>
      </c>
      <c r="CO9" s="31">
        <v>92</v>
      </c>
      <c r="CP9" s="30">
        <v>93</v>
      </c>
      <c r="CQ9" s="31">
        <v>94</v>
      </c>
      <c r="CR9" s="30">
        <v>95</v>
      </c>
      <c r="CS9" s="31">
        <v>96</v>
      </c>
      <c r="CT9" s="30">
        <v>97</v>
      </c>
      <c r="CU9" s="31">
        <v>98</v>
      </c>
      <c r="CV9" s="30">
        <v>99</v>
      </c>
      <c r="CW9" s="31">
        <v>100</v>
      </c>
      <c r="CX9" s="30">
        <v>101</v>
      </c>
      <c r="CY9" s="31">
        <v>102</v>
      </c>
      <c r="CZ9" s="30">
        <v>103</v>
      </c>
      <c r="DA9" s="31">
        <v>104</v>
      </c>
      <c r="DB9" s="30">
        <v>105</v>
      </c>
      <c r="DC9" s="31">
        <v>106</v>
      </c>
      <c r="DD9" s="30">
        <v>107</v>
      </c>
      <c r="DE9" s="31">
        <v>108</v>
      </c>
      <c r="DF9" s="30">
        <v>109</v>
      </c>
      <c r="DG9" s="31">
        <v>110</v>
      </c>
      <c r="DH9" s="30">
        <v>111</v>
      </c>
      <c r="DI9" s="31">
        <v>112</v>
      </c>
      <c r="DJ9" s="30">
        <v>113</v>
      </c>
      <c r="DK9" s="31">
        <v>114</v>
      </c>
      <c r="DL9" s="30">
        <v>115</v>
      </c>
      <c r="DM9" s="31">
        <v>116</v>
      </c>
      <c r="DN9" s="30">
        <v>117</v>
      </c>
      <c r="DO9" s="31">
        <v>118</v>
      </c>
      <c r="DP9" s="30">
        <v>119</v>
      </c>
      <c r="DQ9" s="31">
        <v>120</v>
      </c>
      <c r="DR9" s="30">
        <v>121</v>
      </c>
      <c r="DS9" s="31">
        <v>122</v>
      </c>
      <c r="DT9" s="30">
        <v>123</v>
      </c>
      <c r="DU9" s="31">
        <v>124</v>
      </c>
      <c r="DV9" s="30">
        <v>125</v>
      </c>
      <c r="DW9" s="31">
        <v>126</v>
      </c>
      <c r="DX9" s="30">
        <v>127</v>
      </c>
      <c r="DY9" s="31">
        <v>128</v>
      </c>
      <c r="DZ9" s="30">
        <v>129</v>
      </c>
      <c r="EA9" s="31">
        <v>130</v>
      </c>
      <c r="EB9" s="30">
        <v>131</v>
      </c>
      <c r="EC9" s="31">
        <v>132</v>
      </c>
      <c r="ED9" s="30">
        <v>133</v>
      </c>
      <c r="EE9" s="31">
        <v>134</v>
      </c>
    </row>
    <row r="10" spans="1:135" s="26" customFormat="1" ht="21.75" customHeight="1">
      <c r="A10" s="16">
        <v>1</v>
      </c>
      <c r="B10" s="24" t="s">
        <v>44</v>
      </c>
      <c r="C10" s="25">
        <v>70711.276400000002</v>
      </c>
      <c r="D10" s="25">
        <v>55816.779699999999</v>
      </c>
      <c r="E10" s="25">
        <f>DG10+EC10-DY10</f>
        <v>1405688.65</v>
      </c>
      <c r="F10" s="25">
        <f>DH10+ED10-DZ10</f>
        <v>686162.25</v>
      </c>
      <c r="G10" s="25">
        <f t="shared" ref="G10:G41" si="0">DI10+EE10-EA10</f>
        <v>534856.55900000001</v>
      </c>
      <c r="H10" s="25">
        <f t="shared" ref="H10:H52" si="1">G10/F10*100</f>
        <v>77.948992239080482</v>
      </c>
      <c r="I10" s="25">
        <f t="shared" ref="I10:I52" si="2">G10/E10*100</f>
        <v>38.049432852716002</v>
      </c>
      <c r="J10" s="25">
        <f t="shared" ref="J10:J51" si="3">T10+Y10+AD10+AI10+AN10+AS10+BK10+BS10+BV10+BY10+CB10+CE10+CK10+CN10+CT10+CW10+DC10</f>
        <v>573407.75</v>
      </c>
      <c r="K10" s="25">
        <f t="shared" ref="K10:K51" si="4">U10+Z10+AE10+AJ10+AO10+AT10+BL10+BT10+BW10+BZ10+CC10+CF10+CL10+CO10+CU10+CX10+DD10</f>
        <v>271094.28750000003</v>
      </c>
      <c r="L10" s="25">
        <f t="shared" ref="L10:L51" si="5">V10+AA10+AF10+AK10+AP10+AU10+BM10+BU10+BX10+CA10+CD10+CG10+CM10+CP10+CV10+CY10+DE10</f>
        <v>163369.84860000003</v>
      </c>
      <c r="M10" s="25">
        <f t="shared" ref="M10:M52" si="6">L10/K10*100</f>
        <v>60.263109970548534</v>
      </c>
      <c r="N10" s="25">
        <f t="shared" ref="N10:N52" si="7">L10/J10*100</f>
        <v>28.491042996890087</v>
      </c>
      <c r="O10" s="25">
        <f t="shared" ref="O10:O51" si="8">T10+AD10</f>
        <v>206328.25</v>
      </c>
      <c r="P10" s="25">
        <f t="shared" ref="P10:P51" si="9">U10+AE10</f>
        <v>99750.012500000012</v>
      </c>
      <c r="Q10" s="25">
        <f t="shared" ref="Q10:Q51" si="10">V10+AF10</f>
        <v>73689.869500000001</v>
      </c>
      <c r="R10" s="25">
        <f t="shared" ref="R10:R52" si="11">Q10/P10*100</f>
        <v>73.874546632262323</v>
      </c>
      <c r="S10" s="25">
        <f t="shared" ref="S10:S52" si="12">Q10/O10*100</f>
        <v>35.714871569937706</v>
      </c>
      <c r="T10" s="25">
        <v>89500</v>
      </c>
      <c r="U10" s="25">
        <v>47177.3</v>
      </c>
      <c r="V10" s="25">
        <v>33315.566500000001</v>
      </c>
      <c r="W10" s="25">
        <f>V10/U10*100</f>
        <v>70.617789699707274</v>
      </c>
      <c r="X10" s="25">
        <f>V10/T10*100</f>
        <v>37.224096648044693</v>
      </c>
      <c r="Y10" s="25">
        <v>49000</v>
      </c>
      <c r="Z10" s="25">
        <v>24495</v>
      </c>
      <c r="AA10" s="25">
        <v>17523.747100000001</v>
      </c>
      <c r="AB10" s="25">
        <f t="shared" ref="AB10:AB52" si="13">AA10/Z10*100</f>
        <v>71.540098387426013</v>
      </c>
      <c r="AC10" s="25">
        <f t="shared" ref="AC10:AC52" si="14">AA10/Y10*100</f>
        <v>35.762749183673471</v>
      </c>
      <c r="AD10" s="25">
        <v>116828.25</v>
      </c>
      <c r="AE10" s="25">
        <v>52572.712500000001</v>
      </c>
      <c r="AF10" s="25">
        <v>40374.303</v>
      </c>
      <c r="AG10" s="25">
        <f>AF10/AE10*100</f>
        <v>76.797070343288837</v>
      </c>
      <c r="AH10" s="25">
        <f>AF10/AD10*100</f>
        <v>34.558681654479969</v>
      </c>
      <c r="AI10" s="25">
        <v>31760</v>
      </c>
      <c r="AJ10" s="25">
        <v>15760</v>
      </c>
      <c r="AK10" s="25">
        <v>14004.799000000001</v>
      </c>
      <c r="AL10" s="25">
        <f t="shared" ref="AL10:AL52" si="15">AK10/AJ10*100</f>
        <v>88.862937817258896</v>
      </c>
      <c r="AM10" s="25">
        <f t="shared" ref="AM10:AM52" si="16">AK10/AI10*100</f>
        <v>44.095714735516381</v>
      </c>
      <c r="AN10" s="25">
        <v>15000</v>
      </c>
      <c r="AO10" s="25">
        <v>7500</v>
      </c>
      <c r="AP10" s="25">
        <v>3482.8</v>
      </c>
      <c r="AQ10" s="25">
        <f t="shared" ref="AQ10:AQ52" si="17">AP10/AO10*100</f>
        <v>46.437333333333335</v>
      </c>
      <c r="AR10" s="25">
        <f t="shared" ref="AR10:AR52" si="18">AP10/AN10*100</f>
        <v>23.218666666666667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798226.79999999993</v>
      </c>
      <c r="AZ10" s="25">
        <v>399113.39999999997</v>
      </c>
      <c r="BA10" s="25">
        <v>365861.9</v>
      </c>
      <c r="BB10" s="25">
        <v>0</v>
      </c>
      <c r="BC10" s="25">
        <v>0</v>
      </c>
      <c r="BD10" s="25">
        <v>0</v>
      </c>
      <c r="BE10" s="25">
        <v>13302.3</v>
      </c>
      <c r="BF10" s="25">
        <v>6651.15</v>
      </c>
      <c r="BG10" s="25">
        <v>4877.5</v>
      </c>
      <c r="BH10" s="25">
        <v>0</v>
      </c>
      <c r="BI10" s="25">
        <v>0</v>
      </c>
      <c r="BJ10" s="25">
        <v>0</v>
      </c>
      <c r="BK10" s="25">
        <v>0</v>
      </c>
      <c r="BL10" s="25">
        <v>0</v>
      </c>
      <c r="BM10" s="25">
        <v>0</v>
      </c>
      <c r="BN10" s="25">
        <f t="shared" ref="BN10:BO41" si="19">BS10+BV10+BY10+CB10</f>
        <v>30010</v>
      </c>
      <c r="BO10" s="25">
        <f t="shared" si="19"/>
        <v>15000</v>
      </c>
      <c r="BP10" s="25">
        <f>BU10+BX10+CA10+CD10</f>
        <v>6932.3990000000003</v>
      </c>
      <c r="BQ10" s="25">
        <f t="shared" ref="BQ10:BQ52" si="20">BP10/BO10*100</f>
        <v>46.215993333333337</v>
      </c>
      <c r="BR10" s="25">
        <f t="shared" ref="BR10:BR52" si="21">BP10/BN10*100</f>
        <v>23.10029656781073</v>
      </c>
      <c r="BS10" s="25">
        <v>13500</v>
      </c>
      <c r="BT10" s="25">
        <v>7570.5</v>
      </c>
      <c r="BU10" s="25">
        <v>2734.8490000000002</v>
      </c>
      <c r="BV10" s="25">
        <v>0</v>
      </c>
      <c r="BW10" s="25">
        <v>0</v>
      </c>
      <c r="BX10" s="25">
        <v>0</v>
      </c>
      <c r="BY10" s="25">
        <v>3000</v>
      </c>
      <c r="BZ10" s="25">
        <v>1350</v>
      </c>
      <c r="CA10" s="25">
        <v>680</v>
      </c>
      <c r="CB10" s="25">
        <v>13510</v>
      </c>
      <c r="CC10" s="25">
        <v>6079.5</v>
      </c>
      <c r="CD10" s="25">
        <v>3517.55</v>
      </c>
      <c r="CE10" s="25">
        <v>0</v>
      </c>
      <c r="CF10" s="25">
        <v>0</v>
      </c>
      <c r="CG10" s="25">
        <v>0</v>
      </c>
      <c r="CH10" s="25">
        <v>5474.3</v>
      </c>
      <c r="CI10" s="25">
        <v>2428.5375000000004</v>
      </c>
      <c r="CJ10" s="25">
        <v>747.31039999999996</v>
      </c>
      <c r="CK10" s="25">
        <v>0</v>
      </c>
      <c r="CL10" s="25">
        <v>0</v>
      </c>
      <c r="CM10" s="25">
        <v>0</v>
      </c>
      <c r="CN10" s="25">
        <v>227109.5</v>
      </c>
      <c r="CO10" s="25">
        <v>102199.27500000001</v>
      </c>
      <c r="CP10" s="25">
        <v>44848.633999999998</v>
      </c>
      <c r="CQ10" s="25">
        <v>90500</v>
      </c>
      <c r="CR10" s="25">
        <v>45240</v>
      </c>
      <c r="CS10" s="25">
        <v>25348.694</v>
      </c>
      <c r="CT10" s="25">
        <v>0</v>
      </c>
      <c r="CU10" s="25">
        <v>0</v>
      </c>
      <c r="CV10" s="25">
        <v>0</v>
      </c>
      <c r="CW10" s="25">
        <v>7000</v>
      </c>
      <c r="CX10" s="25">
        <v>3150.0000000000005</v>
      </c>
      <c r="CY10" s="25">
        <v>0</v>
      </c>
      <c r="CZ10" s="25">
        <v>0</v>
      </c>
      <c r="DA10" s="25">
        <v>0</v>
      </c>
      <c r="DB10" s="25">
        <v>0</v>
      </c>
      <c r="DC10" s="25">
        <v>7200</v>
      </c>
      <c r="DD10" s="25">
        <v>3240</v>
      </c>
      <c r="DE10" s="25">
        <v>2887.6</v>
      </c>
      <c r="DF10" s="25">
        <v>0</v>
      </c>
      <c r="DG10" s="25">
        <f t="shared" ref="DG10:DG51" si="22">T10+Y10+AD10+AI10+AN10+AS10+AV10+AY10+BB10+BE10+BH10+BK10+BS10+BV10+BY10+CB10+CE10+CH10+CK10+CN10+CT10+CW10+CZ10+DC10</f>
        <v>1390411.15</v>
      </c>
      <c r="DH10" s="25">
        <f t="shared" ref="DH10:DH51" si="23">U10+Z10+AE10+AJ10+AO10+AT10+AW10+AZ10+BC10+BF10+BI10+BL10+BT10+BW10+BZ10+CC10+CF10+CI10+CL10+CO10+CU10+CX10+DA10+DD10</f>
        <v>679287.375</v>
      </c>
      <c r="DI10" s="25">
        <f t="shared" ref="DI10:DI51" si="24">V10+AA10+AF10+AK10+AP10+AU10+AX10+BA10+BD10+BG10+BJ10+BM10+BU10+BX10+CA10+CD10+CG10+CJ10+CM10+CP10+CV10+CY10+DB10+DE10+DF10</f>
        <v>534856.55900000001</v>
      </c>
      <c r="DJ10" s="25">
        <v>0</v>
      </c>
      <c r="DK10" s="25">
        <v>0</v>
      </c>
      <c r="DL10" s="25">
        <v>0</v>
      </c>
      <c r="DM10" s="25">
        <v>15277.5</v>
      </c>
      <c r="DN10" s="25">
        <v>6874.875</v>
      </c>
      <c r="DO10" s="25">
        <v>0</v>
      </c>
      <c r="DP10" s="25">
        <v>0</v>
      </c>
      <c r="DQ10" s="25">
        <v>0</v>
      </c>
      <c r="DR10" s="25">
        <v>0</v>
      </c>
      <c r="DS10" s="25">
        <v>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5">
        <v>0</v>
      </c>
      <c r="EC10" s="25">
        <f t="shared" ref="EC10:ED41" si="25">DJ10+DM10+DP10+DS10+DV10+DY10</f>
        <v>15277.5</v>
      </c>
      <c r="ED10" s="25">
        <f t="shared" si="25"/>
        <v>6874.875</v>
      </c>
      <c r="EE10" s="25">
        <f t="shared" ref="EE10:EE51" si="26">DL10+DO10+DR10+DU10+DX10+EA10+EB10</f>
        <v>0</v>
      </c>
    </row>
    <row r="11" spans="1:135" s="26" customFormat="1" ht="21.75" customHeight="1">
      <c r="A11" s="16">
        <v>2</v>
      </c>
      <c r="B11" s="24" t="s">
        <v>45</v>
      </c>
      <c r="C11" s="25">
        <v>361850.1825</v>
      </c>
      <c r="D11" s="25">
        <v>28079.909599999999</v>
      </c>
      <c r="E11" s="25">
        <f t="shared" ref="E11:E51" si="27">DG11+EC11-DY11</f>
        <v>193717.7</v>
      </c>
      <c r="F11" s="25">
        <f t="shared" ref="F11:F51" si="28">DH11+ED11-DZ11</f>
        <v>97344.65</v>
      </c>
      <c r="G11" s="25">
        <f t="shared" si="0"/>
        <v>80233.05230000001</v>
      </c>
      <c r="H11" s="25">
        <f t="shared" si="1"/>
        <v>82.421635190018165</v>
      </c>
      <c r="I11" s="25">
        <f t="shared" si="2"/>
        <v>41.417512338831195</v>
      </c>
      <c r="J11" s="25">
        <f t="shared" si="3"/>
        <v>182913.7</v>
      </c>
      <c r="K11" s="25">
        <f t="shared" si="4"/>
        <v>91942.65</v>
      </c>
      <c r="L11" s="25">
        <f t="shared" si="5"/>
        <v>75814.652300000002</v>
      </c>
      <c r="M11" s="25">
        <f t="shared" si="6"/>
        <v>82.458632963048174</v>
      </c>
      <c r="N11" s="25">
        <f t="shared" si="7"/>
        <v>41.448318141287395</v>
      </c>
      <c r="O11" s="25">
        <f t="shared" si="8"/>
        <v>69000</v>
      </c>
      <c r="P11" s="25">
        <f t="shared" si="9"/>
        <v>41000</v>
      </c>
      <c r="Q11" s="25">
        <f t="shared" si="10"/>
        <v>25315.632300000001</v>
      </c>
      <c r="R11" s="25">
        <f t="shared" si="11"/>
        <v>61.745444634146338</v>
      </c>
      <c r="S11" s="25">
        <f t="shared" si="12"/>
        <v>36.689322173913048</v>
      </c>
      <c r="T11" s="25">
        <v>58000</v>
      </c>
      <c r="U11" s="25">
        <v>36050</v>
      </c>
      <c r="V11" s="25">
        <v>20535.165300000001</v>
      </c>
      <c r="W11" s="25">
        <f t="shared" ref="W11:W52" si="29">V11/U11*100</f>
        <v>56.963010540915391</v>
      </c>
      <c r="X11" s="25">
        <f t="shared" ref="X11:X52" si="30">V11/T11*100</f>
        <v>35.405457413793108</v>
      </c>
      <c r="Y11" s="25">
        <v>11000</v>
      </c>
      <c r="Z11" s="25">
        <v>2500</v>
      </c>
      <c r="AA11" s="25">
        <v>2258.4520000000002</v>
      </c>
      <c r="AB11" s="25">
        <f t="shared" si="13"/>
        <v>90.338080000000005</v>
      </c>
      <c r="AC11" s="25">
        <f t="shared" si="14"/>
        <v>20.531381818181821</v>
      </c>
      <c r="AD11" s="25">
        <v>11000</v>
      </c>
      <c r="AE11" s="25">
        <v>4950</v>
      </c>
      <c r="AF11" s="25">
        <v>4780.4669999999996</v>
      </c>
      <c r="AG11" s="25">
        <f t="shared" ref="AG11:AG52" si="31">AF11/AE11*100</f>
        <v>96.575090909090903</v>
      </c>
      <c r="AH11" s="25">
        <f t="shared" ref="AH11:AH52" si="32">AF11/AD11*100</f>
        <v>43.458790909090908</v>
      </c>
      <c r="AI11" s="25">
        <v>29050</v>
      </c>
      <c r="AJ11" s="25">
        <v>15000</v>
      </c>
      <c r="AK11" s="25">
        <v>17099.28</v>
      </c>
      <c r="AL11" s="25">
        <f t="shared" si="15"/>
        <v>113.99519999999998</v>
      </c>
      <c r="AM11" s="25">
        <f t="shared" si="16"/>
        <v>58.861549053356278</v>
      </c>
      <c r="AN11" s="25">
        <v>0</v>
      </c>
      <c r="AO11" s="25">
        <v>0</v>
      </c>
      <c r="AP11" s="25">
        <v>0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9170.4000000000015</v>
      </c>
      <c r="AZ11" s="25">
        <v>4585.2000000000007</v>
      </c>
      <c r="BA11" s="25">
        <v>3821.1</v>
      </c>
      <c r="BB11" s="25">
        <v>0</v>
      </c>
      <c r="BC11" s="25">
        <v>0</v>
      </c>
      <c r="BD11" s="25">
        <v>0</v>
      </c>
      <c r="BE11" s="25">
        <v>1633.6</v>
      </c>
      <c r="BF11" s="25">
        <v>816.8</v>
      </c>
      <c r="BG11" s="25">
        <v>597.29999999999995</v>
      </c>
      <c r="BH11" s="25">
        <v>0</v>
      </c>
      <c r="BI11" s="25">
        <v>0</v>
      </c>
      <c r="BJ11" s="25">
        <v>0</v>
      </c>
      <c r="BK11" s="25">
        <v>0</v>
      </c>
      <c r="BL11" s="25">
        <v>0</v>
      </c>
      <c r="BM11" s="25">
        <v>0</v>
      </c>
      <c r="BN11" s="25">
        <f t="shared" si="19"/>
        <v>8063.7</v>
      </c>
      <c r="BO11" s="25">
        <f t="shared" si="19"/>
        <v>3832.6499999999996</v>
      </c>
      <c r="BP11" s="25">
        <f t="shared" ref="BP11:BP41" si="33">BU11+BX11+CA11+CD11</f>
        <v>2761.75</v>
      </c>
      <c r="BQ11" s="25">
        <f t="shared" si="20"/>
        <v>72.05849738431634</v>
      </c>
      <c r="BR11" s="25">
        <f t="shared" si="21"/>
        <v>34.249166015600778</v>
      </c>
      <c r="BS11" s="25">
        <v>7332.7</v>
      </c>
      <c r="BT11" s="25">
        <v>3503.7</v>
      </c>
      <c r="BU11" s="25">
        <v>2601.25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731</v>
      </c>
      <c r="CC11" s="25">
        <v>328.95</v>
      </c>
      <c r="CD11" s="25">
        <v>160.5</v>
      </c>
      <c r="CE11" s="25">
        <v>0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5">
        <v>54800</v>
      </c>
      <c r="CO11" s="25">
        <v>24660.000000000004</v>
      </c>
      <c r="CP11" s="25">
        <v>27387.437999999998</v>
      </c>
      <c r="CQ11" s="25">
        <v>25000</v>
      </c>
      <c r="CR11" s="25">
        <v>12000</v>
      </c>
      <c r="CS11" s="25">
        <v>8980</v>
      </c>
      <c r="CT11" s="25">
        <v>0</v>
      </c>
      <c r="CU11" s="25">
        <v>0</v>
      </c>
      <c r="CV11" s="25">
        <v>0</v>
      </c>
      <c r="CW11" s="25">
        <v>1000</v>
      </c>
      <c r="CX11" s="25">
        <v>450</v>
      </c>
      <c r="CY11" s="25">
        <v>80</v>
      </c>
      <c r="CZ11" s="25">
        <v>0</v>
      </c>
      <c r="DA11" s="25">
        <v>0</v>
      </c>
      <c r="DB11" s="25">
        <v>0</v>
      </c>
      <c r="DC11" s="25">
        <v>10000</v>
      </c>
      <c r="DD11" s="25">
        <v>4500.0000000000009</v>
      </c>
      <c r="DE11" s="25">
        <v>912.1</v>
      </c>
      <c r="DF11" s="25">
        <v>0</v>
      </c>
      <c r="DG11" s="25">
        <f t="shared" si="22"/>
        <v>193717.7</v>
      </c>
      <c r="DH11" s="25">
        <f t="shared" si="23"/>
        <v>97344.65</v>
      </c>
      <c r="DI11" s="25">
        <f t="shared" si="24"/>
        <v>80233.05230000001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5">
        <v>0</v>
      </c>
      <c r="DS11" s="25">
        <v>0</v>
      </c>
      <c r="DT11" s="25">
        <v>0</v>
      </c>
      <c r="DU11" s="25">
        <v>0</v>
      </c>
      <c r="DV11" s="25">
        <v>0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5">
        <v>0</v>
      </c>
      <c r="EC11" s="25">
        <f t="shared" si="25"/>
        <v>0</v>
      </c>
      <c r="ED11" s="25">
        <f t="shared" si="25"/>
        <v>0</v>
      </c>
      <c r="EE11" s="25">
        <f t="shared" si="26"/>
        <v>0</v>
      </c>
    </row>
    <row r="12" spans="1:135" s="26" customFormat="1" ht="21.75" customHeight="1">
      <c r="A12" s="16">
        <v>3</v>
      </c>
      <c r="B12" s="24" t="s">
        <v>46</v>
      </c>
      <c r="C12" s="25">
        <v>2910.5430999999999</v>
      </c>
      <c r="D12" s="25">
        <v>3274.9427000000001</v>
      </c>
      <c r="E12" s="25">
        <f t="shared" si="27"/>
        <v>15479.199999999999</v>
      </c>
      <c r="F12" s="25">
        <f t="shared" si="28"/>
        <v>7716.9999999999991</v>
      </c>
      <c r="G12" s="25">
        <f t="shared" si="0"/>
        <v>6792.1866</v>
      </c>
      <c r="H12" s="25">
        <f t="shared" si="1"/>
        <v>88.015894777763393</v>
      </c>
      <c r="I12" s="25">
        <f t="shared" si="2"/>
        <v>43.879442090030494</v>
      </c>
      <c r="J12" s="25">
        <f t="shared" si="3"/>
        <v>1285.5999999999999</v>
      </c>
      <c r="K12" s="25">
        <f t="shared" si="4"/>
        <v>620.20000000000005</v>
      </c>
      <c r="L12" s="25">
        <f t="shared" si="5"/>
        <v>747.58660000000009</v>
      </c>
      <c r="M12" s="25">
        <f t="shared" si="6"/>
        <v>120.53960012899066</v>
      </c>
      <c r="N12" s="25">
        <f t="shared" si="7"/>
        <v>58.150793403858138</v>
      </c>
      <c r="O12" s="25">
        <f t="shared" si="8"/>
        <v>500</v>
      </c>
      <c r="P12" s="25">
        <f t="shared" si="9"/>
        <v>249.9</v>
      </c>
      <c r="Q12" s="25">
        <f t="shared" si="10"/>
        <v>423.70389999999998</v>
      </c>
      <c r="R12" s="25">
        <f t="shared" si="11"/>
        <v>169.54937975190074</v>
      </c>
      <c r="S12" s="25">
        <f t="shared" si="12"/>
        <v>84.740779999999987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300</v>
      </c>
      <c r="Z12" s="25">
        <v>150</v>
      </c>
      <c r="AA12" s="25">
        <v>141.93270000000001</v>
      </c>
      <c r="AB12" s="25">
        <f t="shared" si="13"/>
        <v>94.621800000000007</v>
      </c>
      <c r="AC12" s="25">
        <f t="shared" si="14"/>
        <v>47.310900000000004</v>
      </c>
      <c r="AD12" s="25">
        <v>500</v>
      </c>
      <c r="AE12" s="25">
        <v>249.9</v>
      </c>
      <c r="AF12" s="25">
        <v>423.70389999999998</v>
      </c>
      <c r="AG12" s="25">
        <f t="shared" si="31"/>
        <v>169.54937975190074</v>
      </c>
      <c r="AH12" s="25">
        <f t="shared" si="32"/>
        <v>84.740779999999987</v>
      </c>
      <c r="AI12" s="25">
        <v>32</v>
      </c>
      <c r="AJ12" s="25">
        <v>16</v>
      </c>
      <c r="AK12" s="25">
        <v>16</v>
      </c>
      <c r="AL12" s="25">
        <f t="shared" si="15"/>
        <v>100</v>
      </c>
      <c r="AM12" s="25">
        <f t="shared" si="16"/>
        <v>50</v>
      </c>
      <c r="AN12" s="25">
        <v>0</v>
      </c>
      <c r="AO12" s="25">
        <v>0</v>
      </c>
      <c r="AP12" s="25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14193.599999999999</v>
      </c>
      <c r="AZ12" s="25">
        <v>7096.7999999999993</v>
      </c>
      <c r="BA12" s="25">
        <v>6044.6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5">
        <v>0</v>
      </c>
      <c r="BK12" s="25">
        <v>0</v>
      </c>
      <c r="BL12" s="25">
        <v>0</v>
      </c>
      <c r="BM12" s="25">
        <v>0</v>
      </c>
      <c r="BN12" s="25">
        <f t="shared" si="19"/>
        <v>3.6</v>
      </c>
      <c r="BO12" s="25">
        <f t="shared" si="19"/>
        <v>1.8</v>
      </c>
      <c r="BP12" s="25">
        <f t="shared" si="33"/>
        <v>0</v>
      </c>
      <c r="BQ12" s="25">
        <f t="shared" si="20"/>
        <v>0</v>
      </c>
      <c r="BR12" s="25">
        <f t="shared" si="21"/>
        <v>0</v>
      </c>
      <c r="BS12" s="25">
        <v>3.6</v>
      </c>
      <c r="BT12" s="25">
        <v>1.8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5">
        <v>0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5">
        <v>450</v>
      </c>
      <c r="CO12" s="25">
        <v>202.5</v>
      </c>
      <c r="CP12" s="25">
        <v>165.95</v>
      </c>
      <c r="CQ12" s="25">
        <v>450</v>
      </c>
      <c r="CR12" s="25">
        <v>225</v>
      </c>
      <c r="CS12" s="25">
        <v>165.95</v>
      </c>
      <c r="CT12" s="25">
        <v>0</v>
      </c>
      <c r="CU12" s="25">
        <v>0</v>
      </c>
      <c r="CV12" s="25">
        <v>0</v>
      </c>
      <c r="CW12" s="25">
        <v>0</v>
      </c>
      <c r="CX12" s="25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f t="shared" si="22"/>
        <v>15479.199999999999</v>
      </c>
      <c r="DH12" s="25">
        <f t="shared" si="23"/>
        <v>7716.9999999999991</v>
      </c>
      <c r="DI12" s="25">
        <f t="shared" si="24"/>
        <v>6792.1866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5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f>DY12/2</f>
        <v>0</v>
      </c>
      <c r="EA12" s="25">
        <v>0</v>
      </c>
      <c r="EB12" s="25">
        <v>0</v>
      </c>
      <c r="EC12" s="25">
        <f t="shared" si="25"/>
        <v>0</v>
      </c>
      <c r="ED12" s="25">
        <f t="shared" si="25"/>
        <v>0</v>
      </c>
      <c r="EE12" s="25">
        <f t="shared" si="26"/>
        <v>0</v>
      </c>
    </row>
    <row r="13" spans="1:135" s="26" customFormat="1" ht="21.75" customHeight="1">
      <c r="A13" s="16">
        <v>4</v>
      </c>
      <c r="B13" s="24" t="s">
        <v>47</v>
      </c>
      <c r="C13" s="25">
        <v>13573.115100000001</v>
      </c>
      <c r="D13" s="25">
        <v>2719.8231999999998</v>
      </c>
      <c r="E13" s="25">
        <f t="shared" si="27"/>
        <v>90972</v>
      </c>
      <c r="F13" s="25">
        <f t="shared" si="28"/>
        <v>40512.699999999997</v>
      </c>
      <c r="G13" s="25">
        <f t="shared" si="0"/>
        <v>28133.782200000001</v>
      </c>
      <c r="H13" s="25">
        <f t="shared" si="1"/>
        <v>69.444352511681529</v>
      </c>
      <c r="I13" s="25">
        <f t="shared" si="2"/>
        <v>30.925759794222401</v>
      </c>
      <c r="J13" s="25">
        <f t="shared" si="3"/>
        <v>23760</v>
      </c>
      <c r="K13" s="25">
        <f t="shared" si="4"/>
        <v>7480</v>
      </c>
      <c r="L13" s="25">
        <f t="shared" si="5"/>
        <v>4909.7821999999996</v>
      </c>
      <c r="M13" s="25">
        <f t="shared" si="6"/>
        <v>65.638799465240638</v>
      </c>
      <c r="N13" s="25">
        <f t="shared" si="7"/>
        <v>20.664066498316497</v>
      </c>
      <c r="O13" s="25">
        <f t="shared" si="8"/>
        <v>11000</v>
      </c>
      <c r="P13" s="25">
        <f t="shared" si="9"/>
        <v>3200</v>
      </c>
      <c r="Q13" s="25">
        <f t="shared" si="10"/>
        <v>3241.4636</v>
      </c>
      <c r="R13" s="25">
        <f t="shared" si="11"/>
        <v>101.2957375</v>
      </c>
      <c r="S13" s="25">
        <f t="shared" si="12"/>
        <v>29.46785090909091</v>
      </c>
      <c r="T13" s="25">
        <v>0</v>
      </c>
      <c r="U13" s="25">
        <v>0</v>
      </c>
      <c r="V13" s="25">
        <v>0.27760000000000001</v>
      </c>
      <c r="W13" s="25">
        <v>0</v>
      </c>
      <c r="X13" s="25">
        <v>0</v>
      </c>
      <c r="Y13" s="25">
        <v>5700</v>
      </c>
      <c r="Z13" s="25">
        <v>1170</v>
      </c>
      <c r="AA13" s="25">
        <v>767.37159999999994</v>
      </c>
      <c r="AB13" s="25">
        <f t="shared" si="13"/>
        <v>65.587316239316223</v>
      </c>
      <c r="AC13" s="25">
        <f t="shared" si="14"/>
        <v>13.462659649122807</v>
      </c>
      <c r="AD13" s="25">
        <v>11000</v>
      </c>
      <c r="AE13" s="25">
        <v>3200</v>
      </c>
      <c r="AF13" s="25">
        <v>3241.1860000000001</v>
      </c>
      <c r="AG13" s="25">
        <f t="shared" si="31"/>
        <v>101.28706250000002</v>
      </c>
      <c r="AH13" s="25">
        <f t="shared" si="32"/>
        <v>29.465327272727276</v>
      </c>
      <c r="AI13" s="25">
        <v>260</v>
      </c>
      <c r="AJ13" s="25">
        <v>130</v>
      </c>
      <c r="AK13" s="25">
        <v>151.4</v>
      </c>
      <c r="AL13" s="25">
        <f t="shared" si="15"/>
        <v>116.46153846153847</v>
      </c>
      <c r="AM13" s="25">
        <f t="shared" si="16"/>
        <v>58.230769230769234</v>
      </c>
      <c r="AN13" s="25">
        <v>0</v>
      </c>
      <c r="AO13" s="25">
        <v>0</v>
      </c>
      <c r="AP13" s="25">
        <v>0</v>
      </c>
      <c r="AQ13" s="25">
        <v>0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55746</v>
      </c>
      <c r="AZ13" s="25">
        <v>27873</v>
      </c>
      <c r="BA13" s="25">
        <v>23224</v>
      </c>
      <c r="BB13" s="25">
        <v>0</v>
      </c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v>0</v>
      </c>
      <c r="BJ13" s="25">
        <v>0</v>
      </c>
      <c r="BK13" s="25">
        <v>0</v>
      </c>
      <c r="BL13" s="25">
        <v>0</v>
      </c>
      <c r="BM13" s="25">
        <v>0</v>
      </c>
      <c r="BN13" s="25">
        <f t="shared" si="19"/>
        <v>1600</v>
      </c>
      <c r="BO13" s="25">
        <f t="shared" si="19"/>
        <v>640</v>
      </c>
      <c r="BP13" s="25">
        <f t="shared" si="33"/>
        <v>527.4</v>
      </c>
      <c r="BQ13" s="25">
        <f t="shared" si="20"/>
        <v>82.406249999999986</v>
      </c>
      <c r="BR13" s="25">
        <f t="shared" si="21"/>
        <v>32.962499999999999</v>
      </c>
      <c r="BS13" s="25">
        <v>1600</v>
      </c>
      <c r="BT13" s="25">
        <v>640</v>
      </c>
      <c r="BU13" s="25">
        <v>527.4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5">
        <v>0</v>
      </c>
      <c r="CE13" s="25">
        <v>0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5">
        <v>5000</v>
      </c>
      <c r="CO13" s="25">
        <v>2250.0000000000005</v>
      </c>
      <c r="CP13" s="25">
        <v>47.268999999999998</v>
      </c>
      <c r="CQ13" s="25">
        <v>1200</v>
      </c>
      <c r="CR13" s="25">
        <v>320</v>
      </c>
      <c r="CS13" s="25">
        <v>47.268999999999998</v>
      </c>
      <c r="CT13" s="25">
        <v>200</v>
      </c>
      <c r="CU13" s="25">
        <v>90.000000000000014</v>
      </c>
      <c r="CV13" s="25">
        <v>161.87799999999999</v>
      </c>
      <c r="CW13" s="25">
        <v>0</v>
      </c>
      <c r="CX13" s="25">
        <v>0</v>
      </c>
      <c r="CY13" s="25">
        <v>0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13</v>
      </c>
      <c r="DF13" s="25">
        <v>0</v>
      </c>
      <c r="DG13" s="25">
        <f t="shared" si="22"/>
        <v>79506</v>
      </c>
      <c r="DH13" s="25">
        <f t="shared" si="23"/>
        <v>35353</v>
      </c>
      <c r="DI13" s="25">
        <f t="shared" si="24"/>
        <v>28133.782200000001</v>
      </c>
      <c r="DJ13" s="25">
        <v>0</v>
      </c>
      <c r="DK13" s="25">
        <v>0</v>
      </c>
      <c r="DL13" s="25">
        <v>0</v>
      </c>
      <c r="DM13" s="25">
        <v>11466</v>
      </c>
      <c r="DN13" s="25">
        <v>5159.7000000000007</v>
      </c>
      <c r="DO13" s="25">
        <v>0</v>
      </c>
      <c r="DP13" s="25">
        <v>0</v>
      </c>
      <c r="DQ13" s="25">
        <v>0</v>
      </c>
      <c r="DR13" s="25">
        <v>0</v>
      </c>
      <c r="DS13" s="25">
        <v>0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2420</v>
      </c>
      <c r="DZ13" s="25">
        <f t="shared" ref="DZ13:DZ49" si="34">DY13/2</f>
        <v>1210</v>
      </c>
      <c r="EA13" s="25">
        <v>2420</v>
      </c>
      <c r="EB13" s="25">
        <v>0</v>
      </c>
      <c r="EC13" s="25">
        <f t="shared" si="25"/>
        <v>13886</v>
      </c>
      <c r="ED13" s="25">
        <f t="shared" si="25"/>
        <v>6369.7000000000007</v>
      </c>
      <c r="EE13" s="25">
        <f t="shared" si="26"/>
        <v>2420</v>
      </c>
    </row>
    <row r="14" spans="1:135" s="26" customFormat="1" ht="21.75" customHeight="1">
      <c r="A14" s="16">
        <v>5</v>
      </c>
      <c r="B14" s="24" t="s">
        <v>48</v>
      </c>
      <c r="C14" s="25">
        <v>20895.3567</v>
      </c>
      <c r="D14" s="25">
        <v>4665.5030999999999</v>
      </c>
      <c r="E14" s="25">
        <f t="shared" si="27"/>
        <v>200478.8</v>
      </c>
      <c r="F14" s="25">
        <f t="shared" si="28"/>
        <v>89504.475000000006</v>
      </c>
      <c r="G14" s="25">
        <f t="shared" si="0"/>
        <v>73054.457799999989</v>
      </c>
      <c r="H14" s="25">
        <f t="shared" si="1"/>
        <v>81.621011463393287</v>
      </c>
      <c r="I14" s="25">
        <f t="shared" si="2"/>
        <v>36.439991560204867</v>
      </c>
      <c r="J14" s="25">
        <f t="shared" si="3"/>
        <v>88323.199999999997</v>
      </c>
      <c r="K14" s="25">
        <f t="shared" si="4"/>
        <v>33426.675000000003</v>
      </c>
      <c r="L14" s="25">
        <f t="shared" si="5"/>
        <v>25874.257799999996</v>
      </c>
      <c r="M14" s="25">
        <f t="shared" si="6"/>
        <v>77.406017200334745</v>
      </c>
      <c r="N14" s="25">
        <f t="shared" si="7"/>
        <v>29.294973234665406</v>
      </c>
      <c r="O14" s="25">
        <f t="shared" si="8"/>
        <v>31475</v>
      </c>
      <c r="P14" s="25">
        <f t="shared" si="9"/>
        <v>8437.9500000000007</v>
      </c>
      <c r="Q14" s="25">
        <f t="shared" si="10"/>
        <v>7750.9558999999999</v>
      </c>
      <c r="R14" s="25">
        <f t="shared" si="11"/>
        <v>91.858281928667495</v>
      </c>
      <c r="S14" s="25">
        <f t="shared" si="12"/>
        <v>24.625753455123114</v>
      </c>
      <c r="T14" s="25">
        <v>4433</v>
      </c>
      <c r="U14" s="25">
        <v>1994.8500000000001</v>
      </c>
      <c r="V14" s="25">
        <v>994.09990000000005</v>
      </c>
      <c r="W14" s="25">
        <f t="shared" si="29"/>
        <v>49.833315788154501</v>
      </c>
      <c r="X14" s="25">
        <f t="shared" si="30"/>
        <v>22.424992104669524</v>
      </c>
      <c r="Y14" s="25">
        <v>14603.2</v>
      </c>
      <c r="Z14" s="25">
        <v>3632</v>
      </c>
      <c r="AA14" s="25">
        <v>3144.7809000000002</v>
      </c>
      <c r="AB14" s="25">
        <f t="shared" si="13"/>
        <v>86.585377202643173</v>
      </c>
      <c r="AC14" s="25">
        <f t="shared" si="14"/>
        <v>21.53487523282568</v>
      </c>
      <c r="AD14" s="25">
        <v>27042</v>
      </c>
      <c r="AE14" s="25">
        <v>6443.1</v>
      </c>
      <c r="AF14" s="25">
        <v>6756.8559999999998</v>
      </c>
      <c r="AG14" s="25">
        <f t="shared" si="31"/>
        <v>104.86964349459112</v>
      </c>
      <c r="AH14" s="25">
        <f t="shared" si="32"/>
        <v>24.986524665335402</v>
      </c>
      <c r="AI14" s="25">
        <v>1051.5</v>
      </c>
      <c r="AJ14" s="25">
        <v>252</v>
      </c>
      <c r="AK14" s="25">
        <v>824.08500000000004</v>
      </c>
      <c r="AL14" s="25">
        <f t="shared" si="15"/>
        <v>327.01785714285717</v>
      </c>
      <c r="AM14" s="25">
        <f t="shared" si="16"/>
        <v>78.372325249643367</v>
      </c>
      <c r="AN14" s="25">
        <v>0</v>
      </c>
      <c r="AO14" s="25">
        <v>0</v>
      </c>
      <c r="AP14" s="25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112155.59999999999</v>
      </c>
      <c r="AZ14" s="25">
        <v>56077.799999999996</v>
      </c>
      <c r="BA14" s="25">
        <v>46731.5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448.7</v>
      </c>
      <c r="BH14" s="25">
        <v>0</v>
      </c>
      <c r="BI14" s="25">
        <v>0</v>
      </c>
      <c r="BJ14" s="25">
        <v>0</v>
      </c>
      <c r="BK14" s="25">
        <v>0</v>
      </c>
      <c r="BL14" s="25">
        <v>0</v>
      </c>
      <c r="BM14" s="25">
        <v>0</v>
      </c>
      <c r="BN14" s="25">
        <f t="shared" si="19"/>
        <v>27438.5</v>
      </c>
      <c r="BO14" s="25">
        <f t="shared" si="19"/>
        <v>14914.974999999999</v>
      </c>
      <c r="BP14" s="25">
        <f t="shared" si="33"/>
        <v>13084.583999999999</v>
      </c>
      <c r="BQ14" s="25">
        <f t="shared" si="20"/>
        <v>87.72783058637377</v>
      </c>
      <c r="BR14" s="25">
        <f t="shared" si="21"/>
        <v>47.68695081728228</v>
      </c>
      <c r="BS14" s="25">
        <v>1391.5</v>
      </c>
      <c r="BT14" s="25">
        <v>626.17500000000007</v>
      </c>
      <c r="BU14" s="25">
        <v>267.39999999999998</v>
      </c>
      <c r="BV14" s="25">
        <v>26047</v>
      </c>
      <c r="BW14" s="25">
        <v>14288.8</v>
      </c>
      <c r="BX14" s="25">
        <v>12817.183999999999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5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5">
        <v>7575</v>
      </c>
      <c r="CO14" s="25">
        <v>3408.75</v>
      </c>
      <c r="CP14" s="25">
        <v>435.45699999999999</v>
      </c>
      <c r="CQ14" s="25">
        <v>7510</v>
      </c>
      <c r="CR14" s="25">
        <v>1898</v>
      </c>
      <c r="CS14" s="25">
        <v>415.45699999999999</v>
      </c>
      <c r="CT14" s="25">
        <v>0</v>
      </c>
      <c r="CU14" s="25">
        <v>0</v>
      </c>
      <c r="CV14" s="25">
        <v>0</v>
      </c>
      <c r="CW14" s="25">
        <v>0</v>
      </c>
      <c r="CX14" s="25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6180</v>
      </c>
      <c r="DD14" s="25">
        <v>2781</v>
      </c>
      <c r="DE14" s="25">
        <v>634.39499999999998</v>
      </c>
      <c r="DF14" s="25">
        <v>0</v>
      </c>
      <c r="DG14" s="25">
        <f t="shared" si="22"/>
        <v>200478.8</v>
      </c>
      <c r="DH14" s="25">
        <f t="shared" si="23"/>
        <v>89504.475000000006</v>
      </c>
      <c r="DI14" s="25">
        <f t="shared" si="24"/>
        <v>73054.457799999989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5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f t="shared" si="34"/>
        <v>0</v>
      </c>
      <c r="EA14" s="25">
        <v>0</v>
      </c>
      <c r="EB14" s="25">
        <v>0</v>
      </c>
      <c r="EC14" s="25">
        <f t="shared" si="25"/>
        <v>0</v>
      </c>
      <c r="ED14" s="25">
        <f t="shared" si="25"/>
        <v>0</v>
      </c>
      <c r="EE14" s="25">
        <f t="shared" si="26"/>
        <v>0</v>
      </c>
    </row>
    <row r="15" spans="1:135" s="26" customFormat="1" ht="21.75" customHeight="1">
      <c r="A15" s="16">
        <v>6</v>
      </c>
      <c r="B15" s="24" t="s">
        <v>49</v>
      </c>
      <c r="C15" s="25">
        <v>27.014800000000001</v>
      </c>
      <c r="D15" s="25">
        <v>52.421399999999998</v>
      </c>
      <c r="E15" s="25">
        <f t="shared" si="27"/>
        <v>72865.399999999994</v>
      </c>
      <c r="F15" s="25">
        <f t="shared" si="28"/>
        <v>32944.555</v>
      </c>
      <c r="G15" s="25">
        <f t="shared" si="0"/>
        <v>24357.179100000001</v>
      </c>
      <c r="H15" s="25">
        <f t="shared" si="1"/>
        <v>73.933853712700028</v>
      </c>
      <c r="I15" s="25">
        <f t="shared" si="2"/>
        <v>33.42763382895037</v>
      </c>
      <c r="J15" s="25">
        <f t="shared" si="3"/>
        <v>28806.199999999997</v>
      </c>
      <c r="K15" s="25">
        <f t="shared" si="4"/>
        <v>10914.955</v>
      </c>
      <c r="L15" s="25">
        <f t="shared" si="5"/>
        <v>5999.0790999999999</v>
      </c>
      <c r="M15" s="25">
        <f t="shared" si="6"/>
        <v>54.962014044034078</v>
      </c>
      <c r="N15" s="25">
        <f t="shared" si="7"/>
        <v>20.825652463705733</v>
      </c>
      <c r="O15" s="25">
        <f t="shared" si="8"/>
        <v>8803.9</v>
      </c>
      <c r="P15" s="25">
        <f t="shared" si="9"/>
        <v>3999.9549999999999</v>
      </c>
      <c r="Q15" s="25">
        <f t="shared" si="10"/>
        <v>3400.9497000000001</v>
      </c>
      <c r="R15" s="25">
        <f t="shared" si="11"/>
        <v>85.024699027864074</v>
      </c>
      <c r="S15" s="25">
        <f t="shared" si="12"/>
        <v>38.630035552425632</v>
      </c>
      <c r="T15" s="25">
        <v>803.9</v>
      </c>
      <c r="U15" s="25">
        <v>361.755</v>
      </c>
      <c r="V15" s="25">
        <v>0.94969999999999999</v>
      </c>
      <c r="W15" s="25">
        <f t="shared" si="29"/>
        <v>0.26252574256057276</v>
      </c>
      <c r="X15" s="25">
        <f t="shared" si="30"/>
        <v>0.11813658415225775</v>
      </c>
      <c r="Y15" s="25">
        <v>8522.2999999999993</v>
      </c>
      <c r="Z15" s="25">
        <v>1500</v>
      </c>
      <c r="AA15" s="25">
        <v>837.9</v>
      </c>
      <c r="AB15" s="25">
        <f t="shared" si="13"/>
        <v>55.86</v>
      </c>
      <c r="AC15" s="25">
        <f t="shared" si="14"/>
        <v>9.8318529035588984</v>
      </c>
      <c r="AD15" s="25">
        <v>8000</v>
      </c>
      <c r="AE15" s="25">
        <v>3638.2</v>
      </c>
      <c r="AF15" s="25">
        <v>3400</v>
      </c>
      <c r="AG15" s="25">
        <f t="shared" si="31"/>
        <v>93.452806332801941</v>
      </c>
      <c r="AH15" s="25">
        <f t="shared" si="32"/>
        <v>42.5</v>
      </c>
      <c r="AI15" s="25">
        <v>2280</v>
      </c>
      <c r="AJ15" s="25">
        <v>1750</v>
      </c>
      <c r="AK15" s="25">
        <v>948.3</v>
      </c>
      <c r="AL15" s="25">
        <f t="shared" si="15"/>
        <v>54.188571428571429</v>
      </c>
      <c r="AM15" s="25">
        <f t="shared" si="16"/>
        <v>41.59210526315789</v>
      </c>
      <c r="AN15" s="25">
        <v>0</v>
      </c>
      <c r="AO15" s="25">
        <v>0</v>
      </c>
      <c r="AP15" s="25">
        <v>0</v>
      </c>
      <c r="AQ15" s="25">
        <v>0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44059.199999999997</v>
      </c>
      <c r="AZ15" s="25">
        <v>22029.599999999999</v>
      </c>
      <c r="BA15" s="25">
        <v>18358.099999999999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0</v>
      </c>
      <c r="BH15" s="25">
        <v>0</v>
      </c>
      <c r="BI15" s="25">
        <v>0</v>
      </c>
      <c r="BJ15" s="25">
        <v>0</v>
      </c>
      <c r="BK15" s="25">
        <v>0</v>
      </c>
      <c r="BL15" s="25">
        <v>0</v>
      </c>
      <c r="BM15" s="25">
        <v>0</v>
      </c>
      <c r="BN15" s="25">
        <f t="shared" si="19"/>
        <v>2500</v>
      </c>
      <c r="BO15" s="25">
        <f t="shared" si="19"/>
        <v>650</v>
      </c>
      <c r="BP15" s="25">
        <f t="shared" si="33"/>
        <v>539.08939999999996</v>
      </c>
      <c r="BQ15" s="25">
        <f t="shared" si="20"/>
        <v>82.936830769230767</v>
      </c>
      <c r="BR15" s="25">
        <f t="shared" si="21"/>
        <v>21.563575999999998</v>
      </c>
      <c r="BS15" s="25">
        <v>0</v>
      </c>
      <c r="BT15" s="25">
        <v>0</v>
      </c>
      <c r="BU15" s="25">
        <v>100.38939999999999</v>
      </c>
      <c r="BV15" s="25">
        <v>2500</v>
      </c>
      <c r="BW15" s="25">
        <v>650</v>
      </c>
      <c r="BX15" s="25">
        <v>438.7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5">
        <v>0</v>
      </c>
      <c r="CE15" s="25">
        <v>0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5">
        <v>2700</v>
      </c>
      <c r="CO15" s="25">
        <v>1215</v>
      </c>
      <c r="CP15" s="25">
        <v>73.040000000000006</v>
      </c>
      <c r="CQ15" s="25">
        <v>2700</v>
      </c>
      <c r="CR15" s="25">
        <v>600</v>
      </c>
      <c r="CS15" s="25">
        <v>59.7</v>
      </c>
      <c r="CT15" s="25">
        <v>0</v>
      </c>
      <c r="CU15" s="25">
        <v>0</v>
      </c>
      <c r="CV15" s="25">
        <v>0</v>
      </c>
      <c r="CW15" s="25">
        <v>0</v>
      </c>
      <c r="CX15" s="25">
        <v>0</v>
      </c>
      <c r="CY15" s="25">
        <v>0</v>
      </c>
      <c r="CZ15" s="25">
        <v>0</v>
      </c>
      <c r="DA15" s="25">
        <v>0</v>
      </c>
      <c r="DB15" s="25">
        <v>0</v>
      </c>
      <c r="DC15" s="25">
        <v>4000</v>
      </c>
      <c r="DD15" s="25">
        <v>1800</v>
      </c>
      <c r="DE15" s="25">
        <v>199.8</v>
      </c>
      <c r="DF15" s="25">
        <v>0</v>
      </c>
      <c r="DG15" s="25">
        <f t="shared" si="22"/>
        <v>72865.399999999994</v>
      </c>
      <c r="DH15" s="25">
        <f t="shared" si="23"/>
        <v>32944.555</v>
      </c>
      <c r="DI15" s="25">
        <f t="shared" si="24"/>
        <v>24357.179100000001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5">
        <v>0</v>
      </c>
      <c r="DS15" s="25">
        <v>0</v>
      </c>
      <c r="DT15" s="25">
        <v>0</v>
      </c>
      <c r="DU15" s="25">
        <v>0</v>
      </c>
      <c r="DV15" s="25">
        <v>0</v>
      </c>
      <c r="DW15" s="25">
        <v>0</v>
      </c>
      <c r="DX15" s="25">
        <v>0</v>
      </c>
      <c r="DY15" s="25">
        <v>0</v>
      </c>
      <c r="DZ15" s="25">
        <f t="shared" si="34"/>
        <v>0</v>
      </c>
      <c r="EA15" s="25">
        <v>0</v>
      </c>
      <c r="EB15" s="25">
        <v>0</v>
      </c>
      <c r="EC15" s="25">
        <f t="shared" si="25"/>
        <v>0</v>
      </c>
      <c r="ED15" s="25">
        <f t="shared" si="25"/>
        <v>0</v>
      </c>
      <c r="EE15" s="25">
        <f t="shared" si="26"/>
        <v>0</v>
      </c>
    </row>
    <row r="16" spans="1:135" s="26" customFormat="1" ht="21.75" customHeight="1">
      <c r="A16" s="16">
        <v>7</v>
      </c>
      <c r="B16" s="24" t="s">
        <v>50</v>
      </c>
      <c r="C16" s="25">
        <v>5277.7966999999999</v>
      </c>
      <c r="D16" s="25">
        <v>2526.7203</v>
      </c>
      <c r="E16" s="25">
        <f t="shared" si="27"/>
        <v>65895.199999999997</v>
      </c>
      <c r="F16" s="25">
        <f t="shared" si="28"/>
        <v>28187.699999999997</v>
      </c>
      <c r="G16" s="25">
        <f t="shared" si="0"/>
        <v>21503.215600000003</v>
      </c>
      <c r="H16" s="25">
        <f t="shared" si="1"/>
        <v>76.285811187149022</v>
      </c>
      <c r="I16" s="25">
        <f t="shared" si="2"/>
        <v>32.632446065874305</v>
      </c>
      <c r="J16" s="25">
        <f t="shared" si="3"/>
        <v>28074.800000000003</v>
      </c>
      <c r="K16" s="25">
        <f t="shared" si="4"/>
        <v>9277.5</v>
      </c>
      <c r="L16" s="25">
        <f t="shared" si="5"/>
        <v>5526.7156000000004</v>
      </c>
      <c r="M16" s="25">
        <f t="shared" si="6"/>
        <v>59.57117326866075</v>
      </c>
      <c r="N16" s="25">
        <f t="shared" si="7"/>
        <v>19.685681109037287</v>
      </c>
      <c r="O16" s="25">
        <f t="shared" si="8"/>
        <v>9182.5</v>
      </c>
      <c r="P16" s="25">
        <f t="shared" si="9"/>
        <v>3000</v>
      </c>
      <c r="Q16" s="25">
        <f t="shared" si="10"/>
        <v>2554.826</v>
      </c>
      <c r="R16" s="25">
        <f t="shared" si="11"/>
        <v>85.160866666666664</v>
      </c>
      <c r="S16" s="25">
        <f t="shared" si="12"/>
        <v>27.822771576368094</v>
      </c>
      <c r="T16" s="25">
        <v>0</v>
      </c>
      <c r="U16" s="25">
        <v>0</v>
      </c>
      <c r="V16" s="25">
        <v>0.47199999999999998</v>
      </c>
      <c r="W16" s="25">
        <v>0</v>
      </c>
      <c r="X16" s="25">
        <v>0</v>
      </c>
      <c r="Y16" s="25">
        <v>10001.9</v>
      </c>
      <c r="Z16" s="25">
        <v>3000</v>
      </c>
      <c r="AA16" s="25">
        <v>1470.2280000000001</v>
      </c>
      <c r="AB16" s="25">
        <f t="shared" si="13"/>
        <v>49.007600000000004</v>
      </c>
      <c r="AC16" s="25">
        <f t="shared" si="14"/>
        <v>14.699487097451486</v>
      </c>
      <c r="AD16" s="25">
        <v>9182.5</v>
      </c>
      <c r="AE16" s="25">
        <v>3000</v>
      </c>
      <c r="AF16" s="25">
        <v>2554.3539999999998</v>
      </c>
      <c r="AG16" s="25">
        <f t="shared" si="31"/>
        <v>85.14513333333332</v>
      </c>
      <c r="AH16" s="25">
        <f t="shared" si="32"/>
        <v>27.817631364007621</v>
      </c>
      <c r="AI16" s="25">
        <v>850</v>
      </c>
      <c r="AJ16" s="25">
        <v>425</v>
      </c>
      <c r="AK16" s="25">
        <v>458.1</v>
      </c>
      <c r="AL16" s="25">
        <f t="shared" si="15"/>
        <v>107.78823529411765</v>
      </c>
      <c r="AM16" s="25">
        <f t="shared" si="16"/>
        <v>53.894117647058827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37820.399999999994</v>
      </c>
      <c r="AZ16" s="25">
        <v>18910.199999999997</v>
      </c>
      <c r="BA16" s="25">
        <v>15976.5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f t="shared" si="19"/>
        <v>2590.4</v>
      </c>
      <c r="BO16" s="25">
        <f t="shared" si="19"/>
        <v>400</v>
      </c>
      <c r="BP16" s="25">
        <f t="shared" si="33"/>
        <v>468.3356</v>
      </c>
      <c r="BQ16" s="25">
        <f t="shared" si="20"/>
        <v>117.0839</v>
      </c>
      <c r="BR16" s="25">
        <f t="shared" si="21"/>
        <v>18.079663372452131</v>
      </c>
      <c r="BS16" s="25">
        <v>2410.4</v>
      </c>
      <c r="BT16" s="25">
        <v>319</v>
      </c>
      <c r="BU16" s="25">
        <v>423.3356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5">
        <v>180</v>
      </c>
      <c r="CC16" s="25">
        <v>81</v>
      </c>
      <c r="CD16" s="25">
        <v>45</v>
      </c>
      <c r="CE16" s="25">
        <v>0</v>
      </c>
      <c r="CF16" s="25">
        <v>0</v>
      </c>
      <c r="CG16" s="25">
        <v>0</v>
      </c>
      <c r="CH16" s="25">
        <v>0</v>
      </c>
      <c r="CI16" s="25"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1350</v>
      </c>
      <c r="CO16" s="25">
        <v>607.5</v>
      </c>
      <c r="CP16" s="25">
        <v>490.02600000000001</v>
      </c>
      <c r="CQ16" s="25">
        <v>1300</v>
      </c>
      <c r="CR16" s="25">
        <v>700</v>
      </c>
      <c r="CS16" s="25">
        <v>490.02600000000001</v>
      </c>
      <c r="CT16" s="25">
        <v>0</v>
      </c>
      <c r="CU16" s="25">
        <v>0</v>
      </c>
      <c r="CV16" s="25">
        <v>0</v>
      </c>
      <c r="CW16" s="25">
        <v>100</v>
      </c>
      <c r="CX16" s="25">
        <v>45.000000000000007</v>
      </c>
      <c r="CY16" s="25">
        <v>0</v>
      </c>
      <c r="CZ16" s="25">
        <v>0</v>
      </c>
      <c r="DA16" s="25">
        <v>0</v>
      </c>
      <c r="DB16" s="25">
        <v>0</v>
      </c>
      <c r="DC16" s="25">
        <v>4000</v>
      </c>
      <c r="DD16" s="25">
        <v>1800</v>
      </c>
      <c r="DE16" s="25">
        <v>85.2</v>
      </c>
      <c r="DF16" s="25">
        <v>0</v>
      </c>
      <c r="DG16" s="25">
        <f t="shared" si="22"/>
        <v>65895.199999999997</v>
      </c>
      <c r="DH16" s="25">
        <f t="shared" si="23"/>
        <v>28187.699999999997</v>
      </c>
      <c r="DI16" s="25">
        <f t="shared" si="24"/>
        <v>21503.215600000003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0</v>
      </c>
      <c r="DZ16" s="25">
        <f t="shared" si="34"/>
        <v>0</v>
      </c>
      <c r="EA16" s="25">
        <v>0</v>
      </c>
      <c r="EB16" s="25">
        <v>0</v>
      </c>
      <c r="EC16" s="25">
        <f t="shared" si="25"/>
        <v>0</v>
      </c>
      <c r="ED16" s="25">
        <f t="shared" si="25"/>
        <v>0</v>
      </c>
      <c r="EE16" s="25">
        <f t="shared" si="26"/>
        <v>0</v>
      </c>
    </row>
    <row r="17" spans="1:143" s="26" customFormat="1" ht="21.75" customHeight="1">
      <c r="A17" s="16">
        <v>8</v>
      </c>
      <c r="B17" s="24" t="s">
        <v>51</v>
      </c>
      <c r="C17" s="25">
        <v>6047.1073999999999</v>
      </c>
      <c r="D17" s="25">
        <v>2421.0527000000002</v>
      </c>
      <c r="E17" s="25">
        <f t="shared" si="27"/>
        <v>1158000.1000000001</v>
      </c>
      <c r="F17" s="25">
        <f t="shared" si="28"/>
        <v>535455.93000000005</v>
      </c>
      <c r="G17" s="25">
        <f t="shared" si="0"/>
        <v>455111.11390000005</v>
      </c>
      <c r="H17" s="25">
        <f t="shared" si="1"/>
        <v>84.995064654527226</v>
      </c>
      <c r="I17" s="25">
        <f t="shared" si="2"/>
        <v>39.301474490373536</v>
      </c>
      <c r="J17" s="25">
        <f t="shared" si="3"/>
        <v>479349.65</v>
      </c>
      <c r="K17" s="25">
        <f t="shared" si="4"/>
        <v>196400.54249999998</v>
      </c>
      <c r="L17" s="25">
        <f t="shared" si="5"/>
        <v>134859.37390000001</v>
      </c>
      <c r="M17" s="25">
        <f t="shared" si="6"/>
        <v>68.665479322695873</v>
      </c>
      <c r="N17" s="25">
        <f t="shared" si="7"/>
        <v>28.13382129307907</v>
      </c>
      <c r="O17" s="25">
        <f t="shared" si="8"/>
        <v>181050</v>
      </c>
      <c r="P17" s="25">
        <f t="shared" si="9"/>
        <v>67500</v>
      </c>
      <c r="Q17" s="25">
        <f t="shared" si="10"/>
        <v>66685.056700000001</v>
      </c>
      <c r="R17" s="25">
        <f t="shared" si="11"/>
        <v>98.792676592592599</v>
      </c>
      <c r="S17" s="25">
        <f t="shared" si="12"/>
        <v>36.832398066832368</v>
      </c>
      <c r="T17" s="25">
        <v>62050</v>
      </c>
      <c r="U17" s="25">
        <v>17500</v>
      </c>
      <c r="V17" s="25">
        <v>29012.7287</v>
      </c>
      <c r="W17" s="25">
        <f t="shared" si="29"/>
        <v>165.78702114285716</v>
      </c>
      <c r="X17" s="25">
        <f t="shared" si="30"/>
        <v>46.75701643835616</v>
      </c>
      <c r="Y17" s="25">
        <v>46000</v>
      </c>
      <c r="Z17" s="25">
        <v>14000</v>
      </c>
      <c r="AA17" s="25">
        <v>10108.7662</v>
      </c>
      <c r="AB17" s="25">
        <f t="shared" si="13"/>
        <v>72.205472857142865</v>
      </c>
      <c r="AC17" s="25">
        <f t="shared" si="14"/>
        <v>21.975578695652175</v>
      </c>
      <c r="AD17" s="25">
        <v>119000</v>
      </c>
      <c r="AE17" s="25">
        <v>50000</v>
      </c>
      <c r="AF17" s="25">
        <v>37672.328000000001</v>
      </c>
      <c r="AG17" s="25">
        <f t="shared" si="31"/>
        <v>75.344656000000001</v>
      </c>
      <c r="AH17" s="25">
        <f t="shared" si="32"/>
        <v>31.657418487394963</v>
      </c>
      <c r="AI17" s="25">
        <v>14270</v>
      </c>
      <c r="AJ17" s="25">
        <v>9500</v>
      </c>
      <c r="AK17" s="25">
        <v>6569.89</v>
      </c>
      <c r="AL17" s="25">
        <f t="shared" si="15"/>
        <v>69.156736842105275</v>
      </c>
      <c r="AM17" s="25">
        <f t="shared" si="16"/>
        <v>46.039873861247379</v>
      </c>
      <c r="AN17" s="25">
        <v>6000</v>
      </c>
      <c r="AO17" s="25">
        <v>3000</v>
      </c>
      <c r="AP17" s="25">
        <v>1664.6</v>
      </c>
      <c r="AQ17" s="25">
        <f t="shared" si="17"/>
        <v>55.486666666666665</v>
      </c>
      <c r="AR17" s="25">
        <f t="shared" si="18"/>
        <v>27.743333333333332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654591.60000000009</v>
      </c>
      <c r="AZ17" s="25">
        <v>327295.80000000005</v>
      </c>
      <c r="BA17" s="25">
        <v>311401.5</v>
      </c>
      <c r="BB17" s="25">
        <v>0</v>
      </c>
      <c r="BC17" s="25">
        <v>0</v>
      </c>
      <c r="BD17" s="25">
        <v>0</v>
      </c>
      <c r="BE17" s="25">
        <v>18662.099999999999</v>
      </c>
      <c r="BF17" s="25">
        <v>9331.0499999999993</v>
      </c>
      <c r="BG17" s="25">
        <v>6843</v>
      </c>
      <c r="BH17" s="25">
        <v>0</v>
      </c>
      <c r="BI17" s="25">
        <v>0</v>
      </c>
      <c r="BJ17" s="25">
        <v>0</v>
      </c>
      <c r="BK17" s="25">
        <v>0</v>
      </c>
      <c r="BL17" s="25">
        <v>0</v>
      </c>
      <c r="BM17" s="25">
        <v>0</v>
      </c>
      <c r="BN17" s="25">
        <f t="shared" si="19"/>
        <v>25584</v>
      </c>
      <c r="BO17" s="25">
        <f t="shared" si="19"/>
        <v>9500</v>
      </c>
      <c r="BP17" s="25">
        <f t="shared" si="33"/>
        <v>7389.0110000000004</v>
      </c>
      <c r="BQ17" s="25">
        <f t="shared" si="20"/>
        <v>77.77906315789474</v>
      </c>
      <c r="BR17" s="25">
        <f t="shared" si="21"/>
        <v>28.881375078173861</v>
      </c>
      <c r="BS17" s="25">
        <v>21840</v>
      </c>
      <c r="BT17" s="25">
        <v>7815.2</v>
      </c>
      <c r="BU17" s="25">
        <v>5626.308</v>
      </c>
      <c r="BV17" s="25">
        <v>0</v>
      </c>
      <c r="BW17" s="25">
        <v>0</v>
      </c>
      <c r="BX17" s="25">
        <v>407.19299999999998</v>
      </c>
      <c r="BY17" s="25">
        <v>0</v>
      </c>
      <c r="BZ17" s="25">
        <v>0</v>
      </c>
      <c r="CA17" s="25">
        <v>0</v>
      </c>
      <c r="CB17" s="25">
        <v>3744</v>
      </c>
      <c r="CC17" s="25">
        <v>1684.8000000000002</v>
      </c>
      <c r="CD17" s="25">
        <v>1355.51</v>
      </c>
      <c r="CE17" s="25">
        <v>0</v>
      </c>
      <c r="CF17" s="25">
        <v>0</v>
      </c>
      <c r="CG17" s="25">
        <v>0</v>
      </c>
      <c r="CH17" s="25">
        <v>5396.75</v>
      </c>
      <c r="CI17" s="25">
        <v>2428.5375000000004</v>
      </c>
      <c r="CJ17" s="25">
        <v>2007.24</v>
      </c>
      <c r="CK17" s="25">
        <v>0</v>
      </c>
      <c r="CL17" s="25">
        <v>0</v>
      </c>
      <c r="CM17" s="25">
        <v>0</v>
      </c>
      <c r="CN17" s="25">
        <v>169445.65</v>
      </c>
      <c r="CO17" s="25">
        <v>76250.542499999996</v>
      </c>
      <c r="CP17" s="25">
        <v>39792.61</v>
      </c>
      <c r="CQ17" s="25">
        <v>64000</v>
      </c>
      <c r="CR17" s="25">
        <v>31800</v>
      </c>
      <c r="CS17" s="25">
        <v>21796.28</v>
      </c>
      <c r="CT17" s="25">
        <v>36000</v>
      </c>
      <c r="CU17" s="25">
        <v>16200.000000000002</v>
      </c>
      <c r="CV17" s="25">
        <v>2601.44</v>
      </c>
      <c r="CW17" s="25">
        <v>1000</v>
      </c>
      <c r="CX17" s="25">
        <v>450</v>
      </c>
      <c r="CY17" s="25">
        <v>48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f t="shared" si="22"/>
        <v>1158000.1000000001</v>
      </c>
      <c r="DH17" s="25">
        <f t="shared" si="23"/>
        <v>535455.93000000005</v>
      </c>
      <c r="DI17" s="25">
        <f t="shared" si="24"/>
        <v>455111.11390000005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5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f t="shared" si="34"/>
        <v>0</v>
      </c>
      <c r="EA17" s="25">
        <v>0</v>
      </c>
      <c r="EB17" s="25">
        <v>0</v>
      </c>
      <c r="EC17" s="25">
        <f t="shared" si="25"/>
        <v>0</v>
      </c>
      <c r="ED17" s="25">
        <f t="shared" si="25"/>
        <v>0</v>
      </c>
      <c r="EE17" s="25">
        <f t="shared" si="26"/>
        <v>0</v>
      </c>
    </row>
    <row r="18" spans="1:143" s="26" customFormat="1" ht="21.75" customHeight="1">
      <c r="A18" s="16">
        <v>9</v>
      </c>
      <c r="B18" s="24" t="s">
        <v>52</v>
      </c>
      <c r="C18" s="25">
        <v>167503.28049999999</v>
      </c>
      <c r="D18" s="25">
        <v>230979.698</v>
      </c>
      <c r="E18" s="25">
        <f t="shared" si="27"/>
        <v>1675859.6999999997</v>
      </c>
      <c r="F18" s="25">
        <f t="shared" si="28"/>
        <v>783715.61499999999</v>
      </c>
      <c r="G18" s="25">
        <f t="shared" si="0"/>
        <v>618114.20589999994</v>
      </c>
      <c r="H18" s="25">
        <f t="shared" si="1"/>
        <v>78.869706570794804</v>
      </c>
      <c r="I18" s="25">
        <f t="shared" si="2"/>
        <v>36.883410102886302</v>
      </c>
      <c r="J18" s="25">
        <f t="shared" si="3"/>
        <v>838644.7</v>
      </c>
      <c r="K18" s="25">
        <f t="shared" si="4"/>
        <v>365383.11499999999</v>
      </c>
      <c r="L18" s="25">
        <f t="shared" si="5"/>
        <v>229486.34590000001</v>
      </c>
      <c r="M18" s="25">
        <f t="shared" si="6"/>
        <v>62.807047309780593</v>
      </c>
      <c r="N18" s="25">
        <f t="shared" si="7"/>
        <v>27.363953519291307</v>
      </c>
      <c r="O18" s="25">
        <f t="shared" si="8"/>
        <v>310000</v>
      </c>
      <c r="P18" s="25">
        <f t="shared" si="9"/>
        <v>127500</v>
      </c>
      <c r="Q18" s="25">
        <f t="shared" si="10"/>
        <v>94459.668300000005</v>
      </c>
      <c r="R18" s="25">
        <f t="shared" si="11"/>
        <v>74.086014352941177</v>
      </c>
      <c r="S18" s="25">
        <f t="shared" si="12"/>
        <v>30.470860741935486</v>
      </c>
      <c r="T18" s="25">
        <v>66000</v>
      </c>
      <c r="U18" s="25">
        <v>21700</v>
      </c>
      <c r="V18" s="25">
        <v>18999.308300000001</v>
      </c>
      <c r="W18" s="25">
        <f t="shared" si="29"/>
        <v>87.554416129032262</v>
      </c>
      <c r="X18" s="25">
        <f t="shared" si="30"/>
        <v>28.78683075757576</v>
      </c>
      <c r="Y18" s="25">
        <v>24200</v>
      </c>
      <c r="Z18" s="25">
        <v>10000</v>
      </c>
      <c r="AA18" s="25">
        <v>7067.3909000000003</v>
      </c>
      <c r="AB18" s="25">
        <f t="shared" si="13"/>
        <v>70.673908999999995</v>
      </c>
      <c r="AC18" s="25">
        <f t="shared" si="14"/>
        <v>29.204094628099174</v>
      </c>
      <c r="AD18" s="25">
        <v>244000</v>
      </c>
      <c r="AE18" s="25">
        <v>105800</v>
      </c>
      <c r="AF18" s="25">
        <v>75460.36</v>
      </c>
      <c r="AG18" s="25">
        <f t="shared" si="31"/>
        <v>71.323591682419661</v>
      </c>
      <c r="AH18" s="25">
        <f t="shared" si="32"/>
        <v>30.926377049180324</v>
      </c>
      <c r="AI18" s="25">
        <v>30600</v>
      </c>
      <c r="AJ18" s="25">
        <v>18691</v>
      </c>
      <c r="AK18" s="25">
        <v>13281.901</v>
      </c>
      <c r="AL18" s="25">
        <f t="shared" si="15"/>
        <v>71.060408752875716</v>
      </c>
      <c r="AM18" s="25">
        <f t="shared" si="16"/>
        <v>43.404905228758167</v>
      </c>
      <c r="AN18" s="25">
        <v>29300</v>
      </c>
      <c r="AO18" s="25">
        <v>10947</v>
      </c>
      <c r="AP18" s="25">
        <v>11180.2</v>
      </c>
      <c r="AQ18" s="25">
        <f t="shared" si="17"/>
        <v>102.1302639992692</v>
      </c>
      <c r="AR18" s="25">
        <f t="shared" si="18"/>
        <v>38.157679180887378</v>
      </c>
      <c r="AS18" s="25">
        <v>0</v>
      </c>
      <c r="AT18" s="25">
        <v>0</v>
      </c>
      <c r="AU18" s="25">
        <v>0</v>
      </c>
      <c r="AV18" s="25">
        <v>0</v>
      </c>
      <c r="AW18" s="25">
        <v>0</v>
      </c>
      <c r="AX18" s="25">
        <v>0</v>
      </c>
      <c r="AY18" s="25">
        <v>823546.79999999993</v>
      </c>
      <c r="AZ18" s="25">
        <v>411773.39999999997</v>
      </c>
      <c r="BA18" s="25">
        <v>384540.6</v>
      </c>
      <c r="BB18" s="25">
        <v>0</v>
      </c>
      <c r="BC18" s="25">
        <v>0</v>
      </c>
      <c r="BD18" s="25">
        <v>0</v>
      </c>
      <c r="BE18" s="25">
        <v>8168.2</v>
      </c>
      <c r="BF18" s="25">
        <v>4084.0999999999995</v>
      </c>
      <c r="BG18" s="25">
        <v>2992.4</v>
      </c>
      <c r="BH18" s="25">
        <v>0</v>
      </c>
      <c r="BI18" s="25">
        <v>0</v>
      </c>
      <c r="BJ18" s="25">
        <v>0</v>
      </c>
      <c r="BK18" s="25">
        <v>0</v>
      </c>
      <c r="BL18" s="25">
        <v>0</v>
      </c>
      <c r="BM18" s="25">
        <v>0</v>
      </c>
      <c r="BN18" s="25">
        <f t="shared" si="19"/>
        <v>24000</v>
      </c>
      <c r="BO18" s="25">
        <f t="shared" si="19"/>
        <v>9000</v>
      </c>
      <c r="BP18" s="25">
        <f t="shared" si="33"/>
        <v>7606.7780000000002</v>
      </c>
      <c r="BQ18" s="25">
        <f t="shared" si="20"/>
        <v>84.519755555555548</v>
      </c>
      <c r="BR18" s="25">
        <f t="shared" si="21"/>
        <v>31.694908333333334</v>
      </c>
      <c r="BS18" s="25">
        <v>12000</v>
      </c>
      <c r="BT18" s="25">
        <v>3600</v>
      </c>
      <c r="BU18" s="25">
        <v>1674.518</v>
      </c>
      <c r="BV18" s="25">
        <v>0</v>
      </c>
      <c r="BW18" s="25">
        <v>0</v>
      </c>
      <c r="BX18" s="25">
        <v>0</v>
      </c>
      <c r="BY18" s="25">
        <v>0</v>
      </c>
      <c r="BZ18" s="25">
        <v>0</v>
      </c>
      <c r="CA18" s="25">
        <v>0</v>
      </c>
      <c r="CB18" s="25">
        <v>12000</v>
      </c>
      <c r="CC18" s="25">
        <v>5400</v>
      </c>
      <c r="CD18" s="25">
        <v>5932.26</v>
      </c>
      <c r="CE18" s="25">
        <v>0</v>
      </c>
      <c r="CF18" s="25">
        <v>0</v>
      </c>
      <c r="CG18" s="25">
        <v>0</v>
      </c>
      <c r="CH18" s="25">
        <v>5500</v>
      </c>
      <c r="CI18" s="25">
        <v>2475</v>
      </c>
      <c r="CJ18" s="25">
        <v>1094.8599999999999</v>
      </c>
      <c r="CK18" s="25">
        <v>0</v>
      </c>
      <c r="CL18" s="25">
        <v>0</v>
      </c>
      <c r="CM18" s="25">
        <v>0</v>
      </c>
      <c r="CN18" s="25">
        <v>315161</v>
      </c>
      <c r="CO18" s="25">
        <v>141822.45000000001</v>
      </c>
      <c r="CP18" s="25">
        <v>62742.171999999999</v>
      </c>
      <c r="CQ18" s="25">
        <v>162351</v>
      </c>
      <c r="CR18" s="25">
        <v>73702</v>
      </c>
      <c r="CS18" s="25">
        <v>48142.042000000001</v>
      </c>
      <c r="CT18" s="25">
        <v>20000</v>
      </c>
      <c r="CU18" s="25">
        <v>9000.0000000000018</v>
      </c>
      <c r="CV18" s="25">
        <v>6019.07</v>
      </c>
      <c r="CW18" s="25">
        <v>1500</v>
      </c>
      <c r="CX18" s="25">
        <v>675</v>
      </c>
      <c r="CY18" s="25">
        <v>2295.3820000000001</v>
      </c>
      <c r="CZ18" s="25">
        <v>0</v>
      </c>
      <c r="DA18" s="25">
        <v>0</v>
      </c>
      <c r="DB18" s="25">
        <v>0</v>
      </c>
      <c r="DC18" s="25">
        <v>83883.7</v>
      </c>
      <c r="DD18" s="25">
        <v>37747.665000000001</v>
      </c>
      <c r="DE18" s="25">
        <v>24833.7837</v>
      </c>
      <c r="DF18" s="25">
        <v>0</v>
      </c>
      <c r="DG18" s="25">
        <f t="shared" si="22"/>
        <v>1675859.6999999997</v>
      </c>
      <c r="DH18" s="25">
        <f t="shared" si="23"/>
        <v>783715.61499999999</v>
      </c>
      <c r="DI18" s="25">
        <f t="shared" si="24"/>
        <v>618114.20589999994</v>
      </c>
      <c r="DJ18" s="25">
        <v>0</v>
      </c>
      <c r="DK18" s="25">
        <v>0</v>
      </c>
      <c r="DL18" s="25">
        <v>0</v>
      </c>
      <c r="DM18" s="25">
        <v>0</v>
      </c>
      <c r="DN18" s="25">
        <v>0</v>
      </c>
      <c r="DO18" s="25">
        <v>0</v>
      </c>
      <c r="DP18" s="25">
        <v>0</v>
      </c>
      <c r="DQ18" s="25">
        <v>0</v>
      </c>
      <c r="DR18" s="25">
        <v>0</v>
      </c>
      <c r="DS18" s="25">
        <v>0</v>
      </c>
      <c r="DT18" s="25">
        <v>0</v>
      </c>
      <c r="DU18" s="25">
        <v>0</v>
      </c>
      <c r="DV18" s="25">
        <v>0</v>
      </c>
      <c r="DW18" s="25">
        <v>0</v>
      </c>
      <c r="DX18" s="25">
        <v>0</v>
      </c>
      <c r="DY18" s="25">
        <v>0</v>
      </c>
      <c r="DZ18" s="25">
        <f t="shared" si="34"/>
        <v>0</v>
      </c>
      <c r="EA18" s="25">
        <v>0</v>
      </c>
      <c r="EB18" s="25">
        <v>0</v>
      </c>
      <c r="EC18" s="25">
        <f t="shared" si="25"/>
        <v>0</v>
      </c>
      <c r="ED18" s="25">
        <f t="shared" si="25"/>
        <v>0</v>
      </c>
      <c r="EE18" s="25">
        <f t="shared" si="26"/>
        <v>0</v>
      </c>
    </row>
    <row r="19" spans="1:143" s="26" customFormat="1" ht="21.75" customHeight="1">
      <c r="A19" s="16">
        <v>10</v>
      </c>
      <c r="B19" s="24" t="s">
        <v>53</v>
      </c>
      <c r="C19" s="25">
        <v>24984.672299999998</v>
      </c>
      <c r="D19" s="25">
        <v>2165.1183000000001</v>
      </c>
      <c r="E19" s="25">
        <f t="shared" si="27"/>
        <v>269699.39999999997</v>
      </c>
      <c r="F19" s="25">
        <f t="shared" si="28"/>
        <v>128692.29999999999</v>
      </c>
      <c r="G19" s="25">
        <f t="shared" si="0"/>
        <v>107085.63980000002</v>
      </c>
      <c r="H19" s="25">
        <f t="shared" si="1"/>
        <v>83.210603742415074</v>
      </c>
      <c r="I19" s="25">
        <f t="shared" si="2"/>
        <v>39.705553590404733</v>
      </c>
      <c r="J19" s="25">
        <f t="shared" si="3"/>
        <v>97369.8</v>
      </c>
      <c r="K19" s="25">
        <f t="shared" si="4"/>
        <v>42527.5</v>
      </c>
      <c r="L19" s="25">
        <f t="shared" si="5"/>
        <v>35070.4398</v>
      </c>
      <c r="M19" s="25">
        <f t="shared" si="6"/>
        <v>82.465321968138255</v>
      </c>
      <c r="N19" s="25">
        <f t="shared" si="7"/>
        <v>36.017779434691249</v>
      </c>
      <c r="O19" s="25">
        <f t="shared" si="8"/>
        <v>34400</v>
      </c>
      <c r="P19" s="25">
        <f t="shared" si="9"/>
        <v>17300</v>
      </c>
      <c r="Q19" s="25">
        <f t="shared" si="10"/>
        <v>16618.672900000001</v>
      </c>
      <c r="R19" s="25">
        <f t="shared" si="11"/>
        <v>96.061693063583817</v>
      </c>
      <c r="S19" s="25">
        <f t="shared" si="12"/>
        <v>48.310095639534886</v>
      </c>
      <c r="T19" s="25">
        <v>4600</v>
      </c>
      <c r="U19" s="25">
        <v>2070</v>
      </c>
      <c r="V19" s="25">
        <v>725.00890000000004</v>
      </c>
      <c r="W19" s="25">
        <f t="shared" si="29"/>
        <v>35.024584541062801</v>
      </c>
      <c r="X19" s="25">
        <f t="shared" si="30"/>
        <v>15.761063043478263</v>
      </c>
      <c r="Y19" s="25">
        <v>29000</v>
      </c>
      <c r="Z19" s="25">
        <v>9500</v>
      </c>
      <c r="AA19" s="25">
        <v>9146.9539000000004</v>
      </c>
      <c r="AB19" s="25">
        <f t="shared" si="13"/>
        <v>96.283725263157905</v>
      </c>
      <c r="AC19" s="25">
        <f t="shared" si="14"/>
        <v>31.541220344827586</v>
      </c>
      <c r="AD19" s="25">
        <v>29800</v>
      </c>
      <c r="AE19" s="25">
        <v>15230</v>
      </c>
      <c r="AF19" s="25">
        <v>15893.664000000001</v>
      </c>
      <c r="AG19" s="25">
        <f t="shared" si="31"/>
        <v>104.35760998030203</v>
      </c>
      <c r="AH19" s="25">
        <f t="shared" si="32"/>
        <v>53.334442953020137</v>
      </c>
      <c r="AI19" s="25">
        <v>1700</v>
      </c>
      <c r="AJ19" s="25">
        <v>850</v>
      </c>
      <c r="AK19" s="25">
        <v>908.2</v>
      </c>
      <c r="AL19" s="25">
        <f t="shared" si="15"/>
        <v>106.84705882352941</v>
      </c>
      <c r="AM19" s="25">
        <f t="shared" si="16"/>
        <v>53.423529411764704</v>
      </c>
      <c r="AN19" s="25">
        <v>0</v>
      </c>
      <c r="AO19" s="25">
        <v>0</v>
      </c>
      <c r="AP19" s="25">
        <v>0</v>
      </c>
      <c r="AQ19" s="25">
        <v>0</v>
      </c>
      <c r="AR19" s="25">
        <v>0</v>
      </c>
      <c r="AS19" s="25">
        <v>0</v>
      </c>
      <c r="AT19" s="25">
        <v>0</v>
      </c>
      <c r="AU19" s="25">
        <v>0</v>
      </c>
      <c r="AV19" s="25">
        <v>0</v>
      </c>
      <c r="AW19" s="25">
        <v>0</v>
      </c>
      <c r="AX19" s="25">
        <v>0</v>
      </c>
      <c r="AY19" s="25">
        <v>172329.59999999998</v>
      </c>
      <c r="AZ19" s="25">
        <v>86164.799999999988</v>
      </c>
      <c r="BA19" s="25">
        <v>71804.100000000006</v>
      </c>
      <c r="BB19" s="25">
        <v>0</v>
      </c>
      <c r="BC19" s="25">
        <v>0</v>
      </c>
      <c r="BD19" s="25">
        <v>0</v>
      </c>
      <c r="BE19" s="25">
        <v>0</v>
      </c>
      <c r="BF19" s="25">
        <v>0</v>
      </c>
      <c r="BG19" s="25">
        <v>0</v>
      </c>
      <c r="BH19" s="25">
        <v>0</v>
      </c>
      <c r="BI19" s="25">
        <v>0</v>
      </c>
      <c r="BJ19" s="25">
        <v>0</v>
      </c>
      <c r="BK19" s="25">
        <v>0</v>
      </c>
      <c r="BL19" s="25">
        <v>0</v>
      </c>
      <c r="BM19" s="25">
        <v>0</v>
      </c>
      <c r="BN19" s="25">
        <f t="shared" si="19"/>
        <v>8319.7999999999993</v>
      </c>
      <c r="BO19" s="25">
        <f t="shared" si="19"/>
        <v>4100</v>
      </c>
      <c r="BP19" s="25">
        <f t="shared" si="33"/>
        <v>2648.25</v>
      </c>
      <c r="BQ19" s="25">
        <f t="shared" si="20"/>
        <v>64.591463414634148</v>
      </c>
      <c r="BR19" s="25">
        <f t="shared" si="21"/>
        <v>31.830693045505903</v>
      </c>
      <c r="BS19" s="25">
        <v>8119.8</v>
      </c>
      <c r="BT19" s="25">
        <v>4010</v>
      </c>
      <c r="BU19" s="25">
        <v>2643.25</v>
      </c>
      <c r="BV19" s="25">
        <v>0</v>
      </c>
      <c r="BW19" s="25">
        <v>0</v>
      </c>
      <c r="BX19" s="25">
        <v>0</v>
      </c>
      <c r="BY19" s="25">
        <v>0</v>
      </c>
      <c r="BZ19" s="25">
        <v>0</v>
      </c>
      <c r="CA19" s="25">
        <v>0</v>
      </c>
      <c r="CB19" s="25">
        <v>200</v>
      </c>
      <c r="CC19" s="25">
        <v>90.000000000000014</v>
      </c>
      <c r="CD19" s="25">
        <v>5</v>
      </c>
      <c r="CE19" s="25">
        <v>0</v>
      </c>
      <c r="CF19" s="25">
        <v>0</v>
      </c>
      <c r="CG19" s="25">
        <v>0</v>
      </c>
      <c r="CH19" s="25">
        <v>0</v>
      </c>
      <c r="CI19" s="25">
        <v>0</v>
      </c>
      <c r="CJ19" s="25">
        <v>0</v>
      </c>
      <c r="CK19" s="25">
        <v>0</v>
      </c>
      <c r="CL19" s="25">
        <v>0</v>
      </c>
      <c r="CM19" s="25">
        <v>0</v>
      </c>
      <c r="CN19" s="25">
        <v>18300</v>
      </c>
      <c r="CO19" s="25">
        <v>8235</v>
      </c>
      <c r="CP19" s="25">
        <v>4466.3029999999999</v>
      </c>
      <c r="CQ19" s="25">
        <v>9000</v>
      </c>
      <c r="CR19" s="25">
        <v>4000</v>
      </c>
      <c r="CS19" s="25">
        <v>2266.1030000000001</v>
      </c>
      <c r="CT19" s="25">
        <v>4600</v>
      </c>
      <c r="CU19" s="25">
        <v>2070</v>
      </c>
      <c r="CV19" s="25">
        <v>642.05999999999995</v>
      </c>
      <c r="CW19" s="25">
        <v>50</v>
      </c>
      <c r="CX19" s="25">
        <v>22.500000000000004</v>
      </c>
      <c r="CY19" s="25">
        <v>600</v>
      </c>
      <c r="CZ19" s="25">
        <v>0</v>
      </c>
      <c r="DA19" s="25">
        <v>0</v>
      </c>
      <c r="DB19" s="25">
        <v>0</v>
      </c>
      <c r="DC19" s="25">
        <v>1000</v>
      </c>
      <c r="DD19" s="25">
        <v>450</v>
      </c>
      <c r="DE19" s="25">
        <v>40</v>
      </c>
      <c r="DF19" s="25">
        <v>0</v>
      </c>
      <c r="DG19" s="25">
        <f t="shared" si="22"/>
        <v>269699.39999999997</v>
      </c>
      <c r="DH19" s="25">
        <f t="shared" si="23"/>
        <v>128692.29999999999</v>
      </c>
      <c r="DI19" s="25">
        <f t="shared" si="24"/>
        <v>106874.53980000001</v>
      </c>
      <c r="DJ19" s="25">
        <v>0</v>
      </c>
      <c r="DK19" s="25">
        <v>0</v>
      </c>
      <c r="DL19" s="25">
        <v>0</v>
      </c>
      <c r="DM19" s="25">
        <v>0</v>
      </c>
      <c r="DN19" s="25">
        <v>0</v>
      </c>
      <c r="DO19" s="25">
        <v>0</v>
      </c>
      <c r="DP19" s="25">
        <v>0</v>
      </c>
      <c r="DQ19" s="25">
        <v>0</v>
      </c>
      <c r="DR19" s="25">
        <v>0</v>
      </c>
      <c r="DS19" s="25">
        <v>0</v>
      </c>
      <c r="DT19" s="25">
        <v>0</v>
      </c>
      <c r="DU19" s="25">
        <v>211.1</v>
      </c>
      <c r="DV19" s="25">
        <v>0</v>
      </c>
      <c r="DW19" s="25">
        <v>0</v>
      </c>
      <c r="DX19" s="25">
        <v>0</v>
      </c>
      <c r="DY19" s="25">
        <v>0</v>
      </c>
      <c r="DZ19" s="25">
        <f t="shared" si="34"/>
        <v>0</v>
      </c>
      <c r="EA19" s="25">
        <v>0</v>
      </c>
      <c r="EB19" s="25">
        <v>0</v>
      </c>
      <c r="EC19" s="25">
        <f t="shared" si="25"/>
        <v>0</v>
      </c>
      <c r="ED19" s="25">
        <f t="shared" si="25"/>
        <v>0</v>
      </c>
      <c r="EE19" s="25">
        <f t="shared" si="26"/>
        <v>211.1</v>
      </c>
    </row>
    <row r="20" spans="1:143" s="26" customFormat="1" ht="21.75" customHeight="1">
      <c r="A20" s="16">
        <v>11</v>
      </c>
      <c r="B20" s="24" t="s">
        <v>54</v>
      </c>
      <c r="C20" s="25">
        <v>24278.064299999998</v>
      </c>
      <c r="D20" s="25">
        <v>127118.288</v>
      </c>
      <c r="E20" s="25">
        <f t="shared" si="27"/>
        <v>207791.2</v>
      </c>
      <c r="F20" s="25">
        <f t="shared" si="28"/>
        <v>97781.900000000009</v>
      </c>
      <c r="G20" s="25">
        <f t="shared" si="0"/>
        <v>91959.167799999996</v>
      </c>
      <c r="H20" s="25">
        <f t="shared" si="1"/>
        <v>94.045184026900671</v>
      </c>
      <c r="I20" s="25">
        <f t="shared" si="2"/>
        <v>44.255564143236093</v>
      </c>
      <c r="J20" s="25">
        <f t="shared" si="3"/>
        <v>136600</v>
      </c>
      <c r="K20" s="25">
        <f t="shared" si="4"/>
        <v>62186.3</v>
      </c>
      <c r="L20" s="25">
        <f t="shared" si="5"/>
        <v>61550.867799999993</v>
      </c>
      <c r="M20" s="25">
        <f t="shared" si="6"/>
        <v>98.978179759850633</v>
      </c>
      <c r="N20" s="25">
        <f t="shared" si="7"/>
        <v>45.059200439238651</v>
      </c>
      <c r="O20" s="25">
        <f t="shared" si="8"/>
        <v>95500</v>
      </c>
      <c r="P20" s="25">
        <f t="shared" si="9"/>
        <v>43116.800000000003</v>
      </c>
      <c r="Q20" s="25">
        <f t="shared" si="10"/>
        <v>31385.483800000002</v>
      </c>
      <c r="R20" s="25">
        <f t="shared" si="11"/>
        <v>72.791774435950714</v>
      </c>
      <c r="S20" s="25">
        <f t="shared" si="12"/>
        <v>32.864380942408374</v>
      </c>
      <c r="T20" s="25">
        <v>55000</v>
      </c>
      <c r="U20" s="25">
        <v>24750</v>
      </c>
      <c r="V20" s="25">
        <v>16237.220799999999</v>
      </c>
      <c r="W20" s="25">
        <f t="shared" si="29"/>
        <v>65.604932525252522</v>
      </c>
      <c r="X20" s="25">
        <f t="shared" si="30"/>
        <v>29.522219636363634</v>
      </c>
      <c r="Y20" s="25">
        <v>7400</v>
      </c>
      <c r="Z20" s="25">
        <v>3600</v>
      </c>
      <c r="AA20" s="25">
        <v>1818.7</v>
      </c>
      <c r="AB20" s="25">
        <f t="shared" si="13"/>
        <v>50.519444444444453</v>
      </c>
      <c r="AC20" s="25">
        <f t="shared" si="14"/>
        <v>24.577027027027025</v>
      </c>
      <c r="AD20" s="25">
        <v>40500</v>
      </c>
      <c r="AE20" s="25">
        <v>18366.8</v>
      </c>
      <c r="AF20" s="25">
        <v>15148.263000000001</v>
      </c>
      <c r="AG20" s="25">
        <f t="shared" si="31"/>
        <v>82.476332295228346</v>
      </c>
      <c r="AH20" s="25">
        <f t="shared" si="32"/>
        <v>37.403118518518518</v>
      </c>
      <c r="AI20" s="25">
        <v>5290</v>
      </c>
      <c r="AJ20" s="25">
        <v>2640</v>
      </c>
      <c r="AK20" s="25">
        <v>3083.63</v>
      </c>
      <c r="AL20" s="25">
        <f t="shared" si="15"/>
        <v>116.80416666666666</v>
      </c>
      <c r="AM20" s="25">
        <f t="shared" si="16"/>
        <v>58.291682419659743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71191.200000000012</v>
      </c>
      <c r="AZ20" s="25">
        <v>35595.600000000006</v>
      </c>
      <c r="BA20" s="25">
        <v>30408.3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5">
        <v>0</v>
      </c>
      <c r="BK20" s="25">
        <v>0</v>
      </c>
      <c r="BL20" s="25">
        <v>0</v>
      </c>
      <c r="BM20" s="25">
        <v>0</v>
      </c>
      <c r="BN20" s="25">
        <f t="shared" si="19"/>
        <v>1100</v>
      </c>
      <c r="BO20" s="25">
        <f t="shared" si="19"/>
        <v>540</v>
      </c>
      <c r="BP20" s="25">
        <f t="shared" si="33"/>
        <v>468.2</v>
      </c>
      <c r="BQ20" s="25">
        <f t="shared" si="20"/>
        <v>86.703703703703709</v>
      </c>
      <c r="BR20" s="25">
        <f t="shared" si="21"/>
        <v>42.563636363636363</v>
      </c>
      <c r="BS20" s="25">
        <v>1100</v>
      </c>
      <c r="BT20" s="25">
        <v>540</v>
      </c>
      <c r="BU20" s="25">
        <v>468.2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5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5">
        <v>12010</v>
      </c>
      <c r="CO20" s="25">
        <v>5404.5000000000009</v>
      </c>
      <c r="CP20" s="25">
        <v>4601.3</v>
      </c>
      <c r="CQ20" s="25">
        <v>11000</v>
      </c>
      <c r="CR20" s="25">
        <v>5400</v>
      </c>
      <c r="CS20" s="25">
        <v>3359.6</v>
      </c>
      <c r="CT20" s="25">
        <v>15000</v>
      </c>
      <c r="CU20" s="25">
        <v>6750</v>
      </c>
      <c r="CV20" s="25">
        <v>15793.554</v>
      </c>
      <c r="CW20" s="25">
        <v>300</v>
      </c>
      <c r="CX20" s="25">
        <v>135</v>
      </c>
      <c r="CY20" s="25">
        <v>4400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f t="shared" si="22"/>
        <v>207791.2</v>
      </c>
      <c r="DH20" s="25">
        <f t="shared" si="23"/>
        <v>97781.900000000009</v>
      </c>
      <c r="DI20" s="25">
        <f t="shared" si="24"/>
        <v>91959.167799999996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5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f t="shared" si="34"/>
        <v>0</v>
      </c>
      <c r="EA20" s="25">
        <v>0</v>
      </c>
      <c r="EB20" s="25">
        <v>0</v>
      </c>
      <c r="EC20" s="25">
        <f t="shared" si="25"/>
        <v>0</v>
      </c>
      <c r="ED20" s="25">
        <f t="shared" si="25"/>
        <v>0</v>
      </c>
      <c r="EE20" s="25">
        <f t="shared" si="26"/>
        <v>0</v>
      </c>
    </row>
    <row r="21" spans="1:143" s="26" customFormat="1" ht="21.75" customHeight="1">
      <c r="A21" s="16">
        <v>12</v>
      </c>
      <c r="B21" s="24" t="s">
        <v>55</v>
      </c>
      <c r="C21" s="25">
        <v>90765.136199999994</v>
      </c>
      <c r="D21" s="25">
        <v>27470.3891</v>
      </c>
      <c r="E21" s="25">
        <f t="shared" si="27"/>
        <v>114942.39999999999</v>
      </c>
      <c r="F21" s="25">
        <f t="shared" si="28"/>
        <v>54086.616666666661</v>
      </c>
      <c r="G21" s="25">
        <f t="shared" si="0"/>
        <v>44514.261599999991</v>
      </c>
      <c r="H21" s="25">
        <f t="shared" si="1"/>
        <v>82.301804667020207</v>
      </c>
      <c r="I21" s="25">
        <f t="shared" si="2"/>
        <v>38.727450966745074</v>
      </c>
      <c r="J21" s="25">
        <f t="shared" si="3"/>
        <v>38350</v>
      </c>
      <c r="K21" s="25">
        <f t="shared" si="4"/>
        <v>15790.416666666666</v>
      </c>
      <c r="L21" s="25">
        <f t="shared" si="5"/>
        <v>12600.661599999999</v>
      </c>
      <c r="M21" s="25">
        <f t="shared" si="6"/>
        <v>79.799424334380035</v>
      </c>
      <c r="N21" s="25">
        <f t="shared" si="7"/>
        <v>32.857005475880051</v>
      </c>
      <c r="O21" s="25">
        <f t="shared" si="8"/>
        <v>15500</v>
      </c>
      <c r="P21" s="25">
        <f t="shared" si="9"/>
        <v>6000</v>
      </c>
      <c r="Q21" s="25">
        <f t="shared" si="10"/>
        <v>3848.8217999999997</v>
      </c>
      <c r="R21" s="25">
        <f t="shared" si="11"/>
        <v>64.147030000000001</v>
      </c>
      <c r="S21" s="25">
        <f t="shared" si="12"/>
        <v>24.831108387096773</v>
      </c>
      <c r="T21" s="25">
        <v>2500</v>
      </c>
      <c r="U21" s="25">
        <v>1125.0000000000002</v>
      </c>
      <c r="V21" s="25">
        <v>553.37180000000001</v>
      </c>
      <c r="W21" s="25">
        <f t="shared" si="29"/>
        <v>49.188604444444437</v>
      </c>
      <c r="X21" s="25">
        <f t="shared" si="30"/>
        <v>22.134872000000001</v>
      </c>
      <c r="Y21" s="25">
        <v>6700</v>
      </c>
      <c r="Z21" s="25">
        <v>2300</v>
      </c>
      <c r="AA21" s="25">
        <v>1512.6859999999999</v>
      </c>
      <c r="AB21" s="25">
        <f t="shared" si="13"/>
        <v>65.768956521739128</v>
      </c>
      <c r="AC21" s="25">
        <f t="shared" si="14"/>
        <v>22.577402985074627</v>
      </c>
      <c r="AD21" s="25">
        <v>13000</v>
      </c>
      <c r="AE21" s="25">
        <v>4875</v>
      </c>
      <c r="AF21" s="25">
        <v>3295.45</v>
      </c>
      <c r="AG21" s="25">
        <f t="shared" si="31"/>
        <v>67.598974358974345</v>
      </c>
      <c r="AH21" s="25">
        <f t="shared" si="32"/>
        <v>25.349615384615383</v>
      </c>
      <c r="AI21" s="25">
        <v>1400</v>
      </c>
      <c r="AJ21" s="25">
        <v>700</v>
      </c>
      <c r="AK21" s="25">
        <v>549.1</v>
      </c>
      <c r="AL21" s="25">
        <f t="shared" si="15"/>
        <v>78.44285714285715</v>
      </c>
      <c r="AM21" s="25">
        <f t="shared" si="16"/>
        <v>39.221428571428575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76592.399999999994</v>
      </c>
      <c r="AZ21" s="25">
        <v>38296.199999999997</v>
      </c>
      <c r="BA21" s="25">
        <v>31913.599999999999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  <c r="BL21" s="25">
        <v>0</v>
      </c>
      <c r="BM21" s="25">
        <v>0</v>
      </c>
      <c r="BN21" s="25">
        <f t="shared" si="19"/>
        <v>5200</v>
      </c>
      <c r="BO21" s="25">
        <f t="shared" si="19"/>
        <v>2500</v>
      </c>
      <c r="BP21" s="25">
        <f t="shared" si="33"/>
        <v>1568.5719999999999</v>
      </c>
      <c r="BQ21" s="25">
        <f t="shared" si="20"/>
        <v>62.74288</v>
      </c>
      <c r="BR21" s="25">
        <f t="shared" si="21"/>
        <v>30.164846153846153</v>
      </c>
      <c r="BS21" s="25">
        <v>5200</v>
      </c>
      <c r="BT21" s="25">
        <v>2500</v>
      </c>
      <c r="BU21" s="25">
        <v>1568.5719999999999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5">
        <v>0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850</v>
      </c>
      <c r="CL21" s="25">
        <v>375.41666666666663</v>
      </c>
      <c r="CM21" s="25">
        <v>261</v>
      </c>
      <c r="CN21" s="25">
        <v>5100</v>
      </c>
      <c r="CO21" s="25">
        <v>2295</v>
      </c>
      <c r="CP21" s="25">
        <v>665.22680000000003</v>
      </c>
      <c r="CQ21" s="25">
        <v>5000</v>
      </c>
      <c r="CR21" s="25">
        <v>2000</v>
      </c>
      <c r="CS21" s="25">
        <v>645.22680000000003</v>
      </c>
      <c r="CT21" s="25">
        <v>3000</v>
      </c>
      <c r="CU21" s="25">
        <v>1350</v>
      </c>
      <c r="CV21" s="25">
        <v>4181.7550000000001</v>
      </c>
      <c r="CW21" s="25">
        <v>0</v>
      </c>
      <c r="CX21" s="25">
        <v>0</v>
      </c>
      <c r="CY21" s="25">
        <v>0</v>
      </c>
      <c r="CZ21" s="25">
        <v>0</v>
      </c>
      <c r="DA21" s="25">
        <v>0</v>
      </c>
      <c r="DB21" s="25">
        <v>0</v>
      </c>
      <c r="DC21" s="25">
        <v>600</v>
      </c>
      <c r="DD21" s="25">
        <v>270</v>
      </c>
      <c r="DE21" s="25">
        <v>13.5</v>
      </c>
      <c r="DF21" s="25">
        <v>0</v>
      </c>
      <c r="DG21" s="25">
        <f t="shared" si="22"/>
        <v>114942.39999999999</v>
      </c>
      <c r="DH21" s="25">
        <f t="shared" si="23"/>
        <v>54086.616666666661</v>
      </c>
      <c r="DI21" s="25">
        <f t="shared" si="24"/>
        <v>44514.261599999991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5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f t="shared" si="34"/>
        <v>0</v>
      </c>
      <c r="EA21" s="25">
        <v>0</v>
      </c>
      <c r="EB21" s="25">
        <v>0</v>
      </c>
      <c r="EC21" s="25">
        <f t="shared" si="25"/>
        <v>0</v>
      </c>
      <c r="ED21" s="25">
        <f t="shared" si="25"/>
        <v>0</v>
      </c>
      <c r="EE21" s="25">
        <f t="shared" si="26"/>
        <v>0</v>
      </c>
    </row>
    <row r="22" spans="1:143" s="27" customFormat="1" ht="21.75" customHeight="1">
      <c r="A22" s="16">
        <v>13</v>
      </c>
      <c r="B22" s="24" t="s">
        <v>56</v>
      </c>
      <c r="C22" s="25">
        <v>27047.399099999999</v>
      </c>
      <c r="D22" s="25">
        <v>11655.306200000001</v>
      </c>
      <c r="E22" s="25">
        <f t="shared" si="27"/>
        <v>87000</v>
      </c>
      <c r="F22" s="25">
        <f t="shared" si="28"/>
        <v>39782</v>
      </c>
      <c r="G22" s="25">
        <f t="shared" si="0"/>
        <v>38362.051899999999</v>
      </c>
      <c r="H22" s="25">
        <f t="shared" si="1"/>
        <v>96.430676939319284</v>
      </c>
      <c r="I22" s="25">
        <f t="shared" si="2"/>
        <v>44.094312528735628</v>
      </c>
      <c r="J22" s="25">
        <f t="shared" si="3"/>
        <v>49686</v>
      </c>
      <c r="K22" s="25">
        <f t="shared" si="4"/>
        <v>21125</v>
      </c>
      <c r="L22" s="25">
        <f t="shared" si="5"/>
        <v>22814.551900000002</v>
      </c>
      <c r="M22" s="25">
        <f t="shared" si="6"/>
        <v>107.99787881656806</v>
      </c>
      <c r="N22" s="25">
        <f t="shared" si="7"/>
        <v>45.917465483234722</v>
      </c>
      <c r="O22" s="25">
        <f t="shared" si="8"/>
        <v>21700</v>
      </c>
      <c r="P22" s="25">
        <f t="shared" si="9"/>
        <v>9000</v>
      </c>
      <c r="Q22" s="25">
        <f t="shared" si="10"/>
        <v>13673.5499</v>
      </c>
      <c r="R22" s="25">
        <f t="shared" si="11"/>
        <v>151.92833222222222</v>
      </c>
      <c r="S22" s="25">
        <f t="shared" si="12"/>
        <v>63.011750691244238</v>
      </c>
      <c r="T22" s="25">
        <v>8500</v>
      </c>
      <c r="U22" s="25">
        <v>3825.0000000000005</v>
      </c>
      <c r="V22" s="25">
        <v>4778.5499</v>
      </c>
      <c r="W22" s="25">
        <f t="shared" si="29"/>
        <v>124.92940915032678</v>
      </c>
      <c r="X22" s="25">
        <f t="shared" si="30"/>
        <v>56.218234117647057</v>
      </c>
      <c r="Y22" s="25">
        <v>12000</v>
      </c>
      <c r="Z22" s="25">
        <v>5000</v>
      </c>
      <c r="AA22" s="25">
        <v>4971.0010000000002</v>
      </c>
      <c r="AB22" s="25">
        <f t="shared" si="13"/>
        <v>99.420020000000008</v>
      </c>
      <c r="AC22" s="25">
        <f t="shared" si="14"/>
        <v>41.425008333333338</v>
      </c>
      <c r="AD22" s="25">
        <v>13200</v>
      </c>
      <c r="AE22" s="25">
        <v>5175</v>
      </c>
      <c r="AF22" s="25">
        <v>8895</v>
      </c>
      <c r="AG22" s="25">
        <f t="shared" si="31"/>
        <v>171.8840579710145</v>
      </c>
      <c r="AH22" s="25">
        <f t="shared" si="32"/>
        <v>67.386363636363626</v>
      </c>
      <c r="AI22" s="25">
        <v>2886</v>
      </c>
      <c r="AJ22" s="25">
        <v>1200</v>
      </c>
      <c r="AK22" s="25">
        <v>955.5</v>
      </c>
      <c r="AL22" s="25">
        <f t="shared" si="15"/>
        <v>79.625</v>
      </c>
      <c r="AM22" s="25">
        <f t="shared" si="16"/>
        <v>33.108108108108105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37314</v>
      </c>
      <c r="AZ22" s="25">
        <v>18657</v>
      </c>
      <c r="BA22" s="25">
        <v>15547.5</v>
      </c>
      <c r="BB22" s="25">
        <v>0</v>
      </c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v>0</v>
      </c>
      <c r="BJ22" s="25">
        <v>0</v>
      </c>
      <c r="BK22" s="25">
        <v>0</v>
      </c>
      <c r="BL22" s="25">
        <v>0</v>
      </c>
      <c r="BM22" s="25">
        <v>0</v>
      </c>
      <c r="BN22" s="25">
        <f t="shared" si="19"/>
        <v>4600</v>
      </c>
      <c r="BO22" s="25">
        <f t="shared" si="19"/>
        <v>2100</v>
      </c>
      <c r="BP22" s="25">
        <f t="shared" si="33"/>
        <v>1625.204</v>
      </c>
      <c r="BQ22" s="25">
        <f t="shared" si="20"/>
        <v>77.390666666666661</v>
      </c>
      <c r="BR22" s="25">
        <f t="shared" si="21"/>
        <v>35.330521739130432</v>
      </c>
      <c r="BS22" s="25">
        <v>4600</v>
      </c>
      <c r="BT22" s="25">
        <v>2100</v>
      </c>
      <c r="BU22" s="25">
        <v>1601.0039999999999</v>
      </c>
      <c r="BV22" s="25">
        <v>0</v>
      </c>
      <c r="BW22" s="25">
        <v>0</v>
      </c>
      <c r="BX22" s="25">
        <v>0</v>
      </c>
      <c r="BY22" s="25">
        <v>0</v>
      </c>
      <c r="BZ22" s="25">
        <v>0</v>
      </c>
      <c r="CA22" s="25">
        <v>0</v>
      </c>
      <c r="CB22" s="25">
        <v>0</v>
      </c>
      <c r="CC22" s="25">
        <v>0</v>
      </c>
      <c r="CD22" s="25">
        <v>24.2</v>
      </c>
      <c r="CE22" s="25">
        <v>0</v>
      </c>
      <c r="CF22" s="25">
        <v>0</v>
      </c>
      <c r="CG22" s="25">
        <v>0</v>
      </c>
      <c r="CH22" s="25">
        <v>0</v>
      </c>
      <c r="CI22" s="25">
        <v>0</v>
      </c>
      <c r="CJ22" s="25">
        <v>0</v>
      </c>
      <c r="CK22" s="25">
        <v>0</v>
      </c>
      <c r="CL22" s="25">
        <v>0</v>
      </c>
      <c r="CM22" s="25">
        <v>0</v>
      </c>
      <c r="CN22" s="25">
        <v>8500</v>
      </c>
      <c r="CO22" s="25">
        <v>3825.0000000000005</v>
      </c>
      <c r="CP22" s="25">
        <v>1489.297</v>
      </c>
      <c r="CQ22" s="25">
        <v>0</v>
      </c>
      <c r="CR22" s="25">
        <v>1100</v>
      </c>
      <c r="CS22" s="25">
        <v>1073.327</v>
      </c>
      <c r="CT22" s="25">
        <v>0</v>
      </c>
      <c r="CU22" s="25">
        <v>0</v>
      </c>
      <c r="CV22" s="25">
        <v>0</v>
      </c>
      <c r="CW22" s="25">
        <v>0</v>
      </c>
      <c r="CX22" s="25">
        <v>0</v>
      </c>
      <c r="CY22" s="25">
        <v>100</v>
      </c>
      <c r="CZ22" s="25">
        <v>0</v>
      </c>
      <c r="DA22" s="25">
        <v>0</v>
      </c>
      <c r="DB22" s="25">
        <v>0</v>
      </c>
      <c r="DC22" s="25">
        <v>0</v>
      </c>
      <c r="DD22" s="25">
        <v>0</v>
      </c>
      <c r="DE22" s="25">
        <v>0</v>
      </c>
      <c r="DF22" s="25">
        <v>0</v>
      </c>
      <c r="DG22" s="25">
        <f t="shared" si="22"/>
        <v>87000</v>
      </c>
      <c r="DH22" s="25">
        <f t="shared" si="23"/>
        <v>39782</v>
      </c>
      <c r="DI22" s="25">
        <f t="shared" si="24"/>
        <v>38362.051899999999</v>
      </c>
      <c r="DJ22" s="25">
        <v>0</v>
      </c>
      <c r="DK22" s="25">
        <v>0</v>
      </c>
      <c r="DL22" s="25">
        <v>0</v>
      </c>
      <c r="DM22" s="25">
        <v>0</v>
      </c>
      <c r="DN22" s="25">
        <v>0</v>
      </c>
      <c r="DO22" s="25">
        <v>0</v>
      </c>
      <c r="DP22" s="25">
        <v>0</v>
      </c>
      <c r="DQ22" s="25">
        <v>0</v>
      </c>
      <c r="DR22" s="25">
        <v>0</v>
      </c>
      <c r="DS22" s="25">
        <v>0</v>
      </c>
      <c r="DT22" s="25">
        <v>0</v>
      </c>
      <c r="DU22" s="25">
        <v>0</v>
      </c>
      <c r="DV22" s="25">
        <v>0</v>
      </c>
      <c r="DW22" s="25">
        <v>0</v>
      </c>
      <c r="DX22" s="25">
        <v>0</v>
      </c>
      <c r="DY22" s="25">
        <v>0</v>
      </c>
      <c r="DZ22" s="25">
        <f t="shared" si="34"/>
        <v>0</v>
      </c>
      <c r="EA22" s="25">
        <v>0</v>
      </c>
      <c r="EB22" s="25">
        <v>0</v>
      </c>
      <c r="EC22" s="25">
        <f t="shared" si="25"/>
        <v>0</v>
      </c>
      <c r="ED22" s="25">
        <f t="shared" si="25"/>
        <v>0</v>
      </c>
      <c r="EE22" s="25">
        <f t="shared" si="26"/>
        <v>0</v>
      </c>
      <c r="EH22" s="26"/>
      <c r="EJ22" s="26"/>
      <c r="EK22" s="26"/>
      <c r="EM22" s="26"/>
    </row>
    <row r="23" spans="1:143" s="27" customFormat="1" ht="21.75" customHeight="1">
      <c r="A23" s="16">
        <v>14</v>
      </c>
      <c r="B23" s="24" t="s">
        <v>57</v>
      </c>
      <c r="C23" s="25">
        <v>44683.702700000002</v>
      </c>
      <c r="D23" s="25">
        <v>10814.396199999999</v>
      </c>
      <c r="E23" s="25">
        <f t="shared" si="27"/>
        <v>125128.99999999999</v>
      </c>
      <c r="F23" s="25">
        <f t="shared" si="28"/>
        <v>62104.884999999995</v>
      </c>
      <c r="G23" s="25">
        <f t="shared" si="0"/>
        <v>46068.757099999995</v>
      </c>
      <c r="H23" s="25">
        <f t="shared" si="1"/>
        <v>74.178958869338544</v>
      </c>
      <c r="I23" s="25">
        <f t="shared" si="2"/>
        <v>36.817010525138052</v>
      </c>
      <c r="J23" s="25">
        <f t="shared" si="3"/>
        <v>52158.2</v>
      </c>
      <c r="K23" s="25">
        <f t="shared" si="4"/>
        <v>25619.484999999997</v>
      </c>
      <c r="L23" s="25">
        <f t="shared" si="5"/>
        <v>15664.257099999999</v>
      </c>
      <c r="M23" s="25">
        <f t="shared" si="6"/>
        <v>61.141967139464356</v>
      </c>
      <c r="N23" s="25">
        <f t="shared" si="7"/>
        <v>30.032204140480307</v>
      </c>
      <c r="O23" s="25">
        <f t="shared" si="8"/>
        <v>36440.199999999997</v>
      </c>
      <c r="P23" s="25">
        <f t="shared" si="9"/>
        <v>18200.004999999997</v>
      </c>
      <c r="Q23" s="25">
        <f t="shared" si="10"/>
        <v>9505.8251</v>
      </c>
      <c r="R23" s="25">
        <f t="shared" si="11"/>
        <v>52.229793892913776</v>
      </c>
      <c r="S23" s="25">
        <f t="shared" si="12"/>
        <v>26.086094752498617</v>
      </c>
      <c r="T23" s="25">
        <v>9864.9</v>
      </c>
      <c r="U23" s="25">
        <v>4439.2049999999999</v>
      </c>
      <c r="V23" s="25">
        <v>5952.1791000000003</v>
      </c>
      <c r="W23" s="25">
        <f t="shared" si="29"/>
        <v>134.08209578066342</v>
      </c>
      <c r="X23" s="25">
        <f t="shared" si="30"/>
        <v>60.336943101298544</v>
      </c>
      <c r="Y23" s="25">
        <v>1503.8</v>
      </c>
      <c r="Z23" s="25">
        <v>820</v>
      </c>
      <c r="AA23" s="25">
        <v>392.43599999999998</v>
      </c>
      <c r="AB23" s="25">
        <f t="shared" si="13"/>
        <v>47.858048780487799</v>
      </c>
      <c r="AC23" s="25">
        <f t="shared" si="14"/>
        <v>26.096289400186194</v>
      </c>
      <c r="AD23" s="25">
        <v>26575.3</v>
      </c>
      <c r="AE23" s="25">
        <v>13760.8</v>
      </c>
      <c r="AF23" s="25">
        <v>3553.6460000000002</v>
      </c>
      <c r="AG23" s="25">
        <f t="shared" si="31"/>
        <v>25.824414278239637</v>
      </c>
      <c r="AH23" s="25">
        <f t="shared" si="32"/>
        <v>13.371988274826627</v>
      </c>
      <c r="AI23" s="25">
        <v>3295.2</v>
      </c>
      <c r="AJ23" s="25">
        <v>1647</v>
      </c>
      <c r="AK23" s="25">
        <v>2137.855</v>
      </c>
      <c r="AL23" s="25">
        <f t="shared" si="15"/>
        <v>129.8029751062538</v>
      </c>
      <c r="AM23" s="25">
        <f t="shared" si="16"/>
        <v>64.877852634134499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72970.799999999988</v>
      </c>
      <c r="AZ23" s="25">
        <v>36485.399999999994</v>
      </c>
      <c r="BA23" s="25">
        <v>30404.5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  <c r="BL23" s="25">
        <v>0</v>
      </c>
      <c r="BM23" s="25">
        <v>0</v>
      </c>
      <c r="BN23" s="25">
        <f t="shared" si="19"/>
        <v>1074.5999999999999</v>
      </c>
      <c r="BO23" s="25">
        <f t="shared" si="19"/>
        <v>530</v>
      </c>
      <c r="BP23" s="25">
        <f t="shared" si="33"/>
        <v>300.10000000000002</v>
      </c>
      <c r="BQ23" s="25">
        <f t="shared" si="20"/>
        <v>56.622641509433969</v>
      </c>
      <c r="BR23" s="25">
        <f t="shared" si="21"/>
        <v>27.92667038898195</v>
      </c>
      <c r="BS23" s="25">
        <v>0</v>
      </c>
      <c r="BT23" s="25">
        <v>0</v>
      </c>
      <c r="BU23" s="25">
        <v>0</v>
      </c>
      <c r="BV23" s="25">
        <v>1074.5999999999999</v>
      </c>
      <c r="BW23" s="25">
        <v>530</v>
      </c>
      <c r="BX23" s="25">
        <v>300.10000000000002</v>
      </c>
      <c r="BY23" s="25">
        <v>0</v>
      </c>
      <c r="BZ23" s="25">
        <v>0</v>
      </c>
      <c r="CA23" s="25">
        <v>0</v>
      </c>
      <c r="CB23" s="25">
        <v>0</v>
      </c>
      <c r="CC23" s="25">
        <v>0</v>
      </c>
      <c r="CD23" s="25">
        <v>0</v>
      </c>
      <c r="CE23" s="25">
        <v>0</v>
      </c>
      <c r="CF23" s="25">
        <v>0</v>
      </c>
      <c r="CG23" s="25">
        <v>0</v>
      </c>
      <c r="CH23" s="25">
        <v>0</v>
      </c>
      <c r="CI23" s="25">
        <v>0</v>
      </c>
      <c r="CJ23" s="25">
        <v>0</v>
      </c>
      <c r="CK23" s="25">
        <v>900</v>
      </c>
      <c r="CL23" s="25">
        <v>397.5</v>
      </c>
      <c r="CM23" s="25">
        <v>115</v>
      </c>
      <c r="CN23" s="25">
        <v>6444.4</v>
      </c>
      <c r="CO23" s="25">
        <v>2899.98</v>
      </c>
      <c r="CP23" s="25">
        <v>1438.6590000000001</v>
      </c>
      <c r="CQ23" s="25">
        <v>6444.4</v>
      </c>
      <c r="CR23" s="25">
        <v>3220</v>
      </c>
      <c r="CS23" s="25">
        <v>1383.6590000000001</v>
      </c>
      <c r="CT23" s="25">
        <v>2500</v>
      </c>
      <c r="CU23" s="25">
        <v>1125.0000000000002</v>
      </c>
      <c r="CV23" s="25">
        <v>909.38199999999995</v>
      </c>
      <c r="CW23" s="25">
        <v>0</v>
      </c>
      <c r="CX23" s="25">
        <v>0</v>
      </c>
      <c r="CY23" s="25">
        <v>50</v>
      </c>
      <c r="CZ23" s="25">
        <v>0</v>
      </c>
      <c r="DA23" s="25">
        <v>0</v>
      </c>
      <c r="DB23" s="25">
        <v>0</v>
      </c>
      <c r="DC23" s="25">
        <v>0</v>
      </c>
      <c r="DD23" s="25">
        <v>0</v>
      </c>
      <c r="DE23" s="25">
        <v>815</v>
      </c>
      <c r="DF23" s="25">
        <v>0</v>
      </c>
      <c r="DG23" s="25">
        <f t="shared" si="22"/>
        <v>125128.99999999999</v>
      </c>
      <c r="DH23" s="25">
        <f t="shared" si="23"/>
        <v>62104.884999999995</v>
      </c>
      <c r="DI23" s="25">
        <f t="shared" si="24"/>
        <v>46068.757099999995</v>
      </c>
      <c r="DJ23" s="25">
        <v>0</v>
      </c>
      <c r="DK23" s="25">
        <v>0</v>
      </c>
      <c r="DL23" s="25">
        <v>0</v>
      </c>
      <c r="DM23" s="25">
        <v>0</v>
      </c>
      <c r="DN23" s="25">
        <v>0</v>
      </c>
      <c r="DO23" s="25">
        <v>0</v>
      </c>
      <c r="DP23" s="25">
        <v>0</v>
      </c>
      <c r="DQ23" s="25">
        <v>0</v>
      </c>
      <c r="DR23" s="25">
        <v>0</v>
      </c>
      <c r="DS23" s="25">
        <v>0</v>
      </c>
      <c r="DT23" s="25">
        <v>0</v>
      </c>
      <c r="DU23" s="25">
        <v>0</v>
      </c>
      <c r="DV23" s="25">
        <v>0</v>
      </c>
      <c r="DW23" s="25">
        <v>0</v>
      </c>
      <c r="DX23" s="25">
        <v>0</v>
      </c>
      <c r="DY23" s="25">
        <v>0</v>
      </c>
      <c r="DZ23" s="25">
        <f t="shared" si="34"/>
        <v>0</v>
      </c>
      <c r="EA23" s="25">
        <v>0</v>
      </c>
      <c r="EB23" s="25">
        <v>0</v>
      </c>
      <c r="EC23" s="25">
        <f t="shared" si="25"/>
        <v>0</v>
      </c>
      <c r="ED23" s="25">
        <f t="shared" si="25"/>
        <v>0</v>
      </c>
      <c r="EE23" s="25">
        <f t="shared" si="26"/>
        <v>0</v>
      </c>
      <c r="EH23" s="26"/>
      <c r="EJ23" s="26"/>
      <c r="EK23" s="26"/>
      <c r="EM23" s="26"/>
    </row>
    <row r="24" spans="1:143" s="27" customFormat="1" ht="21.75" customHeight="1">
      <c r="A24" s="16">
        <v>15</v>
      </c>
      <c r="B24" s="24" t="s">
        <v>58</v>
      </c>
      <c r="C24" s="25">
        <v>16025.9941</v>
      </c>
      <c r="D24" s="25">
        <v>37923.053399999997</v>
      </c>
      <c r="E24" s="25">
        <f t="shared" si="27"/>
        <v>357675.09999999992</v>
      </c>
      <c r="F24" s="25">
        <f t="shared" si="28"/>
        <v>195684.285</v>
      </c>
      <c r="G24" s="25">
        <f t="shared" si="0"/>
        <v>147419.04180000001</v>
      </c>
      <c r="H24" s="25">
        <f t="shared" si="1"/>
        <v>75.335145998054983</v>
      </c>
      <c r="I24" s="25">
        <f t="shared" si="2"/>
        <v>41.21590845994033</v>
      </c>
      <c r="J24" s="25">
        <f t="shared" si="3"/>
        <v>110444.4</v>
      </c>
      <c r="K24" s="25">
        <f t="shared" si="4"/>
        <v>50246.415000000001</v>
      </c>
      <c r="L24" s="25">
        <f t="shared" si="5"/>
        <v>33065.226800000004</v>
      </c>
      <c r="M24" s="25">
        <f t="shared" si="6"/>
        <v>65.806141194351881</v>
      </c>
      <c r="N24" s="25">
        <f t="shared" si="7"/>
        <v>29.938346172372711</v>
      </c>
      <c r="O24" s="25">
        <f t="shared" si="8"/>
        <v>40969.300000000003</v>
      </c>
      <c r="P24" s="25">
        <f t="shared" si="9"/>
        <v>19000.014999999999</v>
      </c>
      <c r="Q24" s="25">
        <f t="shared" si="10"/>
        <v>13483.3007</v>
      </c>
      <c r="R24" s="25">
        <f t="shared" si="11"/>
        <v>70.964684501564861</v>
      </c>
      <c r="S24" s="25">
        <f t="shared" si="12"/>
        <v>32.910742189883642</v>
      </c>
      <c r="T24" s="25">
        <v>9020.7000000000007</v>
      </c>
      <c r="U24" s="25">
        <v>4059.3150000000005</v>
      </c>
      <c r="V24" s="25">
        <v>4788.5927000000001</v>
      </c>
      <c r="W24" s="25">
        <f t="shared" si="29"/>
        <v>117.96553605719191</v>
      </c>
      <c r="X24" s="25">
        <f t="shared" si="30"/>
        <v>53.084491225736365</v>
      </c>
      <c r="Y24" s="25">
        <v>7653.3</v>
      </c>
      <c r="Z24" s="25">
        <v>2700</v>
      </c>
      <c r="AA24" s="25">
        <v>4047.9648000000002</v>
      </c>
      <c r="AB24" s="25">
        <f t="shared" si="13"/>
        <v>149.92462222222224</v>
      </c>
      <c r="AC24" s="25">
        <f t="shared" si="14"/>
        <v>52.891756497197285</v>
      </c>
      <c r="AD24" s="25">
        <v>31948.6</v>
      </c>
      <c r="AE24" s="25">
        <v>14940.7</v>
      </c>
      <c r="AF24" s="25">
        <v>8694.7080000000005</v>
      </c>
      <c r="AG24" s="25">
        <f t="shared" si="31"/>
        <v>58.194783376950213</v>
      </c>
      <c r="AH24" s="25">
        <f t="shared" si="32"/>
        <v>27.214676073442973</v>
      </c>
      <c r="AI24" s="25">
        <v>2579.5</v>
      </c>
      <c r="AJ24" s="25">
        <v>1505</v>
      </c>
      <c r="AK24" s="25">
        <v>1181.2</v>
      </c>
      <c r="AL24" s="25">
        <f t="shared" si="15"/>
        <v>78.485049833887047</v>
      </c>
      <c r="AM24" s="25">
        <f t="shared" si="16"/>
        <v>45.791820120178329</v>
      </c>
      <c r="AN24" s="25">
        <v>0</v>
      </c>
      <c r="AO24" s="25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236964</v>
      </c>
      <c r="AZ24" s="25">
        <v>118482</v>
      </c>
      <c r="BA24" s="25">
        <v>105763.9</v>
      </c>
      <c r="BB24" s="25">
        <v>0</v>
      </c>
      <c r="BC24" s="25">
        <v>0</v>
      </c>
      <c r="BD24" s="25">
        <v>0</v>
      </c>
      <c r="BE24" s="25">
        <v>2567.1</v>
      </c>
      <c r="BF24" s="25">
        <v>1283.55</v>
      </c>
      <c r="BG24" s="25">
        <v>942</v>
      </c>
      <c r="BH24" s="25">
        <v>0</v>
      </c>
      <c r="BI24" s="25">
        <v>0</v>
      </c>
      <c r="BJ24" s="25">
        <v>0</v>
      </c>
      <c r="BK24" s="25">
        <v>0</v>
      </c>
      <c r="BL24" s="25">
        <v>0</v>
      </c>
      <c r="BM24" s="25">
        <v>0</v>
      </c>
      <c r="BN24" s="25">
        <f t="shared" si="19"/>
        <v>7550.3</v>
      </c>
      <c r="BO24" s="25">
        <f t="shared" si="19"/>
        <v>3780</v>
      </c>
      <c r="BP24" s="25">
        <f t="shared" si="33"/>
        <v>1843.9</v>
      </c>
      <c r="BQ24" s="25">
        <f t="shared" si="20"/>
        <v>48.780423280423285</v>
      </c>
      <c r="BR24" s="25">
        <f t="shared" si="21"/>
        <v>24.421546163728593</v>
      </c>
      <c r="BS24" s="25">
        <v>7250.3</v>
      </c>
      <c r="BT24" s="25">
        <v>3645</v>
      </c>
      <c r="BU24" s="25">
        <v>1843.9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300</v>
      </c>
      <c r="CC24" s="25">
        <v>135</v>
      </c>
      <c r="CD24" s="25">
        <v>0</v>
      </c>
      <c r="CE24" s="25">
        <v>0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86</v>
      </c>
      <c r="CN24" s="25">
        <v>46192</v>
      </c>
      <c r="CO24" s="25">
        <v>20786.400000000001</v>
      </c>
      <c r="CP24" s="25">
        <v>11385.742</v>
      </c>
      <c r="CQ24" s="25">
        <v>20112</v>
      </c>
      <c r="CR24" s="25">
        <v>10056</v>
      </c>
      <c r="CS24" s="25">
        <v>6143.6620000000003</v>
      </c>
      <c r="CT24" s="25">
        <v>3000</v>
      </c>
      <c r="CU24" s="25">
        <v>1350</v>
      </c>
      <c r="CV24" s="25">
        <v>318.58019999999999</v>
      </c>
      <c r="CW24" s="25">
        <v>200</v>
      </c>
      <c r="CX24" s="25">
        <v>90.000000000000014</v>
      </c>
      <c r="CY24" s="25">
        <v>40</v>
      </c>
      <c r="CZ24" s="25">
        <v>0</v>
      </c>
      <c r="DA24" s="25">
        <v>0</v>
      </c>
      <c r="DB24" s="25">
        <v>0</v>
      </c>
      <c r="DC24" s="25">
        <v>2300</v>
      </c>
      <c r="DD24" s="25">
        <v>1035</v>
      </c>
      <c r="DE24" s="25">
        <v>678.53909999999996</v>
      </c>
      <c r="DF24" s="25">
        <v>0</v>
      </c>
      <c r="DG24" s="25">
        <f t="shared" si="22"/>
        <v>349975.49999999994</v>
      </c>
      <c r="DH24" s="25">
        <f t="shared" si="23"/>
        <v>170011.965</v>
      </c>
      <c r="DI24" s="25">
        <f t="shared" si="24"/>
        <v>139771.1268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5">
        <v>0</v>
      </c>
      <c r="DS24" s="25">
        <v>7699.6</v>
      </c>
      <c r="DT24" s="25">
        <v>3464.82</v>
      </c>
      <c r="DU24" s="25">
        <v>7647.915</v>
      </c>
      <c r="DV24" s="25">
        <v>0</v>
      </c>
      <c r="DW24" s="25">
        <v>22207.5</v>
      </c>
      <c r="DX24" s="25">
        <v>0</v>
      </c>
      <c r="DY24" s="25">
        <v>49350</v>
      </c>
      <c r="DZ24" s="25">
        <f t="shared" si="34"/>
        <v>24675</v>
      </c>
      <c r="EA24" s="25">
        <v>0</v>
      </c>
      <c r="EB24" s="25">
        <v>0</v>
      </c>
      <c r="EC24" s="25">
        <f t="shared" si="25"/>
        <v>57049.599999999999</v>
      </c>
      <c r="ED24" s="25">
        <f t="shared" si="25"/>
        <v>50347.32</v>
      </c>
      <c r="EE24" s="25">
        <f t="shared" si="26"/>
        <v>7647.915</v>
      </c>
      <c r="EH24" s="26"/>
      <c r="EJ24" s="26"/>
      <c r="EK24" s="26"/>
      <c r="EM24" s="26"/>
    </row>
    <row r="25" spans="1:143" s="27" customFormat="1" ht="21.75" customHeight="1">
      <c r="A25" s="16">
        <v>16</v>
      </c>
      <c r="B25" s="24" t="s">
        <v>59</v>
      </c>
      <c r="C25" s="25">
        <v>66082.940700000006</v>
      </c>
      <c r="D25" s="25">
        <v>392.18110000000001</v>
      </c>
      <c r="E25" s="25">
        <f t="shared" si="27"/>
        <v>275684.8</v>
      </c>
      <c r="F25" s="25">
        <f t="shared" si="28"/>
        <v>149207.6</v>
      </c>
      <c r="G25" s="25">
        <f t="shared" si="0"/>
        <v>103528.0358</v>
      </c>
      <c r="H25" s="25">
        <f t="shared" si="1"/>
        <v>69.385229572756344</v>
      </c>
      <c r="I25" s="25">
        <f t="shared" si="2"/>
        <v>37.553044563936787</v>
      </c>
      <c r="J25" s="25">
        <f t="shared" si="3"/>
        <v>88543.1</v>
      </c>
      <c r="K25" s="25">
        <f t="shared" si="4"/>
        <v>40696.75</v>
      </c>
      <c r="L25" s="25">
        <f t="shared" si="5"/>
        <v>23838.735800000002</v>
      </c>
      <c r="M25" s="25">
        <f t="shared" si="6"/>
        <v>58.576509917868137</v>
      </c>
      <c r="N25" s="25">
        <f t="shared" si="7"/>
        <v>26.923312827312351</v>
      </c>
      <c r="O25" s="25">
        <f t="shared" si="8"/>
        <v>36634.800000000003</v>
      </c>
      <c r="P25" s="25">
        <f t="shared" si="9"/>
        <v>16050</v>
      </c>
      <c r="Q25" s="25">
        <f t="shared" si="10"/>
        <v>8553.7107999999989</v>
      </c>
      <c r="R25" s="25">
        <f t="shared" si="11"/>
        <v>53.294148286604361</v>
      </c>
      <c r="S25" s="25">
        <f t="shared" si="12"/>
        <v>23.348594232805961</v>
      </c>
      <c r="T25" s="25">
        <v>1950</v>
      </c>
      <c r="U25" s="25">
        <v>877.50000000000011</v>
      </c>
      <c r="V25" s="25">
        <v>170.23079999999999</v>
      </c>
      <c r="W25" s="25">
        <f t="shared" si="29"/>
        <v>19.399521367521363</v>
      </c>
      <c r="X25" s="25">
        <f t="shared" si="30"/>
        <v>8.7297846153846148</v>
      </c>
      <c r="Y25" s="25">
        <v>8528.2999999999993</v>
      </c>
      <c r="Z25" s="25">
        <v>4260</v>
      </c>
      <c r="AA25" s="25">
        <v>2015.681</v>
      </c>
      <c r="AB25" s="25">
        <f t="shared" si="13"/>
        <v>47.316455399061034</v>
      </c>
      <c r="AC25" s="25">
        <f t="shared" si="14"/>
        <v>23.63520279539885</v>
      </c>
      <c r="AD25" s="25">
        <v>34684.800000000003</v>
      </c>
      <c r="AE25" s="25">
        <v>15172.5</v>
      </c>
      <c r="AF25" s="25">
        <v>8383.48</v>
      </c>
      <c r="AG25" s="25">
        <f t="shared" si="31"/>
        <v>55.254440599769318</v>
      </c>
      <c r="AH25" s="25">
        <f t="shared" si="32"/>
        <v>24.170472368299656</v>
      </c>
      <c r="AI25" s="25">
        <v>2750</v>
      </c>
      <c r="AJ25" s="25">
        <v>2123</v>
      </c>
      <c r="AK25" s="25">
        <v>1565.3</v>
      </c>
      <c r="AL25" s="25">
        <f t="shared" si="15"/>
        <v>73.730569948186528</v>
      </c>
      <c r="AM25" s="25">
        <f t="shared" si="16"/>
        <v>56.919999999999995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186441.59999999998</v>
      </c>
      <c r="AZ25" s="25">
        <v>93220.799999999988</v>
      </c>
      <c r="BA25" s="25">
        <v>79433.3</v>
      </c>
      <c r="BB25" s="25">
        <v>0</v>
      </c>
      <c r="BC25" s="25">
        <v>0</v>
      </c>
      <c r="BD25" s="25">
        <v>0</v>
      </c>
      <c r="BE25" s="25">
        <v>700.1</v>
      </c>
      <c r="BF25" s="25">
        <v>350.05</v>
      </c>
      <c r="BG25" s="25">
        <v>256</v>
      </c>
      <c r="BH25" s="25">
        <v>0</v>
      </c>
      <c r="BI25" s="25">
        <v>0</v>
      </c>
      <c r="BJ25" s="25">
        <v>0</v>
      </c>
      <c r="BK25" s="25">
        <v>0</v>
      </c>
      <c r="BL25" s="25">
        <v>0</v>
      </c>
      <c r="BM25" s="25">
        <v>0</v>
      </c>
      <c r="BN25" s="25">
        <f t="shared" si="19"/>
        <v>2060</v>
      </c>
      <c r="BO25" s="25">
        <f t="shared" si="19"/>
        <v>996</v>
      </c>
      <c r="BP25" s="25">
        <f t="shared" si="33"/>
        <v>929.13300000000004</v>
      </c>
      <c r="BQ25" s="25">
        <f t="shared" si="20"/>
        <v>93.286445783132535</v>
      </c>
      <c r="BR25" s="25">
        <f t="shared" si="21"/>
        <v>45.103543689320389</v>
      </c>
      <c r="BS25" s="25">
        <v>2000</v>
      </c>
      <c r="BT25" s="25">
        <v>969</v>
      </c>
      <c r="BU25" s="25">
        <v>752.43299999999999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60</v>
      </c>
      <c r="CC25" s="25">
        <v>27</v>
      </c>
      <c r="CD25" s="25">
        <v>176.7</v>
      </c>
      <c r="CE25" s="25">
        <v>0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10650</v>
      </c>
      <c r="CL25" s="25">
        <v>4703.75</v>
      </c>
      <c r="CM25" s="25">
        <v>892.6</v>
      </c>
      <c r="CN25" s="25">
        <v>10820</v>
      </c>
      <c r="CO25" s="25">
        <v>4869</v>
      </c>
      <c r="CP25" s="25">
        <v>3063.48</v>
      </c>
      <c r="CQ25" s="25">
        <v>10800</v>
      </c>
      <c r="CR25" s="25">
        <v>5400</v>
      </c>
      <c r="CS25" s="25">
        <v>3060.68</v>
      </c>
      <c r="CT25" s="25">
        <v>1500</v>
      </c>
      <c r="CU25" s="25">
        <v>675</v>
      </c>
      <c r="CV25" s="25">
        <v>4632.6310000000003</v>
      </c>
      <c r="CW25" s="25">
        <v>0</v>
      </c>
      <c r="CX25" s="25">
        <v>0</v>
      </c>
      <c r="CY25" s="25">
        <v>0</v>
      </c>
      <c r="CZ25" s="25">
        <v>0</v>
      </c>
      <c r="DA25" s="25">
        <v>0</v>
      </c>
      <c r="DB25" s="25">
        <v>0</v>
      </c>
      <c r="DC25" s="25">
        <v>15600</v>
      </c>
      <c r="DD25" s="25">
        <v>7020.0000000000009</v>
      </c>
      <c r="DE25" s="25">
        <v>2186.1999999999998</v>
      </c>
      <c r="DF25" s="25">
        <v>0</v>
      </c>
      <c r="DG25" s="25">
        <f t="shared" si="22"/>
        <v>275684.8</v>
      </c>
      <c r="DH25" s="25">
        <f t="shared" si="23"/>
        <v>134267.6</v>
      </c>
      <c r="DI25" s="25">
        <f t="shared" si="24"/>
        <v>103528.0358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5">
        <v>0</v>
      </c>
      <c r="DS25" s="25">
        <v>0</v>
      </c>
      <c r="DT25" s="25">
        <v>0</v>
      </c>
      <c r="DU25" s="25">
        <v>0</v>
      </c>
      <c r="DV25" s="25">
        <v>0</v>
      </c>
      <c r="DW25" s="25">
        <v>14940</v>
      </c>
      <c r="DX25" s="25">
        <v>0</v>
      </c>
      <c r="DY25" s="25">
        <v>33200</v>
      </c>
      <c r="DZ25" s="25">
        <f t="shared" si="34"/>
        <v>16600</v>
      </c>
      <c r="EA25" s="25">
        <v>0</v>
      </c>
      <c r="EB25" s="25">
        <v>0</v>
      </c>
      <c r="EC25" s="25">
        <f t="shared" si="25"/>
        <v>33200</v>
      </c>
      <c r="ED25" s="25">
        <f t="shared" si="25"/>
        <v>31540</v>
      </c>
      <c r="EE25" s="25">
        <f t="shared" si="26"/>
        <v>0</v>
      </c>
      <c r="EH25" s="26"/>
      <c r="EJ25" s="26"/>
      <c r="EK25" s="26"/>
      <c r="EM25" s="26"/>
    </row>
    <row r="26" spans="1:143" s="27" customFormat="1" ht="21.75" customHeight="1">
      <c r="A26" s="16">
        <v>17</v>
      </c>
      <c r="B26" s="24" t="s">
        <v>60</v>
      </c>
      <c r="C26" s="25">
        <v>1076.7743</v>
      </c>
      <c r="D26" s="25">
        <v>1181.4903999999999</v>
      </c>
      <c r="E26" s="25">
        <f t="shared" si="27"/>
        <v>10996.8</v>
      </c>
      <c r="F26" s="25">
        <f t="shared" si="28"/>
        <v>4918.3999999999996</v>
      </c>
      <c r="G26" s="25">
        <f t="shared" si="0"/>
        <v>4059.84</v>
      </c>
      <c r="H26" s="25">
        <f t="shared" si="1"/>
        <v>82.543916720884852</v>
      </c>
      <c r="I26" s="25">
        <f t="shared" si="2"/>
        <v>36.918376254910527</v>
      </c>
      <c r="J26" s="25">
        <f t="shared" si="3"/>
        <v>4350</v>
      </c>
      <c r="K26" s="25">
        <f t="shared" si="4"/>
        <v>1595</v>
      </c>
      <c r="L26" s="25">
        <f t="shared" si="5"/>
        <v>1290.44</v>
      </c>
      <c r="M26" s="25">
        <f t="shared" si="6"/>
        <v>80.905329153605024</v>
      </c>
      <c r="N26" s="25">
        <f t="shared" si="7"/>
        <v>29.665287356321841</v>
      </c>
      <c r="O26" s="25">
        <f t="shared" si="8"/>
        <v>930</v>
      </c>
      <c r="P26" s="25">
        <f t="shared" si="9"/>
        <v>400</v>
      </c>
      <c r="Q26" s="25">
        <f t="shared" si="10"/>
        <v>689.80700000000002</v>
      </c>
      <c r="R26" s="25">
        <f t="shared" si="11"/>
        <v>172.45175</v>
      </c>
      <c r="S26" s="25">
        <f t="shared" si="12"/>
        <v>74.17279569892473</v>
      </c>
      <c r="T26" s="25">
        <v>30</v>
      </c>
      <c r="U26" s="25">
        <v>13.5</v>
      </c>
      <c r="V26" s="25">
        <v>1.0780000000000001</v>
      </c>
      <c r="W26" s="25">
        <f t="shared" si="29"/>
        <v>7.9851851851851858</v>
      </c>
      <c r="X26" s="25">
        <f t="shared" si="30"/>
        <v>3.5933333333333337</v>
      </c>
      <c r="Y26" s="25">
        <v>1100</v>
      </c>
      <c r="Z26" s="25">
        <v>400</v>
      </c>
      <c r="AA26" s="25">
        <v>130.233</v>
      </c>
      <c r="AB26" s="25">
        <f t="shared" si="13"/>
        <v>32.558250000000001</v>
      </c>
      <c r="AC26" s="25">
        <f t="shared" si="14"/>
        <v>11.839363636363636</v>
      </c>
      <c r="AD26" s="25">
        <v>900</v>
      </c>
      <c r="AE26" s="25">
        <v>386.5</v>
      </c>
      <c r="AF26" s="25">
        <v>688.72900000000004</v>
      </c>
      <c r="AG26" s="25">
        <f t="shared" si="31"/>
        <v>178.19637774902978</v>
      </c>
      <c r="AH26" s="25">
        <f t="shared" si="32"/>
        <v>76.525444444444446</v>
      </c>
      <c r="AI26" s="25">
        <v>20</v>
      </c>
      <c r="AJ26" s="25">
        <v>10</v>
      </c>
      <c r="AK26" s="25">
        <v>0</v>
      </c>
      <c r="AL26" s="25">
        <f t="shared" si="15"/>
        <v>0</v>
      </c>
      <c r="AM26" s="25">
        <f t="shared" si="16"/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6646.7999999999993</v>
      </c>
      <c r="AZ26" s="25">
        <v>3323.3999999999996</v>
      </c>
      <c r="BA26" s="25">
        <v>2769.4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5">
        <v>0</v>
      </c>
      <c r="BK26" s="25">
        <v>0</v>
      </c>
      <c r="BL26" s="25">
        <v>0</v>
      </c>
      <c r="BM26" s="25">
        <v>0</v>
      </c>
      <c r="BN26" s="25">
        <f t="shared" si="19"/>
        <v>2000</v>
      </c>
      <c r="BO26" s="25">
        <f t="shared" si="19"/>
        <v>650</v>
      </c>
      <c r="BP26" s="25">
        <f t="shared" si="33"/>
        <v>465.4</v>
      </c>
      <c r="BQ26" s="25">
        <f t="shared" si="20"/>
        <v>71.599999999999994</v>
      </c>
      <c r="BR26" s="25">
        <f t="shared" si="21"/>
        <v>23.27</v>
      </c>
      <c r="BS26" s="25">
        <v>2000</v>
      </c>
      <c r="BT26" s="25">
        <v>650</v>
      </c>
      <c r="BU26" s="25">
        <v>465.4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5">
        <v>0</v>
      </c>
      <c r="CE26" s="25">
        <v>0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5">
        <v>0</v>
      </c>
      <c r="CO26" s="25">
        <v>0</v>
      </c>
      <c r="CP26" s="25">
        <v>5</v>
      </c>
      <c r="CQ26" s="25">
        <v>0</v>
      </c>
      <c r="CR26" s="25">
        <v>0</v>
      </c>
      <c r="CS26" s="25">
        <v>0</v>
      </c>
      <c r="CT26" s="25">
        <v>300</v>
      </c>
      <c r="CU26" s="25">
        <v>135</v>
      </c>
      <c r="CV26" s="25">
        <v>0</v>
      </c>
      <c r="CW26" s="25">
        <v>0</v>
      </c>
      <c r="CX26" s="25">
        <v>0</v>
      </c>
      <c r="CY26" s="25">
        <v>0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f t="shared" si="22"/>
        <v>10996.8</v>
      </c>
      <c r="DH26" s="25">
        <f t="shared" si="23"/>
        <v>4918.3999999999996</v>
      </c>
      <c r="DI26" s="25">
        <f t="shared" si="24"/>
        <v>4059.84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5">
        <v>0</v>
      </c>
      <c r="DS26" s="25">
        <v>0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f t="shared" si="34"/>
        <v>0</v>
      </c>
      <c r="EA26" s="25">
        <v>0</v>
      </c>
      <c r="EB26" s="25">
        <v>0</v>
      </c>
      <c r="EC26" s="25">
        <f t="shared" si="25"/>
        <v>0</v>
      </c>
      <c r="ED26" s="25">
        <f t="shared" si="25"/>
        <v>0</v>
      </c>
      <c r="EE26" s="25">
        <f t="shared" si="26"/>
        <v>0</v>
      </c>
      <c r="EH26" s="26"/>
      <c r="EJ26" s="26"/>
      <c r="EK26" s="26"/>
      <c r="EM26" s="26"/>
    </row>
    <row r="27" spans="1:143" s="27" customFormat="1" ht="21.75" customHeight="1">
      <c r="A27" s="16">
        <v>18</v>
      </c>
      <c r="B27" s="24" t="s">
        <v>61</v>
      </c>
      <c r="C27" s="25">
        <v>14931.5391</v>
      </c>
      <c r="D27" s="25">
        <v>34917.698400000001</v>
      </c>
      <c r="E27" s="25">
        <f t="shared" si="27"/>
        <v>131556.79999999999</v>
      </c>
      <c r="F27" s="25">
        <f t="shared" si="28"/>
        <v>65986.733333333337</v>
      </c>
      <c r="G27" s="25">
        <f t="shared" si="0"/>
        <v>52769.858</v>
      </c>
      <c r="H27" s="25">
        <f t="shared" si="1"/>
        <v>79.970405162249776</v>
      </c>
      <c r="I27" s="25">
        <f t="shared" si="2"/>
        <v>40.111843705532522</v>
      </c>
      <c r="J27" s="25">
        <f t="shared" si="3"/>
        <v>26750</v>
      </c>
      <c r="K27" s="25">
        <f t="shared" si="4"/>
        <v>13583.333333333334</v>
      </c>
      <c r="L27" s="25">
        <f t="shared" si="5"/>
        <v>7584.4580000000005</v>
      </c>
      <c r="M27" s="25">
        <f t="shared" si="6"/>
        <v>55.836500613496931</v>
      </c>
      <c r="N27" s="25">
        <f t="shared" si="7"/>
        <v>28.353114018691588</v>
      </c>
      <c r="O27" s="25">
        <f t="shared" si="8"/>
        <v>8820</v>
      </c>
      <c r="P27" s="25">
        <f t="shared" si="9"/>
        <v>3500</v>
      </c>
      <c r="Q27" s="25">
        <f t="shared" si="10"/>
        <v>2470.0419999999999</v>
      </c>
      <c r="R27" s="25">
        <f t="shared" si="11"/>
        <v>70.572628571428567</v>
      </c>
      <c r="S27" s="25">
        <f t="shared" si="12"/>
        <v>28.005011337868481</v>
      </c>
      <c r="T27" s="25">
        <v>720</v>
      </c>
      <c r="U27" s="25">
        <v>324</v>
      </c>
      <c r="V27" s="25">
        <v>233.042</v>
      </c>
      <c r="W27" s="25">
        <f t="shared" si="29"/>
        <v>71.926543209876542</v>
      </c>
      <c r="X27" s="25">
        <f t="shared" si="30"/>
        <v>32.366944444444442</v>
      </c>
      <c r="Y27" s="25">
        <v>3900</v>
      </c>
      <c r="Z27" s="25">
        <v>1700</v>
      </c>
      <c r="AA27" s="25">
        <v>921.81200000000001</v>
      </c>
      <c r="AB27" s="25">
        <f t="shared" si="13"/>
        <v>54.224235294117648</v>
      </c>
      <c r="AC27" s="25">
        <f t="shared" si="14"/>
        <v>23.63620512820513</v>
      </c>
      <c r="AD27" s="25">
        <v>8100</v>
      </c>
      <c r="AE27" s="25">
        <v>3176</v>
      </c>
      <c r="AF27" s="25">
        <v>2237</v>
      </c>
      <c r="AG27" s="25">
        <f t="shared" si="31"/>
        <v>70.434508816120911</v>
      </c>
      <c r="AH27" s="25">
        <f t="shared" si="32"/>
        <v>27.617283950617281</v>
      </c>
      <c r="AI27" s="25">
        <v>230</v>
      </c>
      <c r="AJ27" s="25">
        <v>2100</v>
      </c>
      <c r="AK27" s="25">
        <v>337.2</v>
      </c>
      <c r="AL27" s="25">
        <f t="shared" si="15"/>
        <v>16.057142857142857</v>
      </c>
      <c r="AM27" s="25">
        <f t="shared" si="16"/>
        <v>146.60869565217391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104806.79999999999</v>
      </c>
      <c r="AZ27" s="25">
        <v>52403.399999999994</v>
      </c>
      <c r="BA27" s="25">
        <v>45185.4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5">
        <v>0</v>
      </c>
      <c r="BK27" s="25">
        <v>0</v>
      </c>
      <c r="BL27" s="25">
        <v>0</v>
      </c>
      <c r="BM27" s="25">
        <v>0</v>
      </c>
      <c r="BN27" s="25">
        <f t="shared" si="19"/>
        <v>1100</v>
      </c>
      <c r="BO27" s="25">
        <f t="shared" si="19"/>
        <v>600</v>
      </c>
      <c r="BP27" s="25">
        <f t="shared" si="33"/>
        <v>82.75</v>
      </c>
      <c r="BQ27" s="25">
        <f t="shared" si="20"/>
        <v>13.791666666666666</v>
      </c>
      <c r="BR27" s="25">
        <f t="shared" si="21"/>
        <v>7.5227272727272725</v>
      </c>
      <c r="BS27" s="25">
        <v>1100</v>
      </c>
      <c r="BT27" s="25">
        <v>600</v>
      </c>
      <c r="BU27" s="25">
        <v>82.75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5">
        <v>0</v>
      </c>
      <c r="CE27" s="25">
        <v>0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3800</v>
      </c>
      <c r="CL27" s="25">
        <v>1678.3333333333335</v>
      </c>
      <c r="CM27" s="25">
        <v>1140</v>
      </c>
      <c r="CN27" s="25">
        <v>6900</v>
      </c>
      <c r="CO27" s="25">
        <v>3105</v>
      </c>
      <c r="CP27" s="25">
        <v>1455.3</v>
      </c>
      <c r="CQ27" s="25">
        <v>3500</v>
      </c>
      <c r="CR27" s="25">
        <v>1300</v>
      </c>
      <c r="CS27" s="25">
        <v>761.6</v>
      </c>
      <c r="CT27" s="25">
        <v>2000</v>
      </c>
      <c r="CU27" s="25">
        <v>900</v>
      </c>
      <c r="CV27" s="25">
        <v>1177.354</v>
      </c>
      <c r="CW27" s="25">
        <v>0</v>
      </c>
      <c r="CX27" s="25">
        <v>0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f t="shared" si="22"/>
        <v>131556.79999999999</v>
      </c>
      <c r="DH27" s="25">
        <f t="shared" si="23"/>
        <v>65986.733333333337</v>
      </c>
      <c r="DI27" s="25">
        <f t="shared" si="24"/>
        <v>52769.858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5">
        <v>0</v>
      </c>
      <c r="DS27" s="25">
        <v>0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f t="shared" si="34"/>
        <v>0</v>
      </c>
      <c r="EA27" s="25">
        <v>0</v>
      </c>
      <c r="EB27" s="25">
        <v>0</v>
      </c>
      <c r="EC27" s="25">
        <f t="shared" si="25"/>
        <v>0</v>
      </c>
      <c r="ED27" s="25">
        <f t="shared" si="25"/>
        <v>0</v>
      </c>
      <c r="EE27" s="25">
        <f t="shared" si="26"/>
        <v>0</v>
      </c>
      <c r="EH27" s="26"/>
      <c r="EJ27" s="26"/>
      <c r="EK27" s="26"/>
      <c r="EM27" s="26"/>
    </row>
    <row r="28" spans="1:143" s="27" customFormat="1" ht="21.75" customHeight="1">
      <c r="A28" s="16">
        <v>19</v>
      </c>
      <c r="B28" s="24" t="s">
        <v>62</v>
      </c>
      <c r="C28" s="25">
        <v>3277.7813000000001</v>
      </c>
      <c r="D28" s="25">
        <v>8.9999999999999998E-4</v>
      </c>
      <c r="E28" s="25">
        <f t="shared" si="27"/>
        <v>29830.9</v>
      </c>
      <c r="F28" s="25">
        <f t="shared" si="28"/>
        <v>14391.235000000001</v>
      </c>
      <c r="G28" s="25">
        <f t="shared" si="0"/>
        <v>7798.409200000001</v>
      </c>
      <c r="H28" s="25">
        <f t="shared" si="1"/>
        <v>54.188602993419266</v>
      </c>
      <c r="I28" s="25">
        <f t="shared" si="2"/>
        <v>26.142051362848591</v>
      </c>
      <c r="J28" s="25">
        <f t="shared" si="3"/>
        <v>17498.5</v>
      </c>
      <c r="K28" s="25">
        <f t="shared" si="4"/>
        <v>8225.0349999999999</v>
      </c>
      <c r="L28" s="25">
        <f t="shared" si="5"/>
        <v>2313.8092000000001</v>
      </c>
      <c r="M28" s="25">
        <f t="shared" si="6"/>
        <v>28.131299137328902</v>
      </c>
      <c r="N28" s="25">
        <f t="shared" si="7"/>
        <v>13.222900248592737</v>
      </c>
      <c r="O28" s="25">
        <f t="shared" si="8"/>
        <v>3707.8999999999996</v>
      </c>
      <c r="P28" s="25">
        <f t="shared" si="9"/>
        <v>1851.0149999999999</v>
      </c>
      <c r="Q28" s="25">
        <f t="shared" si="10"/>
        <v>1021.9172</v>
      </c>
      <c r="R28" s="25">
        <f t="shared" si="11"/>
        <v>55.208477510987223</v>
      </c>
      <c r="S28" s="25">
        <f t="shared" si="12"/>
        <v>27.560538310094664</v>
      </c>
      <c r="T28" s="25">
        <v>342.7</v>
      </c>
      <c r="U28" s="25">
        <v>154.215</v>
      </c>
      <c r="V28" s="25">
        <v>77.941199999999995</v>
      </c>
      <c r="W28" s="25">
        <f t="shared" si="29"/>
        <v>50.54060889018578</v>
      </c>
      <c r="X28" s="25">
        <f t="shared" si="30"/>
        <v>22.7432740005836</v>
      </c>
      <c r="Y28" s="25">
        <v>1500</v>
      </c>
      <c r="Z28" s="25">
        <v>750</v>
      </c>
      <c r="AA28" s="25">
        <v>373.69299999999998</v>
      </c>
      <c r="AB28" s="25">
        <f t="shared" si="13"/>
        <v>49.825733333333332</v>
      </c>
      <c r="AC28" s="25">
        <f t="shared" si="14"/>
        <v>24.912866666666666</v>
      </c>
      <c r="AD28" s="25">
        <v>3365.2</v>
      </c>
      <c r="AE28" s="25">
        <v>1696.8</v>
      </c>
      <c r="AF28" s="25">
        <v>943.976</v>
      </c>
      <c r="AG28" s="25">
        <f t="shared" si="31"/>
        <v>55.632720414898628</v>
      </c>
      <c r="AH28" s="25">
        <f t="shared" si="32"/>
        <v>28.051111375252585</v>
      </c>
      <c r="AI28" s="25">
        <v>580</v>
      </c>
      <c r="AJ28" s="25">
        <v>350</v>
      </c>
      <c r="AK28" s="25">
        <v>436.97</v>
      </c>
      <c r="AL28" s="25">
        <f t="shared" si="15"/>
        <v>124.84857142857145</v>
      </c>
      <c r="AM28" s="25">
        <f t="shared" si="16"/>
        <v>75.339655172413799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12332.400000000001</v>
      </c>
      <c r="AZ28" s="25">
        <v>6166.2000000000007</v>
      </c>
      <c r="BA28" s="25">
        <v>5484.6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0</v>
      </c>
      <c r="BL28" s="25">
        <v>0</v>
      </c>
      <c r="BM28" s="25">
        <v>0</v>
      </c>
      <c r="BN28" s="25">
        <f t="shared" si="19"/>
        <v>95</v>
      </c>
      <c r="BO28" s="25">
        <f t="shared" si="19"/>
        <v>48</v>
      </c>
      <c r="BP28" s="25">
        <f t="shared" si="33"/>
        <v>22.18</v>
      </c>
      <c r="BQ28" s="25">
        <f t="shared" si="20"/>
        <v>46.208333333333336</v>
      </c>
      <c r="BR28" s="25">
        <f t="shared" si="21"/>
        <v>23.347368421052632</v>
      </c>
      <c r="BS28" s="25">
        <v>95</v>
      </c>
      <c r="BT28" s="25">
        <v>48</v>
      </c>
      <c r="BU28" s="25">
        <v>22.18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5">
        <v>0</v>
      </c>
      <c r="CE28" s="25">
        <v>0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120</v>
      </c>
      <c r="CL28" s="25">
        <v>53</v>
      </c>
      <c r="CM28" s="25">
        <v>33</v>
      </c>
      <c r="CN28" s="25">
        <v>4260</v>
      </c>
      <c r="CO28" s="25">
        <v>1917.0000000000002</v>
      </c>
      <c r="CP28" s="25">
        <v>376.04899999999998</v>
      </c>
      <c r="CQ28" s="25">
        <v>1050</v>
      </c>
      <c r="CR28" s="25">
        <v>525</v>
      </c>
      <c r="CS28" s="25">
        <v>291.94900000000001</v>
      </c>
      <c r="CT28" s="25">
        <v>2000</v>
      </c>
      <c r="CU28" s="25">
        <v>900</v>
      </c>
      <c r="CV28" s="25">
        <v>0</v>
      </c>
      <c r="CW28" s="25">
        <v>0</v>
      </c>
      <c r="CX28" s="25">
        <v>0</v>
      </c>
      <c r="CY28" s="25">
        <v>50</v>
      </c>
      <c r="CZ28" s="25">
        <v>0</v>
      </c>
      <c r="DA28" s="25">
        <v>0</v>
      </c>
      <c r="DB28" s="25">
        <v>0</v>
      </c>
      <c r="DC28" s="25">
        <v>5235.6000000000004</v>
      </c>
      <c r="DD28" s="25">
        <v>2356.0200000000004</v>
      </c>
      <c r="DE28" s="25">
        <v>0</v>
      </c>
      <c r="DF28" s="25">
        <v>0</v>
      </c>
      <c r="DG28" s="25">
        <f t="shared" si="22"/>
        <v>29830.9</v>
      </c>
      <c r="DH28" s="25">
        <f t="shared" si="23"/>
        <v>14391.235000000001</v>
      </c>
      <c r="DI28" s="25">
        <f t="shared" si="24"/>
        <v>7798.409200000001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5">
        <v>0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f t="shared" si="34"/>
        <v>0</v>
      </c>
      <c r="EA28" s="25">
        <v>0</v>
      </c>
      <c r="EB28" s="25">
        <v>0</v>
      </c>
      <c r="EC28" s="25">
        <f t="shared" si="25"/>
        <v>0</v>
      </c>
      <c r="ED28" s="25">
        <f t="shared" si="25"/>
        <v>0</v>
      </c>
      <c r="EE28" s="25">
        <f t="shared" si="26"/>
        <v>0</v>
      </c>
      <c r="EH28" s="26"/>
      <c r="EJ28" s="26"/>
      <c r="EK28" s="26"/>
      <c r="EM28" s="26"/>
    </row>
    <row r="29" spans="1:143" s="27" customFormat="1" ht="21.75" customHeight="1">
      <c r="A29" s="16">
        <v>20</v>
      </c>
      <c r="B29" s="24" t="s">
        <v>63</v>
      </c>
      <c r="C29" s="25">
        <v>5558.1112999999996</v>
      </c>
      <c r="D29" s="25">
        <v>6478.7939999999999</v>
      </c>
      <c r="E29" s="25">
        <f t="shared" si="27"/>
        <v>61601.600000000006</v>
      </c>
      <c r="F29" s="25">
        <f t="shared" si="28"/>
        <v>27790.800000000003</v>
      </c>
      <c r="G29" s="25">
        <f t="shared" si="0"/>
        <v>21703.658100000001</v>
      </c>
      <c r="H29" s="25">
        <f t="shared" si="1"/>
        <v>78.096557493846873</v>
      </c>
      <c r="I29" s="25">
        <f t="shared" si="2"/>
        <v>35.232296076725277</v>
      </c>
      <c r="J29" s="25">
        <f t="shared" si="3"/>
        <v>20840</v>
      </c>
      <c r="K29" s="25">
        <f t="shared" si="4"/>
        <v>7410</v>
      </c>
      <c r="L29" s="25">
        <f t="shared" si="5"/>
        <v>4719.5581000000002</v>
      </c>
      <c r="M29" s="25">
        <f t="shared" si="6"/>
        <v>63.69174224021593</v>
      </c>
      <c r="N29" s="25">
        <f t="shared" si="7"/>
        <v>22.646631957773515</v>
      </c>
      <c r="O29" s="25">
        <f t="shared" si="8"/>
        <v>9900</v>
      </c>
      <c r="P29" s="25">
        <f t="shared" si="9"/>
        <v>3000</v>
      </c>
      <c r="Q29" s="25">
        <f t="shared" si="10"/>
        <v>2059.4407000000001</v>
      </c>
      <c r="R29" s="25">
        <f t="shared" si="11"/>
        <v>68.648023333333342</v>
      </c>
      <c r="S29" s="25">
        <f t="shared" si="12"/>
        <v>20.802431313131315</v>
      </c>
      <c r="T29" s="25">
        <v>2900</v>
      </c>
      <c r="U29" s="25">
        <v>990</v>
      </c>
      <c r="V29" s="25">
        <v>1460.2797</v>
      </c>
      <c r="W29" s="25">
        <f t="shared" si="29"/>
        <v>147.50300000000001</v>
      </c>
      <c r="X29" s="25">
        <f t="shared" si="30"/>
        <v>50.354472413793104</v>
      </c>
      <c r="Y29" s="25">
        <v>5300</v>
      </c>
      <c r="Z29" s="25">
        <v>2000</v>
      </c>
      <c r="AA29" s="25">
        <v>734.36</v>
      </c>
      <c r="AB29" s="25">
        <f t="shared" si="13"/>
        <v>36.718000000000004</v>
      </c>
      <c r="AC29" s="25">
        <f t="shared" si="14"/>
        <v>13.855849056603775</v>
      </c>
      <c r="AD29" s="25">
        <v>7000</v>
      </c>
      <c r="AE29" s="25">
        <v>2010</v>
      </c>
      <c r="AF29" s="25">
        <v>599.16099999999994</v>
      </c>
      <c r="AG29" s="25">
        <f t="shared" si="31"/>
        <v>29.809004975124374</v>
      </c>
      <c r="AH29" s="25">
        <f t="shared" si="32"/>
        <v>8.5594428571428551</v>
      </c>
      <c r="AI29" s="25">
        <v>240</v>
      </c>
      <c r="AJ29" s="25">
        <v>120</v>
      </c>
      <c r="AK29" s="25">
        <v>215</v>
      </c>
      <c r="AL29" s="25">
        <f t="shared" si="15"/>
        <v>179.16666666666669</v>
      </c>
      <c r="AM29" s="25">
        <f t="shared" si="16"/>
        <v>89.583333333333343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40761.600000000006</v>
      </c>
      <c r="AZ29" s="25">
        <v>20380.800000000003</v>
      </c>
      <c r="BA29" s="25">
        <v>16984.099999999999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5">
        <v>0</v>
      </c>
      <c r="BK29" s="25">
        <v>0</v>
      </c>
      <c r="BL29" s="25">
        <v>0</v>
      </c>
      <c r="BM29" s="25">
        <v>0</v>
      </c>
      <c r="BN29" s="25">
        <f t="shared" si="19"/>
        <v>1200</v>
      </c>
      <c r="BO29" s="25">
        <f t="shared" si="19"/>
        <v>400</v>
      </c>
      <c r="BP29" s="25">
        <f t="shared" si="33"/>
        <v>165</v>
      </c>
      <c r="BQ29" s="25">
        <f t="shared" si="20"/>
        <v>41.25</v>
      </c>
      <c r="BR29" s="25">
        <f t="shared" si="21"/>
        <v>13.750000000000002</v>
      </c>
      <c r="BS29" s="25">
        <v>300</v>
      </c>
      <c r="BT29" s="25">
        <v>70</v>
      </c>
      <c r="BU29" s="25">
        <v>125</v>
      </c>
      <c r="BV29" s="25">
        <v>900</v>
      </c>
      <c r="BW29" s="25">
        <v>330</v>
      </c>
      <c r="BX29" s="25">
        <v>40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5">
        <v>0</v>
      </c>
      <c r="CE29" s="25">
        <v>0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5">
        <v>4200</v>
      </c>
      <c r="CO29" s="25">
        <v>1890.0000000000002</v>
      </c>
      <c r="CP29" s="25">
        <v>298.52600000000001</v>
      </c>
      <c r="CQ29" s="25">
        <v>4200</v>
      </c>
      <c r="CR29" s="25">
        <v>1500</v>
      </c>
      <c r="CS29" s="25">
        <v>298.52600000000001</v>
      </c>
      <c r="CT29" s="25">
        <v>0</v>
      </c>
      <c r="CU29" s="25">
        <v>0</v>
      </c>
      <c r="CV29" s="25">
        <v>0</v>
      </c>
      <c r="CW29" s="25">
        <v>0</v>
      </c>
      <c r="CX29" s="25">
        <v>0</v>
      </c>
      <c r="CY29" s="25">
        <v>0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1247.2313999999999</v>
      </c>
      <c r="DF29" s="25">
        <v>0</v>
      </c>
      <c r="DG29" s="25">
        <f t="shared" si="22"/>
        <v>61601.600000000006</v>
      </c>
      <c r="DH29" s="25">
        <f t="shared" si="23"/>
        <v>27790.800000000003</v>
      </c>
      <c r="DI29" s="25">
        <f t="shared" si="24"/>
        <v>21703.658100000001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5">
        <v>0</v>
      </c>
      <c r="DS29" s="25">
        <v>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f t="shared" si="34"/>
        <v>0</v>
      </c>
      <c r="EA29" s="25">
        <v>0</v>
      </c>
      <c r="EB29" s="25">
        <v>0</v>
      </c>
      <c r="EC29" s="25">
        <f t="shared" si="25"/>
        <v>0</v>
      </c>
      <c r="ED29" s="25">
        <f t="shared" si="25"/>
        <v>0</v>
      </c>
      <c r="EE29" s="25">
        <f t="shared" si="26"/>
        <v>0</v>
      </c>
      <c r="EH29" s="26"/>
      <c r="EJ29" s="26"/>
      <c r="EK29" s="26"/>
      <c r="EM29" s="26"/>
    </row>
    <row r="30" spans="1:143" s="27" customFormat="1" ht="21.75" customHeight="1">
      <c r="A30" s="16">
        <v>21</v>
      </c>
      <c r="B30" s="24" t="s">
        <v>64</v>
      </c>
      <c r="C30" s="25">
        <v>1991.663</v>
      </c>
      <c r="D30" s="25">
        <v>5848.2165000000005</v>
      </c>
      <c r="E30" s="25">
        <f t="shared" si="27"/>
        <v>83217.399999999994</v>
      </c>
      <c r="F30" s="25">
        <f t="shared" si="28"/>
        <v>38860.199999999997</v>
      </c>
      <c r="G30" s="25">
        <f t="shared" si="0"/>
        <v>29792.140200000002</v>
      </c>
      <c r="H30" s="25">
        <f t="shared" si="1"/>
        <v>76.664917319005056</v>
      </c>
      <c r="I30" s="25">
        <f t="shared" si="2"/>
        <v>35.800373719919151</v>
      </c>
      <c r="J30" s="25">
        <f t="shared" si="3"/>
        <v>35077</v>
      </c>
      <c r="K30" s="25">
        <f t="shared" si="4"/>
        <v>14790</v>
      </c>
      <c r="L30" s="25">
        <f t="shared" si="5"/>
        <v>8992.9402000000009</v>
      </c>
      <c r="M30" s="25">
        <f t="shared" si="6"/>
        <v>60.804193373901292</v>
      </c>
      <c r="N30" s="25">
        <f t="shared" si="7"/>
        <v>25.637711890982693</v>
      </c>
      <c r="O30" s="25">
        <f t="shared" si="8"/>
        <v>11450</v>
      </c>
      <c r="P30" s="25">
        <f t="shared" si="9"/>
        <v>4540</v>
      </c>
      <c r="Q30" s="25">
        <f t="shared" si="10"/>
        <v>3280.8696</v>
      </c>
      <c r="R30" s="25">
        <f t="shared" si="11"/>
        <v>72.265850220264312</v>
      </c>
      <c r="S30" s="25">
        <f t="shared" si="12"/>
        <v>28.653882969432313</v>
      </c>
      <c r="T30" s="25">
        <v>1950</v>
      </c>
      <c r="U30" s="25">
        <v>877.50000000000011</v>
      </c>
      <c r="V30" s="25">
        <v>748.02459999999996</v>
      </c>
      <c r="W30" s="25">
        <f t="shared" si="29"/>
        <v>85.244968660968652</v>
      </c>
      <c r="X30" s="25">
        <f t="shared" si="30"/>
        <v>38.360235897435899</v>
      </c>
      <c r="Y30" s="25">
        <v>3220</v>
      </c>
      <c r="Z30" s="25">
        <v>1500</v>
      </c>
      <c r="AA30" s="25">
        <v>1196.2755999999999</v>
      </c>
      <c r="AB30" s="25">
        <f t="shared" si="13"/>
        <v>79.751706666666664</v>
      </c>
      <c r="AC30" s="25">
        <f t="shared" si="14"/>
        <v>37.151416149068325</v>
      </c>
      <c r="AD30" s="25">
        <v>9500</v>
      </c>
      <c r="AE30" s="25">
        <v>3662.5</v>
      </c>
      <c r="AF30" s="25">
        <v>2532.8449999999998</v>
      </c>
      <c r="AG30" s="25">
        <f t="shared" si="31"/>
        <v>69.156177474402725</v>
      </c>
      <c r="AH30" s="25">
        <f t="shared" si="32"/>
        <v>26.66152631578947</v>
      </c>
      <c r="AI30" s="25">
        <v>257</v>
      </c>
      <c r="AJ30" s="25">
        <v>100</v>
      </c>
      <c r="AK30" s="25">
        <v>65.599999999999994</v>
      </c>
      <c r="AL30" s="25">
        <f t="shared" si="15"/>
        <v>65.599999999999994</v>
      </c>
      <c r="AM30" s="25">
        <f t="shared" si="16"/>
        <v>25.525291828793772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48140.399999999994</v>
      </c>
      <c r="AZ30" s="25">
        <v>24070.199999999997</v>
      </c>
      <c r="BA30" s="25">
        <v>20799.2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f t="shared" si="19"/>
        <v>3150</v>
      </c>
      <c r="BO30" s="25">
        <f t="shared" si="19"/>
        <v>1000</v>
      </c>
      <c r="BP30" s="25">
        <f t="shared" si="33"/>
        <v>1789.825</v>
      </c>
      <c r="BQ30" s="25">
        <f t="shared" si="20"/>
        <v>178.98249999999999</v>
      </c>
      <c r="BR30" s="25">
        <f t="shared" si="21"/>
        <v>56.819841269841277</v>
      </c>
      <c r="BS30" s="25">
        <v>3150</v>
      </c>
      <c r="BT30" s="25">
        <v>1000</v>
      </c>
      <c r="BU30" s="25">
        <v>1789.825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5">
        <v>0</v>
      </c>
      <c r="CE30" s="25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5">
        <v>17000</v>
      </c>
      <c r="CO30" s="25">
        <v>7650.0000000000009</v>
      </c>
      <c r="CP30" s="25">
        <v>2660.37</v>
      </c>
      <c r="CQ30" s="25">
        <v>2500</v>
      </c>
      <c r="CR30" s="25">
        <v>1200</v>
      </c>
      <c r="CS30" s="25">
        <v>695.04</v>
      </c>
      <c r="CT30" s="25">
        <v>0</v>
      </c>
      <c r="CU30" s="25">
        <v>0</v>
      </c>
      <c r="CV30" s="25">
        <v>0</v>
      </c>
      <c r="CW30" s="25">
        <v>0</v>
      </c>
      <c r="CX30" s="25">
        <v>0</v>
      </c>
      <c r="CY30" s="25">
        <v>0</v>
      </c>
      <c r="CZ30" s="25">
        <v>0</v>
      </c>
      <c r="DA30" s="25">
        <v>0</v>
      </c>
      <c r="DB30" s="25">
        <v>0</v>
      </c>
      <c r="DC30" s="25">
        <v>0</v>
      </c>
      <c r="DD30" s="25">
        <v>0</v>
      </c>
      <c r="DE30" s="25">
        <v>0</v>
      </c>
      <c r="DF30" s="25">
        <v>0</v>
      </c>
      <c r="DG30" s="25">
        <f t="shared" si="22"/>
        <v>83217.399999999994</v>
      </c>
      <c r="DH30" s="25">
        <f t="shared" si="23"/>
        <v>38860.199999999997</v>
      </c>
      <c r="DI30" s="25">
        <f t="shared" si="24"/>
        <v>29792.140200000002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5">
        <v>0</v>
      </c>
      <c r="DS30" s="25">
        <v>0</v>
      </c>
      <c r="DT30" s="25">
        <v>0</v>
      </c>
      <c r="DU30" s="25">
        <v>0</v>
      </c>
      <c r="DV30" s="25">
        <v>0</v>
      </c>
      <c r="DW30" s="25">
        <v>0</v>
      </c>
      <c r="DX30" s="25">
        <v>0</v>
      </c>
      <c r="DY30" s="25">
        <v>0</v>
      </c>
      <c r="DZ30" s="25">
        <f t="shared" si="34"/>
        <v>0</v>
      </c>
      <c r="EA30" s="25">
        <v>0</v>
      </c>
      <c r="EB30" s="25">
        <v>0</v>
      </c>
      <c r="EC30" s="25">
        <f t="shared" si="25"/>
        <v>0</v>
      </c>
      <c r="ED30" s="25">
        <f t="shared" si="25"/>
        <v>0</v>
      </c>
      <c r="EE30" s="25">
        <f t="shared" si="26"/>
        <v>0</v>
      </c>
      <c r="EH30" s="26"/>
      <c r="EJ30" s="26"/>
      <c r="EK30" s="26"/>
      <c r="EM30" s="26"/>
    </row>
    <row r="31" spans="1:143" s="27" customFormat="1" ht="21.75" customHeight="1">
      <c r="A31" s="16">
        <v>22</v>
      </c>
      <c r="B31" s="24" t="s">
        <v>65</v>
      </c>
      <c r="C31" s="25">
        <v>19.050999999999998</v>
      </c>
      <c r="D31" s="25">
        <v>1604.1965</v>
      </c>
      <c r="E31" s="25">
        <f t="shared" si="27"/>
        <v>21892.1</v>
      </c>
      <c r="F31" s="25">
        <f t="shared" si="28"/>
        <v>10676.89</v>
      </c>
      <c r="G31" s="25">
        <f t="shared" si="0"/>
        <v>7188.7087000000001</v>
      </c>
      <c r="H31" s="25">
        <f t="shared" si="1"/>
        <v>67.329612836696825</v>
      </c>
      <c r="I31" s="25">
        <f t="shared" si="2"/>
        <v>32.83699919148917</v>
      </c>
      <c r="J31" s="25">
        <f t="shared" si="3"/>
        <v>7272.5</v>
      </c>
      <c r="K31" s="25">
        <f t="shared" si="4"/>
        <v>3367.09</v>
      </c>
      <c r="L31" s="25">
        <f t="shared" si="5"/>
        <v>1097.1087</v>
      </c>
      <c r="M31" s="25">
        <f t="shared" si="6"/>
        <v>32.583290021947739</v>
      </c>
      <c r="N31" s="25">
        <f t="shared" si="7"/>
        <v>15.085716053626678</v>
      </c>
      <c r="O31" s="25">
        <f t="shared" si="8"/>
        <v>3354.9</v>
      </c>
      <c r="P31" s="25">
        <f t="shared" si="9"/>
        <v>1499.98</v>
      </c>
      <c r="Q31" s="25">
        <f t="shared" si="10"/>
        <v>566.15869999999995</v>
      </c>
      <c r="R31" s="25">
        <f t="shared" si="11"/>
        <v>37.744416592221228</v>
      </c>
      <c r="S31" s="25">
        <f t="shared" si="12"/>
        <v>16.875576023130346</v>
      </c>
      <c r="T31" s="25">
        <v>450.4</v>
      </c>
      <c r="U31" s="25">
        <v>202.68</v>
      </c>
      <c r="V31" s="25">
        <v>54.158700000000003</v>
      </c>
      <c r="W31" s="25">
        <f t="shared" si="29"/>
        <v>26.721284783895801</v>
      </c>
      <c r="X31" s="25">
        <f t="shared" si="30"/>
        <v>12.02457815275311</v>
      </c>
      <c r="Y31" s="25">
        <v>1266.9000000000001</v>
      </c>
      <c r="Z31" s="25">
        <v>525.9</v>
      </c>
      <c r="AA31" s="25">
        <v>184</v>
      </c>
      <c r="AB31" s="25">
        <f t="shared" si="13"/>
        <v>34.987640235786273</v>
      </c>
      <c r="AC31" s="25">
        <f t="shared" si="14"/>
        <v>14.523640382034889</v>
      </c>
      <c r="AD31" s="25">
        <v>2904.5</v>
      </c>
      <c r="AE31" s="25">
        <v>1297.3</v>
      </c>
      <c r="AF31" s="25">
        <v>512</v>
      </c>
      <c r="AG31" s="25">
        <f t="shared" si="31"/>
        <v>39.466584444615741</v>
      </c>
      <c r="AH31" s="25">
        <f t="shared" si="32"/>
        <v>17.627818901704252</v>
      </c>
      <c r="AI31" s="25">
        <v>523</v>
      </c>
      <c r="AJ31" s="25">
        <v>262</v>
      </c>
      <c r="AK31" s="25">
        <v>131.65</v>
      </c>
      <c r="AL31" s="25">
        <f t="shared" si="15"/>
        <v>50.248091603053439</v>
      </c>
      <c r="AM31" s="25">
        <f t="shared" si="16"/>
        <v>25.172084130019122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14619.599999999999</v>
      </c>
      <c r="AZ31" s="25">
        <v>7309.7999999999993</v>
      </c>
      <c r="BA31" s="25">
        <v>6091.6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f t="shared" si="19"/>
        <v>573.9</v>
      </c>
      <c r="BO31" s="25">
        <f t="shared" si="19"/>
        <v>380</v>
      </c>
      <c r="BP31" s="25">
        <f t="shared" si="33"/>
        <v>15</v>
      </c>
      <c r="BQ31" s="25">
        <f t="shared" si="20"/>
        <v>3.9473684210526314</v>
      </c>
      <c r="BR31" s="25">
        <f t="shared" si="21"/>
        <v>2.6136957658128597</v>
      </c>
      <c r="BS31" s="25">
        <v>573.9</v>
      </c>
      <c r="BT31" s="25">
        <v>380</v>
      </c>
      <c r="BU31" s="25">
        <v>15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5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5">
        <v>1553.8</v>
      </c>
      <c r="CO31" s="25">
        <v>699.20999999999992</v>
      </c>
      <c r="CP31" s="25">
        <v>182.3</v>
      </c>
      <c r="CQ31" s="25">
        <v>1523.8</v>
      </c>
      <c r="CR31" s="25">
        <v>600</v>
      </c>
      <c r="CS31" s="25">
        <v>182.3</v>
      </c>
      <c r="CT31" s="25">
        <v>0</v>
      </c>
      <c r="CU31" s="25">
        <v>0</v>
      </c>
      <c r="CV31" s="25">
        <v>0</v>
      </c>
      <c r="CW31" s="25">
        <v>0</v>
      </c>
      <c r="CX31" s="25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18</v>
      </c>
      <c r="DF31" s="25">
        <v>0</v>
      </c>
      <c r="DG31" s="25">
        <f t="shared" si="22"/>
        <v>21892.1</v>
      </c>
      <c r="DH31" s="25">
        <f t="shared" si="23"/>
        <v>10676.89</v>
      </c>
      <c r="DI31" s="25">
        <f t="shared" si="24"/>
        <v>7188.7087000000001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5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f t="shared" si="34"/>
        <v>0</v>
      </c>
      <c r="EA31" s="25">
        <v>0</v>
      </c>
      <c r="EB31" s="25">
        <v>0</v>
      </c>
      <c r="EC31" s="25">
        <f t="shared" si="25"/>
        <v>0</v>
      </c>
      <c r="ED31" s="25">
        <f t="shared" si="25"/>
        <v>0</v>
      </c>
      <c r="EE31" s="25">
        <f t="shared" si="26"/>
        <v>0</v>
      </c>
      <c r="EH31" s="26"/>
      <c r="EJ31" s="26"/>
      <c r="EK31" s="26"/>
      <c r="EM31" s="26"/>
    </row>
    <row r="32" spans="1:143" s="27" customFormat="1" ht="21.75" customHeight="1">
      <c r="A32" s="16">
        <v>23</v>
      </c>
      <c r="B32" s="24" t="s">
        <v>66</v>
      </c>
      <c r="C32" s="25">
        <v>1141.1648</v>
      </c>
      <c r="D32" s="25">
        <v>1221.6405999999999</v>
      </c>
      <c r="E32" s="25">
        <f t="shared" si="27"/>
        <v>14659.2</v>
      </c>
      <c r="F32" s="25">
        <f t="shared" si="28"/>
        <v>6537.6</v>
      </c>
      <c r="G32" s="25">
        <f t="shared" si="0"/>
        <v>6373.6567000000005</v>
      </c>
      <c r="H32" s="25">
        <f t="shared" si="1"/>
        <v>97.492301456191882</v>
      </c>
      <c r="I32" s="25">
        <f t="shared" si="2"/>
        <v>43.478884932329187</v>
      </c>
      <c r="J32" s="25">
        <f t="shared" si="3"/>
        <v>4428</v>
      </c>
      <c r="K32" s="25">
        <f t="shared" si="4"/>
        <v>1422</v>
      </c>
      <c r="L32" s="25">
        <f t="shared" si="5"/>
        <v>2110.5567000000001</v>
      </c>
      <c r="M32" s="25">
        <f t="shared" si="6"/>
        <v>148.42170886075948</v>
      </c>
      <c r="N32" s="25">
        <f t="shared" si="7"/>
        <v>47.663882113821138</v>
      </c>
      <c r="O32" s="25">
        <f t="shared" si="8"/>
        <v>1650</v>
      </c>
      <c r="P32" s="25">
        <f t="shared" si="9"/>
        <v>500</v>
      </c>
      <c r="Q32" s="25">
        <f t="shared" si="10"/>
        <v>1112.2917</v>
      </c>
      <c r="R32" s="25">
        <f t="shared" si="11"/>
        <v>222.45833999999996</v>
      </c>
      <c r="S32" s="25">
        <f t="shared" si="12"/>
        <v>67.411618181818184</v>
      </c>
      <c r="T32" s="25">
        <v>50</v>
      </c>
      <c r="U32" s="25">
        <v>22.500000000000004</v>
      </c>
      <c r="V32" s="25">
        <v>54.631700000000002</v>
      </c>
      <c r="W32" s="25">
        <f t="shared" si="29"/>
        <v>242.8075555555555</v>
      </c>
      <c r="X32" s="25">
        <f t="shared" si="30"/>
        <v>109.2634</v>
      </c>
      <c r="Y32" s="25">
        <v>1500</v>
      </c>
      <c r="Z32" s="25">
        <v>350</v>
      </c>
      <c r="AA32" s="25">
        <v>647.82500000000005</v>
      </c>
      <c r="AB32" s="25">
        <f t="shared" si="13"/>
        <v>185.09285714285716</v>
      </c>
      <c r="AC32" s="25">
        <f t="shared" si="14"/>
        <v>43.188333333333333</v>
      </c>
      <c r="AD32" s="25">
        <v>1600</v>
      </c>
      <c r="AE32" s="25">
        <v>477.5</v>
      </c>
      <c r="AF32" s="25">
        <v>1057.6600000000001</v>
      </c>
      <c r="AG32" s="25">
        <f t="shared" si="31"/>
        <v>221.49947643979058</v>
      </c>
      <c r="AH32" s="25">
        <f t="shared" si="32"/>
        <v>66.103750000000005</v>
      </c>
      <c r="AI32" s="25">
        <v>28</v>
      </c>
      <c r="AJ32" s="25">
        <v>17</v>
      </c>
      <c r="AK32" s="25">
        <v>26.5</v>
      </c>
      <c r="AL32" s="25">
        <f t="shared" si="15"/>
        <v>155.88235294117646</v>
      </c>
      <c r="AM32" s="25">
        <f t="shared" si="16"/>
        <v>94.642857142857139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10231.200000000001</v>
      </c>
      <c r="AZ32" s="25">
        <v>5115.6000000000004</v>
      </c>
      <c r="BA32" s="25">
        <v>4263.1000000000004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5">
        <v>0</v>
      </c>
      <c r="BM32" s="25">
        <v>0</v>
      </c>
      <c r="BN32" s="25">
        <f t="shared" si="19"/>
        <v>350</v>
      </c>
      <c r="BO32" s="25">
        <f t="shared" si="19"/>
        <v>150</v>
      </c>
      <c r="BP32" s="25">
        <f t="shared" si="33"/>
        <v>125.4</v>
      </c>
      <c r="BQ32" s="25">
        <f t="shared" si="20"/>
        <v>83.600000000000009</v>
      </c>
      <c r="BR32" s="25">
        <f t="shared" si="21"/>
        <v>35.828571428571429</v>
      </c>
      <c r="BS32" s="25">
        <v>350</v>
      </c>
      <c r="BT32" s="25">
        <v>150</v>
      </c>
      <c r="BU32" s="25">
        <v>125.4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5">
        <v>0</v>
      </c>
      <c r="CE32" s="25">
        <v>0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5">
        <v>500</v>
      </c>
      <c r="CO32" s="25">
        <v>225</v>
      </c>
      <c r="CP32" s="25">
        <v>198.54</v>
      </c>
      <c r="CQ32" s="25">
        <v>500</v>
      </c>
      <c r="CR32" s="25">
        <v>130</v>
      </c>
      <c r="CS32" s="25">
        <v>198.54</v>
      </c>
      <c r="CT32" s="25">
        <v>400</v>
      </c>
      <c r="CU32" s="25">
        <v>180.00000000000003</v>
      </c>
      <c r="CV32" s="25">
        <v>0</v>
      </c>
      <c r="CW32" s="25">
        <v>0</v>
      </c>
      <c r="CX32" s="25">
        <v>0</v>
      </c>
      <c r="CY32" s="25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f t="shared" si="22"/>
        <v>14659.2</v>
      </c>
      <c r="DH32" s="25">
        <f t="shared" si="23"/>
        <v>6537.6</v>
      </c>
      <c r="DI32" s="25">
        <f t="shared" si="24"/>
        <v>6373.6567000000005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5">
        <v>0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f t="shared" si="34"/>
        <v>0</v>
      </c>
      <c r="EA32" s="25">
        <v>0</v>
      </c>
      <c r="EB32" s="25">
        <v>0</v>
      </c>
      <c r="EC32" s="25">
        <f t="shared" si="25"/>
        <v>0</v>
      </c>
      <c r="ED32" s="25">
        <f t="shared" si="25"/>
        <v>0</v>
      </c>
      <c r="EE32" s="25">
        <f t="shared" si="26"/>
        <v>0</v>
      </c>
      <c r="EH32" s="26"/>
      <c r="EJ32" s="26"/>
      <c r="EK32" s="26"/>
      <c r="EM32" s="26"/>
    </row>
    <row r="33" spans="1:143" s="27" customFormat="1" ht="21.75" customHeight="1">
      <c r="A33" s="16">
        <v>24</v>
      </c>
      <c r="B33" s="24" t="s">
        <v>67</v>
      </c>
      <c r="C33" s="25">
        <v>17683.5906</v>
      </c>
      <c r="D33" s="25">
        <v>5212.9030000000002</v>
      </c>
      <c r="E33" s="25">
        <f t="shared" si="27"/>
        <v>57186.8</v>
      </c>
      <c r="F33" s="25">
        <f t="shared" si="28"/>
        <v>27206.400000000001</v>
      </c>
      <c r="G33" s="25">
        <f t="shared" si="0"/>
        <v>30869.648300000001</v>
      </c>
      <c r="H33" s="25">
        <f t="shared" si="1"/>
        <v>113.46465647788754</v>
      </c>
      <c r="I33" s="25">
        <f t="shared" si="2"/>
        <v>53.980373617687995</v>
      </c>
      <c r="J33" s="25">
        <f t="shared" si="3"/>
        <v>21584</v>
      </c>
      <c r="K33" s="25">
        <f t="shared" si="4"/>
        <v>9405</v>
      </c>
      <c r="L33" s="25">
        <f t="shared" si="5"/>
        <v>15754.048300000002</v>
      </c>
      <c r="M33" s="25">
        <f t="shared" si="6"/>
        <v>167.50715895800107</v>
      </c>
      <c r="N33" s="25">
        <f t="shared" si="7"/>
        <v>72.98947507412899</v>
      </c>
      <c r="O33" s="25">
        <f t="shared" si="8"/>
        <v>8650</v>
      </c>
      <c r="P33" s="25">
        <f t="shared" si="9"/>
        <v>3800</v>
      </c>
      <c r="Q33" s="25">
        <f t="shared" si="10"/>
        <v>4024.4393</v>
      </c>
      <c r="R33" s="25">
        <f t="shared" si="11"/>
        <v>105.90629736842105</v>
      </c>
      <c r="S33" s="25">
        <f t="shared" si="12"/>
        <v>46.525309826589591</v>
      </c>
      <c r="T33" s="25">
        <v>2250</v>
      </c>
      <c r="U33" s="25">
        <v>1012.5000000000001</v>
      </c>
      <c r="V33" s="25">
        <v>635.63930000000005</v>
      </c>
      <c r="W33" s="25">
        <f t="shared" si="29"/>
        <v>62.779190123456786</v>
      </c>
      <c r="X33" s="25">
        <f t="shared" si="30"/>
        <v>28.250635555555558</v>
      </c>
      <c r="Y33" s="25">
        <v>6180</v>
      </c>
      <c r="Z33" s="25">
        <v>2500</v>
      </c>
      <c r="AA33" s="25">
        <v>1316.412</v>
      </c>
      <c r="AB33" s="25">
        <f t="shared" si="13"/>
        <v>52.656480000000002</v>
      </c>
      <c r="AC33" s="25">
        <f t="shared" si="14"/>
        <v>21.301165048543691</v>
      </c>
      <c r="AD33" s="25">
        <v>6400</v>
      </c>
      <c r="AE33" s="25">
        <v>2787.5</v>
      </c>
      <c r="AF33" s="25">
        <v>3388.8</v>
      </c>
      <c r="AG33" s="25">
        <f t="shared" si="31"/>
        <v>121.57130044843049</v>
      </c>
      <c r="AH33" s="25">
        <f t="shared" si="32"/>
        <v>52.95000000000001</v>
      </c>
      <c r="AI33" s="25">
        <v>500</v>
      </c>
      <c r="AJ33" s="25">
        <v>200</v>
      </c>
      <c r="AK33" s="25">
        <v>207</v>
      </c>
      <c r="AL33" s="25">
        <f t="shared" si="15"/>
        <v>103.49999999999999</v>
      </c>
      <c r="AM33" s="25">
        <f t="shared" si="16"/>
        <v>41.4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35602.800000000003</v>
      </c>
      <c r="AZ33" s="25">
        <v>17801.400000000001</v>
      </c>
      <c r="BA33" s="25">
        <v>15115.6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5">
        <v>0</v>
      </c>
      <c r="BK33" s="25">
        <v>0</v>
      </c>
      <c r="BL33" s="25">
        <v>0</v>
      </c>
      <c r="BM33" s="25">
        <v>0</v>
      </c>
      <c r="BN33" s="25">
        <f t="shared" si="19"/>
        <v>3354</v>
      </c>
      <c r="BO33" s="25">
        <f t="shared" si="19"/>
        <v>1600</v>
      </c>
      <c r="BP33" s="25">
        <f t="shared" si="33"/>
        <v>838.5</v>
      </c>
      <c r="BQ33" s="25">
        <f t="shared" si="20"/>
        <v>52.40625</v>
      </c>
      <c r="BR33" s="25">
        <f t="shared" si="21"/>
        <v>25</v>
      </c>
      <c r="BS33" s="25">
        <v>3354</v>
      </c>
      <c r="BT33" s="25">
        <v>1600</v>
      </c>
      <c r="BU33" s="25">
        <v>838.5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5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5">
        <v>1700</v>
      </c>
      <c r="CO33" s="25">
        <v>765</v>
      </c>
      <c r="CP33" s="25">
        <v>422.12</v>
      </c>
      <c r="CQ33" s="25">
        <v>1700</v>
      </c>
      <c r="CR33" s="25">
        <v>770</v>
      </c>
      <c r="CS33" s="25">
        <v>416.12</v>
      </c>
      <c r="CT33" s="25">
        <v>1100</v>
      </c>
      <c r="CU33" s="25">
        <v>495.00000000000006</v>
      </c>
      <c r="CV33" s="25">
        <v>4090.4470000000001</v>
      </c>
      <c r="CW33" s="25">
        <v>0</v>
      </c>
      <c r="CX33" s="25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100</v>
      </c>
      <c r="DD33" s="25">
        <v>45.000000000000007</v>
      </c>
      <c r="DE33" s="25">
        <v>4855.13</v>
      </c>
      <c r="DF33" s="25">
        <v>0</v>
      </c>
      <c r="DG33" s="25">
        <f t="shared" si="22"/>
        <v>57186.8</v>
      </c>
      <c r="DH33" s="25">
        <f t="shared" si="23"/>
        <v>27206.400000000001</v>
      </c>
      <c r="DI33" s="25">
        <f t="shared" si="24"/>
        <v>30869.648300000001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5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f t="shared" si="34"/>
        <v>0</v>
      </c>
      <c r="EA33" s="25">
        <v>0</v>
      </c>
      <c r="EB33" s="25">
        <v>0</v>
      </c>
      <c r="EC33" s="25">
        <f t="shared" si="25"/>
        <v>0</v>
      </c>
      <c r="ED33" s="25">
        <f t="shared" si="25"/>
        <v>0</v>
      </c>
      <c r="EE33" s="25">
        <f t="shared" si="26"/>
        <v>0</v>
      </c>
      <c r="EH33" s="26"/>
      <c r="EJ33" s="26"/>
      <c r="EK33" s="26"/>
      <c r="EM33" s="26"/>
    </row>
    <row r="34" spans="1:143" s="27" customFormat="1" ht="21.75" customHeight="1">
      <c r="A34" s="16">
        <v>25</v>
      </c>
      <c r="B34" s="24" t="s">
        <v>68</v>
      </c>
      <c r="C34" s="25">
        <v>3483.0155</v>
      </c>
      <c r="D34" s="25">
        <v>2527.8856999999998</v>
      </c>
      <c r="E34" s="25">
        <f t="shared" si="27"/>
        <v>28800.400000000001</v>
      </c>
      <c r="F34" s="25">
        <f t="shared" si="28"/>
        <v>14353.25</v>
      </c>
      <c r="G34" s="25">
        <f t="shared" si="0"/>
        <v>12246.3897</v>
      </c>
      <c r="H34" s="25">
        <f t="shared" si="1"/>
        <v>85.321371118039465</v>
      </c>
      <c r="I34" s="25">
        <f t="shared" si="2"/>
        <v>42.521595880612765</v>
      </c>
      <c r="J34" s="25">
        <f t="shared" si="3"/>
        <v>5494</v>
      </c>
      <c r="K34" s="25">
        <f t="shared" si="4"/>
        <v>2700.05</v>
      </c>
      <c r="L34" s="25">
        <f t="shared" si="5"/>
        <v>2535.3897000000002</v>
      </c>
      <c r="M34" s="25">
        <f t="shared" si="6"/>
        <v>93.901583304012888</v>
      </c>
      <c r="N34" s="25">
        <f t="shared" si="7"/>
        <v>46.148338187113218</v>
      </c>
      <c r="O34" s="25">
        <f t="shared" si="8"/>
        <v>3754</v>
      </c>
      <c r="P34" s="25">
        <f t="shared" si="9"/>
        <v>1879.05</v>
      </c>
      <c r="Q34" s="25">
        <f t="shared" si="10"/>
        <v>1983.0897</v>
      </c>
      <c r="R34" s="25">
        <f t="shared" si="11"/>
        <v>105.53682445916819</v>
      </c>
      <c r="S34" s="25">
        <f t="shared" si="12"/>
        <v>52.826044219499202</v>
      </c>
      <c r="T34" s="25">
        <v>75</v>
      </c>
      <c r="U34" s="25">
        <v>33.75</v>
      </c>
      <c r="V34" s="25">
        <v>8.9700000000000002E-2</v>
      </c>
      <c r="W34" s="25">
        <f t="shared" si="29"/>
        <v>0.26577777777777778</v>
      </c>
      <c r="X34" s="25">
        <f t="shared" si="30"/>
        <v>0.1196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3679</v>
      </c>
      <c r="AE34" s="25">
        <v>1845.3</v>
      </c>
      <c r="AF34" s="25">
        <v>1983</v>
      </c>
      <c r="AG34" s="25">
        <f t="shared" si="31"/>
        <v>107.4622012680865</v>
      </c>
      <c r="AH34" s="25">
        <f t="shared" si="32"/>
        <v>53.900516444686055</v>
      </c>
      <c r="AI34" s="25">
        <v>140</v>
      </c>
      <c r="AJ34" s="25">
        <v>68</v>
      </c>
      <c r="AK34" s="25">
        <v>18</v>
      </c>
      <c r="AL34" s="25">
        <f t="shared" si="15"/>
        <v>26.47058823529412</v>
      </c>
      <c r="AM34" s="25">
        <f t="shared" si="16"/>
        <v>12.857142857142856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23306.400000000001</v>
      </c>
      <c r="AZ34" s="25">
        <v>11653.2</v>
      </c>
      <c r="BA34" s="25">
        <v>9711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5">
        <v>0</v>
      </c>
      <c r="BK34" s="25">
        <v>0</v>
      </c>
      <c r="BL34" s="25">
        <v>0</v>
      </c>
      <c r="BM34" s="25">
        <v>0</v>
      </c>
      <c r="BN34" s="25">
        <f t="shared" si="19"/>
        <v>700</v>
      </c>
      <c r="BO34" s="25">
        <f t="shared" si="19"/>
        <v>348</v>
      </c>
      <c r="BP34" s="25">
        <f t="shared" si="33"/>
        <v>428</v>
      </c>
      <c r="BQ34" s="25">
        <f t="shared" si="20"/>
        <v>122.98850574712642</v>
      </c>
      <c r="BR34" s="25">
        <f t="shared" si="21"/>
        <v>61.142857142857146</v>
      </c>
      <c r="BS34" s="25">
        <v>700</v>
      </c>
      <c r="BT34" s="25">
        <v>348</v>
      </c>
      <c r="BU34" s="25">
        <v>428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5">
        <v>0</v>
      </c>
      <c r="CE34" s="25">
        <v>0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5">
        <v>900</v>
      </c>
      <c r="CO34" s="25">
        <v>405</v>
      </c>
      <c r="CP34" s="25">
        <v>106.3</v>
      </c>
      <c r="CQ34" s="25">
        <v>900</v>
      </c>
      <c r="CR34" s="25">
        <v>450</v>
      </c>
      <c r="CS34" s="25">
        <v>106.3</v>
      </c>
      <c r="CT34" s="25">
        <v>0</v>
      </c>
      <c r="CU34" s="25">
        <v>0</v>
      </c>
      <c r="CV34" s="25">
        <v>0</v>
      </c>
      <c r="CW34" s="25">
        <v>0</v>
      </c>
      <c r="CX34" s="25">
        <v>0</v>
      </c>
      <c r="CY34" s="25">
        <v>0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f t="shared" si="22"/>
        <v>28800.400000000001</v>
      </c>
      <c r="DH34" s="25">
        <f t="shared" si="23"/>
        <v>14353.25</v>
      </c>
      <c r="DI34" s="25">
        <f t="shared" si="24"/>
        <v>12246.3897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5">
        <v>0</v>
      </c>
      <c r="DS34" s="25">
        <v>0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f t="shared" si="34"/>
        <v>0</v>
      </c>
      <c r="EA34" s="25">
        <v>0</v>
      </c>
      <c r="EB34" s="25">
        <v>0</v>
      </c>
      <c r="EC34" s="25">
        <f t="shared" si="25"/>
        <v>0</v>
      </c>
      <c r="ED34" s="25">
        <f t="shared" si="25"/>
        <v>0</v>
      </c>
      <c r="EE34" s="25">
        <f t="shared" si="26"/>
        <v>0</v>
      </c>
      <c r="EH34" s="26"/>
      <c r="EJ34" s="26"/>
      <c r="EK34" s="26"/>
      <c r="EM34" s="26"/>
    </row>
    <row r="35" spans="1:143" s="27" customFormat="1" ht="21.75" customHeight="1">
      <c r="A35" s="16">
        <v>26</v>
      </c>
      <c r="B35" s="24" t="s">
        <v>69</v>
      </c>
      <c r="C35" s="25">
        <v>11954.312099999999</v>
      </c>
      <c r="D35" s="25">
        <v>859.60289999999998</v>
      </c>
      <c r="E35" s="25">
        <f t="shared" si="27"/>
        <v>44180</v>
      </c>
      <c r="F35" s="25">
        <f t="shared" si="28"/>
        <v>21086.420000000002</v>
      </c>
      <c r="G35" s="25">
        <f t="shared" si="0"/>
        <v>12915.8246</v>
      </c>
      <c r="H35" s="25">
        <f t="shared" si="1"/>
        <v>61.251860676207713</v>
      </c>
      <c r="I35" s="25">
        <f t="shared" si="2"/>
        <v>29.234550928021729</v>
      </c>
      <c r="J35" s="25">
        <f t="shared" si="3"/>
        <v>23354</v>
      </c>
      <c r="K35" s="25">
        <f t="shared" si="4"/>
        <v>10760</v>
      </c>
      <c r="L35" s="25">
        <f t="shared" si="5"/>
        <v>4959.8245999999999</v>
      </c>
      <c r="M35" s="25">
        <f t="shared" si="6"/>
        <v>46.095024163568773</v>
      </c>
      <c r="N35" s="25">
        <f t="shared" si="7"/>
        <v>21.237580714224542</v>
      </c>
      <c r="O35" s="25">
        <f t="shared" si="8"/>
        <v>16147</v>
      </c>
      <c r="P35" s="25">
        <f t="shared" si="9"/>
        <v>7300</v>
      </c>
      <c r="Q35" s="25">
        <f t="shared" si="10"/>
        <v>2913.5165999999999</v>
      </c>
      <c r="R35" s="25">
        <f t="shared" si="11"/>
        <v>39.91118630136986</v>
      </c>
      <c r="S35" s="25">
        <f t="shared" si="12"/>
        <v>18.043702235709418</v>
      </c>
      <c r="T35" s="25">
        <v>8000</v>
      </c>
      <c r="U35" s="25">
        <v>3600</v>
      </c>
      <c r="V35" s="25">
        <v>1074.0616</v>
      </c>
      <c r="W35" s="25">
        <f t="shared" si="29"/>
        <v>29.835044444444442</v>
      </c>
      <c r="X35" s="25">
        <f t="shared" si="30"/>
        <v>13.42577</v>
      </c>
      <c r="Y35" s="25">
        <v>1130</v>
      </c>
      <c r="Z35" s="25">
        <v>615</v>
      </c>
      <c r="AA35" s="25">
        <v>318.71699999999998</v>
      </c>
      <c r="AB35" s="25">
        <f t="shared" si="13"/>
        <v>51.82390243902438</v>
      </c>
      <c r="AC35" s="25">
        <f t="shared" si="14"/>
        <v>28.205044247787608</v>
      </c>
      <c r="AD35" s="25">
        <v>8147</v>
      </c>
      <c r="AE35" s="25">
        <v>3700</v>
      </c>
      <c r="AF35" s="25">
        <v>1839.4549999999999</v>
      </c>
      <c r="AG35" s="25">
        <f t="shared" si="31"/>
        <v>49.714999999999996</v>
      </c>
      <c r="AH35" s="25">
        <f t="shared" si="32"/>
        <v>22.578311034736711</v>
      </c>
      <c r="AI35" s="25">
        <v>1017</v>
      </c>
      <c r="AJ35" s="25">
        <v>520</v>
      </c>
      <c r="AK35" s="25">
        <v>325.2</v>
      </c>
      <c r="AL35" s="25">
        <f t="shared" si="15"/>
        <v>62.538461538461533</v>
      </c>
      <c r="AM35" s="25">
        <f t="shared" si="16"/>
        <v>31.976401179941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19094.400000000001</v>
      </c>
      <c r="AZ35" s="25">
        <v>9547.2000000000007</v>
      </c>
      <c r="BA35" s="25">
        <v>7956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v>0</v>
      </c>
      <c r="BJ35" s="25">
        <v>0</v>
      </c>
      <c r="BK35" s="25">
        <v>0</v>
      </c>
      <c r="BL35" s="25">
        <v>0</v>
      </c>
      <c r="BM35" s="25">
        <v>0</v>
      </c>
      <c r="BN35" s="25">
        <f t="shared" si="19"/>
        <v>360</v>
      </c>
      <c r="BO35" s="25">
        <f t="shared" si="19"/>
        <v>210</v>
      </c>
      <c r="BP35" s="25">
        <f t="shared" si="33"/>
        <v>207.751</v>
      </c>
      <c r="BQ35" s="25">
        <f t="shared" si="20"/>
        <v>98.929047619047623</v>
      </c>
      <c r="BR35" s="25">
        <f t="shared" si="21"/>
        <v>57.708611111111111</v>
      </c>
      <c r="BS35" s="25">
        <v>360</v>
      </c>
      <c r="BT35" s="25">
        <v>210</v>
      </c>
      <c r="BU35" s="25">
        <v>207.751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0</v>
      </c>
      <c r="CC35" s="25">
        <v>0</v>
      </c>
      <c r="CD35" s="25">
        <v>0</v>
      </c>
      <c r="CE35" s="25">
        <v>0</v>
      </c>
      <c r="CF35" s="25">
        <v>0</v>
      </c>
      <c r="CG35" s="25">
        <v>0</v>
      </c>
      <c r="CH35" s="25">
        <v>0</v>
      </c>
      <c r="CI35" s="25">
        <v>0</v>
      </c>
      <c r="CJ35" s="25">
        <v>0</v>
      </c>
      <c r="CK35" s="25">
        <v>0</v>
      </c>
      <c r="CL35" s="25">
        <v>0</v>
      </c>
      <c r="CM35" s="25">
        <v>0</v>
      </c>
      <c r="CN35" s="25">
        <v>1700</v>
      </c>
      <c r="CO35" s="25">
        <v>765</v>
      </c>
      <c r="CP35" s="25">
        <v>244.5</v>
      </c>
      <c r="CQ35" s="25">
        <v>1500</v>
      </c>
      <c r="CR35" s="25">
        <v>790</v>
      </c>
      <c r="CS35" s="25">
        <v>234.5</v>
      </c>
      <c r="CT35" s="25">
        <v>2500</v>
      </c>
      <c r="CU35" s="25">
        <v>1125.0000000000002</v>
      </c>
      <c r="CV35" s="25">
        <v>720.14</v>
      </c>
      <c r="CW35" s="25">
        <v>500</v>
      </c>
      <c r="CX35" s="25">
        <v>225</v>
      </c>
      <c r="CY35" s="25">
        <v>200</v>
      </c>
      <c r="CZ35" s="25">
        <v>0</v>
      </c>
      <c r="DA35" s="25">
        <v>0</v>
      </c>
      <c r="DB35" s="25">
        <v>0</v>
      </c>
      <c r="DC35" s="25">
        <v>0</v>
      </c>
      <c r="DD35" s="25">
        <v>0</v>
      </c>
      <c r="DE35" s="25">
        <v>30</v>
      </c>
      <c r="DF35" s="25">
        <v>0</v>
      </c>
      <c r="DG35" s="25">
        <f t="shared" si="22"/>
        <v>42448.4</v>
      </c>
      <c r="DH35" s="25">
        <f t="shared" si="23"/>
        <v>20307.2</v>
      </c>
      <c r="DI35" s="25">
        <f t="shared" si="24"/>
        <v>12915.8246</v>
      </c>
      <c r="DJ35" s="25">
        <v>0</v>
      </c>
      <c r="DK35" s="25">
        <v>0</v>
      </c>
      <c r="DL35" s="25">
        <v>0</v>
      </c>
      <c r="DM35" s="25">
        <v>1731.6</v>
      </c>
      <c r="DN35" s="25">
        <v>779.21999999999991</v>
      </c>
      <c r="DO35" s="25">
        <v>0</v>
      </c>
      <c r="DP35" s="25">
        <v>0</v>
      </c>
      <c r="DQ35" s="25">
        <v>0</v>
      </c>
      <c r="DR35" s="25">
        <v>0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f t="shared" si="34"/>
        <v>0</v>
      </c>
      <c r="EA35" s="25">
        <v>0</v>
      </c>
      <c r="EB35" s="25">
        <v>0</v>
      </c>
      <c r="EC35" s="25">
        <f t="shared" si="25"/>
        <v>1731.6</v>
      </c>
      <c r="ED35" s="25">
        <f t="shared" si="25"/>
        <v>779.21999999999991</v>
      </c>
      <c r="EE35" s="25">
        <f t="shared" si="26"/>
        <v>0</v>
      </c>
      <c r="EH35" s="26"/>
      <c r="EJ35" s="26"/>
      <c r="EK35" s="26"/>
      <c r="EM35" s="26"/>
    </row>
    <row r="36" spans="1:143" s="27" customFormat="1" ht="21.75" customHeight="1">
      <c r="A36" s="16">
        <v>27</v>
      </c>
      <c r="B36" s="24" t="s">
        <v>70</v>
      </c>
      <c r="C36" s="25">
        <v>200771.24909999999</v>
      </c>
      <c r="D36" s="25">
        <v>82720.527700000006</v>
      </c>
      <c r="E36" s="25">
        <f t="shared" si="27"/>
        <v>348327.8</v>
      </c>
      <c r="F36" s="25">
        <f t="shared" si="28"/>
        <v>160419.61499999999</v>
      </c>
      <c r="G36" s="25">
        <f t="shared" si="0"/>
        <v>136764.52489999999</v>
      </c>
      <c r="H36" s="25">
        <f t="shared" si="1"/>
        <v>85.254240823355673</v>
      </c>
      <c r="I36" s="25">
        <f t="shared" si="2"/>
        <v>39.263166735471586</v>
      </c>
      <c r="J36" s="25">
        <f t="shared" si="3"/>
        <v>239048.59999999998</v>
      </c>
      <c r="K36" s="25">
        <f t="shared" si="4"/>
        <v>105780.01499999998</v>
      </c>
      <c r="L36" s="25">
        <f t="shared" si="5"/>
        <v>87328.024900000004</v>
      </c>
      <c r="M36" s="25">
        <f t="shared" si="6"/>
        <v>82.556260650936778</v>
      </c>
      <c r="N36" s="25">
        <f t="shared" si="7"/>
        <v>36.531493972355413</v>
      </c>
      <c r="O36" s="25">
        <f t="shared" si="8"/>
        <v>117825</v>
      </c>
      <c r="P36" s="25">
        <f t="shared" si="9"/>
        <v>50279.95</v>
      </c>
      <c r="Q36" s="25">
        <f t="shared" si="10"/>
        <v>41355.788400000005</v>
      </c>
      <c r="R36" s="25">
        <f t="shared" si="11"/>
        <v>82.251053153394167</v>
      </c>
      <c r="S36" s="25">
        <f t="shared" si="12"/>
        <v>35.099332399745386</v>
      </c>
      <c r="T36" s="25">
        <v>60975</v>
      </c>
      <c r="U36" s="25">
        <v>27438.75</v>
      </c>
      <c r="V36" s="25">
        <v>22362.483400000001</v>
      </c>
      <c r="W36" s="25">
        <f t="shared" si="29"/>
        <v>81.499643387544992</v>
      </c>
      <c r="X36" s="25">
        <f t="shared" si="30"/>
        <v>36.674839524395246</v>
      </c>
      <c r="Y36" s="25">
        <v>15776</v>
      </c>
      <c r="Z36" s="25">
        <v>6420</v>
      </c>
      <c r="AA36" s="25">
        <v>4329.7314999999999</v>
      </c>
      <c r="AB36" s="25">
        <f t="shared" si="13"/>
        <v>67.441300623052953</v>
      </c>
      <c r="AC36" s="25">
        <f t="shared" si="14"/>
        <v>27.445052611561866</v>
      </c>
      <c r="AD36" s="25">
        <v>56850</v>
      </c>
      <c r="AE36" s="25">
        <v>22841.200000000001</v>
      </c>
      <c r="AF36" s="25">
        <v>18993.305</v>
      </c>
      <c r="AG36" s="25">
        <f t="shared" si="31"/>
        <v>83.153709087088245</v>
      </c>
      <c r="AH36" s="25">
        <f t="shared" si="32"/>
        <v>33.409507475813541</v>
      </c>
      <c r="AI36" s="25">
        <v>12869.9</v>
      </c>
      <c r="AJ36" s="25">
        <v>6975</v>
      </c>
      <c r="AK36" s="25">
        <v>6153.45</v>
      </c>
      <c r="AL36" s="25">
        <f t="shared" si="15"/>
        <v>88.221505376344084</v>
      </c>
      <c r="AM36" s="25">
        <f t="shared" si="16"/>
        <v>47.812725817605426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109279.20000000001</v>
      </c>
      <c r="AZ36" s="25">
        <v>54639.600000000006</v>
      </c>
      <c r="BA36" s="25">
        <v>49436.5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25">
        <v>0</v>
      </c>
      <c r="BN36" s="25">
        <f t="shared" si="19"/>
        <v>8881.5</v>
      </c>
      <c r="BO36" s="25">
        <f t="shared" si="19"/>
        <v>4441.7749999999996</v>
      </c>
      <c r="BP36" s="25">
        <f t="shared" si="33"/>
        <v>2349.4369999999999</v>
      </c>
      <c r="BQ36" s="25">
        <f t="shared" si="20"/>
        <v>52.894102020025777</v>
      </c>
      <c r="BR36" s="25">
        <f t="shared" si="21"/>
        <v>26.45315543545572</v>
      </c>
      <c r="BS36" s="25">
        <v>7332</v>
      </c>
      <c r="BT36" s="25">
        <v>3744.5</v>
      </c>
      <c r="BU36" s="25">
        <v>1952.537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1549.5</v>
      </c>
      <c r="CC36" s="25">
        <v>697.27500000000009</v>
      </c>
      <c r="CD36" s="25">
        <v>396.9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5">
        <v>54296.2</v>
      </c>
      <c r="CO36" s="25">
        <v>24433.29</v>
      </c>
      <c r="CP36" s="25">
        <v>15500.753000000001</v>
      </c>
      <c r="CQ36" s="25">
        <v>27980.2</v>
      </c>
      <c r="CR36" s="25">
        <v>13990.1</v>
      </c>
      <c r="CS36" s="25">
        <v>8185.14</v>
      </c>
      <c r="CT36" s="25">
        <v>26900</v>
      </c>
      <c r="CU36" s="25">
        <v>12105</v>
      </c>
      <c r="CV36" s="25">
        <v>15289.865</v>
      </c>
      <c r="CW36" s="25">
        <v>2000</v>
      </c>
      <c r="CX36" s="25">
        <v>900</v>
      </c>
      <c r="CY36" s="25">
        <v>1700</v>
      </c>
      <c r="CZ36" s="25">
        <v>0</v>
      </c>
      <c r="DA36" s="25">
        <v>0</v>
      </c>
      <c r="DB36" s="25">
        <v>0</v>
      </c>
      <c r="DC36" s="25">
        <v>500</v>
      </c>
      <c r="DD36" s="25">
        <v>225</v>
      </c>
      <c r="DE36" s="25">
        <v>649</v>
      </c>
      <c r="DF36" s="25">
        <v>0</v>
      </c>
      <c r="DG36" s="25">
        <f t="shared" si="22"/>
        <v>348327.8</v>
      </c>
      <c r="DH36" s="25">
        <f t="shared" si="23"/>
        <v>160419.61499999999</v>
      </c>
      <c r="DI36" s="25">
        <f t="shared" si="24"/>
        <v>136764.52489999999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5">
        <v>0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f t="shared" si="34"/>
        <v>0</v>
      </c>
      <c r="EA36" s="25">
        <v>0</v>
      </c>
      <c r="EB36" s="25">
        <v>0</v>
      </c>
      <c r="EC36" s="25">
        <f t="shared" si="25"/>
        <v>0</v>
      </c>
      <c r="ED36" s="25">
        <f t="shared" si="25"/>
        <v>0</v>
      </c>
      <c r="EE36" s="25">
        <f t="shared" si="26"/>
        <v>0</v>
      </c>
      <c r="EH36" s="26"/>
      <c r="EJ36" s="26"/>
      <c r="EK36" s="26"/>
      <c r="EM36" s="26"/>
    </row>
    <row r="37" spans="1:143" s="27" customFormat="1" ht="21.75" customHeight="1">
      <c r="A37" s="16">
        <v>28</v>
      </c>
      <c r="B37" s="24" t="s">
        <v>71</v>
      </c>
      <c r="C37" s="25">
        <v>12413.3328</v>
      </c>
      <c r="D37" s="25">
        <v>1681.5524</v>
      </c>
      <c r="E37" s="25">
        <f t="shared" si="27"/>
        <v>23461.800000000003</v>
      </c>
      <c r="F37" s="25">
        <f t="shared" si="28"/>
        <v>11596.400000000001</v>
      </c>
      <c r="G37" s="25">
        <f t="shared" si="0"/>
        <v>9031.8469999999998</v>
      </c>
      <c r="H37" s="25">
        <f t="shared" si="1"/>
        <v>77.884921182435917</v>
      </c>
      <c r="I37" s="25">
        <f t="shared" si="2"/>
        <v>38.4959679138003</v>
      </c>
      <c r="J37" s="25">
        <f t="shared" si="3"/>
        <v>9819</v>
      </c>
      <c r="K37" s="25">
        <f t="shared" si="4"/>
        <v>4775</v>
      </c>
      <c r="L37" s="25">
        <f t="shared" si="5"/>
        <v>3347.2469999999998</v>
      </c>
      <c r="M37" s="25">
        <f t="shared" si="6"/>
        <v>70.099413612565442</v>
      </c>
      <c r="N37" s="25">
        <f t="shared" si="7"/>
        <v>34.089489764741828</v>
      </c>
      <c r="O37" s="25">
        <f t="shared" si="8"/>
        <v>5800</v>
      </c>
      <c r="P37" s="25">
        <f t="shared" si="9"/>
        <v>2950</v>
      </c>
      <c r="Q37" s="25">
        <f t="shared" si="10"/>
        <v>2008.0449999999998</v>
      </c>
      <c r="R37" s="25">
        <f t="shared" si="11"/>
        <v>68.069322033898302</v>
      </c>
      <c r="S37" s="25">
        <f t="shared" si="12"/>
        <v>34.621465517241376</v>
      </c>
      <c r="T37" s="25">
        <v>1100</v>
      </c>
      <c r="U37" s="25">
        <v>495.00000000000006</v>
      </c>
      <c r="V37" s="25">
        <v>292.25299999999999</v>
      </c>
      <c r="W37" s="25">
        <f t="shared" si="29"/>
        <v>59.041010101010095</v>
      </c>
      <c r="X37" s="25">
        <f t="shared" si="30"/>
        <v>26.568454545454546</v>
      </c>
      <c r="Y37" s="25">
        <v>380</v>
      </c>
      <c r="Z37" s="25">
        <v>170</v>
      </c>
      <c r="AA37" s="25">
        <v>119.202</v>
      </c>
      <c r="AB37" s="25">
        <f t="shared" si="13"/>
        <v>70.11882352941177</v>
      </c>
      <c r="AC37" s="25">
        <f t="shared" si="14"/>
        <v>31.36894736842105</v>
      </c>
      <c r="AD37" s="25">
        <v>4700</v>
      </c>
      <c r="AE37" s="25">
        <v>2455</v>
      </c>
      <c r="AF37" s="25">
        <v>1715.7919999999999</v>
      </c>
      <c r="AG37" s="25">
        <f t="shared" si="31"/>
        <v>69.889694501018326</v>
      </c>
      <c r="AH37" s="25">
        <f t="shared" si="32"/>
        <v>36.506212765957443</v>
      </c>
      <c r="AI37" s="25">
        <v>433</v>
      </c>
      <c r="AJ37" s="25">
        <v>209</v>
      </c>
      <c r="AK37" s="25">
        <v>194</v>
      </c>
      <c r="AL37" s="25">
        <f t="shared" si="15"/>
        <v>92.822966507177028</v>
      </c>
      <c r="AM37" s="25">
        <f t="shared" si="16"/>
        <v>44.803695150115473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13642.800000000001</v>
      </c>
      <c r="AZ37" s="25">
        <v>6821.4000000000005</v>
      </c>
      <c r="BA37" s="25">
        <v>5684.6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25">
        <v>0</v>
      </c>
      <c r="BN37" s="25">
        <f t="shared" si="19"/>
        <v>86</v>
      </c>
      <c r="BO37" s="25">
        <f t="shared" si="19"/>
        <v>42</v>
      </c>
      <c r="BP37" s="25">
        <f t="shared" si="33"/>
        <v>12.21</v>
      </c>
      <c r="BQ37" s="25">
        <f t="shared" si="20"/>
        <v>29.071428571428577</v>
      </c>
      <c r="BR37" s="25">
        <f t="shared" si="21"/>
        <v>14.197674418604652</v>
      </c>
      <c r="BS37" s="25">
        <v>86</v>
      </c>
      <c r="BT37" s="25">
        <v>42</v>
      </c>
      <c r="BU37" s="25">
        <v>12.21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5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5">
        <v>1120</v>
      </c>
      <c r="CO37" s="25">
        <v>504</v>
      </c>
      <c r="CP37" s="25">
        <v>318.60000000000002</v>
      </c>
      <c r="CQ37" s="25">
        <v>960</v>
      </c>
      <c r="CR37" s="25">
        <v>480</v>
      </c>
      <c r="CS37" s="25">
        <v>318.60000000000002</v>
      </c>
      <c r="CT37" s="25">
        <v>2000</v>
      </c>
      <c r="CU37" s="25">
        <v>900</v>
      </c>
      <c r="CV37" s="25">
        <v>695.19</v>
      </c>
      <c r="CW37" s="25">
        <v>0</v>
      </c>
      <c r="CX37" s="25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f t="shared" si="22"/>
        <v>23461.800000000003</v>
      </c>
      <c r="DH37" s="25">
        <f t="shared" si="23"/>
        <v>11596.400000000001</v>
      </c>
      <c r="DI37" s="25">
        <f t="shared" si="24"/>
        <v>9031.8469999999998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5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f t="shared" si="34"/>
        <v>0</v>
      </c>
      <c r="EA37" s="25">
        <v>0</v>
      </c>
      <c r="EB37" s="25">
        <v>0</v>
      </c>
      <c r="EC37" s="25">
        <f t="shared" si="25"/>
        <v>0</v>
      </c>
      <c r="ED37" s="25">
        <f t="shared" si="25"/>
        <v>0</v>
      </c>
      <c r="EE37" s="25">
        <f t="shared" si="26"/>
        <v>0</v>
      </c>
      <c r="EH37" s="26"/>
      <c r="EJ37" s="26"/>
      <c r="EK37" s="26"/>
      <c r="EM37" s="26"/>
    </row>
    <row r="38" spans="1:143" s="27" customFormat="1" ht="21.75" customHeight="1">
      <c r="A38" s="16">
        <v>29</v>
      </c>
      <c r="B38" s="24" t="s">
        <v>72</v>
      </c>
      <c r="C38" s="25">
        <v>66350.940199999997</v>
      </c>
      <c r="D38" s="25">
        <v>15488.793600000001</v>
      </c>
      <c r="E38" s="25">
        <f t="shared" si="27"/>
        <v>82502.8</v>
      </c>
      <c r="F38" s="25">
        <f t="shared" si="28"/>
        <v>39219.1</v>
      </c>
      <c r="G38" s="25">
        <f t="shared" si="0"/>
        <v>14711.872000000001</v>
      </c>
      <c r="H38" s="25">
        <f t="shared" si="1"/>
        <v>37.51200817968796</v>
      </c>
      <c r="I38" s="25">
        <f t="shared" si="2"/>
        <v>17.831966915062278</v>
      </c>
      <c r="J38" s="25">
        <f t="shared" si="3"/>
        <v>39193.599999999999</v>
      </c>
      <c r="K38" s="25">
        <f t="shared" si="4"/>
        <v>19437.099999999999</v>
      </c>
      <c r="L38" s="25">
        <f t="shared" si="5"/>
        <v>12271.272000000001</v>
      </c>
      <c r="M38" s="25">
        <f t="shared" si="6"/>
        <v>63.133245185753026</v>
      </c>
      <c r="N38" s="25">
        <f t="shared" si="7"/>
        <v>31.309377041149578</v>
      </c>
      <c r="O38" s="25">
        <f t="shared" si="8"/>
        <v>29850.6</v>
      </c>
      <c r="P38" s="25">
        <f t="shared" si="9"/>
        <v>14914</v>
      </c>
      <c r="Q38" s="25">
        <f t="shared" si="10"/>
        <v>7426.6210000000001</v>
      </c>
      <c r="R38" s="25">
        <f t="shared" si="11"/>
        <v>49.796305484779403</v>
      </c>
      <c r="S38" s="25">
        <f t="shared" si="12"/>
        <v>24.879302258581067</v>
      </c>
      <c r="T38" s="25">
        <v>21700</v>
      </c>
      <c r="U38" s="25">
        <v>9765</v>
      </c>
      <c r="V38" s="25">
        <v>5992.7849999999999</v>
      </c>
      <c r="W38" s="25">
        <f t="shared" si="29"/>
        <v>61.370046082949301</v>
      </c>
      <c r="X38" s="25">
        <f t="shared" si="30"/>
        <v>27.616520737327189</v>
      </c>
      <c r="Y38" s="25">
        <v>415</v>
      </c>
      <c r="Z38" s="25">
        <v>204</v>
      </c>
      <c r="AA38" s="25">
        <v>62.235999999999997</v>
      </c>
      <c r="AB38" s="25">
        <f t="shared" si="13"/>
        <v>30.507843137254902</v>
      </c>
      <c r="AC38" s="25">
        <f t="shared" si="14"/>
        <v>14.996626506024096</v>
      </c>
      <c r="AD38" s="25">
        <v>8150.6</v>
      </c>
      <c r="AE38" s="25">
        <v>5149</v>
      </c>
      <c r="AF38" s="25">
        <v>1433.836</v>
      </c>
      <c r="AG38" s="25">
        <f t="shared" si="31"/>
        <v>27.846882889881531</v>
      </c>
      <c r="AH38" s="25">
        <f t="shared" si="32"/>
        <v>17.59178465389051</v>
      </c>
      <c r="AI38" s="25">
        <v>5796</v>
      </c>
      <c r="AJ38" s="25">
        <v>2874</v>
      </c>
      <c r="AK38" s="25">
        <v>3275.3150000000001</v>
      </c>
      <c r="AL38" s="25">
        <f t="shared" si="15"/>
        <v>113.96363952679194</v>
      </c>
      <c r="AM38" s="25">
        <f t="shared" si="16"/>
        <v>56.50992063492064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5857.2000000000007</v>
      </c>
      <c r="AZ38" s="25">
        <v>2928.6000000000004</v>
      </c>
      <c r="BA38" s="25">
        <v>2440.6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v>0</v>
      </c>
      <c r="BN38" s="25">
        <f t="shared" si="19"/>
        <v>814</v>
      </c>
      <c r="BO38" s="25">
        <f t="shared" si="19"/>
        <v>402</v>
      </c>
      <c r="BP38" s="25">
        <f t="shared" si="33"/>
        <v>164.75</v>
      </c>
      <c r="BQ38" s="25">
        <f t="shared" si="20"/>
        <v>40.982587064676615</v>
      </c>
      <c r="BR38" s="25">
        <f t="shared" si="21"/>
        <v>20.239557739557739</v>
      </c>
      <c r="BS38" s="25">
        <v>814</v>
      </c>
      <c r="BT38" s="25">
        <v>402</v>
      </c>
      <c r="BU38" s="25">
        <v>164.75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5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5">
        <v>2318</v>
      </c>
      <c r="CO38" s="25">
        <v>1043.0999999999999</v>
      </c>
      <c r="CP38" s="25">
        <v>864.35</v>
      </c>
      <c r="CQ38" s="25">
        <v>2268</v>
      </c>
      <c r="CR38" s="25">
        <v>1134</v>
      </c>
      <c r="CS38" s="25">
        <v>864.35</v>
      </c>
      <c r="CT38" s="25">
        <v>0</v>
      </c>
      <c r="CU38" s="25">
        <v>0</v>
      </c>
      <c r="CV38" s="25">
        <v>0</v>
      </c>
      <c r="CW38" s="25">
        <v>0</v>
      </c>
      <c r="CX38" s="25">
        <v>0</v>
      </c>
      <c r="CY38" s="25">
        <v>200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278</v>
      </c>
      <c r="DF38" s="25">
        <v>0</v>
      </c>
      <c r="DG38" s="25">
        <f t="shared" si="22"/>
        <v>45050.8</v>
      </c>
      <c r="DH38" s="25">
        <f t="shared" si="23"/>
        <v>22365.699999999997</v>
      </c>
      <c r="DI38" s="25">
        <f t="shared" si="24"/>
        <v>14711.872000000001</v>
      </c>
      <c r="DJ38" s="25">
        <v>0</v>
      </c>
      <c r="DK38" s="25">
        <v>0</v>
      </c>
      <c r="DL38" s="25">
        <v>0</v>
      </c>
      <c r="DM38" s="25">
        <v>37452</v>
      </c>
      <c r="DN38" s="25">
        <v>16853.400000000001</v>
      </c>
      <c r="DO38" s="25">
        <v>0</v>
      </c>
      <c r="DP38" s="25">
        <v>0</v>
      </c>
      <c r="DQ38" s="25">
        <v>0</v>
      </c>
      <c r="DR38" s="25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f t="shared" si="34"/>
        <v>0</v>
      </c>
      <c r="EA38" s="25">
        <v>0</v>
      </c>
      <c r="EB38" s="25">
        <v>0</v>
      </c>
      <c r="EC38" s="25">
        <f t="shared" si="25"/>
        <v>37452</v>
      </c>
      <c r="ED38" s="25">
        <f t="shared" si="25"/>
        <v>16853.400000000001</v>
      </c>
      <c r="EE38" s="25">
        <f t="shared" si="26"/>
        <v>0</v>
      </c>
      <c r="EH38" s="26"/>
      <c r="EJ38" s="26"/>
      <c r="EK38" s="26"/>
      <c r="EM38" s="26"/>
    </row>
    <row r="39" spans="1:143" s="27" customFormat="1" ht="21.75" customHeight="1">
      <c r="A39" s="16">
        <v>30</v>
      </c>
      <c r="B39" s="24" t="s">
        <v>73</v>
      </c>
      <c r="C39" s="25">
        <v>85560.644</v>
      </c>
      <c r="D39" s="25">
        <v>69167.699600000007</v>
      </c>
      <c r="E39" s="25">
        <f t="shared" si="27"/>
        <v>788419.6</v>
      </c>
      <c r="F39" s="25">
        <f t="shared" si="28"/>
        <v>348367.44000000006</v>
      </c>
      <c r="G39" s="25">
        <f t="shared" si="0"/>
        <v>279269.97690000001</v>
      </c>
      <c r="H39" s="25">
        <f t="shared" si="1"/>
        <v>80.165349809959267</v>
      </c>
      <c r="I39" s="25">
        <f t="shared" si="2"/>
        <v>35.421490904082042</v>
      </c>
      <c r="J39" s="25">
        <f t="shared" si="3"/>
        <v>383167.3</v>
      </c>
      <c r="K39" s="25">
        <f t="shared" si="4"/>
        <v>146011.14000000001</v>
      </c>
      <c r="L39" s="25">
        <f t="shared" si="5"/>
        <v>94659.606899999999</v>
      </c>
      <c r="M39" s="25">
        <f t="shared" si="6"/>
        <v>64.830400543410576</v>
      </c>
      <c r="N39" s="25">
        <f t="shared" si="7"/>
        <v>24.704510771143571</v>
      </c>
      <c r="O39" s="25">
        <f t="shared" si="8"/>
        <v>122800</v>
      </c>
      <c r="P39" s="25">
        <f t="shared" si="9"/>
        <v>42540</v>
      </c>
      <c r="Q39" s="25">
        <f t="shared" si="10"/>
        <v>42307.441800000001</v>
      </c>
      <c r="R39" s="25">
        <f t="shared" si="11"/>
        <v>99.453318758815229</v>
      </c>
      <c r="S39" s="25">
        <f t="shared" si="12"/>
        <v>34.452314169381111</v>
      </c>
      <c r="T39" s="25">
        <v>45450</v>
      </c>
      <c r="U39" s="25">
        <v>13732.5</v>
      </c>
      <c r="V39" s="25">
        <v>9736.6268</v>
      </c>
      <c r="W39" s="25">
        <f t="shared" si="29"/>
        <v>70.902070271254331</v>
      </c>
      <c r="X39" s="25">
        <f t="shared" si="30"/>
        <v>21.422721232123212</v>
      </c>
      <c r="Y39" s="25">
        <v>57000</v>
      </c>
      <c r="Z39" s="25">
        <v>17640</v>
      </c>
      <c r="AA39" s="25">
        <v>13093.6284</v>
      </c>
      <c r="AB39" s="25">
        <f t="shared" si="13"/>
        <v>74.22691836734694</v>
      </c>
      <c r="AC39" s="25">
        <f t="shared" si="14"/>
        <v>22.97127789473684</v>
      </c>
      <c r="AD39" s="25">
        <v>77350</v>
      </c>
      <c r="AE39" s="25">
        <v>28807.5</v>
      </c>
      <c r="AF39" s="25">
        <v>32570.814999999999</v>
      </c>
      <c r="AG39" s="25">
        <f t="shared" si="31"/>
        <v>113.06366397639502</v>
      </c>
      <c r="AH39" s="25">
        <f t="shared" si="32"/>
        <v>42.108358112475756</v>
      </c>
      <c r="AI39" s="25">
        <v>9907.1</v>
      </c>
      <c r="AJ39" s="25">
        <v>2910</v>
      </c>
      <c r="AK39" s="25">
        <v>2653.1</v>
      </c>
      <c r="AL39" s="25">
        <f t="shared" si="15"/>
        <v>91.171821305841917</v>
      </c>
      <c r="AM39" s="25">
        <f t="shared" si="16"/>
        <v>26.779784195173157</v>
      </c>
      <c r="AN39" s="25">
        <v>6400</v>
      </c>
      <c r="AO39" s="25">
        <v>3200</v>
      </c>
      <c r="AP39" s="25">
        <v>2401.4</v>
      </c>
      <c r="AQ39" s="25">
        <f t="shared" si="17"/>
        <v>75.043750000000003</v>
      </c>
      <c r="AR39" s="25">
        <f t="shared" si="18"/>
        <v>37.521875000000001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397054.80000000005</v>
      </c>
      <c r="AZ39" s="25">
        <v>198527.40000000002</v>
      </c>
      <c r="BA39" s="25">
        <v>181582.1</v>
      </c>
      <c r="BB39" s="25">
        <v>0</v>
      </c>
      <c r="BC39" s="25">
        <v>0</v>
      </c>
      <c r="BD39" s="25">
        <v>0</v>
      </c>
      <c r="BE39" s="25">
        <v>2800.5</v>
      </c>
      <c r="BF39" s="25">
        <v>1400.25</v>
      </c>
      <c r="BG39" s="25">
        <v>1025.9000000000001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f t="shared" si="19"/>
        <v>28511</v>
      </c>
      <c r="BO39" s="25">
        <f t="shared" si="19"/>
        <v>8374</v>
      </c>
      <c r="BP39" s="25">
        <f t="shared" si="33"/>
        <v>7537.2719999999999</v>
      </c>
      <c r="BQ39" s="25">
        <f t="shared" si="20"/>
        <v>90.00802483878671</v>
      </c>
      <c r="BR39" s="25">
        <f t="shared" si="21"/>
        <v>26.436364911788434</v>
      </c>
      <c r="BS39" s="25">
        <v>20585</v>
      </c>
      <c r="BT39" s="25">
        <v>6874</v>
      </c>
      <c r="BU39" s="25">
        <v>4392.2669999999998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7926</v>
      </c>
      <c r="CC39" s="25">
        <v>1500</v>
      </c>
      <c r="CD39" s="25">
        <v>3145.0050000000001</v>
      </c>
      <c r="CE39" s="25">
        <v>0</v>
      </c>
      <c r="CF39" s="25">
        <v>0</v>
      </c>
      <c r="CG39" s="25">
        <v>0</v>
      </c>
      <c r="CH39" s="25">
        <v>5397</v>
      </c>
      <c r="CI39" s="25">
        <v>2428.65</v>
      </c>
      <c r="CJ39" s="25">
        <v>2002.37</v>
      </c>
      <c r="CK39" s="25">
        <v>0</v>
      </c>
      <c r="CL39" s="25">
        <v>0</v>
      </c>
      <c r="CM39" s="25">
        <v>0</v>
      </c>
      <c r="CN39" s="25">
        <v>108549.2</v>
      </c>
      <c r="CO39" s="25">
        <v>48847.14</v>
      </c>
      <c r="CP39" s="25">
        <v>20020.715700000001</v>
      </c>
      <c r="CQ39" s="25">
        <v>36264</v>
      </c>
      <c r="CR39" s="25">
        <v>17546</v>
      </c>
      <c r="CS39" s="25">
        <v>11063.725700000001</v>
      </c>
      <c r="CT39" s="25">
        <v>34000</v>
      </c>
      <c r="CU39" s="25">
        <v>15300.000000000002</v>
      </c>
      <c r="CV39" s="25">
        <v>5489.7539999999999</v>
      </c>
      <c r="CW39" s="25">
        <v>0</v>
      </c>
      <c r="CX39" s="25">
        <v>0</v>
      </c>
      <c r="CY39" s="25">
        <v>0</v>
      </c>
      <c r="CZ39" s="25">
        <v>0</v>
      </c>
      <c r="DA39" s="25">
        <v>0</v>
      </c>
      <c r="DB39" s="25">
        <v>0</v>
      </c>
      <c r="DC39" s="25">
        <v>16000</v>
      </c>
      <c r="DD39" s="25">
        <v>7200</v>
      </c>
      <c r="DE39" s="25">
        <v>1156.2950000000001</v>
      </c>
      <c r="DF39" s="25">
        <v>0</v>
      </c>
      <c r="DG39" s="25">
        <f t="shared" si="22"/>
        <v>788419.6</v>
      </c>
      <c r="DH39" s="25">
        <f t="shared" si="23"/>
        <v>348367.44000000006</v>
      </c>
      <c r="DI39" s="25">
        <f t="shared" si="24"/>
        <v>279269.97690000001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5">
        <v>0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f t="shared" si="34"/>
        <v>0</v>
      </c>
      <c r="EA39" s="25">
        <v>0</v>
      </c>
      <c r="EB39" s="25">
        <v>0</v>
      </c>
      <c r="EC39" s="25">
        <f t="shared" si="25"/>
        <v>0</v>
      </c>
      <c r="ED39" s="25">
        <f t="shared" si="25"/>
        <v>0</v>
      </c>
      <c r="EE39" s="25">
        <f t="shared" si="26"/>
        <v>0</v>
      </c>
      <c r="EH39" s="26"/>
      <c r="EJ39" s="26"/>
      <c r="EK39" s="26"/>
      <c r="EM39" s="26"/>
    </row>
    <row r="40" spans="1:143" s="27" customFormat="1" ht="21.75" customHeight="1">
      <c r="A40" s="16">
        <v>31</v>
      </c>
      <c r="B40" s="24" t="s">
        <v>74</v>
      </c>
      <c r="C40" s="25">
        <v>91.950699999999998</v>
      </c>
      <c r="D40" s="25">
        <v>324.47930000000002</v>
      </c>
      <c r="E40" s="25">
        <f t="shared" si="27"/>
        <v>89485.700000000012</v>
      </c>
      <c r="F40" s="25">
        <f t="shared" si="28"/>
        <v>41690.100000000006</v>
      </c>
      <c r="G40" s="25">
        <f t="shared" si="0"/>
        <v>33526.092499999999</v>
      </c>
      <c r="H40" s="25">
        <f t="shared" si="1"/>
        <v>80.417395256907497</v>
      </c>
      <c r="I40" s="25">
        <f t="shared" si="2"/>
        <v>37.465307306083531</v>
      </c>
      <c r="J40" s="25">
        <f t="shared" si="3"/>
        <v>28278.5</v>
      </c>
      <c r="K40" s="25">
        <f t="shared" si="4"/>
        <v>10186.5</v>
      </c>
      <c r="L40" s="25">
        <f t="shared" si="5"/>
        <v>7084.9924999999994</v>
      </c>
      <c r="M40" s="25">
        <f t="shared" si="6"/>
        <v>69.552765915672694</v>
      </c>
      <c r="N40" s="25">
        <f t="shared" si="7"/>
        <v>25.054343405767632</v>
      </c>
      <c r="O40" s="25">
        <f t="shared" si="8"/>
        <v>13018</v>
      </c>
      <c r="P40" s="25">
        <f t="shared" si="9"/>
        <v>4100</v>
      </c>
      <c r="Q40" s="25">
        <f t="shared" si="10"/>
        <v>4707.4045000000006</v>
      </c>
      <c r="R40" s="25">
        <f t="shared" si="11"/>
        <v>114.81474390243905</v>
      </c>
      <c r="S40" s="25">
        <f t="shared" si="12"/>
        <v>36.160735135965588</v>
      </c>
      <c r="T40" s="25">
        <v>3745</v>
      </c>
      <c r="U40" s="25">
        <v>1099.0999999999999</v>
      </c>
      <c r="V40" s="25">
        <v>1394.6495</v>
      </c>
      <c r="W40" s="25">
        <f t="shared" si="29"/>
        <v>126.8901373851333</v>
      </c>
      <c r="X40" s="25">
        <f t="shared" si="30"/>
        <v>37.240307076101473</v>
      </c>
      <c r="Y40" s="25">
        <v>1730</v>
      </c>
      <c r="Z40" s="25">
        <v>450</v>
      </c>
      <c r="AA40" s="25">
        <v>352.29899999999998</v>
      </c>
      <c r="AB40" s="25">
        <f t="shared" si="13"/>
        <v>78.288666666666657</v>
      </c>
      <c r="AC40" s="25">
        <f t="shared" si="14"/>
        <v>20.364104046242772</v>
      </c>
      <c r="AD40" s="25">
        <v>9273</v>
      </c>
      <c r="AE40" s="25">
        <v>3000.9</v>
      </c>
      <c r="AF40" s="25">
        <v>3312.7550000000001</v>
      </c>
      <c r="AG40" s="25">
        <f t="shared" si="31"/>
        <v>110.39204905195108</v>
      </c>
      <c r="AH40" s="25">
        <f t="shared" si="32"/>
        <v>35.724738488083688</v>
      </c>
      <c r="AI40" s="25">
        <v>480</v>
      </c>
      <c r="AJ40" s="25">
        <v>145</v>
      </c>
      <c r="AK40" s="25">
        <v>189</v>
      </c>
      <c r="AL40" s="25">
        <f t="shared" si="15"/>
        <v>130.34482758620689</v>
      </c>
      <c r="AM40" s="25">
        <f t="shared" si="16"/>
        <v>39.375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61207.200000000004</v>
      </c>
      <c r="AZ40" s="25">
        <v>30603.600000000002</v>
      </c>
      <c r="BA40" s="25">
        <v>26441.1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f t="shared" si="19"/>
        <v>2380.5</v>
      </c>
      <c r="BO40" s="25">
        <f t="shared" si="19"/>
        <v>690</v>
      </c>
      <c r="BP40" s="25">
        <f t="shared" si="33"/>
        <v>851.64099999999996</v>
      </c>
      <c r="BQ40" s="25">
        <f t="shared" si="20"/>
        <v>123.42623188405797</v>
      </c>
      <c r="BR40" s="25">
        <f t="shared" si="21"/>
        <v>35.77571938668347</v>
      </c>
      <c r="BS40" s="25">
        <v>2380.5</v>
      </c>
      <c r="BT40" s="25">
        <v>690</v>
      </c>
      <c r="BU40" s="25">
        <v>851.64099999999996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5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5">
        <v>10670</v>
      </c>
      <c r="CO40" s="25">
        <v>4801.5</v>
      </c>
      <c r="CP40" s="25">
        <v>948.10799999999995</v>
      </c>
      <c r="CQ40" s="25">
        <v>2800</v>
      </c>
      <c r="CR40" s="25">
        <v>930</v>
      </c>
      <c r="CS40" s="25">
        <v>760.476</v>
      </c>
      <c r="CT40" s="25">
        <v>0</v>
      </c>
      <c r="CU40" s="25">
        <v>0</v>
      </c>
      <c r="CV40" s="25">
        <v>0</v>
      </c>
      <c r="CW40" s="25">
        <v>0</v>
      </c>
      <c r="CX40" s="25">
        <v>0</v>
      </c>
      <c r="CY40" s="2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36.54</v>
      </c>
      <c r="DF40" s="25">
        <v>0</v>
      </c>
      <c r="DG40" s="25">
        <f t="shared" si="22"/>
        <v>89485.700000000012</v>
      </c>
      <c r="DH40" s="25">
        <f t="shared" si="23"/>
        <v>40790.100000000006</v>
      </c>
      <c r="DI40" s="25">
        <f t="shared" si="24"/>
        <v>33526.092499999999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5">
        <v>0</v>
      </c>
      <c r="DS40" s="25">
        <v>0</v>
      </c>
      <c r="DT40" s="25">
        <v>0</v>
      </c>
      <c r="DU40" s="25">
        <v>0</v>
      </c>
      <c r="DV40" s="25">
        <v>0</v>
      </c>
      <c r="DW40" s="25">
        <v>900</v>
      </c>
      <c r="DX40" s="25">
        <v>0</v>
      </c>
      <c r="DY40" s="25">
        <v>2000</v>
      </c>
      <c r="DZ40" s="25">
        <f t="shared" si="34"/>
        <v>1000</v>
      </c>
      <c r="EA40" s="25">
        <v>2000</v>
      </c>
      <c r="EB40" s="25">
        <v>0</v>
      </c>
      <c r="EC40" s="25">
        <f t="shared" si="25"/>
        <v>2000</v>
      </c>
      <c r="ED40" s="25">
        <f t="shared" si="25"/>
        <v>1900</v>
      </c>
      <c r="EE40" s="25">
        <f t="shared" si="26"/>
        <v>2000</v>
      </c>
      <c r="EH40" s="26"/>
      <c r="EJ40" s="26"/>
      <c r="EK40" s="26"/>
      <c r="EM40" s="26"/>
    </row>
    <row r="41" spans="1:143" s="27" customFormat="1" ht="21.75" customHeight="1">
      <c r="A41" s="16">
        <v>32</v>
      </c>
      <c r="B41" s="24" t="s">
        <v>75</v>
      </c>
      <c r="C41" s="25">
        <v>6132.5406999999996</v>
      </c>
      <c r="D41" s="25">
        <v>1454.4280000000001</v>
      </c>
      <c r="E41" s="25">
        <f t="shared" si="27"/>
        <v>27776.1</v>
      </c>
      <c r="F41" s="25">
        <f t="shared" si="28"/>
        <v>11042.375</v>
      </c>
      <c r="G41" s="25">
        <f t="shared" si="0"/>
        <v>9645.5571</v>
      </c>
      <c r="H41" s="25">
        <f t="shared" si="1"/>
        <v>87.350385220570757</v>
      </c>
      <c r="I41" s="25">
        <f t="shared" si="2"/>
        <v>34.726103016622204</v>
      </c>
      <c r="J41" s="25">
        <f t="shared" si="3"/>
        <v>17343.300000000003</v>
      </c>
      <c r="K41" s="25">
        <f t="shared" si="4"/>
        <v>5825.9750000000004</v>
      </c>
      <c r="L41" s="25">
        <f t="shared" si="5"/>
        <v>5137.5571</v>
      </c>
      <c r="M41" s="25">
        <f t="shared" si="6"/>
        <v>88.183644797651894</v>
      </c>
      <c r="N41" s="25">
        <f t="shared" si="7"/>
        <v>29.622719436324108</v>
      </c>
      <c r="O41" s="25">
        <f t="shared" si="8"/>
        <v>8006.1</v>
      </c>
      <c r="P41" s="25">
        <f t="shared" si="9"/>
        <v>2799.9750000000004</v>
      </c>
      <c r="Q41" s="25">
        <f t="shared" si="10"/>
        <v>3345.6931</v>
      </c>
      <c r="R41" s="25">
        <f t="shared" si="11"/>
        <v>119.49010616166214</v>
      </c>
      <c r="S41" s="25">
        <f t="shared" si="12"/>
        <v>41.789299409200481</v>
      </c>
      <c r="T41" s="25">
        <v>2849.5</v>
      </c>
      <c r="U41" s="25">
        <v>1282.2750000000001</v>
      </c>
      <c r="V41" s="25">
        <v>42.351100000000002</v>
      </c>
      <c r="W41" s="25">
        <f t="shared" si="29"/>
        <v>3.3028094597492736</v>
      </c>
      <c r="X41" s="25">
        <f t="shared" si="30"/>
        <v>1.4862642568871733</v>
      </c>
      <c r="Y41" s="25">
        <v>5032.6000000000004</v>
      </c>
      <c r="Z41" s="25">
        <v>1300</v>
      </c>
      <c r="AA41" s="25">
        <v>540.82600000000002</v>
      </c>
      <c r="AB41" s="25">
        <f t="shared" si="13"/>
        <v>41.601999999999997</v>
      </c>
      <c r="AC41" s="25">
        <f t="shared" si="14"/>
        <v>10.746453125620951</v>
      </c>
      <c r="AD41" s="25">
        <v>5156.6000000000004</v>
      </c>
      <c r="AE41" s="25">
        <v>1517.7</v>
      </c>
      <c r="AF41" s="25">
        <v>3303.3420000000001</v>
      </c>
      <c r="AG41" s="25">
        <f t="shared" si="31"/>
        <v>217.65447716940108</v>
      </c>
      <c r="AH41" s="25">
        <f t="shared" si="32"/>
        <v>64.060466198658034</v>
      </c>
      <c r="AI41" s="25">
        <v>698</v>
      </c>
      <c r="AJ41" s="25">
        <v>211</v>
      </c>
      <c r="AK41" s="25">
        <v>211</v>
      </c>
      <c r="AL41" s="25">
        <f t="shared" si="15"/>
        <v>100</v>
      </c>
      <c r="AM41" s="25">
        <f t="shared" si="16"/>
        <v>30.229226361031518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10432.799999999999</v>
      </c>
      <c r="AZ41" s="25">
        <v>5216.3999999999996</v>
      </c>
      <c r="BA41" s="25">
        <v>4508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f t="shared" si="19"/>
        <v>1106.5999999999999</v>
      </c>
      <c r="BO41" s="25">
        <f t="shared" si="19"/>
        <v>390</v>
      </c>
      <c r="BP41" s="25">
        <f t="shared" si="33"/>
        <v>440</v>
      </c>
      <c r="BQ41" s="25">
        <f t="shared" si="20"/>
        <v>112.82051282051282</v>
      </c>
      <c r="BR41" s="25">
        <f t="shared" si="21"/>
        <v>39.761431411530815</v>
      </c>
      <c r="BS41" s="25">
        <v>1106.5999999999999</v>
      </c>
      <c r="BT41" s="25">
        <v>390</v>
      </c>
      <c r="BU41" s="25">
        <v>440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5">
        <v>0</v>
      </c>
      <c r="CE41" s="25">
        <v>0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5">
        <v>2200</v>
      </c>
      <c r="CO41" s="25">
        <v>990.00000000000011</v>
      </c>
      <c r="CP41" s="25">
        <v>212</v>
      </c>
      <c r="CQ41" s="25">
        <v>700</v>
      </c>
      <c r="CR41" s="25">
        <v>340</v>
      </c>
      <c r="CS41" s="25">
        <v>212</v>
      </c>
      <c r="CT41" s="25">
        <v>0</v>
      </c>
      <c r="CU41" s="25">
        <v>0</v>
      </c>
      <c r="CV41" s="25">
        <v>0</v>
      </c>
      <c r="CW41" s="25">
        <v>0</v>
      </c>
      <c r="CX41" s="25">
        <v>0</v>
      </c>
      <c r="CY41" s="25">
        <v>0</v>
      </c>
      <c r="CZ41" s="25">
        <v>0</v>
      </c>
      <c r="DA41" s="25">
        <v>0</v>
      </c>
      <c r="DB41" s="25">
        <v>0</v>
      </c>
      <c r="DC41" s="25">
        <v>300</v>
      </c>
      <c r="DD41" s="25">
        <v>135</v>
      </c>
      <c r="DE41" s="25">
        <v>388.03800000000001</v>
      </c>
      <c r="DF41" s="25">
        <v>0</v>
      </c>
      <c r="DG41" s="25">
        <f t="shared" si="22"/>
        <v>27776.1</v>
      </c>
      <c r="DH41" s="25">
        <f t="shared" si="23"/>
        <v>11042.375</v>
      </c>
      <c r="DI41" s="25">
        <f t="shared" si="24"/>
        <v>9645.5571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5">
        <v>0</v>
      </c>
      <c r="DS41" s="25">
        <v>0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f t="shared" si="34"/>
        <v>0</v>
      </c>
      <c r="EA41" s="25">
        <v>0</v>
      </c>
      <c r="EB41" s="25">
        <v>0</v>
      </c>
      <c r="EC41" s="25">
        <f t="shared" si="25"/>
        <v>0</v>
      </c>
      <c r="ED41" s="25">
        <f t="shared" si="25"/>
        <v>0</v>
      </c>
      <c r="EE41" s="25">
        <f t="shared" si="26"/>
        <v>0</v>
      </c>
      <c r="EH41" s="26"/>
      <c r="EJ41" s="26"/>
      <c r="EK41" s="26"/>
      <c r="EM41" s="26"/>
    </row>
    <row r="42" spans="1:143" s="27" customFormat="1" ht="21.75" customHeight="1">
      <c r="A42" s="16">
        <v>33</v>
      </c>
      <c r="B42" s="24" t="s">
        <v>76</v>
      </c>
      <c r="C42" s="25">
        <v>5103.1791999999996</v>
      </c>
      <c r="D42" s="25">
        <v>35.665599999999998</v>
      </c>
      <c r="E42" s="25">
        <f t="shared" si="27"/>
        <v>16476.900000000001</v>
      </c>
      <c r="F42" s="25">
        <f t="shared" si="28"/>
        <v>8219.2650000000012</v>
      </c>
      <c r="G42" s="25">
        <f t="shared" ref="G42:G51" si="35">DI42+EE42-EA42</f>
        <v>7145.3122999999996</v>
      </c>
      <c r="H42" s="25">
        <f t="shared" si="1"/>
        <v>86.93371365931138</v>
      </c>
      <c r="I42" s="25">
        <f t="shared" si="2"/>
        <v>43.365634919189887</v>
      </c>
      <c r="J42" s="25">
        <f t="shared" si="3"/>
        <v>4349.7</v>
      </c>
      <c r="K42" s="25">
        <f t="shared" si="4"/>
        <v>2155.665</v>
      </c>
      <c r="L42" s="25">
        <f t="shared" si="5"/>
        <v>1767.4123</v>
      </c>
      <c r="M42" s="25">
        <f t="shared" si="6"/>
        <v>81.989191270443229</v>
      </c>
      <c r="N42" s="25">
        <f t="shared" si="7"/>
        <v>40.632970089891259</v>
      </c>
      <c r="O42" s="25">
        <f t="shared" si="8"/>
        <v>1770</v>
      </c>
      <c r="P42" s="25">
        <f t="shared" si="9"/>
        <v>885</v>
      </c>
      <c r="Q42" s="25">
        <f t="shared" si="10"/>
        <v>833.54430000000002</v>
      </c>
      <c r="R42" s="25">
        <f t="shared" si="11"/>
        <v>94.18579661016949</v>
      </c>
      <c r="S42" s="25">
        <f t="shared" si="12"/>
        <v>47.092898305084745</v>
      </c>
      <c r="T42" s="25">
        <v>270</v>
      </c>
      <c r="U42" s="25">
        <v>121.50000000000001</v>
      </c>
      <c r="V42" s="25">
        <v>73.672300000000007</v>
      </c>
      <c r="W42" s="25">
        <f t="shared" si="29"/>
        <v>60.635637860082305</v>
      </c>
      <c r="X42" s="25">
        <f t="shared" si="30"/>
        <v>27.28603703703704</v>
      </c>
      <c r="Y42" s="25">
        <v>1500</v>
      </c>
      <c r="Z42" s="25">
        <v>750</v>
      </c>
      <c r="AA42" s="25">
        <v>575.98199999999997</v>
      </c>
      <c r="AB42" s="25">
        <f t="shared" si="13"/>
        <v>76.797600000000003</v>
      </c>
      <c r="AC42" s="25">
        <f t="shared" si="14"/>
        <v>38.398800000000001</v>
      </c>
      <c r="AD42" s="25">
        <v>1500</v>
      </c>
      <c r="AE42" s="25">
        <v>763.5</v>
      </c>
      <c r="AF42" s="25">
        <v>759.87199999999996</v>
      </c>
      <c r="AG42" s="25">
        <f t="shared" si="31"/>
        <v>99.524819908316957</v>
      </c>
      <c r="AH42" s="25">
        <f t="shared" si="32"/>
        <v>50.658133333333332</v>
      </c>
      <c r="AI42" s="25">
        <v>300</v>
      </c>
      <c r="AJ42" s="25">
        <v>150</v>
      </c>
      <c r="AK42" s="25">
        <v>62</v>
      </c>
      <c r="AL42" s="25">
        <f t="shared" si="15"/>
        <v>41.333333333333336</v>
      </c>
      <c r="AM42" s="25">
        <f t="shared" si="16"/>
        <v>20.666666666666668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12127.2</v>
      </c>
      <c r="AZ42" s="25">
        <v>6063.6</v>
      </c>
      <c r="BA42" s="25">
        <v>5377.9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f t="shared" ref="BN42:BO51" si="36">BS42+BV42+BY42+CB42</f>
        <v>400</v>
      </c>
      <c r="BO42" s="25">
        <f t="shared" si="36"/>
        <v>199.8</v>
      </c>
      <c r="BP42" s="25">
        <f t="shared" ref="BP42:BP51" si="37">BU42+BX42+CA42+CD42</f>
        <v>213.6</v>
      </c>
      <c r="BQ42" s="25">
        <f t="shared" si="20"/>
        <v>106.9069069069069</v>
      </c>
      <c r="BR42" s="25">
        <f t="shared" si="21"/>
        <v>53.400000000000006</v>
      </c>
      <c r="BS42" s="25">
        <v>400</v>
      </c>
      <c r="BT42" s="25">
        <v>199.8</v>
      </c>
      <c r="BU42" s="25">
        <v>213.6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5">
        <v>0</v>
      </c>
      <c r="CE42" s="2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5">
        <v>300</v>
      </c>
      <c r="CO42" s="25">
        <v>135</v>
      </c>
      <c r="CP42" s="25">
        <v>82.25</v>
      </c>
      <c r="CQ42" s="25">
        <v>300</v>
      </c>
      <c r="CR42" s="25">
        <v>150</v>
      </c>
      <c r="CS42" s="25">
        <v>82.25</v>
      </c>
      <c r="CT42" s="25">
        <v>0</v>
      </c>
      <c r="CU42" s="25">
        <v>0</v>
      </c>
      <c r="CV42" s="25">
        <v>0</v>
      </c>
      <c r="CW42" s="25">
        <v>0</v>
      </c>
      <c r="CX42" s="25">
        <v>0</v>
      </c>
      <c r="CY42" s="25">
        <v>0</v>
      </c>
      <c r="CZ42" s="25">
        <v>0</v>
      </c>
      <c r="DA42" s="25">
        <v>0</v>
      </c>
      <c r="DB42" s="25">
        <v>0</v>
      </c>
      <c r="DC42" s="25">
        <v>79.7</v>
      </c>
      <c r="DD42" s="25">
        <v>35.865000000000002</v>
      </c>
      <c r="DE42" s="25">
        <v>3.5999999999999997E-2</v>
      </c>
      <c r="DF42" s="25">
        <v>0</v>
      </c>
      <c r="DG42" s="25">
        <f t="shared" si="22"/>
        <v>16476.900000000001</v>
      </c>
      <c r="DH42" s="25">
        <f t="shared" si="23"/>
        <v>8219.2650000000012</v>
      </c>
      <c r="DI42" s="25">
        <f t="shared" si="24"/>
        <v>7145.3122999999996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5">
        <v>0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f t="shared" si="34"/>
        <v>0</v>
      </c>
      <c r="EA42" s="25">
        <v>0</v>
      </c>
      <c r="EB42" s="25">
        <v>0</v>
      </c>
      <c r="EC42" s="25">
        <f t="shared" ref="EC42:ED51" si="38">DJ42+DM42+DP42+DS42+DV42+DY42</f>
        <v>0</v>
      </c>
      <c r="ED42" s="25">
        <f t="shared" si="38"/>
        <v>0</v>
      </c>
      <c r="EE42" s="25">
        <f t="shared" si="26"/>
        <v>0</v>
      </c>
      <c r="EH42" s="26"/>
      <c r="EJ42" s="26"/>
      <c r="EK42" s="26"/>
      <c r="EM42" s="26"/>
    </row>
    <row r="43" spans="1:143" s="27" customFormat="1" ht="21.75" customHeight="1">
      <c r="A43" s="16">
        <v>34</v>
      </c>
      <c r="B43" s="24" t="s">
        <v>77</v>
      </c>
      <c r="C43" s="25">
        <v>2523.4708000000001</v>
      </c>
      <c r="D43" s="25">
        <v>5224.9247999999998</v>
      </c>
      <c r="E43" s="25">
        <f t="shared" si="27"/>
        <v>79997.5</v>
      </c>
      <c r="F43" s="25">
        <f t="shared" si="28"/>
        <v>37954.699999999997</v>
      </c>
      <c r="G43" s="25">
        <f t="shared" si="35"/>
        <v>26651.932899999996</v>
      </c>
      <c r="H43" s="25">
        <f t="shared" si="1"/>
        <v>70.220375605656216</v>
      </c>
      <c r="I43" s="25">
        <f t="shared" si="2"/>
        <v>33.315957248664013</v>
      </c>
      <c r="J43" s="25">
        <f t="shared" si="3"/>
        <v>33280.300000000003</v>
      </c>
      <c r="K43" s="25">
        <f t="shared" si="4"/>
        <v>14596.1</v>
      </c>
      <c r="L43" s="25">
        <f t="shared" si="5"/>
        <v>5947.3329000000003</v>
      </c>
      <c r="M43" s="25">
        <f t="shared" si="6"/>
        <v>40.746041065764146</v>
      </c>
      <c r="N43" s="25">
        <f t="shared" si="7"/>
        <v>17.870430555013026</v>
      </c>
      <c r="O43" s="25">
        <f t="shared" si="8"/>
        <v>5160</v>
      </c>
      <c r="P43" s="25">
        <f t="shared" si="9"/>
        <v>2360</v>
      </c>
      <c r="Q43" s="25">
        <f t="shared" si="10"/>
        <v>2535.2199000000001</v>
      </c>
      <c r="R43" s="25">
        <f t="shared" si="11"/>
        <v>107.4245720338983</v>
      </c>
      <c r="S43" s="25">
        <f t="shared" si="12"/>
        <v>49.132168604651163</v>
      </c>
      <c r="T43" s="25">
        <v>360</v>
      </c>
      <c r="U43" s="25">
        <v>162</v>
      </c>
      <c r="V43" s="25">
        <v>55.305900000000001</v>
      </c>
      <c r="W43" s="25">
        <f t="shared" si="29"/>
        <v>34.139444444444443</v>
      </c>
      <c r="X43" s="25">
        <f t="shared" si="30"/>
        <v>15.36275</v>
      </c>
      <c r="Y43" s="25">
        <v>4212</v>
      </c>
      <c r="Z43" s="25">
        <v>1450</v>
      </c>
      <c r="AA43" s="25">
        <v>1235.4269999999999</v>
      </c>
      <c r="AB43" s="25">
        <f t="shared" si="13"/>
        <v>85.201862068965511</v>
      </c>
      <c r="AC43" s="25">
        <f t="shared" si="14"/>
        <v>29.331125356125355</v>
      </c>
      <c r="AD43" s="25">
        <v>4800</v>
      </c>
      <c r="AE43" s="25">
        <v>2198</v>
      </c>
      <c r="AF43" s="25">
        <v>2479.9140000000002</v>
      </c>
      <c r="AG43" s="25">
        <f t="shared" si="31"/>
        <v>112.82593266606007</v>
      </c>
      <c r="AH43" s="25">
        <f t="shared" si="32"/>
        <v>51.664875000000002</v>
      </c>
      <c r="AI43" s="25">
        <v>484.4</v>
      </c>
      <c r="AJ43" s="25">
        <v>230</v>
      </c>
      <c r="AK43" s="25">
        <v>196.8</v>
      </c>
      <c r="AL43" s="25">
        <f t="shared" si="15"/>
        <v>85.565217391304344</v>
      </c>
      <c r="AM43" s="25">
        <f t="shared" si="16"/>
        <v>40.627580511973584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46717.2</v>
      </c>
      <c r="AZ43" s="25">
        <v>23358.6</v>
      </c>
      <c r="BA43" s="25">
        <v>20704.599999999999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f t="shared" si="36"/>
        <v>165.9</v>
      </c>
      <c r="BO43" s="25">
        <f t="shared" si="36"/>
        <v>90</v>
      </c>
      <c r="BP43" s="25">
        <f t="shared" si="37"/>
        <v>20</v>
      </c>
      <c r="BQ43" s="25">
        <f t="shared" si="20"/>
        <v>22.222222222222221</v>
      </c>
      <c r="BR43" s="25">
        <f t="shared" si="21"/>
        <v>12.055455093429776</v>
      </c>
      <c r="BS43" s="25">
        <v>165.9</v>
      </c>
      <c r="BT43" s="25">
        <v>90</v>
      </c>
      <c r="BU43" s="25">
        <v>20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5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5">
        <v>9000</v>
      </c>
      <c r="CO43" s="25">
        <v>4050.0000000000005</v>
      </c>
      <c r="CP43" s="25">
        <v>1233.3689999999999</v>
      </c>
      <c r="CQ43" s="25">
        <v>3800</v>
      </c>
      <c r="CR43" s="25">
        <v>1730</v>
      </c>
      <c r="CS43" s="25">
        <v>1233.3689999999999</v>
      </c>
      <c r="CT43" s="25">
        <v>13000</v>
      </c>
      <c r="CU43" s="25">
        <v>5850</v>
      </c>
      <c r="CV43" s="25">
        <v>726.51700000000005</v>
      </c>
      <c r="CW43" s="25">
        <v>0</v>
      </c>
      <c r="CX43" s="25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1258</v>
      </c>
      <c r="DD43" s="25">
        <v>566.1</v>
      </c>
      <c r="DE43" s="25">
        <v>0</v>
      </c>
      <c r="DF43" s="25">
        <v>0</v>
      </c>
      <c r="DG43" s="25">
        <f t="shared" si="22"/>
        <v>79997.5</v>
      </c>
      <c r="DH43" s="25">
        <f t="shared" si="23"/>
        <v>37954.699999999997</v>
      </c>
      <c r="DI43" s="25">
        <f t="shared" si="24"/>
        <v>26651.932899999996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5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f t="shared" si="34"/>
        <v>0</v>
      </c>
      <c r="EA43" s="25">
        <v>0</v>
      </c>
      <c r="EB43" s="25">
        <v>0</v>
      </c>
      <c r="EC43" s="25">
        <f t="shared" si="38"/>
        <v>0</v>
      </c>
      <c r="ED43" s="25">
        <f t="shared" si="38"/>
        <v>0</v>
      </c>
      <c r="EE43" s="25">
        <f t="shared" si="26"/>
        <v>0</v>
      </c>
      <c r="EH43" s="26"/>
      <c r="EJ43" s="26"/>
      <c r="EK43" s="26"/>
      <c r="EM43" s="26"/>
    </row>
    <row r="44" spans="1:143" s="27" customFormat="1" ht="21.75" customHeight="1">
      <c r="A44" s="16">
        <v>35</v>
      </c>
      <c r="B44" s="28" t="s">
        <v>78</v>
      </c>
      <c r="C44" s="25">
        <v>8340.9451000000008</v>
      </c>
      <c r="D44" s="25">
        <v>9285.3011999999999</v>
      </c>
      <c r="E44" s="25">
        <f t="shared" si="27"/>
        <v>34252.400000000001</v>
      </c>
      <c r="F44" s="25">
        <f t="shared" si="28"/>
        <v>17038.2</v>
      </c>
      <c r="G44" s="25">
        <f t="shared" si="35"/>
        <v>13083.659099999999</v>
      </c>
      <c r="H44" s="25">
        <f t="shared" si="1"/>
        <v>76.790148607247232</v>
      </c>
      <c r="I44" s="25">
        <f t="shared" si="2"/>
        <v>38.197787892235283</v>
      </c>
      <c r="J44" s="25">
        <f t="shared" si="3"/>
        <v>9926</v>
      </c>
      <c r="K44" s="25">
        <f t="shared" si="4"/>
        <v>4875</v>
      </c>
      <c r="L44" s="25">
        <f t="shared" si="5"/>
        <v>2947.7590999999998</v>
      </c>
      <c r="M44" s="25">
        <f t="shared" si="6"/>
        <v>60.466853333333326</v>
      </c>
      <c r="N44" s="25">
        <f t="shared" si="7"/>
        <v>29.697351400362681</v>
      </c>
      <c r="O44" s="25">
        <f t="shared" si="8"/>
        <v>4166</v>
      </c>
      <c r="P44" s="25">
        <f t="shared" si="9"/>
        <v>2100</v>
      </c>
      <c r="Q44" s="25">
        <f t="shared" si="10"/>
        <v>1388.5971</v>
      </c>
      <c r="R44" s="25">
        <f t="shared" si="11"/>
        <v>66.123671428571427</v>
      </c>
      <c r="S44" s="25">
        <f t="shared" si="12"/>
        <v>33.331663466154581</v>
      </c>
      <c r="T44" s="25">
        <v>66</v>
      </c>
      <c r="U44" s="25">
        <v>29.700000000000003</v>
      </c>
      <c r="V44" s="25">
        <v>43.292099999999998</v>
      </c>
      <c r="W44" s="25">
        <f t="shared" si="29"/>
        <v>145.76464646464643</v>
      </c>
      <c r="X44" s="25">
        <f t="shared" si="30"/>
        <v>65.594090909090909</v>
      </c>
      <c r="Y44" s="25">
        <v>3100</v>
      </c>
      <c r="Z44" s="25">
        <v>1560</v>
      </c>
      <c r="AA44" s="25">
        <v>1153.3989999999999</v>
      </c>
      <c r="AB44" s="25">
        <f t="shared" si="13"/>
        <v>73.935833333333321</v>
      </c>
      <c r="AC44" s="25">
        <f t="shared" si="14"/>
        <v>37.206419354838701</v>
      </c>
      <c r="AD44" s="25">
        <v>4100</v>
      </c>
      <c r="AE44" s="25">
        <v>2070.3000000000002</v>
      </c>
      <c r="AF44" s="25">
        <v>1345.3050000000001</v>
      </c>
      <c r="AG44" s="25">
        <f t="shared" si="31"/>
        <v>64.981162150412985</v>
      </c>
      <c r="AH44" s="25">
        <f t="shared" si="32"/>
        <v>32.812317073170732</v>
      </c>
      <c r="AI44" s="25">
        <v>350</v>
      </c>
      <c r="AJ44" s="25">
        <v>150</v>
      </c>
      <c r="AK44" s="25">
        <v>120</v>
      </c>
      <c r="AL44" s="25">
        <f t="shared" si="15"/>
        <v>80</v>
      </c>
      <c r="AM44" s="25">
        <f t="shared" si="16"/>
        <v>34.285714285714285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24326.400000000001</v>
      </c>
      <c r="AZ44" s="25">
        <v>12163.2</v>
      </c>
      <c r="BA44" s="25">
        <v>10135.9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f t="shared" si="36"/>
        <v>510</v>
      </c>
      <c r="BO44" s="25">
        <f t="shared" si="36"/>
        <v>255</v>
      </c>
      <c r="BP44" s="25">
        <f t="shared" si="37"/>
        <v>6</v>
      </c>
      <c r="BQ44" s="25">
        <f t="shared" si="20"/>
        <v>2.3529411764705883</v>
      </c>
      <c r="BR44" s="25">
        <f t="shared" si="21"/>
        <v>1.1764705882352942</v>
      </c>
      <c r="BS44" s="25">
        <v>510</v>
      </c>
      <c r="BT44" s="25">
        <v>255</v>
      </c>
      <c r="BU44" s="25">
        <v>6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5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25">
        <v>1600</v>
      </c>
      <c r="CO44" s="25">
        <v>720.00000000000011</v>
      </c>
      <c r="CP44" s="25">
        <v>212.87299999999999</v>
      </c>
      <c r="CQ44" s="25">
        <v>1300</v>
      </c>
      <c r="CR44" s="25">
        <v>550</v>
      </c>
      <c r="CS44" s="25">
        <v>212.87299999999999</v>
      </c>
      <c r="CT44" s="25">
        <v>0</v>
      </c>
      <c r="CU44" s="25">
        <v>0</v>
      </c>
      <c r="CV44" s="25">
        <v>0</v>
      </c>
      <c r="CW44" s="25">
        <v>0</v>
      </c>
      <c r="CX44" s="25">
        <v>0</v>
      </c>
      <c r="CY44" s="25">
        <v>0</v>
      </c>
      <c r="CZ44" s="25">
        <v>0</v>
      </c>
      <c r="DA44" s="25">
        <v>0</v>
      </c>
      <c r="DB44" s="25">
        <v>0</v>
      </c>
      <c r="DC44" s="25">
        <v>200</v>
      </c>
      <c r="DD44" s="25">
        <v>90.000000000000014</v>
      </c>
      <c r="DE44" s="25">
        <v>66.89</v>
      </c>
      <c r="DF44" s="25">
        <v>0</v>
      </c>
      <c r="DG44" s="25">
        <f t="shared" si="22"/>
        <v>34252.400000000001</v>
      </c>
      <c r="DH44" s="25">
        <f t="shared" si="23"/>
        <v>17038.2</v>
      </c>
      <c r="DI44" s="25">
        <f t="shared" si="24"/>
        <v>13083.659099999999</v>
      </c>
      <c r="DJ44" s="25">
        <v>0</v>
      </c>
      <c r="DK44" s="25">
        <v>0</v>
      </c>
      <c r="DL44" s="25">
        <v>0</v>
      </c>
      <c r="DM44" s="25">
        <v>0</v>
      </c>
      <c r="DN44" s="25">
        <v>0</v>
      </c>
      <c r="DO44" s="25">
        <v>0</v>
      </c>
      <c r="DP44" s="25">
        <v>0</v>
      </c>
      <c r="DQ44" s="25">
        <v>0</v>
      </c>
      <c r="DR44" s="25">
        <v>0</v>
      </c>
      <c r="DS44" s="25">
        <v>0</v>
      </c>
      <c r="DT44" s="25">
        <v>0</v>
      </c>
      <c r="DU44" s="25">
        <v>0</v>
      </c>
      <c r="DV44" s="25">
        <v>0</v>
      </c>
      <c r="DW44" s="25">
        <v>0</v>
      </c>
      <c r="DX44" s="25">
        <v>0</v>
      </c>
      <c r="DY44" s="25">
        <v>0</v>
      </c>
      <c r="DZ44" s="25">
        <f t="shared" si="34"/>
        <v>0</v>
      </c>
      <c r="EA44" s="25">
        <v>0</v>
      </c>
      <c r="EB44" s="25">
        <v>0</v>
      </c>
      <c r="EC44" s="25">
        <f t="shared" si="38"/>
        <v>0</v>
      </c>
      <c r="ED44" s="25">
        <f t="shared" si="38"/>
        <v>0</v>
      </c>
      <c r="EE44" s="25">
        <f t="shared" si="26"/>
        <v>0</v>
      </c>
      <c r="EH44" s="26"/>
      <c r="EJ44" s="26"/>
      <c r="EK44" s="26"/>
      <c r="EM44" s="26"/>
    </row>
    <row r="45" spans="1:143" s="27" customFormat="1" ht="21.75" customHeight="1">
      <c r="A45" s="16">
        <v>36</v>
      </c>
      <c r="B45" s="24" t="s">
        <v>79</v>
      </c>
      <c r="C45" s="25">
        <v>25722.728299999999</v>
      </c>
      <c r="D45" s="25">
        <v>14684.5682</v>
      </c>
      <c r="E45" s="25">
        <f t="shared" si="27"/>
        <v>219387.4</v>
      </c>
      <c r="F45" s="25">
        <f t="shared" si="28"/>
        <v>93524</v>
      </c>
      <c r="G45" s="25">
        <f t="shared" si="35"/>
        <v>73119.801800000016</v>
      </c>
      <c r="H45" s="25">
        <f t="shared" si="1"/>
        <v>78.182928232325409</v>
      </c>
      <c r="I45" s="25">
        <f t="shared" si="2"/>
        <v>33.329079883347909</v>
      </c>
      <c r="J45" s="25">
        <f t="shared" si="3"/>
        <v>126345.4</v>
      </c>
      <c r="K45" s="25">
        <f t="shared" si="4"/>
        <v>47003</v>
      </c>
      <c r="L45" s="25">
        <f t="shared" si="5"/>
        <v>30632.701800000003</v>
      </c>
      <c r="M45" s="25">
        <f t="shared" si="6"/>
        <v>65.171801374380365</v>
      </c>
      <c r="N45" s="25">
        <f t="shared" si="7"/>
        <v>24.245205444756994</v>
      </c>
      <c r="O45" s="25">
        <f t="shared" si="8"/>
        <v>46855.4</v>
      </c>
      <c r="P45" s="25">
        <f t="shared" si="9"/>
        <v>15000</v>
      </c>
      <c r="Q45" s="25">
        <f t="shared" si="10"/>
        <v>12524.166799999999</v>
      </c>
      <c r="R45" s="25">
        <f t="shared" si="11"/>
        <v>83.494445333333317</v>
      </c>
      <c r="S45" s="25">
        <f t="shared" si="12"/>
        <v>26.729398959351535</v>
      </c>
      <c r="T45" s="25">
        <v>15155.6</v>
      </c>
      <c r="U45" s="25">
        <v>4735.1000000000004</v>
      </c>
      <c r="V45" s="25">
        <v>3300.3308000000002</v>
      </c>
      <c r="W45" s="25">
        <f t="shared" si="29"/>
        <v>69.699284070030203</v>
      </c>
      <c r="X45" s="25">
        <f t="shared" si="30"/>
        <v>21.776312386180685</v>
      </c>
      <c r="Y45" s="25">
        <v>18150</v>
      </c>
      <c r="Z45" s="25">
        <v>6000</v>
      </c>
      <c r="AA45" s="25">
        <v>3260.9070000000002</v>
      </c>
      <c r="AB45" s="25">
        <f t="shared" si="13"/>
        <v>54.348450000000007</v>
      </c>
      <c r="AC45" s="25">
        <f t="shared" si="14"/>
        <v>17.966429752066116</v>
      </c>
      <c r="AD45" s="25">
        <v>31699.8</v>
      </c>
      <c r="AE45" s="25">
        <v>10264.9</v>
      </c>
      <c r="AF45" s="25">
        <v>9223.8359999999993</v>
      </c>
      <c r="AG45" s="25">
        <f t="shared" si="31"/>
        <v>89.858021023098118</v>
      </c>
      <c r="AH45" s="25">
        <f t="shared" si="32"/>
        <v>29.097458028126361</v>
      </c>
      <c r="AI45" s="25">
        <v>5500</v>
      </c>
      <c r="AJ45" s="25">
        <v>2500</v>
      </c>
      <c r="AK45" s="25">
        <v>1892.1</v>
      </c>
      <c r="AL45" s="25">
        <f t="shared" si="15"/>
        <v>75.683999999999997</v>
      </c>
      <c r="AM45" s="25">
        <f t="shared" si="16"/>
        <v>34.401818181818179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93042</v>
      </c>
      <c r="AZ45" s="25">
        <v>46521</v>
      </c>
      <c r="BA45" s="25">
        <v>38767.5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3719.6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f t="shared" si="36"/>
        <v>16500</v>
      </c>
      <c r="BO45" s="25">
        <f t="shared" si="36"/>
        <v>5800</v>
      </c>
      <c r="BP45" s="25">
        <f t="shared" si="37"/>
        <v>4336.5039999999999</v>
      </c>
      <c r="BQ45" s="25">
        <f t="shared" si="20"/>
        <v>74.767310344827592</v>
      </c>
      <c r="BR45" s="25">
        <f t="shared" si="21"/>
        <v>26.281842424242424</v>
      </c>
      <c r="BS45" s="25">
        <v>15000</v>
      </c>
      <c r="BT45" s="25">
        <v>5125</v>
      </c>
      <c r="BU45" s="25">
        <v>4172.1040000000003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1500</v>
      </c>
      <c r="CC45" s="25">
        <v>675</v>
      </c>
      <c r="CD45" s="25">
        <v>164.4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5">
        <v>38000</v>
      </c>
      <c r="CO45" s="25">
        <v>17100</v>
      </c>
      <c r="CP45" s="25">
        <v>8595.6740000000009</v>
      </c>
      <c r="CQ45" s="25">
        <v>11000</v>
      </c>
      <c r="CR45" s="25">
        <v>4500</v>
      </c>
      <c r="CS45" s="25">
        <v>2560.424</v>
      </c>
      <c r="CT45" s="25">
        <v>0</v>
      </c>
      <c r="CU45" s="25">
        <v>0</v>
      </c>
      <c r="CV45" s="25">
        <v>0</v>
      </c>
      <c r="CW45" s="25">
        <v>0</v>
      </c>
      <c r="CX45" s="25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1340</v>
      </c>
      <c r="DD45" s="25">
        <v>603.00000000000011</v>
      </c>
      <c r="DE45" s="25">
        <v>23.35</v>
      </c>
      <c r="DF45" s="25">
        <v>0</v>
      </c>
      <c r="DG45" s="25">
        <f t="shared" si="22"/>
        <v>219387.4</v>
      </c>
      <c r="DH45" s="25">
        <f t="shared" si="23"/>
        <v>93524</v>
      </c>
      <c r="DI45" s="25">
        <f t="shared" si="24"/>
        <v>73119.801800000016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5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f t="shared" si="34"/>
        <v>0</v>
      </c>
      <c r="EA45" s="25">
        <v>0</v>
      </c>
      <c r="EB45" s="25">
        <v>0</v>
      </c>
      <c r="EC45" s="25">
        <f t="shared" si="38"/>
        <v>0</v>
      </c>
      <c r="ED45" s="25">
        <f t="shared" si="38"/>
        <v>0</v>
      </c>
      <c r="EE45" s="25">
        <f t="shared" si="26"/>
        <v>0</v>
      </c>
      <c r="EH45" s="26"/>
      <c r="EJ45" s="26"/>
      <c r="EK45" s="26"/>
      <c r="EM45" s="26"/>
    </row>
    <row r="46" spans="1:143" s="27" customFormat="1" ht="21.75" customHeight="1">
      <c r="A46" s="16">
        <v>37</v>
      </c>
      <c r="B46" s="24" t="s">
        <v>80</v>
      </c>
      <c r="C46" s="25">
        <v>11444.663</v>
      </c>
      <c r="D46" s="25">
        <v>2031.7370000000001</v>
      </c>
      <c r="E46" s="25">
        <f t="shared" si="27"/>
        <v>66368.899999999994</v>
      </c>
      <c r="F46" s="25">
        <f t="shared" si="28"/>
        <v>29161.224999999999</v>
      </c>
      <c r="G46" s="25">
        <f t="shared" si="35"/>
        <v>21933.094399999998</v>
      </c>
      <c r="H46" s="25">
        <f t="shared" si="1"/>
        <v>75.21321343667833</v>
      </c>
      <c r="I46" s="25">
        <f t="shared" si="2"/>
        <v>33.047247129303031</v>
      </c>
      <c r="J46" s="25">
        <f t="shared" si="3"/>
        <v>23258</v>
      </c>
      <c r="K46" s="25">
        <f t="shared" si="4"/>
        <v>8026</v>
      </c>
      <c r="L46" s="25">
        <f t="shared" si="5"/>
        <v>6226.1944000000003</v>
      </c>
      <c r="M46" s="25">
        <f t="shared" si="6"/>
        <v>77.575310241714433</v>
      </c>
      <c r="N46" s="25">
        <f t="shared" si="7"/>
        <v>26.770119528764297</v>
      </c>
      <c r="O46" s="25">
        <f t="shared" si="8"/>
        <v>9600</v>
      </c>
      <c r="P46" s="25">
        <f t="shared" si="9"/>
        <v>2800</v>
      </c>
      <c r="Q46" s="25">
        <f t="shared" si="10"/>
        <v>2342.1813999999999</v>
      </c>
      <c r="R46" s="25">
        <f t="shared" si="11"/>
        <v>83.649335714285712</v>
      </c>
      <c r="S46" s="25">
        <f t="shared" si="12"/>
        <v>24.397722916666666</v>
      </c>
      <c r="T46" s="25">
        <v>1900</v>
      </c>
      <c r="U46" s="25">
        <v>855.00000000000011</v>
      </c>
      <c r="V46" s="25">
        <v>639.96640000000002</v>
      </c>
      <c r="W46" s="25">
        <f t="shared" si="29"/>
        <v>74.849871345029229</v>
      </c>
      <c r="X46" s="25">
        <f t="shared" si="30"/>
        <v>33.682442105263164</v>
      </c>
      <c r="Y46" s="25">
        <v>2500</v>
      </c>
      <c r="Z46" s="25">
        <v>800</v>
      </c>
      <c r="AA46" s="25">
        <v>592.54999999999995</v>
      </c>
      <c r="AB46" s="25">
        <f t="shared" si="13"/>
        <v>74.068749999999994</v>
      </c>
      <c r="AC46" s="25">
        <f t="shared" si="14"/>
        <v>23.701999999999998</v>
      </c>
      <c r="AD46" s="25">
        <v>7700</v>
      </c>
      <c r="AE46" s="25">
        <v>1945</v>
      </c>
      <c r="AF46" s="25">
        <v>1702.2149999999999</v>
      </c>
      <c r="AG46" s="25">
        <f t="shared" si="31"/>
        <v>87.517480719794335</v>
      </c>
      <c r="AH46" s="25">
        <f t="shared" si="32"/>
        <v>22.106688311688309</v>
      </c>
      <c r="AI46" s="25">
        <v>810</v>
      </c>
      <c r="AJ46" s="25">
        <v>354</v>
      </c>
      <c r="AK46" s="25">
        <v>353.5</v>
      </c>
      <c r="AL46" s="25">
        <f t="shared" si="15"/>
        <v>99.858757062146893</v>
      </c>
      <c r="AM46" s="25">
        <f t="shared" si="16"/>
        <v>43.641975308641975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34706.399999999994</v>
      </c>
      <c r="AZ46" s="25">
        <v>17353.199999999997</v>
      </c>
      <c r="BA46" s="25">
        <v>15706.9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f t="shared" si="36"/>
        <v>2188</v>
      </c>
      <c r="BO46" s="25">
        <f t="shared" si="36"/>
        <v>400</v>
      </c>
      <c r="BP46" s="25">
        <f t="shared" si="37"/>
        <v>848.13300000000004</v>
      </c>
      <c r="BQ46" s="25">
        <f t="shared" si="20"/>
        <v>212.03325000000001</v>
      </c>
      <c r="BR46" s="25">
        <f t="shared" si="21"/>
        <v>38.762934186471668</v>
      </c>
      <c r="BS46" s="25">
        <v>1108</v>
      </c>
      <c r="BT46" s="25">
        <v>198.5</v>
      </c>
      <c r="BU46" s="25">
        <v>548.13300000000004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1080</v>
      </c>
      <c r="CC46" s="25">
        <v>201.5</v>
      </c>
      <c r="CD46" s="25">
        <v>300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5">
        <v>6860</v>
      </c>
      <c r="CO46" s="25">
        <v>3087</v>
      </c>
      <c r="CP46" s="25">
        <v>1127.26</v>
      </c>
      <c r="CQ46" s="25">
        <v>2800</v>
      </c>
      <c r="CR46" s="25">
        <v>1100</v>
      </c>
      <c r="CS46" s="25">
        <v>671.6</v>
      </c>
      <c r="CT46" s="25">
        <v>1000</v>
      </c>
      <c r="CU46" s="25">
        <v>450</v>
      </c>
      <c r="CV46" s="25">
        <v>621.47</v>
      </c>
      <c r="CW46" s="25">
        <v>100</v>
      </c>
      <c r="CX46" s="25">
        <v>45.000000000000007</v>
      </c>
      <c r="CY46" s="25">
        <v>326.10000000000002</v>
      </c>
      <c r="CZ46" s="25">
        <v>0</v>
      </c>
      <c r="DA46" s="25">
        <v>0</v>
      </c>
      <c r="DB46" s="25">
        <v>0</v>
      </c>
      <c r="DC46" s="25">
        <v>200</v>
      </c>
      <c r="DD46" s="25">
        <v>90.000000000000014</v>
      </c>
      <c r="DE46" s="25">
        <v>15</v>
      </c>
      <c r="DF46" s="25">
        <v>0</v>
      </c>
      <c r="DG46" s="25">
        <f t="shared" si="22"/>
        <v>57964.399999999994</v>
      </c>
      <c r="DH46" s="25">
        <f t="shared" si="23"/>
        <v>25379.199999999997</v>
      </c>
      <c r="DI46" s="25">
        <f t="shared" si="24"/>
        <v>21933.094399999998</v>
      </c>
      <c r="DJ46" s="25">
        <v>0</v>
      </c>
      <c r="DK46" s="25">
        <v>0</v>
      </c>
      <c r="DL46" s="25">
        <v>0</v>
      </c>
      <c r="DM46" s="25">
        <v>8404.5</v>
      </c>
      <c r="DN46" s="25">
        <v>3782.0250000000001</v>
      </c>
      <c r="DO46" s="25">
        <v>0</v>
      </c>
      <c r="DP46" s="25">
        <v>0</v>
      </c>
      <c r="DQ46" s="25">
        <v>0</v>
      </c>
      <c r="DR46" s="25">
        <v>0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f t="shared" si="34"/>
        <v>0</v>
      </c>
      <c r="EA46" s="25">
        <v>0</v>
      </c>
      <c r="EB46" s="25">
        <v>0</v>
      </c>
      <c r="EC46" s="25">
        <f t="shared" si="38"/>
        <v>8404.5</v>
      </c>
      <c r="ED46" s="25">
        <f t="shared" si="38"/>
        <v>3782.0250000000001</v>
      </c>
      <c r="EE46" s="25">
        <f t="shared" si="26"/>
        <v>0</v>
      </c>
      <c r="EH46" s="26"/>
      <c r="EJ46" s="26"/>
      <c r="EK46" s="26"/>
      <c r="EM46" s="26"/>
    </row>
    <row r="47" spans="1:143" s="27" customFormat="1" ht="21.75" customHeight="1">
      <c r="A47" s="16">
        <v>38</v>
      </c>
      <c r="B47" s="24" t="s">
        <v>81</v>
      </c>
      <c r="C47" s="25">
        <v>1215.6991</v>
      </c>
      <c r="D47" s="25">
        <v>15061.3732</v>
      </c>
      <c r="E47" s="25">
        <f t="shared" si="27"/>
        <v>334198.69999999995</v>
      </c>
      <c r="F47" s="25">
        <f t="shared" si="28"/>
        <v>166171.34999999998</v>
      </c>
      <c r="G47" s="25">
        <f t="shared" si="35"/>
        <v>137985.3725</v>
      </c>
      <c r="H47" s="25">
        <f t="shared" si="1"/>
        <v>83.038004144517103</v>
      </c>
      <c r="I47" s="25">
        <f t="shared" si="2"/>
        <v>41.28842287537325</v>
      </c>
      <c r="J47" s="25">
        <f t="shared" si="3"/>
        <v>107440</v>
      </c>
      <c r="K47" s="25">
        <f t="shared" si="4"/>
        <v>52792</v>
      </c>
      <c r="L47" s="25">
        <f t="shared" si="5"/>
        <v>34827.672500000001</v>
      </c>
      <c r="M47" s="25">
        <f t="shared" si="6"/>
        <v>65.971496628277009</v>
      </c>
      <c r="N47" s="25">
        <f t="shared" si="7"/>
        <v>32.415927494415484</v>
      </c>
      <c r="O47" s="25">
        <f t="shared" si="8"/>
        <v>44000</v>
      </c>
      <c r="P47" s="25">
        <f t="shared" si="9"/>
        <v>23650</v>
      </c>
      <c r="Q47" s="25">
        <f t="shared" si="10"/>
        <v>15747.9915</v>
      </c>
      <c r="R47" s="25">
        <f t="shared" si="11"/>
        <v>66.587701902748421</v>
      </c>
      <c r="S47" s="25">
        <f t="shared" si="12"/>
        <v>35.790889772727276</v>
      </c>
      <c r="T47" s="25">
        <v>8000</v>
      </c>
      <c r="U47" s="25">
        <v>3600</v>
      </c>
      <c r="V47" s="25">
        <v>2671.1015000000002</v>
      </c>
      <c r="W47" s="25">
        <f t="shared" si="29"/>
        <v>74.197263888888898</v>
      </c>
      <c r="X47" s="25">
        <f t="shared" si="30"/>
        <v>33.388768750000004</v>
      </c>
      <c r="Y47" s="25">
        <v>4000</v>
      </c>
      <c r="Z47" s="25">
        <v>2000</v>
      </c>
      <c r="AA47" s="25">
        <v>1116.3590999999999</v>
      </c>
      <c r="AB47" s="25">
        <f t="shared" si="13"/>
        <v>55.817954999999998</v>
      </c>
      <c r="AC47" s="25">
        <f t="shared" si="14"/>
        <v>27.908977499999999</v>
      </c>
      <c r="AD47" s="25">
        <v>36000</v>
      </c>
      <c r="AE47" s="25">
        <v>20050</v>
      </c>
      <c r="AF47" s="25">
        <v>13076.89</v>
      </c>
      <c r="AG47" s="25">
        <f t="shared" si="31"/>
        <v>65.221396508728176</v>
      </c>
      <c r="AH47" s="25">
        <f t="shared" si="32"/>
        <v>36.324694444444447</v>
      </c>
      <c r="AI47" s="25">
        <v>3150</v>
      </c>
      <c r="AJ47" s="25">
        <v>1525</v>
      </c>
      <c r="AK47" s="25">
        <v>2097.4</v>
      </c>
      <c r="AL47" s="25">
        <f t="shared" si="15"/>
        <v>137.5344262295082</v>
      </c>
      <c r="AM47" s="25">
        <f t="shared" si="16"/>
        <v>66.584126984126996</v>
      </c>
      <c r="AN47" s="25">
        <v>4000</v>
      </c>
      <c r="AO47" s="25">
        <v>2000</v>
      </c>
      <c r="AP47" s="25">
        <v>1224.9000000000001</v>
      </c>
      <c r="AQ47" s="25">
        <f t="shared" si="17"/>
        <v>61.245000000000005</v>
      </c>
      <c r="AR47" s="25">
        <f t="shared" si="18"/>
        <v>30.622500000000002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222091.19999999998</v>
      </c>
      <c r="AZ47" s="25">
        <v>111045.59999999999</v>
      </c>
      <c r="BA47" s="25">
        <v>101446.7</v>
      </c>
      <c r="BB47" s="25">
        <v>0</v>
      </c>
      <c r="BC47" s="25">
        <v>0</v>
      </c>
      <c r="BD47" s="25">
        <v>0</v>
      </c>
      <c r="BE47" s="25">
        <v>4667.5</v>
      </c>
      <c r="BF47" s="25">
        <v>2333.75</v>
      </c>
      <c r="BG47" s="25">
        <v>1711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f t="shared" si="36"/>
        <v>2030</v>
      </c>
      <c r="BO47" s="25">
        <f t="shared" si="36"/>
        <v>1000</v>
      </c>
      <c r="BP47" s="25">
        <f t="shared" si="37"/>
        <v>455.64890000000003</v>
      </c>
      <c r="BQ47" s="25">
        <f t="shared" si="20"/>
        <v>45.564890000000005</v>
      </c>
      <c r="BR47" s="25">
        <f t="shared" si="21"/>
        <v>22.445758620689656</v>
      </c>
      <c r="BS47" s="25">
        <v>2030</v>
      </c>
      <c r="BT47" s="25">
        <v>1000</v>
      </c>
      <c r="BU47" s="25">
        <v>455.64890000000003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v>0</v>
      </c>
      <c r="CJ47" s="25">
        <v>0</v>
      </c>
      <c r="CK47" s="25">
        <v>0</v>
      </c>
      <c r="CL47" s="25">
        <v>0</v>
      </c>
      <c r="CM47" s="25">
        <v>0</v>
      </c>
      <c r="CN47" s="25">
        <v>50160</v>
      </c>
      <c r="CO47" s="25">
        <v>22572</v>
      </c>
      <c r="CP47" s="25">
        <v>14185.373</v>
      </c>
      <c r="CQ47" s="25">
        <v>22560</v>
      </c>
      <c r="CR47" s="25">
        <v>9820</v>
      </c>
      <c r="CS47" s="25">
        <v>7361.29</v>
      </c>
      <c r="CT47" s="25">
        <v>0</v>
      </c>
      <c r="CU47" s="25">
        <v>0</v>
      </c>
      <c r="CV47" s="25">
        <v>0</v>
      </c>
      <c r="CW47" s="25">
        <v>0</v>
      </c>
      <c r="CX47" s="25">
        <v>0</v>
      </c>
      <c r="CY47" s="25">
        <v>0</v>
      </c>
      <c r="CZ47" s="25">
        <v>0</v>
      </c>
      <c r="DA47" s="25">
        <v>0</v>
      </c>
      <c r="DB47" s="25">
        <v>0</v>
      </c>
      <c r="DC47" s="25">
        <v>100</v>
      </c>
      <c r="DD47" s="25">
        <v>45.000000000000007</v>
      </c>
      <c r="DE47" s="25">
        <v>0</v>
      </c>
      <c r="DF47" s="25">
        <v>0</v>
      </c>
      <c r="DG47" s="25">
        <f t="shared" si="22"/>
        <v>334198.69999999995</v>
      </c>
      <c r="DH47" s="25">
        <f t="shared" si="23"/>
        <v>166171.34999999998</v>
      </c>
      <c r="DI47" s="25">
        <f t="shared" si="24"/>
        <v>137985.3725</v>
      </c>
      <c r="DJ47" s="25">
        <v>0</v>
      </c>
      <c r="DK47" s="25">
        <v>0</v>
      </c>
      <c r="DL47" s="25">
        <v>0</v>
      </c>
      <c r="DM47" s="25">
        <v>0</v>
      </c>
      <c r="DN47" s="25">
        <v>0</v>
      </c>
      <c r="DO47" s="25">
        <v>0</v>
      </c>
      <c r="DP47" s="25">
        <v>0</v>
      </c>
      <c r="DQ47" s="25">
        <v>0</v>
      </c>
      <c r="DR47" s="25">
        <v>0</v>
      </c>
      <c r="DS47" s="25">
        <v>0</v>
      </c>
      <c r="DT47" s="25">
        <v>0</v>
      </c>
      <c r="DU47" s="25">
        <v>0</v>
      </c>
      <c r="DV47" s="25">
        <v>0</v>
      </c>
      <c r="DW47" s="25">
        <v>0</v>
      </c>
      <c r="DX47" s="25">
        <v>0</v>
      </c>
      <c r="DY47" s="25">
        <v>0</v>
      </c>
      <c r="DZ47" s="25">
        <f t="shared" si="34"/>
        <v>0</v>
      </c>
      <c r="EA47" s="25">
        <v>0</v>
      </c>
      <c r="EB47" s="25">
        <v>0</v>
      </c>
      <c r="EC47" s="25">
        <f t="shared" si="38"/>
        <v>0</v>
      </c>
      <c r="ED47" s="25">
        <f t="shared" si="38"/>
        <v>0</v>
      </c>
      <c r="EE47" s="25">
        <f t="shared" si="26"/>
        <v>0</v>
      </c>
      <c r="EH47" s="26"/>
      <c r="EJ47" s="26"/>
      <c r="EK47" s="26"/>
      <c r="EM47" s="26"/>
    </row>
    <row r="48" spans="1:143" s="27" customFormat="1" ht="21.75" customHeight="1">
      <c r="A48" s="16">
        <v>39</v>
      </c>
      <c r="B48" s="24" t="s">
        <v>82</v>
      </c>
      <c r="C48" s="25">
        <v>20902.476699999999</v>
      </c>
      <c r="D48" s="25">
        <v>24993.7065</v>
      </c>
      <c r="E48" s="25">
        <f t="shared" si="27"/>
        <v>162270.10000000003</v>
      </c>
      <c r="F48" s="25">
        <f t="shared" si="28"/>
        <v>77129.400000000009</v>
      </c>
      <c r="G48" s="25">
        <f t="shared" si="35"/>
        <v>53221.789800000006</v>
      </c>
      <c r="H48" s="25">
        <f t="shared" si="1"/>
        <v>69.00324623295397</v>
      </c>
      <c r="I48" s="25">
        <f t="shared" si="2"/>
        <v>32.798272633097532</v>
      </c>
      <c r="J48" s="25">
        <f t="shared" si="3"/>
        <v>71488.899999999994</v>
      </c>
      <c r="K48" s="25">
        <f t="shared" si="4"/>
        <v>31738.800000000003</v>
      </c>
      <c r="L48" s="25">
        <f t="shared" si="5"/>
        <v>15405.389800000001</v>
      </c>
      <c r="M48" s="25">
        <f t="shared" si="6"/>
        <v>48.538034834335257</v>
      </c>
      <c r="N48" s="25">
        <f t="shared" si="7"/>
        <v>21.549345143092147</v>
      </c>
      <c r="O48" s="25">
        <f t="shared" si="8"/>
        <v>35171.300000000003</v>
      </c>
      <c r="P48" s="25">
        <f t="shared" si="9"/>
        <v>15827.085000000001</v>
      </c>
      <c r="Q48" s="25">
        <f t="shared" si="10"/>
        <v>7350.9260000000004</v>
      </c>
      <c r="R48" s="25">
        <f t="shared" si="11"/>
        <v>46.445229807004893</v>
      </c>
      <c r="S48" s="25">
        <f t="shared" si="12"/>
        <v>20.9003534131522</v>
      </c>
      <c r="T48" s="25">
        <v>13743.5</v>
      </c>
      <c r="U48" s="25">
        <v>6184.5750000000007</v>
      </c>
      <c r="V48" s="25">
        <v>2023.2149999999999</v>
      </c>
      <c r="W48" s="25">
        <f t="shared" si="29"/>
        <v>32.71388898994676</v>
      </c>
      <c r="X48" s="25">
        <f t="shared" si="30"/>
        <v>14.721250045476042</v>
      </c>
      <c r="Y48" s="25">
        <v>9615.7000000000007</v>
      </c>
      <c r="Z48" s="25">
        <v>3846.2</v>
      </c>
      <c r="AA48" s="25">
        <v>1651.0568000000001</v>
      </c>
      <c r="AB48" s="25">
        <f t="shared" si="13"/>
        <v>42.926961676459882</v>
      </c>
      <c r="AC48" s="25">
        <f t="shared" si="14"/>
        <v>17.170427529977019</v>
      </c>
      <c r="AD48" s="25">
        <v>21427.8</v>
      </c>
      <c r="AE48" s="25">
        <v>9642.51</v>
      </c>
      <c r="AF48" s="25">
        <v>5327.7110000000002</v>
      </c>
      <c r="AG48" s="25">
        <f t="shared" si="31"/>
        <v>55.252325380009978</v>
      </c>
      <c r="AH48" s="25">
        <f t="shared" si="32"/>
        <v>24.863546421004493</v>
      </c>
      <c r="AI48" s="25">
        <v>4334.6000000000004</v>
      </c>
      <c r="AJ48" s="25">
        <v>2000</v>
      </c>
      <c r="AK48" s="25">
        <v>3563.05</v>
      </c>
      <c r="AL48" s="25">
        <f t="shared" si="15"/>
        <v>178.1525</v>
      </c>
      <c r="AM48" s="25">
        <f t="shared" si="16"/>
        <v>82.200203017579483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90781.200000000012</v>
      </c>
      <c r="AZ48" s="25">
        <v>45390.600000000006</v>
      </c>
      <c r="BA48" s="25">
        <v>37816.400000000001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f t="shared" si="36"/>
        <v>1710.6</v>
      </c>
      <c r="BO48" s="25">
        <f t="shared" si="36"/>
        <v>770</v>
      </c>
      <c r="BP48" s="25">
        <f t="shared" si="37"/>
        <v>119.607</v>
      </c>
      <c r="BQ48" s="25">
        <f t="shared" si="20"/>
        <v>15.533376623376624</v>
      </c>
      <c r="BR48" s="25">
        <f t="shared" si="21"/>
        <v>6.99210803226938</v>
      </c>
      <c r="BS48" s="25">
        <v>1710.6</v>
      </c>
      <c r="BT48" s="25">
        <v>770</v>
      </c>
      <c r="BU48" s="25">
        <v>119.607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  <c r="CN48" s="25">
        <v>14656.7</v>
      </c>
      <c r="CO48" s="25">
        <v>6595.5150000000003</v>
      </c>
      <c r="CP48" s="25">
        <v>2415.75</v>
      </c>
      <c r="CQ48" s="25">
        <v>6791.2</v>
      </c>
      <c r="CR48" s="25">
        <v>2988</v>
      </c>
      <c r="CS48" s="25">
        <v>1461.71</v>
      </c>
      <c r="CT48" s="25">
        <v>0</v>
      </c>
      <c r="CU48" s="25">
        <v>0</v>
      </c>
      <c r="CV48" s="25">
        <v>0</v>
      </c>
      <c r="CW48" s="25">
        <v>0</v>
      </c>
      <c r="CX48" s="25">
        <v>0</v>
      </c>
      <c r="CY48" s="25">
        <v>0</v>
      </c>
      <c r="CZ48" s="25">
        <v>0</v>
      </c>
      <c r="DA48" s="25">
        <v>0</v>
      </c>
      <c r="DB48" s="25">
        <v>0</v>
      </c>
      <c r="DC48" s="25">
        <v>6000</v>
      </c>
      <c r="DD48" s="25">
        <v>2700</v>
      </c>
      <c r="DE48" s="25">
        <v>305</v>
      </c>
      <c r="DF48" s="25">
        <v>0</v>
      </c>
      <c r="DG48" s="25">
        <f t="shared" si="22"/>
        <v>162270.10000000003</v>
      </c>
      <c r="DH48" s="25">
        <f t="shared" si="23"/>
        <v>77129.400000000009</v>
      </c>
      <c r="DI48" s="25">
        <f t="shared" si="24"/>
        <v>53221.789800000006</v>
      </c>
      <c r="DJ48" s="25">
        <v>0</v>
      </c>
      <c r="DK48" s="25">
        <v>0</v>
      </c>
      <c r="DL48" s="25">
        <v>0</v>
      </c>
      <c r="DM48" s="25">
        <v>0</v>
      </c>
      <c r="DN48" s="25">
        <v>0</v>
      </c>
      <c r="DO48" s="25">
        <v>0</v>
      </c>
      <c r="DP48" s="25">
        <v>0</v>
      </c>
      <c r="DQ48" s="25">
        <v>0</v>
      </c>
      <c r="DR48" s="25">
        <v>0</v>
      </c>
      <c r="DS48" s="25">
        <v>0</v>
      </c>
      <c r="DT48" s="25">
        <v>0</v>
      </c>
      <c r="DU48" s="25">
        <v>0</v>
      </c>
      <c r="DV48" s="25">
        <v>0</v>
      </c>
      <c r="DW48" s="25">
        <v>0</v>
      </c>
      <c r="DX48" s="25">
        <v>0</v>
      </c>
      <c r="DY48" s="25">
        <v>0</v>
      </c>
      <c r="DZ48" s="25">
        <f t="shared" si="34"/>
        <v>0</v>
      </c>
      <c r="EA48" s="25">
        <v>0</v>
      </c>
      <c r="EB48" s="25">
        <v>0</v>
      </c>
      <c r="EC48" s="25">
        <f t="shared" si="38"/>
        <v>0</v>
      </c>
      <c r="ED48" s="25">
        <f t="shared" si="38"/>
        <v>0</v>
      </c>
      <c r="EE48" s="25">
        <f t="shared" si="26"/>
        <v>0</v>
      </c>
      <c r="EH48" s="26"/>
      <c r="EJ48" s="26"/>
      <c r="EK48" s="26"/>
      <c r="EM48" s="26"/>
    </row>
    <row r="49" spans="1:143" s="27" customFormat="1" ht="21.75" customHeight="1">
      <c r="A49" s="16">
        <v>40</v>
      </c>
      <c r="B49" s="24" t="s">
        <v>83</v>
      </c>
      <c r="C49" s="25">
        <v>14405.491900000001</v>
      </c>
      <c r="D49" s="25">
        <v>15928.792799999999</v>
      </c>
      <c r="E49" s="25">
        <f t="shared" si="27"/>
        <v>151998.5</v>
      </c>
      <c r="F49" s="25">
        <f t="shared" si="28"/>
        <v>65579.750000000015</v>
      </c>
      <c r="G49" s="25">
        <f t="shared" si="35"/>
        <v>52960.236100000002</v>
      </c>
      <c r="H49" s="25">
        <f t="shared" si="1"/>
        <v>80.756996023925055</v>
      </c>
      <c r="I49" s="25">
        <f t="shared" si="2"/>
        <v>34.842604433596385</v>
      </c>
      <c r="J49" s="25">
        <f t="shared" si="3"/>
        <v>63095</v>
      </c>
      <c r="K49" s="25">
        <f t="shared" si="4"/>
        <v>21138</v>
      </c>
      <c r="L49" s="25">
        <f t="shared" si="5"/>
        <v>14399.336099999999</v>
      </c>
      <c r="M49" s="25">
        <f t="shared" si="6"/>
        <v>68.120617371558325</v>
      </c>
      <c r="N49" s="25">
        <f t="shared" si="7"/>
        <v>22.821675410095885</v>
      </c>
      <c r="O49" s="25">
        <f t="shared" si="8"/>
        <v>19700</v>
      </c>
      <c r="P49" s="25">
        <f t="shared" si="9"/>
        <v>4430</v>
      </c>
      <c r="Q49" s="25">
        <f t="shared" si="10"/>
        <v>6400.7321000000002</v>
      </c>
      <c r="R49" s="25">
        <f t="shared" si="11"/>
        <v>144.48605191873588</v>
      </c>
      <c r="S49" s="25">
        <f t="shared" si="12"/>
        <v>32.491025888324877</v>
      </c>
      <c r="T49" s="25">
        <v>2700</v>
      </c>
      <c r="U49" s="25">
        <v>715</v>
      </c>
      <c r="V49" s="25">
        <v>807.38909999999998</v>
      </c>
      <c r="W49" s="25">
        <f t="shared" si="29"/>
        <v>112.92155244755244</v>
      </c>
      <c r="X49" s="25">
        <f t="shared" si="30"/>
        <v>29.903299999999998</v>
      </c>
      <c r="Y49" s="25">
        <v>7500</v>
      </c>
      <c r="Z49" s="25">
        <v>1550</v>
      </c>
      <c r="AA49" s="25">
        <v>1212.0840000000001</v>
      </c>
      <c r="AB49" s="25">
        <f t="shared" si="13"/>
        <v>78.19896774193549</v>
      </c>
      <c r="AC49" s="25">
        <f t="shared" si="14"/>
        <v>16.16112</v>
      </c>
      <c r="AD49" s="25">
        <v>17000</v>
      </c>
      <c r="AE49" s="25">
        <v>3715</v>
      </c>
      <c r="AF49" s="25">
        <v>5593.3429999999998</v>
      </c>
      <c r="AG49" s="25">
        <f t="shared" si="31"/>
        <v>150.56104979811576</v>
      </c>
      <c r="AH49" s="25">
        <f t="shared" si="32"/>
        <v>32.902017647058827</v>
      </c>
      <c r="AI49" s="25">
        <v>1295</v>
      </c>
      <c r="AJ49" s="25">
        <v>363</v>
      </c>
      <c r="AK49" s="25">
        <v>1058.6500000000001</v>
      </c>
      <c r="AL49" s="25">
        <f t="shared" si="15"/>
        <v>291.6391184573003</v>
      </c>
      <c r="AM49" s="25">
        <f t="shared" si="16"/>
        <v>81.749034749034749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83569.200000000012</v>
      </c>
      <c r="AZ49" s="25">
        <v>41784.600000000006</v>
      </c>
      <c r="BA49" s="25">
        <v>36658.9</v>
      </c>
      <c r="BB49" s="25">
        <v>0</v>
      </c>
      <c r="BC49" s="25">
        <v>0</v>
      </c>
      <c r="BD49" s="25">
        <v>0</v>
      </c>
      <c r="BE49" s="25">
        <v>5134.3</v>
      </c>
      <c r="BF49" s="25">
        <v>2567.15</v>
      </c>
      <c r="BG49" s="25">
        <v>1883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f t="shared" si="36"/>
        <v>3500</v>
      </c>
      <c r="BO49" s="25">
        <f t="shared" si="36"/>
        <v>800</v>
      </c>
      <c r="BP49" s="25">
        <f t="shared" si="37"/>
        <v>767.74</v>
      </c>
      <c r="BQ49" s="25">
        <f t="shared" si="20"/>
        <v>95.967500000000001</v>
      </c>
      <c r="BR49" s="25">
        <f t="shared" si="21"/>
        <v>21.935428571428574</v>
      </c>
      <c r="BS49" s="25">
        <v>3500</v>
      </c>
      <c r="BT49" s="25">
        <v>800</v>
      </c>
      <c r="BU49" s="25">
        <v>767.74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5">
        <v>0</v>
      </c>
      <c r="CB49" s="25">
        <v>0</v>
      </c>
      <c r="CC49" s="25">
        <v>0</v>
      </c>
      <c r="CD49" s="25">
        <v>0</v>
      </c>
      <c r="CE49" s="25">
        <v>0</v>
      </c>
      <c r="CF49" s="25">
        <v>0</v>
      </c>
      <c r="CG49" s="25">
        <v>0</v>
      </c>
      <c r="CH49" s="25">
        <v>0</v>
      </c>
      <c r="CI49" s="25">
        <v>0</v>
      </c>
      <c r="CJ49" s="25">
        <v>0</v>
      </c>
      <c r="CK49" s="25">
        <v>0</v>
      </c>
      <c r="CL49" s="25">
        <v>0</v>
      </c>
      <c r="CM49" s="25">
        <v>0</v>
      </c>
      <c r="CN49" s="25">
        <v>11000</v>
      </c>
      <c r="CO49" s="25">
        <v>4950</v>
      </c>
      <c r="CP49" s="25">
        <v>4014.4</v>
      </c>
      <c r="CQ49" s="25">
        <v>2500</v>
      </c>
      <c r="CR49" s="25">
        <v>950</v>
      </c>
      <c r="CS49" s="25">
        <v>579.5</v>
      </c>
      <c r="CT49" s="25">
        <v>20000</v>
      </c>
      <c r="CU49" s="25">
        <v>9000.0000000000018</v>
      </c>
      <c r="CV49" s="25">
        <v>794.73</v>
      </c>
      <c r="CW49" s="25">
        <v>0</v>
      </c>
      <c r="CX49" s="25">
        <v>0</v>
      </c>
      <c r="CY49" s="25">
        <v>0</v>
      </c>
      <c r="CZ49" s="25">
        <v>200</v>
      </c>
      <c r="DA49" s="25">
        <v>90.000000000000014</v>
      </c>
      <c r="DB49" s="25">
        <v>0</v>
      </c>
      <c r="DC49" s="25">
        <v>100</v>
      </c>
      <c r="DD49" s="25">
        <v>45.000000000000007</v>
      </c>
      <c r="DE49" s="25">
        <v>151</v>
      </c>
      <c r="DF49" s="25">
        <v>0</v>
      </c>
      <c r="DG49" s="25">
        <f t="shared" si="22"/>
        <v>151998.5</v>
      </c>
      <c r="DH49" s="25">
        <f t="shared" si="23"/>
        <v>65579.750000000015</v>
      </c>
      <c r="DI49" s="25">
        <f t="shared" si="24"/>
        <v>52941.236100000002</v>
      </c>
      <c r="DJ49" s="25">
        <v>0</v>
      </c>
      <c r="DK49" s="25">
        <v>0</v>
      </c>
      <c r="DL49" s="25">
        <v>0</v>
      </c>
      <c r="DM49" s="25">
        <v>0</v>
      </c>
      <c r="DN49" s="25">
        <v>0</v>
      </c>
      <c r="DO49" s="25">
        <v>0</v>
      </c>
      <c r="DP49" s="25">
        <v>0</v>
      </c>
      <c r="DQ49" s="25">
        <v>0</v>
      </c>
      <c r="DR49" s="25">
        <v>0</v>
      </c>
      <c r="DS49" s="25">
        <v>0</v>
      </c>
      <c r="DT49" s="25">
        <v>0</v>
      </c>
      <c r="DU49" s="25">
        <v>19</v>
      </c>
      <c r="DV49" s="25">
        <v>0</v>
      </c>
      <c r="DW49" s="25">
        <v>0</v>
      </c>
      <c r="DX49" s="25">
        <v>0</v>
      </c>
      <c r="DY49" s="25">
        <v>0</v>
      </c>
      <c r="DZ49" s="25">
        <f t="shared" si="34"/>
        <v>0</v>
      </c>
      <c r="EA49" s="25">
        <v>0</v>
      </c>
      <c r="EB49" s="25">
        <v>0</v>
      </c>
      <c r="EC49" s="25">
        <f t="shared" si="38"/>
        <v>0</v>
      </c>
      <c r="ED49" s="25">
        <f t="shared" si="38"/>
        <v>0</v>
      </c>
      <c r="EE49" s="25">
        <f t="shared" si="26"/>
        <v>19</v>
      </c>
      <c r="EH49" s="26"/>
      <c r="EJ49" s="26"/>
      <c r="EK49" s="26"/>
      <c r="EM49" s="26"/>
    </row>
    <row r="50" spans="1:143" s="27" customFormat="1" ht="21.75" customHeight="1">
      <c r="A50" s="16">
        <v>41</v>
      </c>
      <c r="B50" s="24" t="s">
        <v>84</v>
      </c>
      <c r="C50" s="25">
        <v>4059.3735000000001</v>
      </c>
      <c r="D50" s="25">
        <v>8725.9130999999998</v>
      </c>
      <c r="E50" s="25">
        <f t="shared" si="27"/>
        <v>191946.18500000003</v>
      </c>
      <c r="F50" s="25">
        <f t="shared" si="28"/>
        <v>81456.749500000005</v>
      </c>
      <c r="G50" s="25">
        <f t="shared" si="35"/>
        <v>81430.909299999999</v>
      </c>
      <c r="H50" s="25">
        <f t="shared" si="1"/>
        <v>99.968277398547542</v>
      </c>
      <c r="I50" s="25">
        <f t="shared" si="2"/>
        <v>42.423822750110915</v>
      </c>
      <c r="J50" s="25">
        <f t="shared" si="3"/>
        <v>73179.785000000003</v>
      </c>
      <c r="K50" s="25">
        <f t="shared" si="4"/>
        <v>22073.549500000001</v>
      </c>
      <c r="L50" s="25">
        <f t="shared" si="5"/>
        <v>27962.009299999998</v>
      </c>
      <c r="M50" s="25">
        <f t="shared" si="6"/>
        <v>126.67654243826982</v>
      </c>
      <c r="N50" s="25">
        <f t="shared" si="7"/>
        <v>38.210018381442353</v>
      </c>
      <c r="O50" s="25">
        <f t="shared" si="8"/>
        <v>30762.701000000001</v>
      </c>
      <c r="P50" s="25">
        <f t="shared" si="9"/>
        <v>3657</v>
      </c>
      <c r="Q50" s="25">
        <f t="shared" si="10"/>
        <v>14808.9653</v>
      </c>
      <c r="R50" s="25">
        <f t="shared" si="11"/>
        <v>404.94846322121958</v>
      </c>
      <c r="S50" s="25">
        <f t="shared" si="12"/>
        <v>48.139353238195824</v>
      </c>
      <c r="T50" s="25">
        <v>13285.391</v>
      </c>
      <c r="U50" s="25">
        <v>1000</v>
      </c>
      <c r="V50" s="25">
        <v>5550.3693000000003</v>
      </c>
      <c r="W50" s="25">
        <f t="shared" si="29"/>
        <v>555.0369300000001</v>
      </c>
      <c r="X50" s="25">
        <f t="shared" si="30"/>
        <v>41.777989823558833</v>
      </c>
      <c r="Y50" s="25">
        <v>5642.4340000000002</v>
      </c>
      <c r="Z50" s="25">
        <v>1891.2</v>
      </c>
      <c r="AA50" s="25">
        <v>1909.36</v>
      </c>
      <c r="AB50" s="25">
        <f t="shared" si="13"/>
        <v>100.96023688663283</v>
      </c>
      <c r="AC50" s="25">
        <f t="shared" si="14"/>
        <v>33.839297012601293</v>
      </c>
      <c r="AD50" s="25">
        <v>17477.310000000001</v>
      </c>
      <c r="AE50" s="25">
        <v>2657</v>
      </c>
      <c r="AF50" s="25">
        <v>9258.5959999999995</v>
      </c>
      <c r="AG50" s="25">
        <f t="shared" si="31"/>
        <v>348.46051938276247</v>
      </c>
      <c r="AH50" s="25">
        <f t="shared" si="32"/>
        <v>52.974948662008046</v>
      </c>
      <c r="AI50" s="25">
        <v>5300.54</v>
      </c>
      <c r="AJ50" s="25">
        <v>2400</v>
      </c>
      <c r="AK50" s="25">
        <v>2970.76</v>
      </c>
      <c r="AL50" s="25">
        <f t="shared" si="15"/>
        <v>123.78166666666668</v>
      </c>
      <c r="AM50" s="25">
        <f t="shared" si="16"/>
        <v>56.046365087330727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118766.40000000001</v>
      </c>
      <c r="AZ50" s="25">
        <v>59383.200000000004</v>
      </c>
      <c r="BA50" s="25">
        <v>53468.9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f t="shared" si="36"/>
        <v>542.68399999999997</v>
      </c>
      <c r="BO50" s="25">
        <f t="shared" si="36"/>
        <v>206.20780000000002</v>
      </c>
      <c r="BP50" s="25">
        <f t="shared" si="37"/>
        <v>55.250999999999998</v>
      </c>
      <c r="BQ50" s="25">
        <f t="shared" si="20"/>
        <v>26.793845819605266</v>
      </c>
      <c r="BR50" s="25">
        <f t="shared" si="21"/>
        <v>10.181063012729323</v>
      </c>
      <c r="BS50" s="25">
        <v>152.684</v>
      </c>
      <c r="BT50" s="25">
        <v>68.707800000000006</v>
      </c>
      <c r="BU50" s="25">
        <v>5.2510000000000003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390</v>
      </c>
      <c r="CC50" s="25">
        <v>137.5</v>
      </c>
      <c r="CD50" s="25">
        <v>50</v>
      </c>
      <c r="CE50" s="2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25">
        <v>0</v>
      </c>
      <c r="CN50" s="25">
        <v>19817.95</v>
      </c>
      <c r="CO50" s="25">
        <v>8918.0775000000012</v>
      </c>
      <c r="CP50" s="25">
        <v>5659.7</v>
      </c>
      <c r="CQ50" s="25">
        <v>4481.1000000000004</v>
      </c>
      <c r="CR50" s="25">
        <v>600</v>
      </c>
      <c r="CS50" s="25">
        <v>1729.7</v>
      </c>
      <c r="CT50" s="25">
        <v>0</v>
      </c>
      <c r="CU50" s="25">
        <v>0</v>
      </c>
      <c r="CV50" s="25">
        <v>0</v>
      </c>
      <c r="CW50" s="25">
        <v>0</v>
      </c>
      <c r="CX50" s="25">
        <v>0</v>
      </c>
      <c r="CY50" s="25">
        <v>0</v>
      </c>
      <c r="CZ50" s="25">
        <v>0</v>
      </c>
      <c r="DA50" s="25">
        <v>0</v>
      </c>
      <c r="DB50" s="25">
        <v>0</v>
      </c>
      <c r="DC50" s="25">
        <v>11113.476000000001</v>
      </c>
      <c r="DD50" s="25">
        <v>5001.0642000000007</v>
      </c>
      <c r="DE50" s="25">
        <v>2557.973</v>
      </c>
      <c r="DF50" s="25">
        <v>0</v>
      </c>
      <c r="DG50" s="25">
        <f t="shared" si="22"/>
        <v>191946.18500000003</v>
      </c>
      <c r="DH50" s="25">
        <f t="shared" si="23"/>
        <v>81456.749500000005</v>
      </c>
      <c r="DI50" s="25">
        <f t="shared" si="24"/>
        <v>81430.909299999999</v>
      </c>
      <c r="DJ50" s="25">
        <v>0</v>
      </c>
      <c r="DK50" s="25">
        <v>0</v>
      </c>
      <c r="DL50" s="25">
        <v>0</v>
      </c>
      <c r="DM50" s="25">
        <v>0</v>
      </c>
      <c r="DN50" s="25">
        <v>0</v>
      </c>
      <c r="DO50" s="25">
        <v>0</v>
      </c>
      <c r="DP50" s="25">
        <v>0</v>
      </c>
      <c r="DQ50" s="25">
        <v>0</v>
      </c>
      <c r="DR50" s="25">
        <v>0</v>
      </c>
      <c r="DS50" s="25">
        <v>0</v>
      </c>
      <c r="DT50" s="25">
        <v>0</v>
      </c>
      <c r="DU50" s="25">
        <v>0</v>
      </c>
      <c r="DV50" s="25">
        <v>0</v>
      </c>
      <c r="DW50" s="25">
        <v>0</v>
      </c>
      <c r="DX50" s="25">
        <v>0</v>
      </c>
      <c r="DY50" s="25">
        <v>13000</v>
      </c>
      <c r="DZ50" s="25">
        <v>5850</v>
      </c>
      <c r="EA50" s="25">
        <v>0</v>
      </c>
      <c r="EB50" s="25">
        <v>0</v>
      </c>
      <c r="EC50" s="25">
        <f t="shared" si="38"/>
        <v>13000</v>
      </c>
      <c r="ED50" s="25">
        <f t="shared" si="38"/>
        <v>5850</v>
      </c>
      <c r="EE50" s="25">
        <f t="shared" si="26"/>
        <v>0</v>
      </c>
      <c r="EH50" s="26"/>
      <c r="EJ50" s="26"/>
      <c r="EK50" s="26"/>
      <c r="EM50" s="26"/>
    </row>
    <row r="51" spans="1:143" s="27" customFormat="1" ht="21.75" customHeight="1">
      <c r="A51" s="16">
        <v>42</v>
      </c>
      <c r="B51" s="24" t="s">
        <v>85</v>
      </c>
      <c r="C51" s="25">
        <v>0</v>
      </c>
      <c r="D51" s="25">
        <v>652.32979999999998</v>
      </c>
      <c r="E51" s="25">
        <f t="shared" si="27"/>
        <v>17798.100000000002</v>
      </c>
      <c r="F51" s="25">
        <f t="shared" si="28"/>
        <v>7832.8149999999996</v>
      </c>
      <c r="G51" s="25">
        <f t="shared" si="35"/>
        <v>6632.2634000000007</v>
      </c>
      <c r="H51" s="25">
        <f t="shared" si="1"/>
        <v>84.672795157296591</v>
      </c>
      <c r="I51" s="25">
        <f t="shared" si="2"/>
        <v>37.263884347205604</v>
      </c>
      <c r="J51" s="25">
        <f t="shared" si="3"/>
        <v>6069.3</v>
      </c>
      <c r="K51" s="25">
        <f t="shared" si="4"/>
        <v>1968.4150000000002</v>
      </c>
      <c r="L51" s="25">
        <f t="shared" si="5"/>
        <v>1658.1633999999999</v>
      </c>
      <c r="M51" s="25">
        <f t="shared" si="6"/>
        <v>84.23850661572888</v>
      </c>
      <c r="N51" s="25">
        <f t="shared" si="7"/>
        <v>27.320504835813026</v>
      </c>
      <c r="O51" s="25">
        <f t="shared" si="8"/>
        <v>2265</v>
      </c>
      <c r="P51" s="25">
        <f t="shared" si="9"/>
        <v>600.02499999999998</v>
      </c>
      <c r="Q51" s="25">
        <f t="shared" si="10"/>
        <v>1113.4594</v>
      </c>
      <c r="R51" s="25">
        <f t="shared" si="11"/>
        <v>185.56883463189033</v>
      </c>
      <c r="S51" s="25">
        <f t="shared" si="12"/>
        <v>49.159355408388514</v>
      </c>
      <c r="T51" s="25">
        <v>414.5</v>
      </c>
      <c r="U51" s="25">
        <v>186.52500000000001</v>
      </c>
      <c r="V51" s="25">
        <v>153.4794</v>
      </c>
      <c r="W51" s="25">
        <f t="shared" si="29"/>
        <v>82.283554483313225</v>
      </c>
      <c r="X51" s="25">
        <f t="shared" si="30"/>
        <v>37.027599517490948</v>
      </c>
      <c r="Y51" s="25">
        <v>2106</v>
      </c>
      <c r="Z51" s="25">
        <v>600</v>
      </c>
      <c r="AA51" s="25">
        <v>404.80399999999997</v>
      </c>
      <c r="AB51" s="25">
        <f t="shared" si="13"/>
        <v>67.467333333333329</v>
      </c>
      <c r="AC51" s="25">
        <f t="shared" si="14"/>
        <v>19.221462488129156</v>
      </c>
      <c r="AD51" s="25">
        <v>1850.5</v>
      </c>
      <c r="AE51" s="25">
        <v>413.5</v>
      </c>
      <c r="AF51" s="25">
        <v>959.98</v>
      </c>
      <c r="AG51" s="25">
        <f t="shared" si="31"/>
        <v>232.15961305925029</v>
      </c>
      <c r="AH51" s="25">
        <f t="shared" si="32"/>
        <v>51.87679005674142</v>
      </c>
      <c r="AI51" s="25">
        <v>42</v>
      </c>
      <c r="AJ51" s="25">
        <v>21</v>
      </c>
      <c r="AK51" s="25">
        <v>30</v>
      </c>
      <c r="AL51" s="25">
        <f t="shared" si="15"/>
        <v>142.85714285714286</v>
      </c>
      <c r="AM51" s="25">
        <f t="shared" si="16"/>
        <v>71.428571428571431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11728.8</v>
      </c>
      <c r="AZ51" s="25">
        <v>5864.4</v>
      </c>
      <c r="BA51" s="25">
        <v>4974.1000000000004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f t="shared" si="36"/>
        <v>62.1</v>
      </c>
      <c r="BO51" s="25">
        <f t="shared" si="36"/>
        <v>30</v>
      </c>
      <c r="BP51" s="25">
        <f t="shared" si="37"/>
        <v>11.5</v>
      </c>
      <c r="BQ51" s="25">
        <f t="shared" si="20"/>
        <v>38.333333333333336</v>
      </c>
      <c r="BR51" s="25">
        <f t="shared" si="21"/>
        <v>18.518518518518519</v>
      </c>
      <c r="BS51" s="25">
        <v>62.1</v>
      </c>
      <c r="BT51" s="25">
        <v>30</v>
      </c>
      <c r="BU51" s="25">
        <v>11.5</v>
      </c>
      <c r="BV51" s="25">
        <v>0</v>
      </c>
      <c r="BW51" s="25">
        <v>0</v>
      </c>
      <c r="BX51" s="25">
        <v>0</v>
      </c>
      <c r="BY51" s="25">
        <v>0</v>
      </c>
      <c r="BZ51" s="25">
        <v>0</v>
      </c>
      <c r="CA51" s="25">
        <v>0</v>
      </c>
      <c r="CB51" s="25">
        <v>0</v>
      </c>
      <c r="CC51" s="25">
        <v>0</v>
      </c>
      <c r="CD51" s="25">
        <v>0</v>
      </c>
      <c r="CE51" s="25">
        <v>0</v>
      </c>
      <c r="CF51" s="25">
        <v>0</v>
      </c>
      <c r="CG51" s="25">
        <v>0</v>
      </c>
      <c r="CH51" s="25">
        <v>0</v>
      </c>
      <c r="CI51" s="25">
        <v>0</v>
      </c>
      <c r="CJ51" s="25">
        <v>0</v>
      </c>
      <c r="CK51" s="25">
        <v>0</v>
      </c>
      <c r="CL51" s="25">
        <v>0</v>
      </c>
      <c r="CM51" s="25">
        <v>0</v>
      </c>
      <c r="CN51" s="25">
        <v>380</v>
      </c>
      <c r="CO51" s="25">
        <v>171.00000000000003</v>
      </c>
      <c r="CP51" s="25">
        <v>8.6</v>
      </c>
      <c r="CQ51" s="25">
        <v>380</v>
      </c>
      <c r="CR51" s="25">
        <v>100</v>
      </c>
      <c r="CS51" s="25">
        <v>8.6</v>
      </c>
      <c r="CT51" s="25">
        <v>0</v>
      </c>
      <c r="CU51" s="25">
        <v>0</v>
      </c>
      <c r="CV51" s="25">
        <v>0</v>
      </c>
      <c r="CW51" s="25">
        <v>0</v>
      </c>
      <c r="CX51" s="25">
        <v>0</v>
      </c>
      <c r="CY51" s="25">
        <v>0</v>
      </c>
      <c r="CZ51" s="25">
        <v>0</v>
      </c>
      <c r="DA51" s="25">
        <v>0</v>
      </c>
      <c r="DB51" s="25">
        <v>0</v>
      </c>
      <c r="DC51" s="25">
        <v>1214.2</v>
      </c>
      <c r="DD51" s="25">
        <v>546.3900000000001</v>
      </c>
      <c r="DE51" s="25">
        <v>89.8</v>
      </c>
      <c r="DF51" s="25">
        <v>0</v>
      </c>
      <c r="DG51" s="25">
        <f t="shared" si="22"/>
        <v>17798.100000000002</v>
      </c>
      <c r="DH51" s="25">
        <f t="shared" si="23"/>
        <v>7832.8149999999996</v>
      </c>
      <c r="DI51" s="25">
        <f t="shared" si="24"/>
        <v>6632.2634000000007</v>
      </c>
      <c r="DJ51" s="25">
        <v>0</v>
      </c>
      <c r="DK51" s="25">
        <v>0</v>
      </c>
      <c r="DL51" s="25">
        <v>0</v>
      </c>
      <c r="DM51" s="25">
        <v>0</v>
      </c>
      <c r="DN51" s="25">
        <v>0</v>
      </c>
      <c r="DO51" s="25">
        <v>0</v>
      </c>
      <c r="DP51" s="25">
        <v>0</v>
      </c>
      <c r="DQ51" s="25">
        <v>0</v>
      </c>
      <c r="DR51" s="25">
        <v>0</v>
      </c>
      <c r="DS51" s="25">
        <v>0</v>
      </c>
      <c r="DT51" s="25">
        <v>0</v>
      </c>
      <c r="DU51" s="25">
        <v>0</v>
      </c>
      <c r="DV51" s="25">
        <v>0</v>
      </c>
      <c r="DW51" s="25">
        <v>0</v>
      </c>
      <c r="DX51" s="25">
        <v>0</v>
      </c>
      <c r="DY51" s="25">
        <v>0</v>
      </c>
      <c r="DZ51" s="25">
        <v>0</v>
      </c>
      <c r="EA51" s="25">
        <v>0</v>
      </c>
      <c r="EB51" s="25">
        <v>0</v>
      </c>
      <c r="EC51" s="25">
        <f t="shared" si="38"/>
        <v>0</v>
      </c>
      <c r="ED51" s="25">
        <f t="shared" si="38"/>
        <v>0</v>
      </c>
      <c r="EE51" s="25">
        <f t="shared" si="26"/>
        <v>0</v>
      </c>
      <c r="EH51" s="26"/>
      <c r="EJ51" s="26"/>
      <c r="EK51" s="26"/>
      <c r="EM51" s="26"/>
    </row>
    <row r="52" spans="1:143" s="34" customFormat="1" ht="21.75" customHeight="1">
      <c r="A52" s="32"/>
      <c r="B52" s="17" t="s">
        <v>41</v>
      </c>
      <c r="C52" s="29">
        <f>SUM(C10:C51)</f>
        <v>1468819.2707</v>
      </c>
      <c r="D52" s="33">
        <f t="shared" ref="D52:BO52" si="39">SUM(D10:D51)</f>
        <v>875389.8047000001</v>
      </c>
      <c r="E52" s="33">
        <f t="shared" si="39"/>
        <v>9435469.1349999998</v>
      </c>
      <c r="F52" s="33">
        <f t="shared" si="39"/>
        <v>4457094.8745000008</v>
      </c>
      <c r="G52" s="33">
        <f t="shared" si="39"/>
        <v>3563925.0836999989</v>
      </c>
      <c r="H52" s="33">
        <f t="shared" si="1"/>
        <v>79.960718451159323</v>
      </c>
      <c r="I52" s="33">
        <f t="shared" si="2"/>
        <v>37.771572697746933</v>
      </c>
      <c r="J52" s="33">
        <f t="shared" si="39"/>
        <v>4219647.7849999992</v>
      </c>
      <c r="K52" s="33">
        <f t="shared" si="39"/>
        <v>1816371.5595000004</v>
      </c>
      <c r="L52" s="33">
        <f t="shared" si="39"/>
        <v>1254153.1882999998</v>
      </c>
      <c r="M52" s="33">
        <f t="shared" si="6"/>
        <v>69.047171639553497</v>
      </c>
      <c r="N52" s="33">
        <f t="shared" si="7"/>
        <v>29.721750539423279</v>
      </c>
      <c r="O52" s="33">
        <f t="shared" si="39"/>
        <v>1673597.8509999998</v>
      </c>
      <c r="P52" s="33">
        <f t="shared" si="39"/>
        <v>700467.71749999991</v>
      </c>
      <c r="Q52" s="33">
        <f t="shared" si="39"/>
        <v>560909.84100000001</v>
      </c>
      <c r="R52" s="33">
        <f t="shared" si="11"/>
        <v>80.076472760502355</v>
      </c>
      <c r="S52" s="33">
        <f t="shared" si="12"/>
        <v>33.515210399251409</v>
      </c>
      <c r="T52" s="33">
        <f t="shared" si="39"/>
        <v>580705.09100000001</v>
      </c>
      <c r="U52" s="33">
        <f t="shared" si="39"/>
        <v>244562.59500000003</v>
      </c>
      <c r="V52" s="33">
        <f t="shared" si="39"/>
        <v>195541.93909999999</v>
      </c>
      <c r="W52" s="33">
        <f t="shared" si="29"/>
        <v>79.955783548992827</v>
      </c>
      <c r="X52" s="33">
        <f t="shared" si="30"/>
        <v>33.673191802618447</v>
      </c>
      <c r="Y52" s="33">
        <f t="shared" si="39"/>
        <v>405869.43399999995</v>
      </c>
      <c r="Z52" s="33">
        <f t="shared" si="39"/>
        <v>145599.30000000002</v>
      </c>
      <c r="AA52" s="33">
        <f t="shared" si="39"/>
        <v>104659.17150000003</v>
      </c>
      <c r="AB52" s="33">
        <f t="shared" si="13"/>
        <v>71.881644691973108</v>
      </c>
      <c r="AC52" s="33">
        <f t="shared" si="14"/>
        <v>25.786413741124452</v>
      </c>
      <c r="AD52" s="33">
        <f t="shared" si="39"/>
        <v>1092892.76</v>
      </c>
      <c r="AE52" s="33">
        <f t="shared" si="39"/>
        <v>455905.12250000006</v>
      </c>
      <c r="AF52" s="33">
        <f t="shared" si="39"/>
        <v>365367.90190000006</v>
      </c>
      <c r="AG52" s="33">
        <f t="shared" si="31"/>
        <v>80.141214447530146</v>
      </c>
      <c r="AH52" s="33">
        <f t="shared" si="32"/>
        <v>33.431267483188378</v>
      </c>
      <c r="AI52" s="33">
        <f t="shared" si="39"/>
        <v>185339.74000000002</v>
      </c>
      <c r="AJ52" s="33">
        <f t="shared" si="39"/>
        <v>98953</v>
      </c>
      <c r="AK52" s="33">
        <f t="shared" si="39"/>
        <v>90517.784999999989</v>
      </c>
      <c r="AL52" s="33">
        <f t="shared" si="15"/>
        <v>91.475533839297427</v>
      </c>
      <c r="AM52" s="33">
        <f t="shared" si="16"/>
        <v>48.838843196823298</v>
      </c>
      <c r="AN52" s="33">
        <f t="shared" si="39"/>
        <v>60700</v>
      </c>
      <c r="AO52" s="33">
        <f t="shared" si="39"/>
        <v>26647</v>
      </c>
      <c r="AP52" s="33">
        <f t="shared" si="39"/>
        <v>19953.900000000001</v>
      </c>
      <c r="AQ52" s="33">
        <f t="shared" si="17"/>
        <v>74.882350733666087</v>
      </c>
      <c r="AR52" s="33">
        <f t="shared" si="18"/>
        <v>32.872981878088964</v>
      </c>
      <c r="AS52" s="33">
        <f t="shared" si="39"/>
        <v>0</v>
      </c>
      <c r="AT52" s="33">
        <f t="shared" si="39"/>
        <v>0</v>
      </c>
      <c r="AU52" s="33">
        <f t="shared" si="39"/>
        <v>0</v>
      </c>
      <c r="AV52" s="33">
        <f t="shared" si="39"/>
        <v>0</v>
      </c>
      <c r="AW52" s="33">
        <f t="shared" si="39"/>
        <v>0</v>
      </c>
      <c r="AX52" s="33">
        <f t="shared" si="39"/>
        <v>0</v>
      </c>
      <c r="AY52" s="33">
        <f t="shared" si="39"/>
        <v>5054186.4000000013</v>
      </c>
      <c r="AZ52" s="33">
        <f t="shared" si="39"/>
        <v>2527093.2000000007</v>
      </c>
      <c r="BA52" s="33">
        <f t="shared" si="39"/>
        <v>2270745.7000000002</v>
      </c>
      <c r="BB52" s="33">
        <f t="shared" si="39"/>
        <v>0</v>
      </c>
      <c r="BC52" s="33">
        <f t="shared" si="39"/>
        <v>0</v>
      </c>
      <c r="BD52" s="33">
        <f t="shared" si="39"/>
        <v>0</v>
      </c>
      <c r="BE52" s="33">
        <f t="shared" si="39"/>
        <v>57635.7</v>
      </c>
      <c r="BF52" s="33">
        <f t="shared" si="39"/>
        <v>28817.85</v>
      </c>
      <c r="BG52" s="33">
        <f t="shared" si="39"/>
        <v>25296.400000000001</v>
      </c>
      <c r="BH52" s="33">
        <f t="shared" si="39"/>
        <v>0</v>
      </c>
      <c r="BI52" s="33">
        <f t="shared" si="39"/>
        <v>0</v>
      </c>
      <c r="BJ52" s="33">
        <f t="shared" si="39"/>
        <v>0</v>
      </c>
      <c r="BK52" s="33">
        <f t="shared" si="39"/>
        <v>0</v>
      </c>
      <c r="BL52" s="33">
        <f t="shared" si="39"/>
        <v>0</v>
      </c>
      <c r="BM52" s="33">
        <f t="shared" si="39"/>
        <v>0</v>
      </c>
      <c r="BN52" s="33">
        <f t="shared" si="39"/>
        <v>233966.68400000001</v>
      </c>
      <c r="BO52" s="33">
        <f t="shared" si="39"/>
        <v>97762.207800000004</v>
      </c>
      <c r="BP52" s="33">
        <f t="shared" ref="BP52:EA52" si="40">SUM(BP10:BP51)</f>
        <v>71021.805900000007</v>
      </c>
      <c r="BQ52" s="33">
        <f t="shared" si="20"/>
        <v>72.64750612557259</v>
      </c>
      <c r="BR52" s="33">
        <f t="shared" si="21"/>
        <v>30.35552100229792</v>
      </c>
      <c r="BS52" s="33">
        <f t="shared" si="40"/>
        <v>157274.58400000003</v>
      </c>
      <c r="BT52" s="33">
        <f t="shared" si="40"/>
        <v>63575.882799999999</v>
      </c>
      <c r="BU52" s="33">
        <f t="shared" si="40"/>
        <v>41065.603900000009</v>
      </c>
      <c r="BV52" s="33">
        <f t="shared" si="40"/>
        <v>30521.599999999999</v>
      </c>
      <c r="BW52" s="33">
        <f t="shared" si="40"/>
        <v>15798.8</v>
      </c>
      <c r="BX52" s="33">
        <f t="shared" si="40"/>
        <v>14003.177</v>
      </c>
      <c r="BY52" s="33">
        <f t="shared" si="40"/>
        <v>3000</v>
      </c>
      <c r="BZ52" s="33">
        <f t="shared" si="40"/>
        <v>1350</v>
      </c>
      <c r="CA52" s="33">
        <f t="shared" si="40"/>
        <v>680</v>
      </c>
      <c r="CB52" s="33">
        <f t="shared" si="40"/>
        <v>43170.5</v>
      </c>
      <c r="CC52" s="33">
        <f t="shared" si="40"/>
        <v>17037.525000000001</v>
      </c>
      <c r="CD52" s="33">
        <f t="shared" si="40"/>
        <v>15273.025</v>
      </c>
      <c r="CE52" s="33">
        <f t="shared" si="40"/>
        <v>0</v>
      </c>
      <c r="CF52" s="33">
        <f t="shared" si="40"/>
        <v>0</v>
      </c>
      <c r="CG52" s="33">
        <f t="shared" si="40"/>
        <v>0</v>
      </c>
      <c r="CH52" s="33">
        <f t="shared" si="40"/>
        <v>21768.05</v>
      </c>
      <c r="CI52" s="33">
        <f t="shared" si="40"/>
        <v>9760.7250000000004</v>
      </c>
      <c r="CJ52" s="33">
        <f t="shared" si="40"/>
        <v>5851.7803999999996</v>
      </c>
      <c r="CK52" s="33">
        <f t="shared" si="40"/>
        <v>16320</v>
      </c>
      <c r="CL52" s="33">
        <f t="shared" si="40"/>
        <v>7208</v>
      </c>
      <c r="CM52" s="33">
        <f t="shared" si="40"/>
        <v>2527.6</v>
      </c>
      <c r="CN52" s="33">
        <f t="shared" si="40"/>
        <v>1260599.3999999999</v>
      </c>
      <c r="CO52" s="33">
        <f t="shared" si="40"/>
        <v>567269.73</v>
      </c>
      <c r="CP52" s="33">
        <f t="shared" si="40"/>
        <v>284441.38449999999</v>
      </c>
      <c r="CQ52" s="33">
        <f t="shared" si="40"/>
        <v>561625.69999999995</v>
      </c>
      <c r="CR52" s="33">
        <f t="shared" si="40"/>
        <v>261834.1</v>
      </c>
      <c r="CS52" s="33">
        <f t="shared" si="40"/>
        <v>163868.15850000005</v>
      </c>
      <c r="CT52" s="33">
        <f t="shared" si="40"/>
        <v>191000</v>
      </c>
      <c r="CU52" s="33">
        <f t="shared" si="40"/>
        <v>85950</v>
      </c>
      <c r="CV52" s="33">
        <f t="shared" si="40"/>
        <v>64865.817200000005</v>
      </c>
      <c r="CW52" s="33">
        <f t="shared" si="40"/>
        <v>13750</v>
      </c>
      <c r="CX52" s="33">
        <f t="shared" si="40"/>
        <v>6187.5</v>
      </c>
      <c r="CY52" s="33">
        <f t="shared" si="40"/>
        <v>10089.482</v>
      </c>
      <c r="CZ52" s="33">
        <f t="shared" si="40"/>
        <v>200</v>
      </c>
      <c r="DA52" s="33">
        <f t="shared" si="40"/>
        <v>90.000000000000014</v>
      </c>
      <c r="DB52" s="33">
        <f t="shared" si="40"/>
        <v>0</v>
      </c>
      <c r="DC52" s="33">
        <f t="shared" si="40"/>
        <v>178504.67600000004</v>
      </c>
      <c r="DD52" s="33">
        <f t="shared" si="40"/>
        <v>80327.104200000016</v>
      </c>
      <c r="DE52" s="33">
        <f t="shared" si="40"/>
        <v>45166.401199999993</v>
      </c>
      <c r="DF52" s="33">
        <f t="shared" si="40"/>
        <v>0</v>
      </c>
      <c r="DG52" s="33">
        <f t="shared" si="40"/>
        <v>9353437.9350000005</v>
      </c>
      <c r="DH52" s="33">
        <f t="shared" si="40"/>
        <v>4382133.3345000008</v>
      </c>
      <c r="DI52" s="33">
        <f t="shared" si="40"/>
        <v>3556047.0686999992</v>
      </c>
      <c r="DJ52" s="33">
        <f t="shared" si="40"/>
        <v>0</v>
      </c>
      <c r="DK52" s="33">
        <f t="shared" si="40"/>
        <v>0</v>
      </c>
      <c r="DL52" s="33">
        <f t="shared" si="40"/>
        <v>0</v>
      </c>
      <c r="DM52" s="33">
        <f t="shared" si="40"/>
        <v>74331.600000000006</v>
      </c>
      <c r="DN52" s="33">
        <f t="shared" si="40"/>
        <v>33449.22</v>
      </c>
      <c r="DO52" s="33">
        <f t="shared" si="40"/>
        <v>0</v>
      </c>
      <c r="DP52" s="33">
        <f t="shared" si="40"/>
        <v>0</v>
      </c>
      <c r="DQ52" s="33">
        <f t="shared" si="40"/>
        <v>0</v>
      </c>
      <c r="DR52" s="33">
        <f t="shared" si="40"/>
        <v>0</v>
      </c>
      <c r="DS52" s="33">
        <f t="shared" si="40"/>
        <v>7699.6</v>
      </c>
      <c r="DT52" s="33">
        <f t="shared" si="40"/>
        <v>3464.82</v>
      </c>
      <c r="DU52" s="33">
        <f t="shared" si="40"/>
        <v>7878.0150000000003</v>
      </c>
      <c r="DV52" s="33">
        <f t="shared" si="40"/>
        <v>0</v>
      </c>
      <c r="DW52" s="33">
        <f t="shared" si="40"/>
        <v>38047.5</v>
      </c>
      <c r="DX52" s="33">
        <f t="shared" si="40"/>
        <v>0</v>
      </c>
      <c r="DY52" s="33">
        <f t="shared" si="40"/>
        <v>99970</v>
      </c>
      <c r="DZ52" s="33">
        <f t="shared" si="40"/>
        <v>49335</v>
      </c>
      <c r="EA52" s="33">
        <f t="shared" si="40"/>
        <v>4420</v>
      </c>
      <c r="EB52" s="33">
        <f t="shared" ref="EB52:EE52" si="41">SUM(EB10:EB51)</f>
        <v>0</v>
      </c>
      <c r="EC52" s="33">
        <f t="shared" si="41"/>
        <v>182001.2</v>
      </c>
      <c r="ED52" s="33">
        <f t="shared" si="41"/>
        <v>124296.54000000001</v>
      </c>
      <c r="EE52" s="33">
        <f t="shared" si="41"/>
        <v>12298.014999999999</v>
      </c>
    </row>
    <row r="53" spans="1:143">
      <c r="E53" s="18"/>
      <c r="F53" s="19"/>
      <c r="AY53" s="20"/>
    </row>
    <row r="54" spans="1:143" s="20" customFormat="1">
      <c r="B54" s="21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22"/>
    </row>
    <row r="55" spans="1:143"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22"/>
    </row>
  </sheetData>
  <protectedRanges>
    <protectedRange sqref="U10:W51 W52" name="Range4_5_1_2_1_1_1_1_1_1_1_1_1"/>
    <protectedRange sqref="AA10:AB51 AB52" name="Range4_1_1_1_2_1_1_1_1_1_1_1_1_1"/>
    <protectedRange sqref="AF10:AG51 AG52" name="Range4_2_1_1_2_1_1_1_1_1_1_1_1_1"/>
    <protectedRange sqref="AK10:AL51 AL52" name="Range4_3_1_1_2_1_1_1_1_1_1_1_1_1"/>
    <protectedRange sqref="AQ52 AP10:AQ51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1">
    <mergeCell ref="CU7:CV7"/>
    <mergeCell ref="DQ7:DR7"/>
    <mergeCell ref="T7:T8"/>
    <mergeCell ref="Y7:Y8"/>
    <mergeCell ref="EB4:EB8"/>
    <mergeCell ref="DF4:DF8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E6:CG6"/>
    <mergeCell ref="CH6:CJ6"/>
    <mergeCell ref="DT7:DU7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O6:S6"/>
    <mergeCell ref="T6:X6"/>
    <mergeCell ref="CK6:CM6"/>
    <mergeCell ref="BH6:BJ6"/>
    <mergeCell ref="BY6:CA6"/>
    <mergeCell ref="BS6:BU6"/>
    <mergeCell ref="CB6:CD6"/>
    <mergeCell ref="BV6:BX6"/>
    <mergeCell ref="BN6:BR6"/>
    <mergeCell ref="Y6:AC6"/>
    <mergeCell ref="AZ7:BA7"/>
    <mergeCell ref="BC7:BD7"/>
    <mergeCell ref="BB6:BD6"/>
    <mergeCell ref="AV6:A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Z7:AC7"/>
    <mergeCell ref="AE7:AH7"/>
    <mergeCell ref="AN7:AN8"/>
    <mergeCell ref="AO7:AR7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AD7:AD8"/>
    <mergeCell ref="AY7:AY8"/>
    <mergeCell ref="BB7:BB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  <mergeCell ref="U7:X7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Пользователь Windows</cp:lastModifiedBy>
  <cp:lastPrinted>2019-12-26T05:39:23Z</cp:lastPrinted>
  <dcterms:created xsi:type="dcterms:W3CDTF">2002-03-15T09:46:46Z</dcterms:created>
  <dcterms:modified xsi:type="dcterms:W3CDTF">2020-06-08T09:58:17Z</dcterms:modified>
</cp:coreProperties>
</file>