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25725"/>
</workbook>
</file>

<file path=xl/calcChain.xml><?xml version="1.0" encoding="utf-8"?>
<calcChain xmlns="http://schemas.openxmlformats.org/spreadsheetml/2006/main">
  <c r="BO10" i="22"/>
  <c r="AE18"/>
  <c r="BO11"/>
  <c r="BP11"/>
  <c r="BO12"/>
  <c r="BP12"/>
  <c r="BO13"/>
  <c r="BP13"/>
  <c r="BO14"/>
  <c r="BP14"/>
  <c r="BO15"/>
  <c r="BP15"/>
  <c r="BO16"/>
  <c r="BP16"/>
  <c r="BO17"/>
  <c r="BP17"/>
  <c r="BQ17" s="1"/>
  <c r="BP10"/>
  <c r="AQ17"/>
  <c r="AQ15"/>
  <c r="AQ12"/>
  <c r="AQ11"/>
  <c r="AQ10"/>
  <c r="BN16"/>
  <c r="BN17"/>
  <c r="W17"/>
  <c r="W16"/>
  <c r="W15"/>
  <c r="W13"/>
  <c r="W12"/>
  <c r="W11"/>
  <c r="W10"/>
  <c r="P11"/>
  <c r="P12"/>
  <c r="P13"/>
  <c r="P14"/>
  <c r="P15"/>
  <c r="P16"/>
  <c r="P17"/>
  <c r="P10"/>
  <c r="Z18"/>
  <c r="K11"/>
  <c r="K12"/>
  <c r="K13"/>
  <c r="K14"/>
  <c r="K15"/>
  <c r="K16"/>
  <c r="K17"/>
  <c r="K10"/>
  <c r="AJ18"/>
  <c r="AO18"/>
  <c r="AT18"/>
  <c r="BT18"/>
  <c r="BU18"/>
  <c r="BV18"/>
  <c r="CU18"/>
  <c r="CV18"/>
  <c r="CX18"/>
  <c r="CY18"/>
  <c r="DA18"/>
  <c r="DB18"/>
  <c r="DD18"/>
  <c r="DE18"/>
  <c r="BW18"/>
  <c r="BX18"/>
  <c r="ED11"/>
  <c r="ED12"/>
  <c r="ED13"/>
  <c r="ED14"/>
  <c r="ED15"/>
  <c r="ED16"/>
  <c r="ED17"/>
  <c r="ED10"/>
  <c r="DW18"/>
  <c r="DX18"/>
  <c r="DY18"/>
  <c r="DZ18"/>
  <c r="EA18"/>
  <c r="DP18"/>
  <c r="DQ18"/>
  <c r="DR18"/>
  <c r="DS18"/>
  <c r="DT18"/>
  <c r="DU18"/>
  <c r="DO18"/>
  <c r="DN18"/>
  <c r="DK18"/>
  <c r="DL18"/>
  <c r="DH11"/>
  <c r="DH12"/>
  <c r="DH13"/>
  <c r="DH14"/>
  <c r="DH15"/>
  <c r="DH16"/>
  <c r="DH17"/>
  <c r="DH10"/>
  <c r="CL18"/>
  <c r="CM18"/>
  <c r="CN18"/>
  <c r="CO18"/>
  <c r="CP18"/>
  <c r="CQ18"/>
  <c r="CR18"/>
  <c r="CS18"/>
  <c r="BZ18"/>
  <c r="CA18"/>
  <c r="CC18"/>
  <c r="CD18"/>
  <c r="CF18"/>
  <c r="CG18"/>
  <c r="CI18"/>
  <c r="CJ18"/>
  <c r="BF18"/>
  <c r="BG18"/>
  <c r="BH18"/>
  <c r="BI18"/>
  <c r="BJ18"/>
  <c r="BK18"/>
  <c r="BL18"/>
  <c r="BM18"/>
  <c r="BD18"/>
  <c r="AZ18"/>
  <c r="BA18"/>
  <c r="BB18"/>
  <c r="BC18"/>
  <c r="AW18"/>
  <c r="AX18"/>
  <c r="U18"/>
  <c r="AR11"/>
  <c r="AR12"/>
  <c r="AR15"/>
  <c r="AR17"/>
  <c r="AR10"/>
  <c r="AM11"/>
  <c r="AM12"/>
  <c r="AM13"/>
  <c r="AM14"/>
  <c r="AM15"/>
  <c r="AM16"/>
  <c r="AM17"/>
  <c r="AL11"/>
  <c r="AL12"/>
  <c r="AL13"/>
  <c r="AL14"/>
  <c r="AL15"/>
  <c r="AL16"/>
  <c r="AL17"/>
  <c r="AM10"/>
  <c r="AL10"/>
  <c r="AH11"/>
  <c r="AH12"/>
  <c r="AH13"/>
  <c r="AH14"/>
  <c r="AH17"/>
  <c r="AG11"/>
  <c r="AG12"/>
  <c r="AG13"/>
  <c r="AG14"/>
  <c r="AG17"/>
  <c r="AH10"/>
  <c r="AG10"/>
  <c r="AC11"/>
  <c r="AC12"/>
  <c r="AC13"/>
  <c r="AC14"/>
  <c r="AC15"/>
  <c r="AC16"/>
  <c r="AC17"/>
  <c r="AB11"/>
  <c r="AB12"/>
  <c r="AB13"/>
  <c r="AB14"/>
  <c r="AB15"/>
  <c r="AB16"/>
  <c r="AB17"/>
  <c r="AC10"/>
  <c r="AB10"/>
  <c r="X11"/>
  <c r="X12"/>
  <c r="X13"/>
  <c r="X15"/>
  <c r="X16"/>
  <c r="X17"/>
  <c r="X10"/>
  <c r="Q10"/>
  <c r="R10" s="1"/>
  <c r="Q11"/>
  <c r="R11" s="1"/>
  <c r="Q12"/>
  <c r="Q13"/>
  <c r="Q14"/>
  <c r="Q15"/>
  <c r="R15" s="1"/>
  <c r="Q16"/>
  <c r="S16" s="1"/>
  <c r="Q17"/>
  <c r="EE11"/>
  <c r="EE12"/>
  <c r="EE13"/>
  <c r="EE14"/>
  <c r="EE15"/>
  <c r="EE16"/>
  <c r="EE17"/>
  <c r="EB18"/>
  <c r="DV18"/>
  <c r="DM18"/>
  <c r="DJ18"/>
  <c r="DF18"/>
  <c r="DC18"/>
  <c r="CZ18"/>
  <c r="CW18"/>
  <c r="CT18"/>
  <c r="CK18"/>
  <c r="CH18"/>
  <c r="CE18"/>
  <c r="CB18"/>
  <c r="BY18"/>
  <c r="BS18"/>
  <c r="BE18"/>
  <c r="AY18"/>
  <c r="AV18"/>
  <c r="AS18"/>
  <c r="AP18"/>
  <c r="AN18"/>
  <c r="AK18"/>
  <c r="AI18"/>
  <c r="AF18"/>
  <c r="AD18"/>
  <c r="AA18"/>
  <c r="AB18" s="1"/>
  <c r="Y18"/>
  <c r="V18"/>
  <c r="T18"/>
  <c r="D18"/>
  <c r="C18"/>
  <c r="EC17"/>
  <c r="DI17"/>
  <c r="DG17"/>
  <c r="O17"/>
  <c r="S17" s="1"/>
  <c r="L17"/>
  <c r="M17" s="1"/>
  <c r="J17"/>
  <c r="EC16"/>
  <c r="DI16"/>
  <c r="DG16"/>
  <c r="O16"/>
  <c r="L16"/>
  <c r="J16"/>
  <c r="EC15"/>
  <c r="DI15"/>
  <c r="DG15"/>
  <c r="BN15"/>
  <c r="O15"/>
  <c r="L15"/>
  <c r="J15"/>
  <c r="EC14"/>
  <c r="DI14"/>
  <c r="G14" s="1"/>
  <c r="DG14"/>
  <c r="BN14"/>
  <c r="O14"/>
  <c r="L14"/>
  <c r="J14"/>
  <c r="EC13"/>
  <c r="DI13"/>
  <c r="DG13"/>
  <c r="BN13"/>
  <c r="O13"/>
  <c r="S13" s="1"/>
  <c r="L13"/>
  <c r="M13" s="1"/>
  <c r="J13"/>
  <c r="EC12"/>
  <c r="DI12"/>
  <c r="DG12"/>
  <c r="BN12"/>
  <c r="O12"/>
  <c r="L12"/>
  <c r="J12"/>
  <c r="EC11"/>
  <c r="DI11"/>
  <c r="DG11"/>
  <c r="BN11"/>
  <c r="O11"/>
  <c r="L11"/>
  <c r="J11"/>
  <c r="EE10"/>
  <c r="EC10"/>
  <c r="DI10"/>
  <c r="DG10"/>
  <c r="BN10"/>
  <c r="O10"/>
  <c r="L10"/>
  <c r="J10"/>
  <c r="AH18"/>
  <c r="AQ18"/>
  <c r="BR15"/>
  <c r="S12" l="1"/>
  <c r="R17"/>
  <c r="R13"/>
  <c r="E10"/>
  <c r="E11"/>
  <c r="G12"/>
  <c r="M16"/>
  <c r="E16"/>
  <c r="E17"/>
  <c r="AC18"/>
  <c r="S10"/>
  <c r="S11"/>
  <c r="R16"/>
  <c r="R12"/>
  <c r="E13"/>
  <c r="BR16"/>
  <c r="S14"/>
  <c r="BR17"/>
  <c r="BQ15"/>
  <c r="K18"/>
  <c r="AG18"/>
  <c r="R14"/>
  <c r="W18"/>
  <c r="AL18"/>
  <c r="G11"/>
  <c r="I11" s="1"/>
  <c r="M10"/>
  <c r="BQ10"/>
  <c r="BR14"/>
  <c r="Q18"/>
  <c r="EE18"/>
  <c r="E14"/>
  <c r="I14" s="1"/>
  <c r="E15"/>
  <c r="M12"/>
  <c r="M14"/>
  <c r="DH18"/>
  <c r="BQ14"/>
  <c r="BQ13"/>
  <c r="BQ12"/>
  <c r="BQ11"/>
  <c r="G10"/>
  <c r="F17"/>
  <c r="DG18"/>
  <c r="DI18"/>
  <c r="M11"/>
  <c r="N17"/>
  <c r="G16"/>
  <c r="N16"/>
  <c r="O18"/>
  <c r="M15"/>
  <c r="N15"/>
  <c r="BQ16"/>
  <c r="G13"/>
  <c r="BN18"/>
  <c r="EC18"/>
  <c r="N12"/>
  <c r="BR12"/>
  <c r="N13"/>
  <c r="BR13"/>
  <c r="F15"/>
  <c r="F13"/>
  <c r="F11"/>
  <c r="H11" s="1"/>
  <c r="G15"/>
  <c r="I15" s="1"/>
  <c r="G17"/>
  <c r="AM18"/>
  <c r="BO18"/>
  <c r="N10"/>
  <c r="BR11"/>
  <c r="N14"/>
  <c r="P18"/>
  <c r="R18" s="1"/>
  <c r="N11"/>
  <c r="S15"/>
  <c r="X18"/>
  <c r="BR10"/>
  <c r="J18"/>
  <c r="BP18"/>
  <c r="AR18"/>
  <c r="ED18"/>
  <c r="I10"/>
  <c r="E12"/>
  <c r="F10"/>
  <c r="F16"/>
  <c r="F14"/>
  <c r="H14" s="1"/>
  <c r="F12"/>
  <c r="L18"/>
  <c r="H12" l="1"/>
  <c r="I12"/>
  <c r="I13"/>
  <c r="S18"/>
  <c r="H17"/>
  <c r="H10"/>
  <c r="I17"/>
  <c r="H13"/>
  <c r="E18"/>
  <c r="H16"/>
  <c r="I16"/>
  <c r="H15"/>
  <c r="BQ18"/>
  <c r="G18"/>
  <c r="BR18"/>
  <c r="F18"/>
  <c r="M18"/>
  <c r="N18"/>
  <c r="I18" l="1"/>
  <c r="H18"/>
</calcChain>
</file>

<file path=xl/sharedStrings.xml><?xml version="1.0" encoding="utf-8"?>
<sst xmlns="http://schemas.openxmlformats.org/spreadsheetml/2006/main" count="227" uniqueCount="67">
  <si>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</si>
  <si>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</si>
  <si>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</si>
  <si>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</si>
  <si>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</si>
  <si>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</si>
  <si>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</si>
  <si>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</si>
  <si>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</si>
  <si>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</si>
  <si>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</si>
  <si>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</si>
  <si>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</si>
  <si>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</si>
  <si>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</si>
  <si>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</si>
  <si>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</si>
  <si>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</si>
  <si>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</si>
  <si>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</si>
  <si>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</si>
  <si>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</si>
  <si>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</si>
  <si>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</si>
  <si>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</si>
  <si>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</si>
  <si>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</si>
  <si>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</si>
  <si>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</si>
  <si>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</si>
  <si>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</si>
  <si>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</si>
  <si>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</si>
  <si>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</si>
  <si>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</si>
  <si>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</si>
  <si>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</si>
  <si>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</si>
  <si>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</si>
  <si>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</si>
  <si>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</si>
  <si>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</si>
  <si>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</si>
  <si>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</si>
  <si>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</si>
  <si>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</si>
  <si>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</si>
  <si>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</si>
  <si>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</si>
  <si>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</si>
  <si>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</si>
  <si>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</si>
  <si>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</si>
  <si>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</si>
  <si>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</si>
  <si>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</si>
  <si>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</si>
  <si>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</si>
  <si>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</si>
  <si>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</si>
  <si>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</si>
  <si>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</si>
  <si>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</si>
  <si>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ՍՅՈՒՆԻՔԻ ՄԱՐԶԻ  ՀԱՄԱՅՆՔՆԵՐԻ   ԲՅՈՒՋԵՏԱՅԻՆ   ԵԿԱՄՈՒՏՆԵՐԻ   ՎԵՐԱԲԵՐՅԱԼ  (աճողական)  2020թ. հուլիսի 31-ի դրությամբ                                  </t>
  </si>
  <si>
    <t>ծրագիր  9 ամիս</t>
  </si>
  <si>
    <t xml:space="preserve">փաստ 7 ամիս                                                                             </t>
  </si>
  <si>
    <t>կատ. %-ը 9 ամսվա նկատմամբ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</si>
</sst>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 vertical="center"/>
    </xf>
    <xf numFmtId="0" fontId="3" fillId="0" borderId="0" xfId="0" applyFont="1" applyBorder="1" applyProtection="1"/>
    <xf numFmtId="165" fontId="3" fillId="7" borderId="3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3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0" xfId="0" applyNumberFormat="1" applyFont="1" applyFill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165" fontId="3" fillId="2" borderId="0" xfId="0" applyNumberFormat="1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3" fontId="3" fillId="7" borderId="3" xfId="0" applyNumberFormat="1" applyFont="1" applyFill="1" applyBorder="1" applyAlignment="1" applyProtection="1">
      <alignment horizontal="center" vertical="center"/>
      <protection locked="0"/>
    </xf>
    <xf numFmtId="1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" xfId="0" applyNumberFormat="1" applyFont="1" applyFill="1" applyBorder="1" applyAlignment="1" applyProtection="1">
      <alignment horizontal="center" vertical="center" wrapText="1"/>
    </xf>
    <xf numFmtId="164" fontId="4" fillId="7" borderId="0" xfId="0" applyNumberFormat="1" applyFont="1" applyFill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4" fontId="3" fillId="2" borderId="8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8" borderId="6" xfId="0" applyNumberFormat="1" applyFont="1" applyFill="1" applyBorder="1" applyAlignment="1" applyProtection="1">
      <alignment horizontal="center" vertical="center" wrapText="1"/>
    </xf>
    <xf numFmtId="4" fontId="3" fillId="8" borderId="9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5" borderId="6" xfId="0" applyNumberFormat="1" applyFont="1" applyFill="1" applyBorder="1" applyAlignment="1" applyProtection="1">
      <alignment horizontal="center" vertical="center" wrapText="1"/>
    </xf>
    <xf numFmtId="4" fontId="3" fillId="5" borderId="9" xfId="0" applyNumberFormat="1" applyFont="1" applyFill="1" applyBorder="1" applyAlignment="1" applyProtection="1">
      <alignment horizontal="center" vertical="center" wrapText="1"/>
    </xf>
    <xf numFmtId="4" fontId="3" fillId="5" borderId="7" xfId="0" applyNumberFormat="1" applyFont="1" applyFill="1" applyBorder="1" applyAlignment="1" applyProtection="1">
      <alignment horizontal="center" vertical="center" wrapText="1"/>
    </xf>
    <xf numFmtId="4" fontId="3" fillId="5" borderId="13" xfId="0" applyNumberFormat="1" applyFont="1" applyFill="1" applyBorder="1" applyAlignment="1" applyProtection="1">
      <alignment horizontal="center" vertical="center" wrapText="1"/>
    </xf>
    <xf numFmtId="4" fontId="3" fillId="5" borderId="0" xfId="0" applyNumberFormat="1" applyFont="1" applyFill="1" applyBorder="1" applyAlignment="1" applyProtection="1">
      <alignment horizontal="center" vertical="center" wrapText="1"/>
    </xf>
    <xf numFmtId="4" fontId="3" fillId="5" borderId="14" xfId="0" applyNumberFormat="1" applyFont="1" applyFill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 wrapText="1"/>
    </xf>
    <xf numFmtId="4" fontId="3" fillId="5" borderId="10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textRotation="90" wrapText="1"/>
    </xf>
    <xf numFmtId="0" fontId="3" fillId="2" borderId="15" xfId="0" applyFont="1" applyFill="1" applyBorder="1" applyAlignment="1" applyProtection="1">
      <alignment horizontal="center" vertical="center" textRotation="90" wrapText="1"/>
    </xf>
    <xf numFmtId="0" fontId="3" fillId="2" borderId="5" xfId="0" applyFont="1" applyFill="1" applyBorder="1" applyAlignment="1" applyProtection="1">
      <alignment horizontal="center" vertical="center" textRotation="90" wrapText="1"/>
    </xf>
    <xf numFmtId="4" fontId="4" fillId="5" borderId="6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8" sqref="F8"/>
    </sheetView>
  </sheetViews>
  <sheetFormatPr defaultColWidth="7.25" defaultRowHeight="13.5"/>
  <cols>
    <col min="1" max="1" width="4.375" style="6" customWidth="1"/>
    <col min="2" max="2" width="14" style="7" customWidth="1"/>
    <col min="3" max="3" width="10.5" style="6" customWidth="1"/>
    <col min="4" max="4" width="11.25" style="6" customWidth="1"/>
    <col min="5" max="5" width="12.375" style="6" customWidth="1"/>
    <col min="6" max="6" width="13" style="24" customWidth="1"/>
    <col min="7" max="7" width="13.625" style="6" customWidth="1"/>
    <col min="8" max="8" width="9.375" style="6" customWidth="1"/>
    <col min="9" max="9" width="9.5" style="6" customWidth="1"/>
    <col min="10" max="10" width="11.875" style="6" customWidth="1"/>
    <col min="11" max="11" width="12" style="6" customWidth="1"/>
    <col min="12" max="12" width="11.25" style="6" customWidth="1"/>
    <col min="13" max="13" width="10" style="6" customWidth="1"/>
    <col min="14" max="14" width="9.5" style="6" customWidth="1"/>
    <col min="15" max="15" width="11.5" style="6" customWidth="1"/>
    <col min="16" max="16" width="11" style="6" customWidth="1"/>
    <col min="17" max="17" width="10.25" style="6" customWidth="1"/>
    <col min="18" max="18" width="10.875" style="6" customWidth="1"/>
    <col min="19" max="19" width="7.875" style="6" customWidth="1"/>
    <col min="20" max="20" width="10.375" style="6" customWidth="1"/>
    <col min="21" max="21" width="12.5" style="6" customWidth="1"/>
    <col min="22" max="22" width="9.75" style="6" customWidth="1"/>
    <col min="23" max="23" width="11" style="6" customWidth="1"/>
    <col min="24" max="24" width="8.375" style="6" customWidth="1"/>
    <col min="25" max="25" width="11.125" style="6" customWidth="1"/>
    <col min="26" max="26" width="10.875" style="6" customWidth="1"/>
    <col min="27" max="27" width="9.625" style="6" customWidth="1"/>
    <col min="28" max="28" width="10.25" style="6" customWidth="1"/>
    <col min="29" max="29" width="9" style="6" customWidth="1"/>
    <col min="30" max="31" width="11.625" style="6" customWidth="1"/>
    <col min="32" max="33" width="10.875" style="6" customWidth="1"/>
    <col min="34" max="34" width="9.75" style="6" customWidth="1"/>
    <col min="35" max="36" width="11.625" style="6" customWidth="1"/>
    <col min="37" max="37" width="9.75" style="6" customWidth="1"/>
    <col min="38" max="38" width="11.375" style="6" customWidth="1"/>
    <col min="39" max="39" width="8.625" style="6" customWidth="1"/>
    <col min="40" max="41" width="10.375" style="6" customWidth="1"/>
    <col min="42" max="42" width="9.875" style="6" customWidth="1"/>
    <col min="43" max="43" width="10.75" style="6" customWidth="1"/>
    <col min="44" max="44" width="8" style="6" customWidth="1"/>
    <col min="45" max="46" width="8.25" style="6" customWidth="1"/>
    <col min="47" max="47" width="7.25" style="6" customWidth="1"/>
    <col min="48" max="48" width="11.125" style="6" customWidth="1"/>
    <col min="49" max="49" width="10.625" style="6" customWidth="1"/>
    <col min="50" max="50" width="7.875" style="6" customWidth="1"/>
    <col min="51" max="51" width="12.125" style="6" customWidth="1"/>
    <col min="52" max="52" width="12.375" style="6" customWidth="1"/>
    <col min="53" max="53" width="11.375" style="6" customWidth="1"/>
    <col min="54" max="54" width="10.5" style="6" customWidth="1"/>
    <col min="55" max="55" width="11.25" style="6" customWidth="1"/>
    <col min="56" max="56" width="8.25" style="6" customWidth="1"/>
    <col min="57" max="57" width="10.875" style="6" customWidth="1"/>
    <col min="58" max="58" width="10.75" style="6" customWidth="1"/>
    <col min="59" max="59" width="9.875" style="6" customWidth="1"/>
    <col min="60" max="60" width="10.5" style="6" customWidth="1"/>
    <col min="61" max="61" width="10.125" style="6" customWidth="1"/>
    <col min="62" max="62" width="9.75" style="6" customWidth="1"/>
    <col min="63" max="63" width="9.875" style="6" customWidth="1"/>
    <col min="64" max="64" width="9.375" style="6" customWidth="1"/>
    <col min="65" max="65" width="8.5" style="6" customWidth="1"/>
    <col min="66" max="66" width="11.75" style="6" customWidth="1"/>
    <col min="67" max="70" width="10.75" style="6" customWidth="1"/>
    <col min="71" max="71" width="11.625" style="6" customWidth="1"/>
    <col min="72" max="72" width="12.5" style="6" customWidth="1"/>
    <col min="73" max="73" width="11.375" style="6" customWidth="1"/>
    <col min="74" max="74" width="11.125" style="6" customWidth="1"/>
    <col min="75" max="75" width="8.375" style="6" customWidth="1"/>
    <col min="76" max="76" width="8" style="6" customWidth="1"/>
    <col min="77" max="77" width="10.625" style="6" customWidth="1"/>
    <col min="78" max="78" width="10.875" style="6" customWidth="1"/>
    <col min="79" max="79" width="10.625" style="6" customWidth="1"/>
    <col min="80" max="81" width="11.375" style="6" customWidth="1"/>
    <col min="82" max="82" width="9.875" style="6" customWidth="1"/>
    <col min="83" max="83" width="10.5" style="6" customWidth="1"/>
    <col min="84" max="84" width="10.625" style="6" customWidth="1"/>
    <col min="85" max="85" width="11.25" style="6" customWidth="1"/>
    <col min="86" max="86" width="10.75" style="6" customWidth="1"/>
    <col min="87" max="87" width="10.125" style="6" customWidth="1"/>
    <col min="88" max="88" width="11.125" style="6" customWidth="1"/>
    <col min="89" max="89" width="10.375" style="6" customWidth="1"/>
    <col min="90" max="90" width="10.125" style="6" customWidth="1"/>
    <col min="91" max="91" width="11" style="6" customWidth="1"/>
    <col min="92" max="92" width="12.625" style="6" customWidth="1"/>
    <col min="93" max="93" width="11.75" style="6" customWidth="1"/>
    <col min="94" max="94" width="10.875" style="6" customWidth="1"/>
    <col min="95" max="95" width="12.125" style="6" customWidth="1"/>
    <col min="96" max="97" width="11" style="6" customWidth="1"/>
    <col min="98" max="98" width="10.875" style="6" customWidth="1"/>
    <col min="99" max="99" width="10.75" style="6" customWidth="1"/>
    <col min="100" max="100" width="11.25" style="6" customWidth="1"/>
    <col min="101" max="102" width="10.625" style="6" customWidth="1"/>
    <col min="103" max="103" width="11.125" style="6" customWidth="1"/>
    <col min="104" max="104" width="11.25" style="6" customWidth="1"/>
    <col min="105" max="105" width="11.5" style="6" customWidth="1"/>
    <col min="106" max="106" width="11.125" style="6" customWidth="1"/>
    <col min="107" max="107" width="13.25" style="6" customWidth="1"/>
    <col min="108" max="108" width="11.875" style="6" customWidth="1"/>
    <col min="109" max="109" width="11.25" style="6" customWidth="1"/>
    <col min="110" max="110" width="9.875" style="6" customWidth="1"/>
    <col min="111" max="111" width="15.375" style="6" customWidth="1"/>
    <col min="112" max="112" width="14.75" style="6" customWidth="1"/>
    <col min="113" max="113" width="13" style="6" customWidth="1"/>
    <col min="114" max="114" width="8.375" style="6" customWidth="1"/>
    <col min="115" max="115" width="10.625" style="6" customWidth="1"/>
    <col min="116" max="116" width="11.625" style="6" customWidth="1"/>
    <col min="117" max="117" width="13.25" style="6" customWidth="1"/>
    <col min="118" max="118" width="11.125" style="6" customWidth="1"/>
    <col min="119" max="119" width="11.25" style="6" customWidth="1"/>
    <col min="120" max="120" width="8" style="6" customWidth="1"/>
    <col min="121" max="121" width="11.25" style="6" customWidth="1"/>
    <col min="122" max="122" width="8.75" style="6" customWidth="1"/>
    <col min="123" max="123" width="12.5" style="6" customWidth="1"/>
    <col min="124" max="124" width="12.625" style="6" customWidth="1"/>
    <col min="125" max="125" width="12.25" style="6" customWidth="1"/>
    <col min="126" max="126" width="8.125" style="6" customWidth="1"/>
    <col min="127" max="127" width="12" style="6" customWidth="1"/>
    <col min="128" max="128" width="9.875" style="6" customWidth="1"/>
    <col min="129" max="129" width="13" style="6" customWidth="1"/>
    <col min="130" max="130" width="11.875" style="6" customWidth="1"/>
    <col min="131" max="131" width="11.375" style="6" customWidth="1"/>
    <col min="132" max="132" width="8" style="6" customWidth="1"/>
    <col min="133" max="133" width="12.5" style="6" customWidth="1"/>
    <col min="134" max="134" width="10.75" style="6" customWidth="1"/>
    <col min="135" max="135" width="11.5" style="6" customWidth="1"/>
    <col min="136" max="137" width="7.25" style="6"/>
    <col min="138" max="138" width="10.125" style="6" customWidth="1"/>
    <col min="139" max="16384" width="7.25" style="6"/>
  </cols>
  <sheetData>
    <row r="1" spans="1:135" ht="21.75" customHeight="1">
      <c r="C1" s="106" t="s">
        <v>10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8"/>
      <c r="P1" s="8"/>
      <c r="Q1" s="8"/>
      <c r="R1" s="8"/>
      <c r="S1" s="8"/>
      <c r="T1" s="8"/>
      <c r="U1" s="8"/>
      <c r="V1" s="8"/>
      <c r="W1" s="8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</row>
    <row r="2" spans="1:135" ht="21.75" customHeight="1">
      <c r="C2" s="107" t="s">
        <v>63</v>
      </c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Q2" s="11"/>
      <c r="R2" s="11"/>
      <c r="T2" s="108"/>
      <c r="U2" s="108"/>
      <c r="V2" s="108"/>
      <c r="W2" s="12"/>
      <c r="X2" s="12"/>
      <c r="AA2" s="13"/>
      <c r="AB2" s="12"/>
      <c r="AC2" s="12"/>
      <c r="AD2" s="12"/>
      <c r="AE2" s="12"/>
      <c r="AF2" s="1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135" ht="18" customHeight="1">
      <c r="C3" s="14"/>
      <c r="D3" s="14"/>
      <c r="E3" s="14"/>
      <c r="F3" s="15"/>
      <c r="G3" s="14"/>
      <c r="H3" s="14"/>
      <c r="I3" s="14"/>
      <c r="J3" s="14"/>
      <c r="K3" s="14"/>
      <c r="L3" s="109" t="s">
        <v>11</v>
      </c>
      <c r="M3" s="109"/>
      <c r="N3" s="109"/>
      <c r="O3" s="109"/>
      <c r="P3" s="14"/>
      <c r="Q3" s="11"/>
      <c r="R3" s="11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135" s="4" customFormat="1" ht="18" customHeight="1">
      <c r="A4" s="110" t="s">
        <v>6</v>
      </c>
      <c r="B4" s="110" t="s">
        <v>9</v>
      </c>
      <c r="C4" s="113" t="s">
        <v>4</v>
      </c>
      <c r="D4" s="113" t="s">
        <v>5</v>
      </c>
      <c r="E4" s="116" t="s">
        <v>12</v>
      </c>
      <c r="F4" s="117"/>
      <c r="G4" s="117"/>
      <c r="H4" s="117"/>
      <c r="I4" s="118"/>
      <c r="J4" s="125" t="s">
        <v>62</v>
      </c>
      <c r="K4" s="126"/>
      <c r="L4" s="126"/>
      <c r="M4" s="126"/>
      <c r="N4" s="127"/>
      <c r="O4" s="83"/>
      <c r="P4" s="84"/>
      <c r="Q4" s="84"/>
      <c r="R4" s="84"/>
      <c r="S4" s="84"/>
      <c r="T4" s="84"/>
      <c r="U4" s="84"/>
      <c r="V4" s="84"/>
      <c r="W4" s="84"/>
      <c r="X4" s="84"/>
      <c r="Y4" s="84"/>
      <c r="Z4" s="84"/>
      <c r="AA4" s="84"/>
      <c r="AB4" s="84"/>
      <c r="AC4" s="84"/>
      <c r="AD4" s="84"/>
      <c r="AE4" s="84"/>
      <c r="AF4" s="84"/>
      <c r="AG4" s="84"/>
      <c r="AH4" s="84"/>
      <c r="AI4" s="84"/>
      <c r="AJ4" s="84"/>
      <c r="AK4" s="84"/>
      <c r="AL4" s="84"/>
      <c r="AM4" s="84"/>
      <c r="AN4" s="84"/>
      <c r="AO4" s="84"/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  <c r="BM4" s="84"/>
      <c r="BN4" s="84"/>
      <c r="BO4" s="84"/>
      <c r="BP4" s="84"/>
      <c r="BQ4" s="84"/>
      <c r="BR4" s="84"/>
      <c r="BS4" s="84"/>
      <c r="BT4" s="84"/>
      <c r="BU4" s="84"/>
      <c r="BV4" s="84"/>
      <c r="BW4" s="84"/>
      <c r="BX4" s="84"/>
      <c r="BY4" s="84"/>
      <c r="BZ4" s="84"/>
      <c r="CA4" s="84"/>
      <c r="CB4" s="84"/>
      <c r="CC4" s="84"/>
      <c r="CD4" s="84"/>
      <c r="CE4" s="84"/>
      <c r="CF4" s="84"/>
      <c r="CG4" s="84"/>
      <c r="CH4" s="84"/>
      <c r="CI4" s="84"/>
      <c r="CJ4" s="84"/>
      <c r="CK4" s="84"/>
      <c r="CL4" s="84"/>
      <c r="CM4" s="84"/>
      <c r="CN4" s="84"/>
      <c r="CO4" s="84"/>
      <c r="CP4" s="84"/>
      <c r="CQ4" s="84"/>
      <c r="CR4" s="84"/>
      <c r="CS4" s="84"/>
      <c r="CT4" s="84"/>
      <c r="CU4" s="84"/>
      <c r="CV4" s="84"/>
      <c r="CW4" s="84"/>
      <c r="CX4" s="84"/>
      <c r="CY4" s="84"/>
      <c r="CZ4" s="84"/>
      <c r="DA4" s="84"/>
      <c r="DB4" s="84"/>
      <c r="DC4" s="84"/>
      <c r="DD4" s="84"/>
      <c r="DE4" s="85"/>
      <c r="DF4" s="134" t="s">
        <v>13</v>
      </c>
      <c r="DG4" s="96" t="s">
        <v>14</v>
      </c>
      <c r="DH4" s="97"/>
      <c r="DI4" s="98"/>
      <c r="DJ4" s="105" t="s">
        <v>3</v>
      </c>
      <c r="DK4" s="105"/>
      <c r="DL4" s="105"/>
      <c r="DM4" s="105"/>
      <c r="DN4" s="105"/>
      <c r="DO4" s="105"/>
      <c r="DP4" s="105"/>
      <c r="DQ4" s="105"/>
      <c r="DR4" s="105"/>
      <c r="DS4" s="105"/>
      <c r="DT4" s="105"/>
      <c r="DU4" s="105"/>
      <c r="DV4" s="105"/>
      <c r="DW4" s="105"/>
      <c r="DX4" s="105"/>
      <c r="DY4" s="105"/>
      <c r="DZ4" s="105"/>
      <c r="EA4" s="105"/>
      <c r="EB4" s="134" t="s">
        <v>15</v>
      </c>
      <c r="EC4" s="67" t="s">
        <v>16</v>
      </c>
      <c r="ED4" s="68"/>
      <c r="EE4" s="69"/>
    </row>
    <row r="5" spans="1:135" s="4" customFormat="1" ht="15" customHeight="1">
      <c r="A5" s="111"/>
      <c r="B5" s="111"/>
      <c r="C5" s="114"/>
      <c r="D5" s="114"/>
      <c r="E5" s="119"/>
      <c r="F5" s="120"/>
      <c r="G5" s="120"/>
      <c r="H5" s="120"/>
      <c r="I5" s="121"/>
      <c r="J5" s="128"/>
      <c r="K5" s="129"/>
      <c r="L5" s="129"/>
      <c r="M5" s="129"/>
      <c r="N5" s="130"/>
      <c r="O5" s="76" t="s">
        <v>7</v>
      </c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7"/>
      <c r="AU5" s="78"/>
      <c r="AV5" s="79" t="s">
        <v>2</v>
      </c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34" t="s">
        <v>8</v>
      </c>
      <c r="BL5" s="35"/>
      <c r="BM5" s="35"/>
      <c r="BN5" s="80" t="s">
        <v>17</v>
      </c>
      <c r="BO5" s="81"/>
      <c r="BP5" s="81"/>
      <c r="BQ5" s="81"/>
      <c r="BR5" s="81"/>
      <c r="BS5" s="81"/>
      <c r="BT5" s="81"/>
      <c r="BU5" s="81"/>
      <c r="BV5" s="81"/>
      <c r="BW5" s="81"/>
      <c r="BX5" s="81"/>
      <c r="BY5" s="81"/>
      <c r="BZ5" s="81"/>
      <c r="CA5" s="81"/>
      <c r="CB5" s="81"/>
      <c r="CC5" s="81"/>
      <c r="CD5" s="82"/>
      <c r="CE5" s="86" t="s">
        <v>0</v>
      </c>
      <c r="CF5" s="87"/>
      <c r="CG5" s="87"/>
      <c r="CH5" s="87"/>
      <c r="CI5" s="87"/>
      <c r="CJ5" s="87"/>
      <c r="CK5" s="87"/>
      <c r="CL5" s="87"/>
      <c r="CM5" s="88"/>
      <c r="CN5" s="80" t="s">
        <v>1</v>
      </c>
      <c r="CO5" s="81"/>
      <c r="CP5" s="81"/>
      <c r="CQ5" s="81"/>
      <c r="CR5" s="81"/>
      <c r="CS5" s="81"/>
      <c r="CT5" s="81"/>
      <c r="CU5" s="81"/>
      <c r="CV5" s="81"/>
      <c r="CW5" s="79" t="s">
        <v>18</v>
      </c>
      <c r="CX5" s="79"/>
      <c r="CY5" s="79"/>
      <c r="CZ5" s="34" t="s">
        <v>19</v>
      </c>
      <c r="DA5" s="35"/>
      <c r="DB5" s="36"/>
      <c r="DC5" s="34" t="s">
        <v>20</v>
      </c>
      <c r="DD5" s="35"/>
      <c r="DE5" s="36"/>
      <c r="DF5" s="135"/>
      <c r="DG5" s="99"/>
      <c r="DH5" s="100"/>
      <c r="DI5" s="101"/>
      <c r="DJ5" s="44"/>
      <c r="DK5" s="44"/>
      <c r="DL5" s="45"/>
      <c r="DM5" s="45"/>
      <c r="DN5" s="45"/>
      <c r="DO5" s="45"/>
      <c r="DP5" s="34" t="s">
        <v>21</v>
      </c>
      <c r="DQ5" s="35"/>
      <c r="DR5" s="36"/>
      <c r="DS5" s="40"/>
      <c r="DT5" s="41"/>
      <c r="DU5" s="41"/>
      <c r="DV5" s="41"/>
      <c r="DW5" s="41"/>
      <c r="DX5" s="41"/>
      <c r="DY5" s="41"/>
      <c r="DZ5" s="41"/>
      <c r="EA5" s="41"/>
      <c r="EB5" s="135"/>
      <c r="EC5" s="70"/>
      <c r="ED5" s="71"/>
      <c r="EE5" s="72"/>
    </row>
    <row r="6" spans="1:135" s="4" customFormat="1" ht="93" customHeight="1">
      <c r="A6" s="111"/>
      <c r="B6" s="111"/>
      <c r="C6" s="114"/>
      <c r="D6" s="114"/>
      <c r="E6" s="122"/>
      <c r="F6" s="123"/>
      <c r="G6" s="123"/>
      <c r="H6" s="123"/>
      <c r="I6" s="124"/>
      <c r="J6" s="131"/>
      <c r="K6" s="132"/>
      <c r="L6" s="132"/>
      <c r="M6" s="132"/>
      <c r="N6" s="133"/>
      <c r="O6" s="89" t="s">
        <v>22</v>
      </c>
      <c r="P6" s="90"/>
      <c r="Q6" s="90"/>
      <c r="R6" s="90"/>
      <c r="S6" s="91"/>
      <c r="T6" s="54" t="s">
        <v>23</v>
      </c>
      <c r="U6" s="55"/>
      <c r="V6" s="55"/>
      <c r="W6" s="55"/>
      <c r="X6" s="56"/>
      <c r="Y6" s="54" t="s">
        <v>24</v>
      </c>
      <c r="Z6" s="55"/>
      <c r="AA6" s="55"/>
      <c r="AB6" s="55"/>
      <c r="AC6" s="56"/>
      <c r="AD6" s="54" t="s">
        <v>25</v>
      </c>
      <c r="AE6" s="55"/>
      <c r="AF6" s="55"/>
      <c r="AG6" s="55"/>
      <c r="AH6" s="56"/>
      <c r="AI6" s="54" t="s">
        <v>26</v>
      </c>
      <c r="AJ6" s="55"/>
      <c r="AK6" s="55"/>
      <c r="AL6" s="55"/>
      <c r="AM6" s="56"/>
      <c r="AN6" s="54" t="s">
        <v>27</v>
      </c>
      <c r="AO6" s="55"/>
      <c r="AP6" s="55"/>
      <c r="AQ6" s="55"/>
      <c r="AR6" s="56"/>
      <c r="AS6" s="66" t="s">
        <v>28</v>
      </c>
      <c r="AT6" s="66"/>
      <c r="AU6" s="66"/>
      <c r="AV6" s="57" t="s">
        <v>29</v>
      </c>
      <c r="AW6" s="58"/>
      <c r="AX6" s="58"/>
      <c r="AY6" s="57" t="s">
        <v>30</v>
      </c>
      <c r="AZ6" s="58"/>
      <c r="BA6" s="59"/>
      <c r="BB6" s="60" t="s">
        <v>31</v>
      </c>
      <c r="BC6" s="61"/>
      <c r="BD6" s="62"/>
      <c r="BE6" s="60" t="s">
        <v>32</v>
      </c>
      <c r="BF6" s="61"/>
      <c r="BG6" s="61"/>
      <c r="BH6" s="94" t="s">
        <v>33</v>
      </c>
      <c r="BI6" s="95"/>
      <c r="BJ6" s="95"/>
      <c r="BK6" s="37"/>
      <c r="BL6" s="38"/>
      <c r="BM6" s="38"/>
      <c r="BN6" s="63" t="s">
        <v>34</v>
      </c>
      <c r="BO6" s="64"/>
      <c r="BP6" s="64"/>
      <c r="BQ6" s="64"/>
      <c r="BR6" s="65"/>
      <c r="BS6" s="48" t="s">
        <v>35</v>
      </c>
      <c r="BT6" s="48"/>
      <c r="BU6" s="48"/>
      <c r="BV6" s="48" t="s">
        <v>36</v>
      </c>
      <c r="BW6" s="48"/>
      <c r="BX6" s="48"/>
      <c r="BY6" s="48" t="s">
        <v>37</v>
      </c>
      <c r="BZ6" s="48"/>
      <c r="CA6" s="48"/>
      <c r="CB6" s="48" t="s">
        <v>38</v>
      </c>
      <c r="CC6" s="48"/>
      <c r="CD6" s="48"/>
      <c r="CE6" s="48" t="s">
        <v>54</v>
      </c>
      <c r="CF6" s="48"/>
      <c r="CG6" s="48"/>
      <c r="CH6" s="86" t="s">
        <v>55</v>
      </c>
      <c r="CI6" s="87"/>
      <c r="CJ6" s="87"/>
      <c r="CK6" s="48" t="s">
        <v>39</v>
      </c>
      <c r="CL6" s="48"/>
      <c r="CM6" s="48"/>
      <c r="CN6" s="92" t="s">
        <v>40</v>
      </c>
      <c r="CO6" s="93"/>
      <c r="CP6" s="87"/>
      <c r="CQ6" s="48" t="s">
        <v>41</v>
      </c>
      <c r="CR6" s="48"/>
      <c r="CS6" s="48"/>
      <c r="CT6" s="86" t="s">
        <v>56</v>
      </c>
      <c r="CU6" s="87"/>
      <c r="CV6" s="87"/>
      <c r="CW6" s="79"/>
      <c r="CX6" s="79"/>
      <c r="CY6" s="79"/>
      <c r="CZ6" s="37"/>
      <c r="DA6" s="38"/>
      <c r="DB6" s="39"/>
      <c r="DC6" s="37"/>
      <c r="DD6" s="38"/>
      <c r="DE6" s="39"/>
      <c r="DF6" s="135"/>
      <c r="DG6" s="102"/>
      <c r="DH6" s="103"/>
      <c r="DI6" s="104"/>
      <c r="DJ6" s="34" t="s">
        <v>57</v>
      </c>
      <c r="DK6" s="35"/>
      <c r="DL6" s="36"/>
      <c r="DM6" s="34" t="s">
        <v>58</v>
      </c>
      <c r="DN6" s="35"/>
      <c r="DO6" s="36"/>
      <c r="DP6" s="37"/>
      <c r="DQ6" s="38"/>
      <c r="DR6" s="39"/>
      <c r="DS6" s="34" t="s">
        <v>59</v>
      </c>
      <c r="DT6" s="35"/>
      <c r="DU6" s="36"/>
      <c r="DV6" s="34" t="s">
        <v>60</v>
      </c>
      <c r="DW6" s="35"/>
      <c r="DX6" s="36"/>
      <c r="DY6" s="32" t="s">
        <v>61</v>
      </c>
      <c r="DZ6" s="33"/>
      <c r="EA6" s="33"/>
      <c r="EB6" s="135"/>
      <c r="EC6" s="73"/>
      <c r="ED6" s="74"/>
      <c r="EE6" s="75"/>
    </row>
    <row r="7" spans="1:135" s="2" customFormat="1" ht="36" customHeight="1">
      <c r="A7" s="111"/>
      <c r="B7" s="111"/>
      <c r="C7" s="114"/>
      <c r="D7" s="114"/>
      <c r="E7" s="42" t="s">
        <v>42</v>
      </c>
      <c r="F7" s="50" t="s">
        <v>45</v>
      </c>
      <c r="G7" s="51"/>
      <c r="H7" s="51"/>
      <c r="I7" s="52"/>
      <c r="J7" s="42" t="s">
        <v>42</v>
      </c>
      <c r="K7" s="50" t="s">
        <v>45</v>
      </c>
      <c r="L7" s="51"/>
      <c r="M7" s="51"/>
      <c r="N7" s="52"/>
      <c r="O7" s="42" t="s">
        <v>42</v>
      </c>
      <c r="P7" s="50" t="s">
        <v>45</v>
      </c>
      <c r="Q7" s="51"/>
      <c r="R7" s="51"/>
      <c r="S7" s="52"/>
      <c r="T7" s="42" t="s">
        <v>42</v>
      </c>
      <c r="U7" s="50" t="s">
        <v>45</v>
      </c>
      <c r="V7" s="51"/>
      <c r="W7" s="51"/>
      <c r="X7" s="52"/>
      <c r="Y7" s="42" t="s">
        <v>42</v>
      </c>
      <c r="Z7" s="50" t="s">
        <v>45</v>
      </c>
      <c r="AA7" s="51"/>
      <c r="AB7" s="51"/>
      <c r="AC7" s="52"/>
      <c r="AD7" s="42" t="s">
        <v>42</v>
      </c>
      <c r="AE7" s="50" t="s">
        <v>45</v>
      </c>
      <c r="AF7" s="51"/>
      <c r="AG7" s="51"/>
      <c r="AH7" s="52"/>
      <c r="AI7" s="42" t="s">
        <v>42</v>
      </c>
      <c r="AJ7" s="50" t="s">
        <v>45</v>
      </c>
      <c r="AK7" s="51"/>
      <c r="AL7" s="51"/>
      <c r="AM7" s="52"/>
      <c r="AN7" s="42" t="s">
        <v>42</v>
      </c>
      <c r="AO7" s="50" t="s">
        <v>45</v>
      </c>
      <c r="AP7" s="51"/>
      <c r="AQ7" s="51"/>
      <c r="AR7" s="52"/>
      <c r="AS7" s="42" t="s">
        <v>42</v>
      </c>
      <c r="AT7" s="46" t="s">
        <v>45</v>
      </c>
      <c r="AU7" s="47"/>
      <c r="AV7" s="42" t="s">
        <v>42</v>
      </c>
      <c r="AW7" s="46" t="s">
        <v>45</v>
      </c>
      <c r="AX7" s="47"/>
      <c r="AY7" s="42" t="s">
        <v>42</v>
      </c>
      <c r="AZ7" s="46" t="s">
        <v>45</v>
      </c>
      <c r="BA7" s="47"/>
      <c r="BB7" s="42" t="s">
        <v>42</v>
      </c>
      <c r="BC7" s="46" t="s">
        <v>45</v>
      </c>
      <c r="BD7" s="47"/>
      <c r="BE7" s="42" t="s">
        <v>42</v>
      </c>
      <c r="BF7" s="46" t="s">
        <v>45</v>
      </c>
      <c r="BG7" s="47"/>
      <c r="BH7" s="42" t="s">
        <v>42</v>
      </c>
      <c r="BI7" s="46" t="s">
        <v>45</v>
      </c>
      <c r="BJ7" s="47"/>
      <c r="BK7" s="42" t="s">
        <v>42</v>
      </c>
      <c r="BL7" s="46" t="s">
        <v>45</v>
      </c>
      <c r="BM7" s="47"/>
      <c r="BN7" s="42" t="s">
        <v>42</v>
      </c>
      <c r="BO7" s="46" t="s">
        <v>45</v>
      </c>
      <c r="BP7" s="53"/>
      <c r="BQ7" s="53"/>
      <c r="BR7" s="47"/>
      <c r="BS7" s="42" t="s">
        <v>42</v>
      </c>
      <c r="BT7" s="46" t="s">
        <v>45</v>
      </c>
      <c r="BU7" s="47"/>
      <c r="BV7" s="42" t="s">
        <v>42</v>
      </c>
      <c r="BW7" s="46" t="s">
        <v>45</v>
      </c>
      <c r="BX7" s="47"/>
      <c r="BY7" s="42" t="s">
        <v>42</v>
      </c>
      <c r="BZ7" s="46" t="s">
        <v>45</v>
      </c>
      <c r="CA7" s="47"/>
      <c r="CB7" s="42" t="s">
        <v>42</v>
      </c>
      <c r="CC7" s="46" t="s">
        <v>45</v>
      </c>
      <c r="CD7" s="47"/>
      <c r="CE7" s="42" t="s">
        <v>42</v>
      </c>
      <c r="CF7" s="46" t="s">
        <v>45</v>
      </c>
      <c r="CG7" s="47"/>
      <c r="CH7" s="42" t="s">
        <v>42</v>
      </c>
      <c r="CI7" s="46" t="s">
        <v>45</v>
      </c>
      <c r="CJ7" s="47"/>
      <c r="CK7" s="42" t="s">
        <v>42</v>
      </c>
      <c r="CL7" s="46" t="s">
        <v>45</v>
      </c>
      <c r="CM7" s="47"/>
      <c r="CN7" s="42" t="s">
        <v>42</v>
      </c>
      <c r="CO7" s="46" t="s">
        <v>45</v>
      </c>
      <c r="CP7" s="47"/>
      <c r="CQ7" s="42" t="s">
        <v>42</v>
      </c>
      <c r="CR7" s="46" t="s">
        <v>45</v>
      </c>
      <c r="CS7" s="47"/>
      <c r="CT7" s="42" t="s">
        <v>42</v>
      </c>
      <c r="CU7" s="46" t="s">
        <v>45</v>
      </c>
      <c r="CV7" s="47"/>
      <c r="CW7" s="42" t="s">
        <v>42</v>
      </c>
      <c r="CX7" s="46" t="s">
        <v>45</v>
      </c>
      <c r="CY7" s="47"/>
      <c r="CZ7" s="42" t="s">
        <v>42</v>
      </c>
      <c r="DA7" s="46" t="s">
        <v>45</v>
      </c>
      <c r="DB7" s="47"/>
      <c r="DC7" s="42" t="s">
        <v>42</v>
      </c>
      <c r="DD7" s="46" t="s">
        <v>45</v>
      </c>
      <c r="DE7" s="47"/>
      <c r="DF7" s="135"/>
      <c r="DG7" s="42" t="s">
        <v>42</v>
      </c>
      <c r="DH7" s="46" t="s">
        <v>45</v>
      </c>
      <c r="DI7" s="47"/>
      <c r="DJ7" s="42" t="s">
        <v>42</v>
      </c>
      <c r="DK7" s="46" t="s">
        <v>45</v>
      </c>
      <c r="DL7" s="47"/>
      <c r="DM7" s="42" t="s">
        <v>42</v>
      </c>
      <c r="DN7" s="46" t="s">
        <v>45</v>
      </c>
      <c r="DO7" s="47"/>
      <c r="DP7" s="42" t="s">
        <v>42</v>
      </c>
      <c r="DQ7" s="46" t="s">
        <v>45</v>
      </c>
      <c r="DR7" s="47"/>
      <c r="DS7" s="42" t="s">
        <v>42</v>
      </c>
      <c r="DT7" s="46" t="s">
        <v>45</v>
      </c>
      <c r="DU7" s="47"/>
      <c r="DV7" s="42" t="s">
        <v>42</v>
      </c>
      <c r="DW7" s="46" t="s">
        <v>45</v>
      </c>
      <c r="DX7" s="47"/>
      <c r="DY7" s="42" t="s">
        <v>42</v>
      </c>
      <c r="DZ7" s="46" t="s">
        <v>45</v>
      </c>
      <c r="EA7" s="47"/>
      <c r="EB7" s="135"/>
      <c r="EC7" s="42" t="s">
        <v>42</v>
      </c>
      <c r="ED7" s="46" t="s">
        <v>45</v>
      </c>
      <c r="EE7" s="47"/>
    </row>
    <row r="8" spans="1:135" s="2" customFormat="1" ht="95.25" customHeight="1">
      <c r="A8" s="112"/>
      <c r="B8" s="112"/>
      <c r="C8" s="115"/>
      <c r="D8" s="115"/>
      <c r="E8" s="43"/>
      <c r="F8" s="31" t="s">
        <v>64</v>
      </c>
      <c r="G8" s="1" t="s">
        <v>65</v>
      </c>
      <c r="H8" s="1" t="s">
        <v>66</v>
      </c>
      <c r="I8" s="1" t="s">
        <v>44</v>
      </c>
      <c r="J8" s="43"/>
      <c r="K8" s="31" t="s">
        <v>64</v>
      </c>
      <c r="L8" s="1" t="s">
        <v>65</v>
      </c>
      <c r="M8" s="1" t="s">
        <v>66</v>
      </c>
      <c r="N8" s="1" t="s">
        <v>44</v>
      </c>
      <c r="O8" s="43"/>
      <c r="P8" s="31" t="s">
        <v>64</v>
      </c>
      <c r="Q8" s="1" t="s">
        <v>65</v>
      </c>
      <c r="R8" s="1" t="s">
        <v>66</v>
      </c>
      <c r="S8" s="1" t="s">
        <v>44</v>
      </c>
      <c r="T8" s="43"/>
      <c r="U8" s="31" t="s">
        <v>64</v>
      </c>
      <c r="V8" s="1" t="s">
        <v>65</v>
      </c>
      <c r="W8" s="1" t="s">
        <v>66</v>
      </c>
      <c r="X8" s="1" t="s">
        <v>44</v>
      </c>
      <c r="Y8" s="43"/>
      <c r="Z8" s="31" t="s">
        <v>64</v>
      </c>
      <c r="AA8" s="1" t="s">
        <v>65</v>
      </c>
      <c r="AB8" s="1" t="s">
        <v>66</v>
      </c>
      <c r="AC8" s="1" t="s">
        <v>44</v>
      </c>
      <c r="AD8" s="43"/>
      <c r="AE8" s="31" t="s">
        <v>64</v>
      </c>
      <c r="AF8" s="1" t="s">
        <v>65</v>
      </c>
      <c r="AG8" s="1" t="s">
        <v>66</v>
      </c>
      <c r="AH8" s="1" t="s">
        <v>44</v>
      </c>
      <c r="AI8" s="43"/>
      <c r="AJ8" s="31" t="s">
        <v>64</v>
      </c>
      <c r="AK8" s="1" t="s">
        <v>65</v>
      </c>
      <c r="AL8" s="1" t="s">
        <v>66</v>
      </c>
      <c r="AM8" s="1" t="s">
        <v>44</v>
      </c>
      <c r="AN8" s="43"/>
      <c r="AO8" s="31" t="s">
        <v>64</v>
      </c>
      <c r="AP8" s="1" t="s">
        <v>65</v>
      </c>
      <c r="AQ8" s="1" t="s">
        <v>66</v>
      </c>
      <c r="AR8" s="1" t="s">
        <v>44</v>
      </c>
      <c r="AS8" s="43"/>
      <c r="AT8" s="31" t="s">
        <v>64</v>
      </c>
      <c r="AU8" s="1" t="s">
        <v>65</v>
      </c>
      <c r="AV8" s="43"/>
      <c r="AW8" s="31" t="s">
        <v>64</v>
      </c>
      <c r="AX8" s="1" t="s">
        <v>65</v>
      </c>
      <c r="AY8" s="43"/>
      <c r="AZ8" s="31" t="s">
        <v>64</v>
      </c>
      <c r="BA8" s="1" t="s">
        <v>65</v>
      </c>
      <c r="BB8" s="43"/>
      <c r="BC8" s="31" t="s">
        <v>64</v>
      </c>
      <c r="BD8" s="1" t="s">
        <v>65</v>
      </c>
      <c r="BE8" s="43"/>
      <c r="BF8" s="31" t="s">
        <v>64</v>
      </c>
      <c r="BG8" s="1" t="s">
        <v>65</v>
      </c>
      <c r="BH8" s="43"/>
      <c r="BI8" s="31" t="s">
        <v>64</v>
      </c>
      <c r="BJ8" s="1" t="s">
        <v>65</v>
      </c>
      <c r="BK8" s="43"/>
      <c r="BL8" s="31" t="s">
        <v>64</v>
      </c>
      <c r="BM8" s="1" t="s">
        <v>65</v>
      </c>
      <c r="BN8" s="43"/>
      <c r="BO8" s="31" t="s">
        <v>64</v>
      </c>
      <c r="BP8" s="1" t="s">
        <v>65</v>
      </c>
      <c r="BQ8" s="1" t="s">
        <v>66</v>
      </c>
      <c r="BR8" s="1" t="s">
        <v>44</v>
      </c>
      <c r="BS8" s="43"/>
      <c r="BT8" s="31" t="s">
        <v>64</v>
      </c>
      <c r="BU8" s="1" t="s">
        <v>65</v>
      </c>
      <c r="BV8" s="43"/>
      <c r="BW8" s="31" t="s">
        <v>64</v>
      </c>
      <c r="BX8" s="1" t="s">
        <v>65</v>
      </c>
      <c r="BY8" s="43"/>
      <c r="BZ8" s="31" t="s">
        <v>64</v>
      </c>
      <c r="CA8" s="1" t="s">
        <v>65</v>
      </c>
      <c r="CB8" s="43"/>
      <c r="CC8" s="31" t="s">
        <v>64</v>
      </c>
      <c r="CD8" s="1" t="s">
        <v>65</v>
      </c>
      <c r="CE8" s="43"/>
      <c r="CF8" s="31" t="s">
        <v>64</v>
      </c>
      <c r="CG8" s="1" t="s">
        <v>65</v>
      </c>
      <c r="CH8" s="43"/>
      <c r="CI8" s="31" t="s">
        <v>64</v>
      </c>
      <c r="CJ8" s="1" t="s">
        <v>65</v>
      </c>
      <c r="CK8" s="43"/>
      <c r="CL8" s="31" t="s">
        <v>64</v>
      </c>
      <c r="CM8" s="1" t="s">
        <v>65</v>
      </c>
      <c r="CN8" s="43"/>
      <c r="CO8" s="31" t="s">
        <v>64</v>
      </c>
      <c r="CP8" s="1" t="s">
        <v>65</v>
      </c>
      <c r="CQ8" s="43"/>
      <c r="CR8" s="31" t="s">
        <v>64</v>
      </c>
      <c r="CS8" s="1" t="s">
        <v>65</v>
      </c>
      <c r="CT8" s="43"/>
      <c r="CU8" s="31" t="s">
        <v>64</v>
      </c>
      <c r="CV8" s="1" t="s">
        <v>65</v>
      </c>
      <c r="CW8" s="43"/>
      <c r="CX8" s="31" t="s">
        <v>64</v>
      </c>
      <c r="CY8" s="1" t="s">
        <v>65</v>
      </c>
      <c r="CZ8" s="43"/>
      <c r="DA8" s="31" t="s">
        <v>64</v>
      </c>
      <c r="DB8" s="1" t="s">
        <v>65</v>
      </c>
      <c r="DC8" s="43"/>
      <c r="DD8" s="31" t="s">
        <v>64</v>
      </c>
      <c r="DE8" s="1" t="s">
        <v>65</v>
      </c>
      <c r="DF8" s="136"/>
      <c r="DG8" s="43"/>
      <c r="DH8" s="31" t="s">
        <v>64</v>
      </c>
      <c r="DI8" s="1" t="s">
        <v>65</v>
      </c>
      <c r="DJ8" s="43"/>
      <c r="DK8" s="31" t="s">
        <v>64</v>
      </c>
      <c r="DL8" s="1" t="s">
        <v>65</v>
      </c>
      <c r="DM8" s="43"/>
      <c r="DN8" s="31" t="s">
        <v>64</v>
      </c>
      <c r="DO8" s="1" t="s">
        <v>65</v>
      </c>
      <c r="DP8" s="43"/>
      <c r="DQ8" s="31" t="s">
        <v>64</v>
      </c>
      <c r="DR8" s="1" t="s">
        <v>65</v>
      </c>
      <c r="DS8" s="43"/>
      <c r="DT8" s="31" t="s">
        <v>64</v>
      </c>
      <c r="DU8" s="1" t="s">
        <v>65</v>
      </c>
      <c r="DV8" s="43"/>
      <c r="DW8" s="31" t="s">
        <v>64</v>
      </c>
      <c r="DX8" s="1" t="s">
        <v>65</v>
      </c>
      <c r="DY8" s="43"/>
      <c r="DZ8" s="31" t="s">
        <v>64</v>
      </c>
      <c r="EA8" s="1" t="s">
        <v>65</v>
      </c>
      <c r="EB8" s="136"/>
      <c r="EC8" s="43"/>
      <c r="ED8" s="31" t="s">
        <v>64</v>
      </c>
      <c r="EE8" s="1" t="s">
        <v>65</v>
      </c>
    </row>
    <row r="9" spans="1:135" s="3" customFormat="1" ht="15.6" customHeight="1">
      <c r="A9" s="29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5" s="17" customFormat="1" ht="24" customHeight="1">
      <c r="A10" s="16">
        <v>1</v>
      </c>
      <c r="B10" s="25" t="s">
        <v>46</v>
      </c>
      <c r="C10" s="5">
        <v>303712.40360000002</v>
      </c>
      <c r="D10" s="5">
        <v>271619.96879999997</v>
      </c>
      <c r="E10" s="5">
        <f>DG10+EC10-DY10</f>
        <v>4229601.1999999993</v>
      </c>
      <c r="F10" s="5">
        <f>DH10+ED10-DZ10</f>
        <v>1864278.20505</v>
      </c>
      <c r="G10" s="5">
        <f t="shared" ref="G10:G17" si="0">DI10+EE10-EA10</f>
        <v>1501927.6865999994</v>
      </c>
      <c r="H10" s="5">
        <f>G10/F10*100</f>
        <v>80.563495433865128</v>
      </c>
      <c r="I10" s="5">
        <f t="shared" ref="I10:I18" si="1">G10/E10*100</f>
        <v>35.509912532652002</v>
      </c>
      <c r="J10" s="5">
        <f t="shared" ref="J10:L17" si="2">T10+Y10+AD10+AI10+AN10+AS10+BK10+BS10+BV10+BY10+CB10+CE10+CK10+CN10+CT10+CW10+DC10</f>
        <v>715214.5</v>
      </c>
      <c r="K10" s="5">
        <f t="shared" si="2"/>
        <v>401091.43004999997</v>
      </c>
      <c r="L10" s="5">
        <f t="shared" si="2"/>
        <v>339768.02360000001</v>
      </c>
      <c r="M10" s="5">
        <f>L10/K10*100</f>
        <v>84.710865938383336</v>
      </c>
      <c r="N10" s="5">
        <f>L10/J10*100</f>
        <v>47.505751575226732</v>
      </c>
      <c r="O10" s="5">
        <f t="shared" ref="O10:Q17" si="3">T10+AD10</f>
        <v>217560</v>
      </c>
      <c r="P10" s="5">
        <f t="shared" si="3"/>
        <v>108565.8168</v>
      </c>
      <c r="Q10" s="5">
        <f t="shared" si="3"/>
        <v>95645.35119999999</v>
      </c>
      <c r="R10" s="5">
        <f>Q10/P10*100</f>
        <v>88.098956024250157</v>
      </c>
      <c r="S10" s="5">
        <f>Q10/O10*100</f>
        <v>43.962746460746452</v>
      </c>
      <c r="T10" s="5">
        <v>21060</v>
      </c>
      <c r="U10" s="5">
        <v>13881.087000000001</v>
      </c>
      <c r="V10" s="5">
        <v>14949.522000000001</v>
      </c>
      <c r="W10" s="5">
        <f>V10/U10*100</f>
        <v>107.69705571328817</v>
      </c>
      <c r="X10" s="5">
        <f>V10/T10*100</f>
        <v>70.985384615384618</v>
      </c>
      <c r="Y10" s="5">
        <v>18680</v>
      </c>
      <c r="Z10" s="5">
        <v>6830.8549499999999</v>
      </c>
      <c r="AA10" s="5">
        <v>7394.9493000000002</v>
      </c>
      <c r="AB10" s="5">
        <f t="shared" ref="AB10:AB18" si="4">AA10/Z10*100</f>
        <v>108.25803437679495</v>
      </c>
      <c r="AC10" s="5">
        <f t="shared" ref="AC10:AC18" si="5">AA10/Y10*100</f>
        <v>39.587523019271948</v>
      </c>
      <c r="AD10" s="5">
        <v>196500</v>
      </c>
      <c r="AE10" s="5">
        <v>94684.729800000001</v>
      </c>
      <c r="AF10" s="5">
        <v>80695.829199999993</v>
      </c>
      <c r="AG10" s="5">
        <f>AF10/AE10*100</f>
        <v>85.225811353585328</v>
      </c>
      <c r="AH10" s="5">
        <f>AF10/AD10*100</f>
        <v>41.066579745547074</v>
      </c>
      <c r="AI10" s="5">
        <v>40630.400000000001</v>
      </c>
      <c r="AJ10" s="5">
        <v>38510.936999999998</v>
      </c>
      <c r="AK10" s="5">
        <v>28725.112000000001</v>
      </c>
      <c r="AL10" s="5">
        <f t="shared" ref="AL10:AL18" si="6">AK10/AJ10*100</f>
        <v>74.589491291785507</v>
      </c>
      <c r="AM10" s="5">
        <f t="shared" ref="AM10:AM18" si="7">AK10/AI10*100</f>
        <v>70.698570528471294</v>
      </c>
      <c r="AN10" s="5">
        <v>12700</v>
      </c>
      <c r="AO10" s="5">
        <v>7125.2999999999993</v>
      </c>
      <c r="AP10" s="5">
        <v>5881.3</v>
      </c>
      <c r="AQ10" s="5">
        <f>AP10/AO10*100</f>
        <v>82.541085989361861</v>
      </c>
      <c r="AR10" s="5">
        <f>AP10/AN10*100</f>
        <v>46.309448818897643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1684126.1</v>
      </c>
      <c r="AZ10" s="5">
        <v>1239174.2999999998</v>
      </c>
      <c r="BA10" s="5">
        <v>966460</v>
      </c>
      <c r="BB10" s="5">
        <v>0</v>
      </c>
      <c r="BC10" s="5">
        <v>0</v>
      </c>
      <c r="BD10" s="5">
        <v>0</v>
      </c>
      <c r="BE10" s="5">
        <v>15169.4</v>
      </c>
      <c r="BF10" s="5">
        <v>10239.300000000001</v>
      </c>
      <c r="BG10" s="5">
        <v>8090.3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f t="shared" ref="BN10:BP17" si="8">BS10+BV10+BY10+CB10</f>
        <v>228086</v>
      </c>
      <c r="BO10" s="5">
        <f t="shared" si="8"/>
        <v>123761.99160000001</v>
      </c>
      <c r="BP10" s="5">
        <f t="shared" si="8"/>
        <v>106023.29439999998</v>
      </c>
      <c r="BQ10" s="5">
        <f t="shared" ref="BQ10:BQ18" si="9">BP10/BO10*100</f>
        <v>85.667088117544466</v>
      </c>
      <c r="BR10" s="5">
        <f t="shared" ref="BR10:BR18" si="10">BP10/BN10*100</f>
        <v>46.483911507063119</v>
      </c>
      <c r="BS10" s="5">
        <v>91000</v>
      </c>
      <c r="BT10" s="5">
        <v>42934.317000000003</v>
      </c>
      <c r="BU10" s="5">
        <v>35074.949999999997</v>
      </c>
      <c r="BV10" s="5">
        <v>0</v>
      </c>
      <c r="BW10" s="5">
        <v>0</v>
      </c>
      <c r="BX10" s="5">
        <v>0</v>
      </c>
      <c r="BY10" s="5">
        <v>130496</v>
      </c>
      <c r="BZ10" s="5">
        <v>75177.019500000009</v>
      </c>
      <c r="CA10" s="5">
        <v>66506.115999999995</v>
      </c>
      <c r="CB10" s="5">
        <v>6590</v>
      </c>
      <c r="CC10" s="5">
        <v>5650.6550999999999</v>
      </c>
      <c r="CD10" s="5">
        <v>4442.2284</v>
      </c>
      <c r="CE10" s="5">
        <v>0</v>
      </c>
      <c r="CF10" s="5">
        <v>0</v>
      </c>
      <c r="CG10" s="5">
        <v>0</v>
      </c>
      <c r="CH10" s="5">
        <v>7473.3</v>
      </c>
      <c r="CI10" s="5">
        <v>5044.4849999999997</v>
      </c>
      <c r="CJ10" s="5">
        <v>3985.77</v>
      </c>
      <c r="CK10" s="5">
        <v>0</v>
      </c>
      <c r="CL10" s="5">
        <v>0</v>
      </c>
      <c r="CM10" s="5">
        <v>0</v>
      </c>
      <c r="CN10" s="5">
        <v>180558.1</v>
      </c>
      <c r="CO10" s="5">
        <v>100564.52969999998</v>
      </c>
      <c r="CP10" s="5">
        <v>78880.254700000005</v>
      </c>
      <c r="CQ10" s="5">
        <v>100000</v>
      </c>
      <c r="CR10" s="5">
        <v>72917.0772</v>
      </c>
      <c r="CS10" s="5">
        <v>59540.539700000001</v>
      </c>
      <c r="CT10" s="5">
        <v>10000</v>
      </c>
      <c r="CU10" s="5">
        <v>10000</v>
      </c>
      <c r="CV10" s="5">
        <v>11400.346</v>
      </c>
      <c r="CW10" s="5">
        <v>5000</v>
      </c>
      <c r="CX10" s="5">
        <v>5000</v>
      </c>
      <c r="CY10" s="5">
        <v>5188.4160000000002</v>
      </c>
      <c r="CZ10" s="5">
        <v>30000</v>
      </c>
      <c r="DA10" s="5">
        <v>27200</v>
      </c>
      <c r="DB10" s="5">
        <v>18812.731</v>
      </c>
      <c r="DC10" s="5">
        <v>2000</v>
      </c>
      <c r="DD10" s="5">
        <v>732</v>
      </c>
      <c r="DE10" s="5">
        <v>629</v>
      </c>
      <c r="DF10" s="5">
        <v>0</v>
      </c>
      <c r="DG10" s="5">
        <f t="shared" ref="DG10:DH17" si="11">T10+Y10+AD10+AI10+AN10+AS10+AV10+AY10+BB10+BE10+BH10+BK10+BS10+BV10+BY10+CB10+CE10+CH10+CK10+CN10+CT10+CW10+CZ10+DC10</f>
        <v>2451983.2999999998</v>
      </c>
      <c r="DH10" s="5">
        <f t="shared" si="11"/>
        <v>1682749.51505</v>
      </c>
      <c r="DI10" s="5">
        <f t="shared" ref="DI10:DI17" si="12">V10+AA10+AF10+AK10+AP10+AU10+AX10+BA10+BD10+BG10+BJ10+BM10+BU10+BX10+CA10+CD10+CG10+CJ10+CM10+CP10+CV10+CY10+DB10+DE10+DF10</f>
        <v>1337116.8245999995</v>
      </c>
      <c r="DJ10" s="5">
        <v>0</v>
      </c>
      <c r="DK10" s="5">
        <v>0</v>
      </c>
      <c r="DL10" s="5">
        <v>0</v>
      </c>
      <c r="DM10" s="5">
        <v>1306662.7</v>
      </c>
      <c r="DN10" s="5">
        <v>0</v>
      </c>
      <c r="DO10" s="5">
        <v>-16717.828000000001</v>
      </c>
      <c r="DP10" s="5">
        <v>0</v>
      </c>
      <c r="DQ10" s="5">
        <v>0</v>
      </c>
      <c r="DR10" s="5">
        <v>0</v>
      </c>
      <c r="DS10" s="5">
        <v>470955.2</v>
      </c>
      <c r="DT10" s="5">
        <v>181528.69</v>
      </c>
      <c r="DU10" s="5">
        <v>181528.69</v>
      </c>
      <c r="DV10" s="5">
        <v>0</v>
      </c>
      <c r="DW10" s="5">
        <v>0</v>
      </c>
      <c r="DX10" s="5">
        <v>0</v>
      </c>
      <c r="DY10" s="5">
        <v>81416.399999999994</v>
      </c>
      <c r="DZ10" s="5">
        <v>0</v>
      </c>
      <c r="EA10" s="5">
        <v>0</v>
      </c>
      <c r="EB10" s="5">
        <v>0</v>
      </c>
      <c r="EC10" s="5">
        <f t="shared" ref="EC10:ED17" si="13">DJ10+DM10+DP10+DS10+DV10+DY10</f>
        <v>1859034.2999999998</v>
      </c>
      <c r="ED10" s="5">
        <f t="shared" si="13"/>
        <v>181528.69</v>
      </c>
      <c r="EE10" s="5">
        <f t="shared" ref="EE10:EE17" si="14">DL10+DO10+DR10+DU10+DX10+EA10+EB10</f>
        <v>164810.86199999999</v>
      </c>
    </row>
    <row r="11" spans="1:135" s="17" customFormat="1" ht="24" customHeight="1">
      <c r="A11" s="16">
        <v>2</v>
      </c>
      <c r="B11" s="25" t="s">
        <v>47</v>
      </c>
      <c r="C11" s="5">
        <v>39364.335400000004</v>
      </c>
      <c r="D11" s="5">
        <v>47202.154900000001</v>
      </c>
      <c r="E11" s="5">
        <f t="shared" ref="E11:E17" si="15">DG11+EC11-DY11</f>
        <v>1179591.55</v>
      </c>
      <c r="F11" s="5">
        <f t="shared" ref="F11:F17" si="16">DH11+ED11-DZ11</f>
        <v>475585.65770000004</v>
      </c>
      <c r="G11" s="5">
        <f t="shared" si="0"/>
        <v>420181.38819999999</v>
      </c>
      <c r="H11" s="5">
        <f t="shared" ref="H11:H17" si="17">G11/F11*100</f>
        <v>88.350306910443223</v>
      </c>
      <c r="I11" s="5">
        <f t="shared" si="1"/>
        <v>35.620922191244922</v>
      </c>
      <c r="J11" s="5">
        <f t="shared" si="2"/>
        <v>444880.2</v>
      </c>
      <c r="K11" s="5">
        <f t="shared" si="2"/>
        <v>248876.70269999997</v>
      </c>
      <c r="L11" s="5">
        <f t="shared" si="2"/>
        <v>226311.51819999999</v>
      </c>
      <c r="M11" s="5">
        <f t="shared" ref="M11:M17" si="18">L11/K11*100</f>
        <v>90.933187295075825</v>
      </c>
      <c r="N11" s="5">
        <f t="shared" ref="N11:N17" si="19">L11/J11*100</f>
        <v>50.870215891828849</v>
      </c>
      <c r="O11" s="5">
        <f t="shared" si="3"/>
        <v>89000</v>
      </c>
      <c r="P11" s="5">
        <f t="shared" si="3"/>
        <v>78925.885649999997</v>
      </c>
      <c r="Q11" s="5">
        <f t="shared" si="3"/>
        <v>59948.041400000002</v>
      </c>
      <c r="R11" s="5">
        <f t="shared" ref="R11:R17" si="20">Q11/P11*100</f>
        <v>75.954854236089275</v>
      </c>
      <c r="S11" s="5">
        <f t="shared" ref="S11:S17" si="21">Q11/O11*100</f>
        <v>67.357349887640453</v>
      </c>
      <c r="T11" s="5">
        <v>7000</v>
      </c>
      <c r="U11" s="5">
        <v>9645.8116499999996</v>
      </c>
      <c r="V11" s="5">
        <v>6795.1674000000003</v>
      </c>
      <c r="W11" s="5">
        <f>V11/U11*100</f>
        <v>70.446818231206095</v>
      </c>
      <c r="X11" s="5">
        <f>V11/T11*100</f>
        <v>97.073819999999998</v>
      </c>
      <c r="Y11" s="5">
        <v>1000</v>
      </c>
      <c r="Z11" s="5">
        <v>620.40554999999995</v>
      </c>
      <c r="AA11" s="5">
        <v>594.82979999999998</v>
      </c>
      <c r="AB11" s="5">
        <f t="shared" si="4"/>
        <v>95.877575563274704</v>
      </c>
      <c r="AC11" s="5">
        <f t="shared" si="5"/>
        <v>59.482979999999998</v>
      </c>
      <c r="AD11" s="5">
        <v>82000</v>
      </c>
      <c r="AE11" s="5">
        <v>69280.073999999993</v>
      </c>
      <c r="AF11" s="5">
        <v>53152.874000000003</v>
      </c>
      <c r="AG11" s="5">
        <f>AF11/AE11*100</f>
        <v>76.721733871127228</v>
      </c>
      <c r="AH11" s="5">
        <f>AF11/AD11*100</f>
        <v>64.820578048780504</v>
      </c>
      <c r="AI11" s="5">
        <v>7430.2</v>
      </c>
      <c r="AJ11" s="5">
        <v>7482.75</v>
      </c>
      <c r="AK11" s="5">
        <v>5598.72</v>
      </c>
      <c r="AL11" s="5">
        <f t="shared" si="6"/>
        <v>74.821689886739506</v>
      </c>
      <c r="AM11" s="5">
        <f t="shared" si="7"/>
        <v>75.350865387203584</v>
      </c>
      <c r="AN11" s="5">
        <v>800</v>
      </c>
      <c r="AO11" s="5">
        <v>318.15000000000003</v>
      </c>
      <c r="AP11" s="5">
        <v>243.1</v>
      </c>
      <c r="AQ11" s="5">
        <f>AP11/AO11*100</f>
        <v>76.4104981926764</v>
      </c>
      <c r="AR11" s="5">
        <f>AP11/AN11*100</f>
        <v>30.387499999999999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188528.3</v>
      </c>
      <c r="AZ11" s="5">
        <v>142003.79999999999</v>
      </c>
      <c r="BA11" s="5">
        <v>110460.9</v>
      </c>
      <c r="BB11" s="5">
        <v>0</v>
      </c>
      <c r="BC11" s="5">
        <v>0</v>
      </c>
      <c r="BD11" s="5">
        <v>0</v>
      </c>
      <c r="BE11" s="5">
        <v>3267</v>
      </c>
      <c r="BF11" s="5">
        <v>2205.4499999999998</v>
      </c>
      <c r="BG11" s="5">
        <v>1742.5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f t="shared" si="8"/>
        <v>126500</v>
      </c>
      <c r="BO11" s="5">
        <f t="shared" ref="BO11:BO17" si="22">BT11+BW11+BZ11+CC11</f>
        <v>92763.061499999996</v>
      </c>
      <c r="BP11" s="5">
        <f t="shared" ref="BP11:BP17" si="23">BU11+BX11+CA11+CD11</f>
        <v>88552.604000000007</v>
      </c>
      <c r="BQ11" s="5">
        <f t="shared" si="9"/>
        <v>95.461062375566385</v>
      </c>
      <c r="BR11" s="5">
        <f t="shared" si="10"/>
        <v>70.002058498023729</v>
      </c>
      <c r="BS11" s="5">
        <v>11000</v>
      </c>
      <c r="BT11" s="5">
        <v>8960.326500000001</v>
      </c>
      <c r="BU11" s="5">
        <v>7193.7060000000001</v>
      </c>
      <c r="BV11" s="5">
        <v>0</v>
      </c>
      <c r="BW11" s="5">
        <v>0</v>
      </c>
      <c r="BX11" s="5">
        <v>0</v>
      </c>
      <c r="BY11" s="5">
        <v>109000</v>
      </c>
      <c r="BZ11" s="5">
        <v>81393.876000000004</v>
      </c>
      <c r="CA11" s="5">
        <v>79600.012000000002</v>
      </c>
      <c r="CB11" s="5">
        <v>6500</v>
      </c>
      <c r="CC11" s="5">
        <v>2408.8589999999999</v>
      </c>
      <c r="CD11" s="5">
        <v>1758.886</v>
      </c>
      <c r="CE11" s="5">
        <v>0</v>
      </c>
      <c r="CF11" s="5">
        <v>0</v>
      </c>
      <c r="CG11" s="5">
        <v>0</v>
      </c>
      <c r="CH11" s="5">
        <v>3664.5</v>
      </c>
      <c r="CI11" s="5">
        <v>2499.7049999999999</v>
      </c>
      <c r="CJ11" s="5">
        <v>1666.47</v>
      </c>
      <c r="CK11" s="5">
        <v>0</v>
      </c>
      <c r="CL11" s="5">
        <v>0</v>
      </c>
      <c r="CM11" s="5">
        <v>0</v>
      </c>
      <c r="CN11" s="5">
        <v>7150</v>
      </c>
      <c r="CO11" s="5">
        <v>2668.5</v>
      </c>
      <c r="CP11" s="5">
        <v>1789</v>
      </c>
      <c r="CQ11" s="5">
        <v>0</v>
      </c>
      <c r="CR11" s="5">
        <v>0</v>
      </c>
      <c r="CS11" s="5">
        <v>0</v>
      </c>
      <c r="CT11" s="5">
        <v>4000</v>
      </c>
      <c r="CU11" s="5">
        <v>4000</v>
      </c>
      <c r="CV11" s="5">
        <v>7453.2730000000001</v>
      </c>
      <c r="CW11" s="5">
        <v>5000</v>
      </c>
      <c r="CX11" s="5">
        <v>5000</v>
      </c>
      <c r="CY11" s="5">
        <v>5034</v>
      </c>
      <c r="CZ11" s="5">
        <v>0</v>
      </c>
      <c r="DA11" s="5">
        <v>0</v>
      </c>
      <c r="DB11" s="5">
        <v>0</v>
      </c>
      <c r="DC11" s="5">
        <v>204000</v>
      </c>
      <c r="DD11" s="5">
        <v>57097.95</v>
      </c>
      <c r="DE11" s="5">
        <v>57097.95</v>
      </c>
      <c r="DF11" s="5">
        <v>0</v>
      </c>
      <c r="DG11" s="5">
        <f t="shared" si="11"/>
        <v>640340</v>
      </c>
      <c r="DH11" s="5">
        <f t="shared" si="11"/>
        <v>395585.65770000004</v>
      </c>
      <c r="DI11" s="5">
        <f t="shared" si="12"/>
        <v>340181.38819999999</v>
      </c>
      <c r="DJ11" s="5">
        <v>0</v>
      </c>
      <c r="DK11" s="5">
        <v>0</v>
      </c>
      <c r="DL11" s="5">
        <v>0</v>
      </c>
      <c r="DM11" s="5">
        <v>39251.550000000003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500000</v>
      </c>
      <c r="DT11" s="5">
        <v>80000</v>
      </c>
      <c r="DU11" s="5">
        <v>80000</v>
      </c>
      <c r="DV11" s="5">
        <v>0</v>
      </c>
      <c r="DW11" s="5">
        <v>0</v>
      </c>
      <c r="DX11" s="5">
        <v>0</v>
      </c>
      <c r="DY11" s="5">
        <v>90000</v>
      </c>
      <c r="DZ11" s="5">
        <v>1750</v>
      </c>
      <c r="EA11" s="5">
        <v>1750</v>
      </c>
      <c r="EB11" s="5">
        <v>0</v>
      </c>
      <c r="EC11" s="5">
        <f t="shared" si="13"/>
        <v>629251.55000000005</v>
      </c>
      <c r="ED11" s="5">
        <f t="shared" si="13"/>
        <v>81750</v>
      </c>
      <c r="EE11" s="5">
        <f t="shared" si="14"/>
        <v>81750</v>
      </c>
    </row>
    <row r="12" spans="1:135" s="17" customFormat="1" ht="24" customHeight="1">
      <c r="A12" s="16">
        <v>3</v>
      </c>
      <c r="B12" s="25" t="s">
        <v>48</v>
      </c>
      <c r="C12" s="5">
        <v>18141.042600000001</v>
      </c>
      <c r="D12" s="5">
        <v>146045.40040000001</v>
      </c>
      <c r="E12" s="5">
        <f t="shared" si="15"/>
        <v>1524786.7420000001</v>
      </c>
      <c r="F12" s="5">
        <f t="shared" si="16"/>
        <v>845827.90960000013</v>
      </c>
      <c r="G12" s="5">
        <f t="shared" si="0"/>
        <v>687336.27950000006</v>
      </c>
      <c r="H12" s="5">
        <f t="shared" si="17"/>
        <v>81.261953134775112</v>
      </c>
      <c r="I12" s="5">
        <f t="shared" si="1"/>
        <v>45.077535144255606</v>
      </c>
      <c r="J12" s="5">
        <f t="shared" si="2"/>
        <v>250240</v>
      </c>
      <c r="K12" s="5">
        <f t="shared" si="2"/>
        <v>142703.05359999998</v>
      </c>
      <c r="L12" s="5">
        <f t="shared" si="2"/>
        <v>120453.3285</v>
      </c>
      <c r="M12" s="5">
        <f t="shared" si="18"/>
        <v>84.408374916512656</v>
      </c>
      <c r="N12" s="5">
        <f t="shared" si="19"/>
        <v>48.135121683184146</v>
      </c>
      <c r="O12" s="5">
        <f t="shared" si="3"/>
        <v>85900</v>
      </c>
      <c r="P12" s="5">
        <f t="shared" si="3"/>
        <v>61935.629250000005</v>
      </c>
      <c r="Q12" s="5">
        <f t="shared" si="3"/>
        <v>51429.915999999997</v>
      </c>
      <c r="R12" s="5">
        <f t="shared" si="20"/>
        <v>83.037690296817317</v>
      </c>
      <c r="S12" s="5">
        <f t="shared" si="21"/>
        <v>59.871846332945275</v>
      </c>
      <c r="T12" s="5">
        <v>13300</v>
      </c>
      <c r="U12" s="5">
        <v>6622.4497500000007</v>
      </c>
      <c r="V12" s="5">
        <v>7192.1289999999999</v>
      </c>
      <c r="W12" s="5">
        <f>V12/U12*100</f>
        <v>108.60224345228137</v>
      </c>
      <c r="X12" s="5">
        <f>V12/T12*100</f>
        <v>54.076157894736845</v>
      </c>
      <c r="Y12" s="5">
        <v>23000</v>
      </c>
      <c r="Z12" s="5">
        <v>9237.7333500000004</v>
      </c>
      <c r="AA12" s="5">
        <v>7182.0114999999996</v>
      </c>
      <c r="AB12" s="5">
        <f t="shared" si="4"/>
        <v>77.746469051306818</v>
      </c>
      <c r="AC12" s="5">
        <f t="shared" si="5"/>
        <v>31.226136956521739</v>
      </c>
      <c r="AD12" s="5">
        <v>72600</v>
      </c>
      <c r="AE12" s="5">
        <v>55313.179500000006</v>
      </c>
      <c r="AF12" s="5">
        <v>44237.786999999997</v>
      </c>
      <c r="AG12" s="5">
        <f>AF12/AE12*100</f>
        <v>79.976937503655876</v>
      </c>
      <c r="AH12" s="5">
        <f>AF12/AD12*100</f>
        <v>60.93359090909091</v>
      </c>
      <c r="AI12" s="5">
        <v>13590</v>
      </c>
      <c r="AJ12" s="5">
        <v>13789.332000000002</v>
      </c>
      <c r="AK12" s="5">
        <v>9892.6119999999992</v>
      </c>
      <c r="AL12" s="5">
        <f t="shared" si="6"/>
        <v>71.741053156164469</v>
      </c>
      <c r="AM12" s="5">
        <f t="shared" si="7"/>
        <v>72.793318616629861</v>
      </c>
      <c r="AN12" s="5">
        <v>7000</v>
      </c>
      <c r="AO12" s="5">
        <v>4526.7000000000007</v>
      </c>
      <c r="AP12" s="5">
        <v>3483.8</v>
      </c>
      <c r="AQ12" s="5">
        <f>AP12/AO12*100</f>
        <v>76.961141670532612</v>
      </c>
      <c r="AR12" s="5">
        <f>AP12/AN12*100</f>
        <v>49.768571428571427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754751</v>
      </c>
      <c r="AZ12" s="5">
        <v>609912.75</v>
      </c>
      <c r="BA12" s="5">
        <v>475350.9</v>
      </c>
      <c r="BB12" s="5">
        <v>0</v>
      </c>
      <c r="BC12" s="5">
        <v>0</v>
      </c>
      <c r="BD12" s="5">
        <v>0</v>
      </c>
      <c r="BE12" s="5">
        <v>9602.5</v>
      </c>
      <c r="BF12" s="5">
        <v>5671.05</v>
      </c>
      <c r="BG12" s="5">
        <v>4480.8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f t="shared" si="8"/>
        <v>30500</v>
      </c>
      <c r="BO12" s="5">
        <f t="shared" si="22"/>
        <v>9685.5645000000004</v>
      </c>
      <c r="BP12" s="5">
        <f t="shared" si="23"/>
        <v>8150.8609999999999</v>
      </c>
      <c r="BQ12" s="5">
        <f t="shared" si="9"/>
        <v>84.15473357283409</v>
      </c>
      <c r="BR12" s="5">
        <f t="shared" si="10"/>
        <v>26.724134426229508</v>
      </c>
      <c r="BS12" s="5">
        <v>7500</v>
      </c>
      <c r="BT12" s="5">
        <v>3282.03</v>
      </c>
      <c r="BU12" s="5">
        <v>2535.02</v>
      </c>
      <c r="BV12" s="5">
        <v>0</v>
      </c>
      <c r="BW12" s="5">
        <v>0</v>
      </c>
      <c r="BX12" s="5">
        <v>0</v>
      </c>
      <c r="BY12" s="5">
        <v>5000</v>
      </c>
      <c r="BZ12" s="5">
        <v>3289.1279999999997</v>
      </c>
      <c r="CA12" s="5">
        <v>2973.05</v>
      </c>
      <c r="CB12" s="5">
        <v>18000</v>
      </c>
      <c r="CC12" s="5">
        <v>3114.4065000000005</v>
      </c>
      <c r="CD12" s="5">
        <v>2642.7910000000002</v>
      </c>
      <c r="CE12" s="5">
        <v>0</v>
      </c>
      <c r="CF12" s="5">
        <v>0</v>
      </c>
      <c r="CG12" s="5">
        <v>0</v>
      </c>
      <c r="CH12" s="5">
        <v>3419.7</v>
      </c>
      <c r="CI12" s="5">
        <v>2338.2329999999997</v>
      </c>
      <c r="CJ12" s="5">
        <v>1848.4280000000001</v>
      </c>
      <c r="CK12" s="5">
        <v>0</v>
      </c>
      <c r="CL12" s="5">
        <v>0</v>
      </c>
      <c r="CM12" s="5">
        <v>0</v>
      </c>
      <c r="CN12" s="5">
        <v>88850</v>
      </c>
      <c r="CO12" s="5">
        <v>42228.094499999992</v>
      </c>
      <c r="CP12" s="5">
        <v>34515.463000000003</v>
      </c>
      <c r="CQ12" s="5">
        <v>50000</v>
      </c>
      <c r="CR12" s="5">
        <v>27635.734500000002</v>
      </c>
      <c r="CS12" s="5">
        <v>24331.093000000001</v>
      </c>
      <c r="CT12" s="5">
        <v>250</v>
      </c>
      <c r="CU12" s="5">
        <v>150</v>
      </c>
      <c r="CV12" s="5">
        <v>52</v>
      </c>
      <c r="CW12" s="5">
        <v>1150</v>
      </c>
      <c r="CX12" s="5">
        <v>1150</v>
      </c>
      <c r="CY12" s="5">
        <v>2860</v>
      </c>
      <c r="CZ12" s="5">
        <v>0</v>
      </c>
      <c r="DA12" s="5">
        <v>0</v>
      </c>
      <c r="DB12" s="5">
        <v>0</v>
      </c>
      <c r="DC12" s="5">
        <v>0</v>
      </c>
      <c r="DD12" s="5">
        <v>0</v>
      </c>
      <c r="DE12" s="5">
        <v>2886.665</v>
      </c>
      <c r="DF12" s="5">
        <v>0</v>
      </c>
      <c r="DG12" s="5">
        <f t="shared" si="11"/>
        <v>1018013.2</v>
      </c>
      <c r="DH12" s="5">
        <f t="shared" si="11"/>
        <v>760625.08660000016</v>
      </c>
      <c r="DI12" s="5">
        <f t="shared" si="12"/>
        <v>602133.45650000009</v>
      </c>
      <c r="DJ12" s="5">
        <v>0</v>
      </c>
      <c r="DK12" s="5">
        <v>0</v>
      </c>
      <c r="DL12" s="5">
        <v>0</v>
      </c>
      <c r="DM12" s="5">
        <v>416773.54200000002</v>
      </c>
      <c r="DN12" s="5">
        <v>85202.823000000004</v>
      </c>
      <c r="DO12" s="5">
        <v>85202.823000000004</v>
      </c>
      <c r="DP12" s="5">
        <v>0</v>
      </c>
      <c r="DQ12" s="5">
        <v>0</v>
      </c>
      <c r="DR12" s="5">
        <v>0</v>
      </c>
      <c r="DS12" s="5">
        <v>90000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f t="shared" si="13"/>
        <v>506773.54200000002</v>
      </c>
      <c r="ED12" s="5">
        <f t="shared" si="13"/>
        <v>85202.823000000004</v>
      </c>
      <c r="EE12" s="5">
        <f t="shared" si="14"/>
        <v>85202.823000000004</v>
      </c>
    </row>
    <row r="13" spans="1:135" s="17" customFormat="1" ht="24" customHeight="1">
      <c r="A13" s="16">
        <v>4</v>
      </c>
      <c r="B13" s="25" t="s">
        <v>49</v>
      </c>
      <c r="C13" s="5">
        <v>13776.241099999999</v>
      </c>
      <c r="D13" s="5">
        <v>7268.3901999999998</v>
      </c>
      <c r="E13" s="5">
        <f t="shared" si="15"/>
        <v>235166.23199999999</v>
      </c>
      <c r="F13" s="5">
        <f t="shared" si="16"/>
        <v>151484.64814999996</v>
      </c>
      <c r="G13" s="5">
        <f t="shared" si="0"/>
        <v>118066.54010000001</v>
      </c>
      <c r="H13" s="5">
        <f t="shared" si="17"/>
        <v>77.939607440016374</v>
      </c>
      <c r="I13" s="5">
        <f t="shared" si="1"/>
        <v>50.205566971026691</v>
      </c>
      <c r="J13" s="5">
        <f t="shared" si="2"/>
        <v>49450</v>
      </c>
      <c r="K13" s="5">
        <f t="shared" si="2"/>
        <v>21537.848149999994</v>
      </c>
      <c r="L13" s="5">
        <f t="shared" si="2"/>
        <v>16903.440099999996</v>
      </c>
      <c r="M13" s="5">
        <f t="shared" si="18"/>
        <v>78.48249269043157</v>
      </c>
      <c r="N13" s="5">
        <f t="shared" si="19"/>
        <v>34.182892012133458</v>
      </c>
      <c r="O13" s="5">
        <f t="shared" si="3"/>
        <v>9000</v>
      </c>
      <c r="P13" s="5">
        <f t="shared" si="3"/>
        <v>6393.9091499999995</v>
      </c>
      <c r="Q13" s="5">
        <f t="shared" si="3"/>
        <v>4673.5720999999994</v>
      </c>
      <c r="R13" s="5">
        <f t="shared" si="20"/>
        <v>73.094127400918723</v>
      </c>
      <c r="S13" s="5">
        <f t="shared" si="21"/>
        <v>51.928578888888886</v>
      </c>
      <c r="T13" s="5">
        <v>500</v>
      </c>
      <c r="U13" s="5">
        <v>446.64614999999998</v>
      </c>
      <c r="V13" s="5">
        <v>388.8811</v>
      </c>
      <c r="W13" s="5">
        <f>V13/U13*100</f>
        <v>87.066932066916962</v>
      </c>
      <c r="X13" s="5">
        <f>V13/T13*100</f>
        <v>77.776219999999995</v>
      </c>
      <c r="Y13" s="5">
        <v>14750</v>
      </c>
      <c r="Z13" s="5">
        <v>5143.4834999999994</v>
      </c>
      <c r="AA13" s="5">
        <v>3731.38</v>
      </c>
      <c r="AB13" s="5">
        <f t="shared" si="4"/>
        <v>72.545775640186278</v>
      </c>
      <c r="AC13" s="5">
        <f t="shared" si="5"/>
        <v>25.29749152542373</v>
      </c>
      <c r="AD13" s="5">
        <v>8500</v>
      </c>
      <c r="AE13" s="5">
        <v>5947.2629999999999</v>
      </c>
      <c r="AF13" s="5">
        <v>4284.6909999999998</v>
      </c>
      <c r="AG13" s="5">
        <f>AF13/AE13*100</f>
        <v>72.044754032232973</v>
      </c>
      <c r="AH13" s="5">
        <f>AF13/AD13*100</f>
        <v>50.408129411764705</v>
      </c>
      <c r="AI13" s="5">
        <v>1200</v>
      </c>
      <c r="AJ13" s="5">
        <v>250</v>
      </c>
      <c r="AK13" s="5">
        <v>238.3</v>
      </c>
      <c r="AL13" s="5">
        <f t="shared" si="6"/>
        <v>95.320000000000007</v>
      </c>
      <c r="AM13" s="5">
        <f t="shared" si="7"/>
        <v>19.858333333333334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167661</v>
      </c>
      <c r="AZ13" s="5">
        <v>129946.79999999999</v>
      </c>
      <c r="BA13" s="5">
        <v>101163.1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f t="shared" si="8"/>
        <v>8500</v>
      </c>
      <c r="BO13" s="5">
        <f t="shared" si="22"/>
        <v>4345.1804999999995</v>
      </c>
      <c r="BP13" s="5">
        <f t="shared" si="23"/>
        <v>3346.3629999999998</v>
      </c>
      <c r="BQ13" s="5">
        <f t="shared" si="9"/>
        <v>77.0132103833201</v>
      </c>
      <c r="BR13" s="5">
        <f t="shared" si="10"/>
        <v>39.368976470588237</v>
      </c>
      <c r="BS13" s="5">
        <v>8500</v>
      </c>
      <c r="BT13" s="5">
        <v>4345.1804999999995</v>
      </c>
      <c r="BU13" s="5">
        <v>3346.3629999999998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200</v>
      </c>
      <c r="CL13" s="5">
        <v>150</v>
      </c>
      <c r="CM13" s="5">
        <v>150</v>
      </c>
      <c r="CN13" s="5">
        <v>8000</v>
      </c>
      <c r="CO13" s="5">
        <v>1616.5500000000002</v>
      </c>
      <c r="CP13" s="5">
        <v>1125.0999999999999</v>
      </c>
      <c r="CQ13" s="5">
        <v>2300</v>
      </c>
      <c r="CR13" s="5">
        <v>375.75</v>
      </c>
      <c r="CS13" s="5">
        <v>297.89999999999998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7800</v>
      </c>
      <c r="DD13" s="5">
        <v>3638.7249999999999</v>
      </c>
      <c r="DE13" s="5">
        <v>3638.7249999999999</v>
      </c>
      <c r="DF13" s="5">
        <v>0</v>
      </c>
      <c r="DG13" s="5">
        <f t="shared" si="11"/>
        <v>217111</v>
      </c>
      <c r="DH13" s="5">
        <f t="shared" si="11"/>
        <v>151484.64814999996</v>
      </c>
      <c r="DI13" s="5">
        <f t="shared" si="12"/>
        <v>118066.54010000001</v>
      </c>
      <c r="DJ13" s="5">
        <v>0</v>
      </c>
      <c r="DK13" s="5">
        <v>0</v>
      </c>
      <c r="DL13" s="5">
        <v>0</v>
      </c>
      <c r="DM13" s="5">
        <v>18055.232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f t="shared" si="13"/>
        <v>18055.232</v>
      </c>
      <c r="ED13" s="5">
        <f t="shared" si="13"/>
        <v>0</v>
      </c>
      <c r="EE13" s="5">
        <f t="shared" si="14"/>
        <v>0</v>
      </c>
    </row>
    <row r="14" spans="1:135" s="17" customFormat="1" ht="24" customHeight="1">
      <c r="A14" s="16">
        <v>5</v>
      </c>
      <c r="B14" s="25" t="s">
        <v>50</v>
      </c>
      <c r="C14" s="5">
        <v>14834.415499999999</v>
      </c>
      <c r="D14" s="5">
        <v>16908.109199999999</v>
      </c>
      <c r="E14" s="5">
        <f t="shared" si="15"/>
        <v>199441.90000000002</v>
      </c>
      <c r="F14" s="5">
        <f t="shared" si="16"/>
        <v>136283.13090000002</v>
      </c>
      <c r="G14" s="5">
        <f t="shared" si="0"/>
        <v>103965.78260000001</v>
      </c>
      <c r="H14" s="5">
        <f t="shared" si="17"/>
        <v>76.28661149286819</v>
      </c>
      <c r="I14" s="5">
        <f t="shared" si="1"/>
        <v>52.128355475955658</v>
      </c>
      <c r="J14" s="5">
        <f t="shared" si="2"/>
        <v>64842.7</v>
      </c>
      <c r="K14" s="5">
        <f t="shared" si="2"/>
        <v>35952.630899999996</v>
      </c>
      <c r="L14" s="5">
        <f t="shared" si="2"/>
        <v>25862.182599999996</v>
      </c>
      <c r="M14" s="5">
        <f t="shared" si="18"/>
        <v>71.934047530301882</v>
      </c>
      <c r="N14" s="5">
        <f t="shared" si="19"/>
        <v>39.884493705536627</v>
      </c>
      <c r="O14" s="5">
        <f t="shared" si="3"/>
        <v>13697</v>
      </c>
      <c r="P14" s="5">
        <f t="shared" si="3"/>
        <v>10947.1149</v>
      </c>
      <c r="Q14" s="5">
        <f t="shared" si="3"/>
        <v>7427.2496000000001</v>
      </c>
      <c r="R14" s="5">
        <f t="shared" si="20"/>
        <v>67.846639665762538</v>
      </c>
      <c r="S14" s="5">
        <f t="shared" si="21"/>
        <v>54.225374899613058</v>
      </c>
      <c r="T14" s="5">
        <v>0</v>
      </c>
      <c r="U14" s="5">
        <v>30.416399999999999</v>
      </c>
      <c r="V14" s="5">
        <v>29.808599999999998</v>
      </c>
      <c r="W14" s="5">
        <v>0</v>
      </c>
      <c r="X14" s="5">
        <v>0</v>
      </c>
      <c r="Y14" s="5">
        <v>25701.7</v>
      </c>
      <c r="Z14" s="5">
        <v>12606.010499999999</v>
      </c>
      <c r="AA14" s="5">
        <v>8514.9459999999999</v>
      </c>
      <c r="AB14" s="5">
        <f t="shared" si="4"/>
        <v>67.546715116570795</v>
      </c>
      <c r="AC14" s="5">
        <f t="shared" si="5"/>
        <v>33.129894131516593</v>
      </c>
      <c r="AD14" s="5">
        <v>13697</v>
      </c>
      <c r="AE14" s="5">
        <v>10916.6985</v>
      </c>
      <c r="AF14" s="5">
        <v>7397.4409999999998</v>
      </c>
      <c r="AG14" s="5">
        <f>AF14/AE14*100</f>
        <v>67.76262072273957</v>
      </c>
      <c r="AH14" s="5">
        <f>AF14/AD14*100</f>
        <v>54.007746221800389</v>
      </c>
      <c r="AI14" s="5">
        <v>574</v>
      </c>
      <c r="AJ14" s="5">
        <v>122.61</v>
      </c>
      <c r="AK14" s="5">
        <v>81.739999999999995</v>
      </c>
      <c r="AL14" s="5">
        <f t="shared" si="6"/>
        <v>66.666666666666657</v>
      </c>
      <c r="AM14" s="5">
        <f t="shared" si="7"/>
        <v>14.240418118466899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134599.20000000001</v>
      </c>
      <c r="AZ14" s="5">
        <v>100330.5</v>
      </c>
      <c r="BA14" s="5">
        <v>78103.600000000006</v>
      </c>
      <c r="BB14" s="5">
        <v>0</v>
      </c>
      <c r="BC14" s="5">
        <v>0</v>
      </c>
      <c r="BD14" s="5">
        <v>0</v>
      </c>
      <c r="BE14" s="5">
        <v>0</v>
      </c>
      <c r="BF14" s="5">
        <v>0</v>
      </c>
      <c r="BG14" s="5">
        <v>0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f t="shared" si="8"/>
        <v>10000</v>
      </c>
      <c r="BO14" s="5">
        <f t="shared" si="22"/>
        <v>6646.05</v>
      </c>
      <c r="BP14" s="5">
        <f t="shared" si="23"/>
        <v>4932.808</v>
      </c>
      <c r="BQ14" s="5">
        <f t="shared" si="9"/>
        <v>74.221650454029088</v>
      </c>
      <c r="BR14" s="5">
        <f t="shared" si="10"/>
        <v>49.32808</v>
      </c>
      <c r="BS14" s="5">
        <v>8200</v>
      </c>
      <c r="BT14" s="5">
        <v>5745.75</v>
      </c>
      <c r="BU14" s="5">
        <v>3882.5079999999998</v>
      </c>
      <c r="BV14" s="5">
        <v>0</v>
      </c>
      <c r="BW14" s="5">
        <v>0</v>
      </c>
      <c r="BX14" s="5">
        <v>0</v>
      </c>
      <c r="BY14" s="5">
        <v>1800</v>
      </c>
      <c r="BZ14" s="5">
        <v>900.30000000000007</v>
      </c>
      <c r="CA14" s="5">
        <v>1050.3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7870</v>
      </c>
      <c r="CO14" s="5">
        <v>2147.5830000000001</v>
      </c>
      <c r="CP14" s="5">
        <v>1495.5219999999999</v>
      </c>
      <c r="CQ14" s="5">
        <v>2700</v>
      </c>
      <c r="CR14" s="5">
        <v>1562.325</v>
      </c>
      <c r="CS14" s="5">
        <v>1051.75</v>
      </c>
      <c r="CT14" s="5">
        <v>0</v>
      </c>
      <c r="CU14" s="5">
        <v>0</v>
      </c>
      <c r="CV14" s="5">
        <v>587.74199999999996</v>
      </c>
      <c r="CW14" s="5">
        <v>0</v>
      </c>
      <c r="CX14" s="5">
        <v>0</v>
      </c>
      <c r="CY14" s="5">
        <v>500</v>
      </c>
      <c r="CZ14" s="5">
        <v>0</v>
      </c>
      <c r="DA14" s="5">
        <v>0</v>
      </c>
      <c r="DB14" s="5">
        <v>0</v>
      </c>
      <c r="DC14" s="5">
        <v>7000</v>
      </c>
      <c r="DD14" s="5">
        <v>3483.2625000000003</v>
      </c>
      <c r="DE14" s="5">
        <v>2322.1750000000002</v>
      </c>
      <c r="DF14" s="5">
        <v>0</v>
      </c>
      <c r="DG14" s="5">
        <f t="shared" si="11"/>
        <v>199441.90000000002</v>
      </c>
      <c r="DH14" s="5">
        <f t="shared" si="11"/>
        <v>136283.13090000002</v>
      </c>
      <c r="DI14" s="5">
        <f t="shared" si="12"/>
        <v>103965.78260000001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f t="shared" si="13"/>
        <v>0</v>
      </c>
      <c r="ED14" s="5">
        <f t="shared" si="13"/>
        <v>0</v>
      </c>
      <c r="EE14" s="5">
        <f t="shared" si="14"/>
        <v>0</v>
      </c>
    </row>
    <row r="15" spans="1:135" s="17" customFormat="1" ht="24" customHeight="1">
      <c r="A15" s="16">
        <v>6</v>
      </c>
      <c r="B15" s="25" t="s">
        <v>51</v>
      </c>
      <c r="C15" s="5">
        <v>154237.16200000001</v>
      </c>
      <c r="D15" s="5">
        <v>168312.1525</v>
      </c>
      <c r="E15" s="5">
        <f t="shared" si="15"/>
        <v>1888179.243</v>
      </c>
      <c r="F15" s="5">
        <f t="shared" si="16"/>
        <v>890425.58490000002</v>
      </c>
      <c r="G15" s="5">
        <f t="shared" si="0"/>
        <v>679264.48590000009</v>
      </c>
      <c r="H15" s="5">
        <f t="shared" si="17"/>
        <v>76.285373805412988</v>
      </c>
      <c r="I15" s="5">
        <f t="shared" si="1"/>
        <v>35.974576482514593</v>
      </c>
      <c r="J15" s="5">
        <f t="shared" si="2"/>
        <v>396306.48000000004</v>
      </c>
      <c r="K15" s="5">
        <f t="shared" si="2"/>
        <v>202753.32990000001</v>
      </c>
      <c r="L15" s="5">
        <f t="shared" si="2"/>
        <v>143497.9099</v>
      </c>
      <c r="M15" s="5">
        <f t="shared" si="18"/>
        <v>70.774625487420906</v>
      </c>
      <c r="N15" s="5">
        <f t="shared" si="19"/>
        <v>36.208822500202366</v>
      </c>
      <c r="O15" s="5">
        <f t="shared" si="3"/>
        <v>110065.333</v>
      </c>
      <c r="P15" s="5">
        <f t="shared" si="3"/>
        <v>57844.843199999996</v>
      </c>
      <c r="Q15" s="5">
        <f t="shared" si="3"/>
        <v>46068.169000000002</v>
      </c>
      <c r="R15" s="5">
        <f t="shared" si="20"/>
        <v>79.640926401543098</v>
      </c>
      <c r="S15" s="5">
        <f t="shared" si="21"/>
        <v>41.85529425509484</v>
      </c>
      <c r="T15" s="5">
        <v>110065.333</v>
      </c>
      <c r="U15" s="5">
        <v>57844.843199999996</v>
      </c>
      <c r="V15" s="5">
        <v>46068.169000000002</v>
      </c>
      <c r="W15" s="5">
        <f>V15/U15*100</f>
        <v>79.640926401543098</v>
      </c>
      <c r="X15" s="5">
        <f>V15/T15*100</f>
        <v>41.85529425509484</v>
      </c>
      <c r="Y15" s="5">
        <v>80967.194000000003</v>
      </c>
      <c r="Z15" s="5">
        <v>25345.420349999997</v>
      </c>
      <c r="AA15" s="5">
        <v>24124.379099999998</v>
      </c>
      <c r="AB15" s="5">
        <f t="shared" si="4"/>
        <v>95.182398898347728</v>
      </c>
      <c r="AC15" s="5">
        <f t="shared" si="5"/>
        <v>29.795251518781789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16075.64</v>
      </c>
      <c r="AJ15" s="5">
        <v>12127.275000000001</v>
      </c>
      <c r="AK15" s="5">
        <v>9422.19</v>
      </c>
      <c r="AL15" s="5">
        <f t="shared" si="6"/>
        <v>77.694205829421691</v>
      </c>
      <c r="AM15" s="5">
        <f t="shared" si="7"/>
        <v>58.611601155537208</v>
      </c>
      <c r="AN15" s="5">
        <v>5000</v>
      </c>
      <c r="AO15" s="5">
        <v>2709</v>
      </c>
      <c r="AP15" s="5">
        <v>2110.3000000000002</v>
      </c>
      <c r="AQ15" s="5">
        <f>AP15/AO15*100</f>
        <v>77.899593946105583</v>
      </c>
      <c r="AR15" s="5">
        <f>AP15/AN15*100</f>
        <v>42.206000000000003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916309.8</v>
      </c>
      <c r="AZ15" s="5">
        <v>681306</v>
      </c>
      <c r="BA15" s="5">
        <v>530563.1</v>
      </c>
      <c r="BB15" s="5">
        <v>0</v>
      </c>
      <c r="BC15" s="5">
        <v>0</v>
      </c>
      <c r="BD15" s="5">
        <v>0</v>
      </c>
      <c r="BE15" s="5">
        <v>5403.5069999999996</v>
      </c>
      <c r="BF15" s="5">
        <v>2362.9500000000003</v>
      </c>
      <c r="BG15" s="5">
        <v>1982.106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f t="shared" si="8"/>
        <v>51739.993000000002</v>
      </c>
      <c r="BO15" s="5">
        <f t="shared" si="22"/>
        <v>19590.444</v>
      </c>
      <c r="BP15" s="5">
        <f t="shared" si="23"/>
        <v>17405.365700000002</v>
      </c>
      <c r="BQ15" s="5">
        <f t="shared" si="9"/>
        <v>88.846203281559127</v>
      </c>
      <c r="BR15" s="5">
        <f t="shared" si="10"/>
        <v>33.640061953622606</v>
      </c>
      <c r="BS15" s="5">
        <v>47851.493000000002</v>
      </c>
      <c r="BT15" s="5">
        <v>17508.627</v>
      </c>
      <c r="BU15" s="5">
        <v>15748.859700000001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3888.5</v>
      </c>
      <c r="CC15" s="5">
        <v>2081.817</v>
      </c>
      <c r="CD15" s="5">
        <v>1656.5060000000001</v>
      </c>
      <c r="CE15" s="5">
        <v>0</v>
      </c>
      <c r="CF15" s="5">
        <v>0</v>
      </c>
      <c r="CG15" s="5">
        <v>0</v>
      </c>
      <c r="CH15" s="5">
        <v>3475.3</v>
      </c>
      <c r="CI15" s="5">
        <v>2345.8049999999998</v>
      </c>
      <c r="CJ15" s="5">
        <v>1563.87</v>
      </c>
      <c r="CK15" s="5">
        <v>4900</v>
      </c>
      <c r="CL15" s="5">
        <v>32500</v>
      </c>
      <c r="CM15" s="5">
        <v>2658.84</v>
      </c>
      <c r="CN15" s="5">
        <v>125999.92</v>
      </c>
      <c r="CO15" s="5">
        <v>51977.947350000002</v>
      </c>
      <c r="CP15" s="5">
        <v>41249.266100000001</v>
      </c>
      <c r="CQ15" s="5">
        <v>54898.42</v>
      </c>
      <c r="CR15" s="5">
        <v>31210.372349999998</v>
      </c>
      <c r="CS15" s="5">
        <v>25814.125100000001</v>
      </c>
      <c r="CT15" s="5">
        <v>0</v>
      </c>
      <c r="CU15" s="5">
        <v>0</v>
      </c>
      <c r="CV15" s="5">
        <v>0</v>
      </c>
      <c r="CW15" s="5">
        <v>1500</v>
      </c>
      <c r="CX15" s="5">
        <v>600</v>
      </c>
      <c r="CY15" s="5">
        <v>401</v>
      </c>
      <c r="CZ15" s="5">
        <v>0</v>
      </c>
      <c r="DA15" s="5">
        <v>0</v>
      </c>
      <c r="DB15" s="5">
        <v>0</v>
      </c>
      <c r="DC15" s="5">
        <v>58.4</v>
      </c>
      <c r="DD15" s="5">
        <v>58.4</v>
      </c>
      <c r="DE15" s="5">
        <v>58.4</v>
      </c>
      <c r="DF15" s="5">
        <v>0</v>
      </c>
      <c r="DG15" s="5">
        <f t="shared" si="11"/>
        <v>1321495.0870000001</v>
      </c>
      <c r="DH15" s="5">
        <f t="shared" si="11"/>
        <v>888768.08490000002</v>
      </c>
      <c r="DI15" s="5">
        <f t="shared" si="12"/>
        <v>677606.98590000009</v>
      </c>
      <c r="DJ15" s="5">
        <v>0</v>
      </c>
      <c r="DK15" s="5">
        <v>0</v>
      </c>
      <c r="DL15" s="5">
        <v>0</v>
      </c>
      <c r="DM15" s="5">
        <v>563651.65599999996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3032.5</v>
      </c>
      <c r="DT15" s="5">
        <v>1657.5</v>
      </c>
      <c r="DU15" s="5">
        <v>1657.5</v>
      </c>
      <c r="DV15" s="5">
        <v>0</v>
      </c>
      <c r="DW15" s="5">
        <v>0</v>
      </c>
      <c r="DX15" s="5">
        <v>0</v>
      </c>
      <c r="DY15" s="5">
        <v>263547.32250000001</v>
      </c>
      <c r="DZ15" s="5">
        <v>0</v>
      </c>
      <c r="EA15" s="5">
        <v>0</v>
      </c>
      <c r="EB15" s="5">
        <v>0</v>
      </c>
      <c r="EC15" s="5">
        <f t="shared" si="13"/>
        <v>830231.47849999997</v>
      </c>
      <c r="ED15" s="5">
        <f t="shared" si="13"/>
        <v>1657.5</v>
      </c>
      <c r="EE15" s="5">
        <f t="shared" si="14"/>
        <v>1657.5</v>
      </c>
    </row>
    <row r="16" spans="1:135" s="17" customFormat="1" ht="24" customHeight="1">
      <c r="A16" s="16">
        <v>7</v>
      </c>
      <c r="B16" s="25" t="s">
        <v>52</v>
      </c>
      <c r="C16" s="5">
        <v>127076.1002</v>
      </c>
      <c r="D16" s="5">
        <v>57119.0798</v>
      </c>
      <c r="E16" s="5">
        <f t="shared" si="15"/>
        <v>189473.4</v>
      </c>
      <c r="F16" s="5">
        <f t="shared" si="16"/>
        <v>137895.264</v>
      </c>
      <c r="G16" s="5">
        <f t="shared" si="0"/>
        <v>106908.219</v>
      </c>
      <c r="H16" s="5">
        <f t="shared" si="17"/>
        <v>77.528564722860978</v>
      </c>
      <c r="I16" s="5">
        <f t="shared" si="1"/>
        <v>56.423866885800336</v>
      </c>
      <c r="J16" s="5">
        <f t="shared" si="2"/>
        <v>167498.79999999999</v>
      </c>
      <c r="K16" s="5">
        <f t="shared" si="2"/>
        <v>120453.26400000001</v>
      </c>
      <c r="L16" s="5">
        <f t="shared" si="2"/>
        <v>93329.118999999992</v>
      </c>
      <c r="M16" s="5">
        <f t="shared" si="18"/>
        <v>77.481602325031204</v>
      </c>
      <c r="N16" s="5">
        <f t="shared" si="19"/>
        <v>55.71927619779963</v>
      </c>
      <c r="O16" s="5">
        <f t="shared" si="3"/>
        <v>9519</v>
      </c>
      <c r="P16" s="5">
        <f t="shared" si="3"/>
        <v>3166.7190000000005</v>
      </c>
      <c r="Q16" s="5">
        <f t="shared" si="3"/>
        <v>2178.172</v>
      </c>
      <c r="R16" s="5">
        <f t="shared" si="20"/>
        <v>68.783242213786565</v>
      </c>
      <c r="S16" s="5">
        <f t="shared" si="21"/>
        <v>22.882361592604266</v>
      </c>
      <c r="T16" s="5">
        <v>9519</v>
      </c>
      <c r="U16" s="5">
        <v>3166.7190000000005</v>
      </c>
      <c r="V16" s="5">
        <v>2178.172</v>
      </c>
      <c r="W16" s="5">
        <f>V16/U16*100</f>
        <v>68.783242213786565</v>
      </c>
      <c r="X16" s="5">
        <f>V16/T16*100</f>
        <v>22.882361592604266</v>
      </c>
      <c r="Y16" s="5">
        <v>25294.3</v>
      </c>
      <c r="Z16" s="5">
        <v>4023.7455</v>
      </c>
      <c r="AA16" s="5">
        <v>4366.808</v>
      </c>
      <c r="AB16" s="5">
        <f t="shared" si="4"/>
        <v>108.52594926791468</v>
      </c>
      <c r="AC16" s="5">
        <f t="shared" si="5"/>
        <v>17.264000189766072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860</v>
      </c>
      <c r="AJ16" s="5">
        <v>547.125</v>
      </c>
      <c r="AK16" s="5">
        <v>404.166</v>
      </c>
      <c r="AL16" s="5">
        <f t="shared" si="6"/>
        <v>73.870870459218636</v>
      </c>
      <c r="AM16" s="5">
        <f t="shared" si="7"/>
        <v>46.99604651162791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21974.6</v>
      </c>
      <c r="AZ16" s="5">
        <v>17442</v>
      </c>
      <c r="BA16" s="5">
        <v>13579.1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f t="shared" si="8"/>
        <v>129845.5</v>
      </c>
      <c r="BO16" s="5">
        <f t="shared" si="22"/>
        <v>112274.0745</v>
      </c>
      <c r="BP16" s="5">
        <f t="shared" si="23"/>
        <v>85003.172999999995</v>
      </c>
      <c r="BQ16" s="5">
        <f t="shared" si="9"/>
        <v>75.710419683753429</v>
      </c>
      <c r="BR16" s="5">
        <f t="shared" si="10"/>
        <v>65.464858620437354</v>
      </c>
      <c r="BS16" s="5">
        <v>129845.5</v>
      </c>
      <c r="BT16" s="5">
        <v>112274.0745</v>
      </c>
      <c r="BU16" s="5">
        <v>85003.172999999995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1980</v>
      </c>
      <c r="CO16" s="5">
        <v>441.59999999999997</v>
      </c>
      <c r="CP16" s="5">
        <v>349.8</v>
      </c>
      <c r="CQ16" s="5">
        <v>1400</v>
      </c>
      <c r="CR16" s="5">
        <v>24.599999999999998</v>
      </c>
      <c r="CS16" s="5">
        <v>71.8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1027</v>
      </c>
      <c r="DF16" s="5">
        <v>0</v>
      </c>
      <c r="DG16" s="5">
        <f t="shared" si="11"/>
        <v>189473.4</v>
      </c>
      <c r="DH16" s="5">
        <f t="shared" si="11"/>
        <v>137895.264</v>
      </c>
      <c r="DI16" s="5">
        <f t="shared" si="12"/>
        <v>106908.219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f t="shared" si="13"/>
        <v>0</v>
      </c>
      <c r="ED16" s="5">
        <f t="shared" si="13"/>
        <v>0</v>
      </c>
      <c r="EE16" s="5">
        <f t="shared" si="14"/>
        <v>0</v>
      </c>
    </row>
    <row r="17" spans="1:135" s="17" customFormat="1" ht="24" customHeight="1">
      <c r="A17" s="16">
        <v>8</v>
      </c>
      <c r="B17" s="25" t="s">
        <v>53</v>
      </c>
      <c r="C17" s="5">
        <v>35959.138200000001</v>
      </c>
      <c r="D17" s="5">
        <v>3870.1495</v>
      </c>
      <c r="E17" s="5">
        <f t="shared" si="15"/>
        <v>767269.42200000014</v>
      </c>
      <c r="F17" s="5">
        <f t="shared" si="16"/>
        <v>480007.60314999998</v>
      </c>
      <c r="G17" s="5">
        <f t="shared" si="0"/>
        <v>383675.00380000001</v>
      </c>
      <c r="H17" s="5">
        <f t="shared" si="17"/>
        <v>79.931026359201965</v>
      </c>
      <c r="I17" s="5">
        <f t="shared" si="1"/>
        <v>50.005251453901934</v>
      </c>
      <c r="J17" s="5">
        <f t="shared" si="2"/>
        <v>272327</v>
      </c>
      <c r="K17" s="5">
        <f t="shared" si="2"/>
        <v>152760.34315</v>
      </c>
      <c r="L17" s="5">
        <f t="shared" si="2"/>
        <v>119084.73080000002</v>
      </c>
      <c r="M17" s="5">
        <f t="shared" si="18"/>
        <v>77.955265315859577</v>
      </c>
      <c r="N17" s="5">
        <f t="shared" si="19"/>
        <v>43.728580272980651</v>
      </c>
      <c r="O17" s="5">
        <f t="shared" si="3"/>
        <v>73497</v>
      </c>
      <c r="P17" s="5">
        <f t="shared" si="3"/>
        <v>39081.855599999995</v>
      </c>
      <c r="Q17" s="5">
        <f t="shared" si="3"/>
        <v>31680.218400000002</v>
      </c>
      <c r="R17" s="5">
        <f t="shared" si="20"/>
        <v>81.061193010497703</v>
      </c>
      <c r="S17" s="5">
        <f t="shared" si="21"/>
        <v>43.104097310094289</v>
      </c>
      <c r="T17" s="5">
        <v>4097</v>
      </c>
      <c r="U17" s="5">
        <v>1966.3011000000001</v>
      </c>
      <c r="V17" s="5">
        <v>1606.5344</v>
      </c>
      <c r="W17" s="5">
        <f>V17/U17*100</f>
        <v>81.70337696500296</v>
      </c>
      <c r="X17" s="5">
        <f>V17/T17*100</f>
        <v>39.212457896021476</v>
      </c>
      <c r="Y17" s="5">
        <v>6000</v>
      </c>
      <c r="Z17" s="5">
        <v>1563.7568999999999</v>
      </c>
      <c r="AA17" s="5">
        <v>1299.6456000000001</v>
      </c>
      <c r="AB17" s="5">
        <f t="shared" si="4"/>
        <v>83.110463013784326</v>
      </c>
      <c r="AC17" s="5">
        <f t="shared" si="5"/>
        <v>21.66076</v>
      </c>
      <c r="AD17" s="5">
        <v>69400</v>
      </c>
      <c r="AE17" s="5">
        <v>37115.554499999998</v>
      </c>
      <c r="AF17" s="5">
        <v>30073.684000000001</v>
      </c>
      <c r="AG17" s="5">
        <f>AF17/AE17*100</f>
        <v>81.027171505682347</v>
      </c>
      <c r="AH17" s="5">
        <f>AF17/AD17*100</f>
        <v>43.333838616714701</v>
      </c>
      <c r="AI17" s="5">
        <v>12730</v>
      </c>
      <c r="AJ17" s="5">
        <v>8239.9650000000001</v>
      </c>
      <c r="AK17" s="5">
        <v>6138.77</v>
      </c>
      <c r="AL17" s="5">
        <f t="shared" si="6"/>
        <v>74.499952366302537</v>
      </c>
      <c r="AM17" s="5">
        <f t="shared" si="7"/>
        <v>48.222859387274156</v>
      </c>
      <c r="AN17" s="5">
        <v>3300</v>
      </c>
      <c r="AO17" s="5">
        <v>2346.8999999999996</v>
      </c>
      <c r="AP17" s="5">
        <v>1830.9</v>
      </c>
      <c r="AQ17" s="5">
        <f>AP17/AO17*100</f>
        <v>78.013549789083498</v>
      </c>
      <c r="AR17" s="5">
        <f>AP17/AN17*100</f>
        <v>55.481818181818184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281337.8</v>
      </c>
      <c r="AZ17" s="5">
        <v>225415.80000000002</v>
      </c>
      <c r="BA17" s="5">
        <v>175643.6</v>
      </c>
      <c r="BB17" s="5">
        <v>0</v>
      </c>
      <c r="BC17" s="5">
        <v>0</v>
      </c>
      <c r="BD17" s="5">
        <v>0</v>
      </c>
      <c r="BE17" s="5">
        <v>5601</v>
      </c>
      <c r="BF17" s="5">
        <v>3780.75</v>
      </c>
      <c r="BG17" s="5">
        <v>2987.2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f t="shared" si="8"/>
        <v>80700</v>
      </c>
      <c r="BO17" s="5">
        <f t="shared" si="22"/>
        <v>47840.211750000002</v>
      </c>
      <c r="BP17" s="5">
        <f t="shared" si="23"/>
        <v>37106.645300000004</v>
      </c>
      <c r="BQ17" s="5">
        <f t="shared" si="9"/>
        <v>77.563714587864467</v>
      </c>
      <c r="BR17" s="5">
        <f t="shared" si="10"/>
        <v>45.980973110285014</v>
      </c>
      <c r="BS17" s="5">
        <v>79700</v>
      </c>
      <c r="BT17" s="5">
        <v>46750.512750000002</v>
      </c>
      <c r="BU17" s="5">
        <v>36272.379300000001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1000</v>
      </c>
      <c r="CC17" s="5">
        <v>1089.6990000000001</v>
      </c>
      <c r="CD17" s="5">
        <v>834.26599999999996</v>
      </c>
      <c r="CE17" s="5">
        <v>0</v>
      </c>
      <c r="CF17" s="5">
        <v>0</v>
      </c>
      <c r="CG17" s="5">
        <v>0</v>
      </c>
      <c r="CH17" s="5">
        <v>5396.75</v>
      </c>
      <c r="CI17" s="5">
        <v>3010.86</v>
      </c>
      <c r="CJ17" s="5">
        <v>2919.623</v>
      </c>
      <c r="CK17" s="5">
        <v>0</v>
      </c>
      <c r="CL17" s="5">
        <v>0</v>
      </c>
      <c r="CM17" s="5">
        <v>0</v>
      </c>
      <c r="CN17" s="5">
        <v>74600</v>
      </c>
      <c r="CO17" s="5">
        <v>41394.303900000006</v>
      </c>
      <c r="CP17" s="5">
        <v>32205.178500000002</v>
      </c>
      <c r="CQ17" s="5">
        <v>51000</v>
      </c>
      <c r="CR17" s="5">
        <v>32422.7889</v>
      </c>
      <c r="CS17" s="5">
        <v>26154.6685</v>
      </c>
      <c r="CT17" s="5">
        <v>500</v>
      </c>
      <c r="CU17" s="5">
        <v>400</v>
      </c>
      <c r="CV17" s="5">
        <v>354.47300000000001</v>
      </c>
      <c r="CW17" s="5">
        <v>1000</v>
      </c>
      <c r="CX17" s="5">
        <v>600</v>
      </c>
      <c r="CY17" s="5">
        <v>400</v>
      </c>
      <c r="CZ17" s="5">
        <v>81251.8</v>
      </c>
      <c r="DA17" s="5">
        <v>30000</v>
      </c>
      <c r="DB17" s="5">
        <v>18000</v>
      </c>
      <c r="DC17" s="5">
        <v>20000</v>
      </c>
      <c r="DD17" s="5">
        <v>11293.349999999999</v>
      </c>
      <c r="DE17" s="5">
        <v>8068.9</v>
      </c>
      <c r="DF17" s="5">
        <v>0</v>
      </c>
      <c r="DG17" s="5">
        <f t="shared" si="11"/>
        <v>645914.35000000009</v>
      </c>
      <c r="DH17" s="5">
        <f t="shared" si="11"/>
        <v>414967.75315</v>
      </c>
      <c r="DI17" s="5">
        <f t="shared" si="12"/>
        <v>318635.15380000003</v>
      </c>
      <c r="DJ17" s="5">
        <v>0</v>
      </c>
      <c r="DK17" s="5">
        <v>0</v>
      </c>
      <c r="DL17" s="5">
        <v>0</v>
      </c>
      <c r="DM17" s="5">
        <v>109630.88</v>
      </c>
      <c r="DN17" s="5">
        <v>21565.65</v>
      </c>
      <c r="DO17" s="5">
        <v>21565.65</v>
      </c>
      <c r="DP17" s="5">
        <v>0</v>
      </c>
      <c r="DQ17" s="5">
        <v>0</v>
      </c>
      <c r="DR17" s="5">
        <v>0</v>
      </c>
      <c r="DS17" s="5">
        <v>11724.191999999999</v>
      </c>
      <c r="DT17" s="5">
        <v>43474.2</v>
      </c>
      <c r="DU17" s="5">
        <v>43474.2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f t="shared" si="13"/>
        <v>121355.072</v>
      </c>
      <c r="ED17" s="5">
        <f t="shared" si="13"/>
        <v>65039.85</v>
      </c>
      <c r="EE17" s="5">
        <f t="shared" si="14"/>
        <v>65039.85</v>
      </c>
    </row>
    <row r="18" spans="1:135" s="28" customFormat="1" ht="24" customHeight="1">
      <c r="A18" s="26"/>
      <c r="B18" s="18" t="s">
        <v>43</v>
      </c>
      <c r="C18" s="27">
        <f>SUM(C10:C17)</f>
        <v>707100.83860000002</v>
      </c>
      <c r="D18" s="27">
        <f>SUM(D10:D17)</f>
        <v>718345.4053000001</v>
      </c>
      <c r="E18" s="27">
        <f>DG18+EC18-DY18</f>
        <v>10213509.689000001</v>
      </c>
      <c r="F18" s="27">
        <f>SUM(F10:F17)</f>
        <v>4981788.0034500007</v>
      </c>
      <c r="G18" s="27">
        <f>SUM(G10:G17)</f>
        <v>4001325.3856999995</v>
      </c>
      <c r="H18" s="27">
        <f>G18/F18*100</f>
        <v>80.319061809314078</v>
      </c>
      <c r="I18" s="27">
        <f t="shared" si="1"/>
        <v>39.176791402170466</v>
      </c>
      <c r="J18" s="27">
        <f>SUM(J10:J17)</f>
        <v>2360759.6799999997</v>
      </c>
      <c r="K18" s="27">
        <f>SUM(K10:K17)</f>
        <v>1326128.6024499999</v>
      </c>
      <c r="L18" s="27">
        <f>SUM(L10:L17)</f>
        <v>1085210.2527000001</v>
      </c>
      <c r="M18" s="27">
        <f>L18/K18*100</f>
        <v>81.832957278433838</v>
      </c>
      <c r="N18" s="27">
        <f>L18/J18*100</f>
        <v>45.968688041130903</v>
      </c>
      <c r="O18" s="27">
        <f>SUM(O10:O17)</f>
        <v>608238.33299999998</v>
      </c>
      <c r="P18" s="27">
        <f>SUM(P10:P17)</f>
        <v>366861.77354999998</v>
      </c>
      <c r="Q18" s="27">
        <f>SUM(Q10:Q17)</f>
        <v>299050.68970000005</v>
      </c>
      <c r="R18" s="27">
        <f>Q18/P18*100</f>
        <v>81.515903607559181</v>
      </c>
      <c r="S18" s="27">
        <f>Q18/O18*100</f>
        <v>49.166695598582088</v>
      </c>
      <c r="T18" s="27">
        <f>SUM(T10:T17)</f>
        <v>165541.33299999998</v>
      </c>
      <c r="U18" s="27">
        <f>SUM(U10:U17)</f>
        <v>93604.274249999988</v>
      </c>
      <c r="V18" s="27">
        <f>SUM(V10:V17)</f>
        <v>79208.383500000011</v>
      </c>
      <c r="W18" s="27">
        <f>V18/U18*100</f>
        <v>84.620477146640582</v>
      </c>
      <c r="X18" s="27">
        <f>V18/T18*100</f>
        <v>47.848100570749914</v>
      </c>
      <c r="Y18" s="27">
        <f>SUM(Y10:Y17)</f>
        <v>195393.19399999999</v>
      </c>
      <c r="Z18" s="27">
        <f>SUM(Z10:Z17)</f>
        <v>65371.410599999988</v>
      </c>
      <c r="AA18" s="27">
        <f>SUM(AA10:AA17)</f>
        <v>57208.9493</v>
      </c>
      <c r="AB18" s="27">
        <f t="shared" si="4"/>
        <v>87.513713984320859</v>
      </c>
      <c r="AC18" s="27">
        <f t="shared" si="5"/>
        <v>29.27888537407296</v>
      </c>
      <c r="AD18" s="27">
        <f>SUM(AD10:AD17)</f>
        <v>442697</v>
      </c>
      <c r="AE18" s="27">
        <f>SUM(AE10:AE17)</f>
        <v>273257.49930000002</v>
      </c>
      <c r="AF18" s="27">
        <f>SUM(AF10:AF17)</f>
        <v>219842.30619999999</v>
      </c>
      <c r="AG18" s="27">
        <f>AF18/AE18*100</f>
        <v>80.452432874913598</v>
      </c>
      <c r="AH18" s="27">
        <f>AF18/AD18*100</f>
        <v>49.659768690549065</v>
      </c>
      <c r="AI18" s="27">
        <f>SUM(AI10:AI17)</f>
        <v>93090.239999999991</v>
      </c>
      <c r="AJ18" s="27">
        <f>SUM(AJ10:AJ17)</f>
        <v>81069.994000000006</v>
      </c>
      <c r="AK18" s="27">
        <f>SUM(AK10:AK17)</f>
        <v>60501.61</v>
      </c>
      <c r="AL18" s="27">
        <f t="shared" si="6"/>
        <v>74.628857133010257</v>
      </c>
      <c r="AM18" s="27">
        <f t="shared" si="7"/>
        <v>64.992431000285322</v>
      </c>
      <c r="AN18" s="27">
        <f>SUM(AN10:AN17)</f>
        <v>28800</v>
      </c>
      <c r="AO18" s="27">
        <f>SUM(AO10:AO17)</f>
        <v>17026.05</v>
      </c>
      <c r="AP18" s="27">
        <f>SUM(AP10:AP17)</f>
        <v>13549.4</v>
      </c>
      <c r="AQ18" s="27">
        <f>AP18/AO18*100</f>
        <v>79.580407669424204</v>
      </c>
      <c r="AR18" s="27">
        <f>AP18/AN18*100</f>
        <v>47.046527777777776</v>
      </c>
      <c r="AS18" s="27">
        <f>SUM(AS10:AS17)</f>
        <v>0</v>
      </c>
      <c r="AT18" s="27">
        <f>SUM(AT10:AT17)</f>
        <v>0</v>
      </c>
      <c r="AU18" s="27">
        <v>0</v>
      </c>
      <c r="AV18" s="27">
        <f t="shared" ref="AV18:BE18" si="24">SUM(AV10:AV17)</f>
        <v>0</v>
      </c>
      <c r="AW18" s="27">
        <f t="shared" si="24"/>
        <v>0</v>
      </c>
      <c r="AX18" s="27">
        <f t="shared" si="24"/>
        <v>0</v>
      </c>
      <c r="AY18" s="27">
        <f t="shared" si="24"/>
        <v>4149287.8000000003</v>
      </c>
      <c r="AZ18" s="27">
        <f t="shared" si="24"/>
        <v>3145531.9499999997</v>
      </c>
      <c r="BA18" s="27">
        <f t="shared" si="24"/>
        <v>2451324.3000000003</v>
      </c>
      <c r="BB18" s="27">
        <f t="shared" si="24"/>
        <v>0</v>
      </c>
      <c r="BC18" s="27">
        <f t="shared" si="24"/>
        <v>0</v>
      </c>
      <c r="BD18" s="27">
        <f t="shared" si="24"/>
        <v>0</v>
      </c>
      <c r="BE18" s="27">
        <f t="shared" si="24"/>
        <v>39043.406999999999</v>
      </c>
      <c r="BF18" s="27">
        <f t="shared" ref="BF18:BM18" si="25">SUM(BF10:BF17)</f>
        <v>24259.5</v>
      </c>
      <c r="BG18" s="27">
        <f t="shared" si="25"/>
        <v>19282.905999999999</v>
      </c>
      <c r="BH18" s="27">
        <f t="shared" si="25"/>
        <v>0</v>
      </c>
      <c r="BI18" s="27">
        <f t="shared" si="25"/>
        <v>0</v>
      </c>
      <c r="BJ18" s="27">
        <f t="shared" si="25"/>
        <v>0</v>
      </c>
      <c r="BK18" s="27">
        <f t="shared" si="25"/>
        <v>0</v>
      </c>
      <c r="BL18" s="27">
        <f t="shared" si="25"/>
        <v>0</v>
      </c>
      <c r="BM18" s="27">
        <f t="shared" si="25"/>
        <v>0</v>
      </c>
      <c r="BN18" s="27">
        <f>SUM(BN10:BN17)</f>
        <v>665871.49300000002</v>
      </c>
      <c r="BO18" s="27">
        <f>SUM(BO10:BO17)</f>
        <v>416906.57835000003</v>
      </c>
      <c r="BP18" s="27">
        <f>SUM(BP10:BP17)</f>
        <v>350521.11439999996</v>
      </c>
      <c r="BQ18" s="27">
        <f t="shared" si="9"/>
        <v>84.07665712238574</v>
      </c>
      <c r="BR18" s="27">
        <f t="shared" si="10"/>
        <v>52.640955212059204</v>
      </c>
      <c r="BS18" s="27">
        <f t="shared" ref="BS18:CK18" si="26">SUM(BS10:BS17)</f>
        <v>383596.99300000002</v>
      </c>
      <c r="BT18" s="27">
        <f t="shared" si="26"/>
        <v>241800.81825000001</v>
      </c>
      <c r="BU18" s="27">
        <f t="shared" si="26"/>
        <v>189056.959</v>
      </c>
      <c r="BV18" s="27">
        <f t="shared" si="26"/>
        <v>0</v>
      </c>
      <c r="BW18" s="27">
        <f t="shared" si="26"/>
        <v>0</v>
      </c>
      <c r="BX18" s="27">
        <f t="shared" si="26"/>
        <v>0</v>
      </c>
      <c r="BY18" s="27">
        <f t="shared" si="26"/>
        <v>246296</v>
      </c>
      <c r="BZ18" s="27">
        <f t="shared" si="26"/>
        <v>160760.3235</v>
      </c>
      <c r="CA18" s="27">
        <f t="shared" si="26"/>
        <v>150129.47799999997</v>
      </c>
      <c r="CB18" s="27">
        <f t="shared" si="26"/>
        <v>35978.5</v>
      </c>
      <c r="CC18" s="27">
        <f t="shared" si="26"/>
        <v>14345.436600000001</v>
      </c>
      <c r="CD18" s="27">
        <f t="shared" si="26"/>
        <v>11334.677399999999</v>
      </c>
      <c r="CE18" s="27">
        <f t="shared" si="26"/>
        <v>0</v>
      </c>
      <c r="CF18" s="27">
        <f t="shared" si="26"/>
        <v>0</v>
      </c>
      <c r="CG18" s="27">
        <f t="shared" si="26"/>
        <v>0</v>
      </c>
      <c r="CH18" s="27">
        <f t="shared" si="26"/>
        <v>23429.55</v>
      </c>
      <c r="CI18" s="27">
        <f t="shared" si="26"/>
        <v>15239.088</v>
      </c>
      <c r="CJ18" s="27">
        <f t="shared" si="26"/>
        <v>11984.161</v>
      </c>
      <c r="CK18" s="27">
        <f t="shared" si="26"/>
        <v>5100</v>
      </c>
      <c r="CL18" s="27">
        <f t="shared" ref="CL18:CS18" si="27">SUM(CL10:CL17)</f>
        <v>32650</v>
      </c>
      <c r="CM18" s="27">
        <f t="shared" si="27"/>
        <v>2808.84</v>
      </c>
      <c r="CN18" s="27">
        <f t="shared" si="27"/>
        <v>495008.01999999996</v>
      </c>
      <c r="CO18" s="27">
        <f t="shared" si="27"/>
        <v>243039.10844999997</v>
      </c>
      <c r="CP18" s="27">
        <f t="shared" si="27"/>
        <v>191609.58430000002</v>
      </c>
      <c r="CQ18" s="27">
        <f t="shared" si="27"/>
        <v>262298.42</v>
      </c>
      <c r="CR18" s="27">
        <f t="shared" si="27"/>
        <v>166148.64795000001</v>
      </c>
      <c r="CS18" s="27">
        <f t="shared" si="27"/>
        <v>137261.8763</v>
      </c>
      <c r="CT18" s="27">
        <f t="shared" ref="CT18:DH18" si="28">SUM(CT10:CT17)</f>
        <v>14750</v>
      </c>
      <c r="CU18" s="27">
        <f t="shared" si="28"/>
        <v>14550</v>
      </c>
      <c r="CV18" s="27">
        <f t="shared" si="28"/>
        <v>19847.833999999999</v>
      </c>
      <c r="CW18" s="27">
        <f t="shared" si="28"/>
        <v>13650</v>
      </c>
      <c r="CX18" s="27">
        <f t="shared" si="28"/>
        <v>12350</v>
      </c>
      <c r="CY18" s="27">
        <f t="shared" si="28"/>
        <v>14383.416000000001</v>
      </c>
      <c r="CZ18" s="27">
        <f t="shared" si="28"/>
        <v>111251.8</v>
      </c>
      <c r="DA18" s="27">
        <f t="shared" si="28"/>
        <v>57200</v>
      </c>
      <c r="DB18" s="27">
        <f t="shared" si="28"/>
        <v>36812.731</v>
      </c>
      <c r="DC18" s="27">
        <f t="shared" si="28"/>
        <v>240858.4</v>
      </c>
      <c r="DD18" s="27">
        <f t="shared" si="28"/>
        <v>76303.6875</v>
      </c>
      <c r="DE18" s="27">
        <f t="shared" si="28"/>
        <v>75728.814999999988</v>
      </c>
      <c r="DF18" s="27">
        <f t="shared" si="28"/>
        <v>0</v>
      </c>
      <c r="DG18" s="27">
        <f t="shared" si="28"/>
        <v>6683772.2370000016</v>
      </c>
      <c r="DH18" s="27">
        <f t="shared" si="28"/>
        <v>4568359.1404500008</v>
      </c>
      <c r="DI18" s="27">
        <f>SUM(DI10:DI17)</f>
        <v>3604614.3506999994</v>
      </c>
      <c r="DJ18" s="27">
        <f>SUM(DJ10:DJ17)</f>
        <v>0</v>
      </c>
      <c r="DK18" s="27">
        <f>SUM(DK10:DK17)</f>
        <v>0</v>
      </c>
      <c r="DL18" s="27">
        <f>SUM(DL10:DL17)</f>
        <v>0</v>
      </c>
      <c r="DM18" s="27">
        <f>SUM(DM10:DM17)</f>
        <v>2454025.5599999996</v>
      </c>
      <c r="DN18" s="27">
        <f t="shared" ref="DN18:DU18" si="29">SUM(DN10:DN17)</f>
        <v>106768.473</v>
      </c>
      <c r="DO18" s="27">
        <f t="shared" si="29"/>
        <v>90050.64499999999</v>
      </c>
      <c r="DP18" s="27">
        <f t="shared" si="29"/>
        <v>0</v>
      </c>
      <c r="DQ18" s="27">
        <f t="shared" si="29"/>
        <v>0</v>
      </c>
      <c r="DR18" s="27">
        <f t="shared" si="29"/>
        <v>0</v>
      </c>
      <c r="DS18" s="27">
        <f t="shared" si="29"/>
        <v>1075711.892</v>
      </c>
      <c r="DT18" s="27">
        <f t="shared" si="29"/>
        <v>306660.39</v>
      </c>
      <c r="DU18" s="27">
        <f t="shared" si="29"/>
        <v>306660.39</v>
      </c>
      <c r="DV18" s="27">
        <f t="shared" ref="DV18:EE18" si="30">SUM(DV10:DV17)</f>
        <v>0</v>
      </c>
      <c r="DW18" s="27">
        <f t="shared" si="30"/>
        <v>0</v>
      </c>
      <c r="DX18" s="27">
        <f t="shared" si="30"/>
        <v>0</v>
      </c>
      <c r="DY18" s="27">
        <f t="shared" si="30"/>
        <v>434963.72250000003</v>
      </c>
      <c r="DZ18" s="27">
        <f t="shared" si="30"/>
        <v>1750</v>
      </c>
      <c r="EA18" s="27">
        <f t="shared" si="30"/>
        <v>1750</v>
      </c>
      <c r="EB18" s="27">
        <f t="shared" si="30"/>
        <v>0</v>
      </c>
      <c r="EC18" s="27">
        <f t="shared" si="30"/>
        <v>3964701.1744999993</v>
      </c>
      <c r="ED18" s="27">
        <f t="shared" si="30"/>
        <v>415178.86300000001</v>
      </c>
      <c r="EE18" s="27">
        <f t="shared" si="30"/>
        <v>398461.03499999997</v>
      </c>
    </row>
    <row r="19" spans="1:135" ht="14.25" customHeight="1">
      <c r="E19" s="19"/>
      <c r="F19" s="20"/>
      <c r="U19" s="21"/>
    </row>
    <row r="20" spans="1:135" s="21" customFormat="1">
      <c r="B20" s="22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23"/>
    </row>
    <row r="21" spans="1:135"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23"/>
      <c r="AZ21" s="21"/>
      <c r="BA21" s="21"/>
    </row>
    <row r="22" spans="1:135">
      <c r="AY22" s="21"/>
    </row>
  </sheetData>
  <protectedRanges>
    <protectedRange sqref="AG10:AG18" name="Range4_2_1_1_2_1_1_1_1_1_1_1_1_1"/>
    <protectedRange sqref="AL10:AL18 AQ10:AQ17" name="Range4_3_1_1_2_1_1_1_1_1_1_1_1_1"/>
    <protectedRange sqref="AQ18" name="Range4_4_1_1_2_1_1_1_1_1_1_1_1_1"/>
    <protectedRange sqref="C17" name="Range1_1"/>
    <protectedRange sqref="BG10:BG17" name="Range4"/>
  </protectedRanges>
  <mergeCells count="131"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  <mergeCell ref="EB4:EB8"/>
    <mergeCell ref="DF4:DF8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DJ6:DL6"/>
    <mergeCell ref="DM6:DO6"/>
    <mergeCell ref="DG4:DI6"/>
    <mergeCell ref="DJ4:EA4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BE6:BG6"/>
    <mergeCell ref="Z7:AC7"/>
    <mergeCell ref="AE7:AH7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s.badishyan</cp:lastModifiedBy>
  <cp:lastPrinted>2020-04-02T12:38:22Z</cp:lastPrinted>
  <dcterms:created xsi:type="dcterms:W3CDTF">2002-03-15T09:46:46Z</dcterms:created>
  <dcterms:modified xsi:type="dcterms:W3CDTF">2020-08-05T11:29:51Z</dcterms:modified>
</cp:coreProperties>
</file>