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Գործառնական 31.03.2021" sheetId="1" r:id="rId1"/>
    <sheet name="Տնտեսագիտական 31.03.2021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W16" i="2" l="1"/>
  <c r="Q16" i="1"/>
  <c r="I16" i="1" s="1"/>
  <c r="M16" i="2" l="1"/>
  <c r="BN69" i="2" l="1"/>
  <c r="BM69" i="2"/>
  <c r="BL69" i="2"/>
  <c r="BK69" i="2"/>
  <c r="BJ69" i="2"/>
  <c r="H69" i="2" s="1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Q69" i="2" s="1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F69" i="2" s="1"/>
  <c r="K69" i="2"/>
  <c r="J69" i="2"/>
  <c r="I69" i="2"/>
  <c r="AR68" i="2"/>
  <c r="AQ68" i="2"/>
  <c r="H68" i="2"/>
  <c r="G68" i="2"/>
  <c r="F68" i="2"/>
  <c r="E68" i="2"/>
  <c r="AR67" i="2"/>
  <c r="AQ67" i="2"/>
  <c r="H67" i="2"/>
  <c r="G67" i="2"/>
  <c r="F67" i="2"/>
  <c r="E67" i="2"/>
  <c r="AR23" i="2"/>
  <c r="AQ23" i="2"/>
  <c r="H23" i="2"/>
  <c r="G23" i="2"/>
  <c r="F23" i="2"/>
  <c r="E23" i="2"/>
  <c r="AR44" i="2"/>
  <c r="AQ44" i="2"/>
  <c r="H44" i="2"/>
  <c r="G44" i="2"/>
  <c r="F44" i="2"/>
  <c r="E44" i="2"/>
  <c r="AR58" i="2"/>
  <c r="AQ58" i="2"/>
  <c r="H58" i="2"/>
  <c r="G58" i="2"/>
  <c r="F58" i="2"/>
  <c r="E58" i="2"/>
  <c r="AR49" i="2"/>
  <c r="AQ49" i="2"/>
  <c r="H49" i="2"/>
  <c r="G49" i="2"/>
  <c r="F49" i="2"/>
  <c r="E49" i="2"/>
  <c r="AR46" i="2"/>
  <c r="AQ46" i="2"/>
  <c r="H46" i="2"/>
  <c r="G46" i="2"/>
  <c r="F46" i="2"/>
  <c r="E46" i="2"/>
  <c r="AR16" i="2"/>
  <c r="AQ16" i="2"/>
  <c r="H16" i="2"/>
  <c r="G16" i="2"/>
  <c r="F16" i="2"/>
  <c r="E16" i="2"/>
  <c r="AR54" i="2"/>
  <c r="AQ54" i="2"/>
  <c r="H54" i="2"/>
  <c r="G54" i="2"/>
  <c r="F54" i="2"/>
  <c r="E54" i="2"/>
  <c r="AR62" i="2"/>
  <c r="AQ62" i="2"/>
  <c r="H62" i="2"/>
  <c r="G62" i="2"/>
  <c r="F62" i="2"/>
  <c r="E62" i="2"/>
  <c r="AR33" i="2"/>
  <c r="AQ33" i="2"/>
  <c r="H33" i="2"/>
  <c r="G33" i="2"/>
  <c r="F33" i="2"/>
  <c r="E33" i="2"/>
  <c r="AR57" i="2"/>
  <c r="AQ57" i="2"/>
  <c r="H57" i="2"/>
  <c r="G57" i="2"/>
  <c r="F57" i="2"/>
  <c r="E57" i="2"/>
  <c r="AR38" i="2"/>
  <c r="AQ38" i="2"/>
  <c r="H38" i="2"/>
  <c r="G38" i="2"/>
  <c r="F38" i="2"/>
  <c r="E38" i="2"/>
  <c r="AR36" i="2"/>
  <c r="AQ36" i="2"/>
  <c r="H36" i="2"/>
  <c r="G36" i="2"/>
  <c r="F36" i="2"/>
  <c r="E36" i="2"/>
  <c r="AR59" i="2"/>
  <c r="AQ59" i="2"/>
  <c r="H59" i="2"/>
  <c r="G59" i="2"/>
  <c r="F59" i="2"/>
  <c r="E59" i="2"/>
  <c r="AR15" i="2"/>
  <c r="AQ15" i="2"/>
  <c r="H15" i="2"/>
  <c r="G15" i="2"/>
  <c r="F15" i="2"/>
  <c r="E15" i="2"/>
  <c r="AR47" i="2"/>
  <c r="AQ47" i="2"/>
  <c r="H47" i="2"/>
  <c r="G47" i="2"/>
  <c r="F47" i="2"/>
  <c r="E47" i="2"/>
  <c r="AR21" i="2"/>
  <c r="AQ21" i="2"/>
  <c r="H21" i="2"/>
  <c r="G21" i="2"/>
  <c r="F21" i="2"/>
  <c r="E21" i="2"/>
  <c r="AR19" i="2"/>
  <c r="AQ19" i="2"/>
  <c r="H19" i="2"/>
  <c r="G19" i="2"/>
  <c r="F19" i="2"/>
  <c r="E19" i="2"/>
  <c r="AR41" i="2"/>
  <c r="AQ41" i="2"/>
  <c r="H41" i="2"/>
  <c r="G41" i="2"/>
  <c r="F41" i="2"/>
  <c r="E41" i="2"/>
  <c r="AR52" i="2"/>
  <c r="AQ52" i="2"/>
  <c r="H52" i="2"/>
  <c r="G52" i="2"/>
  <c r="F52" i="2"/>
  <c r="E52" i="2"/>
  <c r="AR28" i="2"/>
  <c r="AQ28" i="2"/>
  <c r="H28" i="2"/>
  <c r="G28" i="2"/>
  <c r="F28" i="2"/>
  <c r="E28" i="2"/>
  <c r="AR31" i="2"/>
  <c r="AQ31" i="2"/>
  <c r="H31" i="2"/>
  <c r="G31" i="2"/>
  <c r="F31" i="2"/>
  <c r="E31" i="2"/>
  <c r="AR12" i="2"/>
  <c r="AQ12" i="2"/>
  <c r="H12" i="2"/>
  <c r="G12" i="2"/>
  <c r="F12" i="2"/>
  <c r="E12" i="2"/>
  <c r="AR50" i="2"/>
  <c r="AQ50" i="2"/>
  <c r="H50" i="2"/>
  <c r="G50" i="2"/>
  <c r="F50" i="2"/>
  <c r="E50" i="2"/>
  <c r="AR24" i="2"/>
  <c r="AQ24" i="2"/>
  <c r="H24" i="2"/>
  <c r="G24" i="2"/>
  <c r="F24" i="2"/>
  <c r="E24" i="2"/>
  <c r="AR35" i="2"/>
  <c r="AQ35" i="2"/>
  <c r="H35" i="2"/>
  <c r="G35" i="2"/>
  <c r="F35" i="2"/>
  <c r="E35" i="2"/>
  <c r="AR64" i="2"/>
  <c r="AQ64" i="2"/>
  <c r="H64" i="2"/>
  <c r="G64" i="2"/>
  <c r="F64" i="2"/>
  <c r="E64" i="2"/>
  <c r="AR63" i="2"/>
  <c r="AQ63" i="2"/>
  <c r="H63" i="2"/>
  <c r="G63" i="2"/>
  <c r="F63" i="2"/>
  <c r="E63" i="2"/>
  <c r="AR27" i="2"/>
  <c r="AQ27" i="2"/>
  <c r="H27" i="2"/>
  <c r="G27" i="2"/>
  <c r="F27" i="2"/>
  <c r="E27" i="2"/>
  <c r="AR40" i="2"/>
  <c r="AQ40" i="2"/>
  <c r="H40" i="2"/>
  <c r="G40" i="2"/>
  <c r="F40" i="2"/>
  <c r="E40" i="2"/>
  <c r="AR17" i="2"/>
  <c r="AQ17" i="2"/>
  <c r="H17" i="2"/>
  <c r="G17" i="2"/>
  <c r="F17" i="2"/>
  <c r="E17" i="2"/>
  <c r="AR18" i="2"/>
  <c r="AQ18" i="2"/>
  <c r="H18" i="2"/>
  <c r="G18" i="2"/>
  <c r="F18" i="2"/>
  <c r="E18" i="2"/>
  <c r="AR26" i="2"/>
  <c r="AQ26" i="2"/>
  <c r="H26" i="2"/>
  <c r="G26" i="2"/>
  <c r="F26" i="2"/>
  <c r="E26" i="2"/>
  <c r="AR13" i="2"/>
  <c r="AQ13" i="2"/>
  <c r="H13" i="2"/>
  <c r="G13" i="2"/>
  <c r="F13" i="2"/>
  <c r="E13" i="2"/>
  <c r="AR65" i="2"/>
  <c r="AQ65" i="2"/>
  <c r="H65" i="2"/>
  <c r="G65" i="2"/>
  <c r="F65" i="2"/>
  <c r="E65" i="2"/>
  <c r="AR55" i="2"/>
  <c r="AQ55" i="2"/>
  <c r="H55" i="2"/>
  <c r="G55" i="2"/>
  <c r="F55" i="2"/>
  <c r="E55" i="2"/>
  <c r="AR34" i="2"/>
  <c r="AQ34" i="2"/>
  <c r="H34" i="2"/>
  <c r="G34" i="2"/>
  <c r="F34" i="2"/>
  <c r="E34" i="2"/>
  <c r="AR53" i="2"/>
  <c r="AQ53" i="2"/>
  <c r="H53" i="2"/>
  <c r="G53" i="2"/>
  <c r="F53" i="2"/>
  <c r="E53" i="2"/>
  <c r="AR66" i="2"/>
  <c r="AQ66" i="2"/>
  <c r="H66" i="2"/>
  <c r="G66" i="2"/>
  <c r="F66" i="2"/>
  <c r="E66" i="2"/>
  <c r="AR43" i="2"/>
  <c r="AQ43" i="2"/>
  <c r="H43" i="2"/>
  <c r="G43" i="2"/>
  <c r="F43" i="2"/>
  <c r="E43" i="2"/>
  <c r="AR51" i="2"/>
  <c r="AQ51" i="2"/>
  <c r="H51" i="2"/>
  <c r="G51" i="2"/>
  <c r="F51" i="2"/>
  <c r="E51" i="2"/>
  <c r="AR61" i="2"/>
  <c r="AQ61" i="2"/>
  <c r="H61" i="2"/>
  <c r="G61" i="2"/>
  <c r="F61" i="2"/>
  <c r="E61" i="2"/>
  <c r="AR48" i="2"/>
  <c r="AQ48" i="2"/>
  <c r="H48" i="2"/>
  <c r="G48" i="2"/>
  <c r="F48" i="2"/>
  <c r="E48" i="2"/>
  <c r="AR20" i="2"/>
  <c r="AQ20" i="2"/>
  <c r="H20" i="2"/>
  <c r="G20" i="2"/>
  <c r="F20" i="2"/>
  <c r="E20" i="2"/>
  <c r="AR30" i="2"/>
  <c r="AQ30" i="2"/>
  <c r="H30" i="2"/>
  <c r="G30" i="2"/>
  <c r="F30" i="2"/>
  <c r="E30" i="2"/>
  <c r="AR60" i="2"/>
  <c r="AQ60" i="2"/>
  <c r="H60" i="2"/>
  <c r="G60" i="2"/>
  <c r="F60" i="2"/>
  <c r="E60" i="2"/>
  <c r="AR11" i="2"/>
  <c r="AQ11" i="2"/>
  <c r="H11" i="2"/>
  <c r="G11" i="2"/>
  <c r="F11" i="2"/>
  <c r="E11" i="2"/>
  <c r="AR32" i="2"/>
  <c r="AQ32" i="2"/>
  <c r="H32" i="2"/>
  <c r="G32" i="2"/>
  <c r="F32" i="2"/>
  <c r="E32" i="2"/>
  <c r="AR29" i="2"/>
  <c r="AQ29" i="2"/>
  <c r="H29" i="2"/>
  <c r="G29" i="2"/>
  <c r="F29" i="2"/>
  <c r="E29" i="2"/>
  <c r="AR42" i="2"/>
  <c r="AQ42" i="2"/>
  <c r="H42" i="2"/>
  <c r="G42" i="2"/>
  <c r="F42" i="2"/>
  <c r="E42" i="2"/>
  <c r="AR45" i="2"/>
  <c r="AQ45" i="2"/>
  <c r="H45" i="2"/>
  <c r="G45" i="2"/>
  <c r="F45" i="2"/>
  <c r="E45" i="2"/>
  <c r="AR22" i="2"/>
  <c r="AQ22" i="2"/>
  <c r="H22" i="2"/>
  <c r="G22" i="2"/>
  <c r="F22" i="2"/>
  <c r="E22" i="2"/>
  <c r="AR14" i="2"/>
  <c r="AQ14" i="2"/>
  <c r="H14" i="2"/>
  <c r="G14" i="2"/>
  <c r="F14" i="2"/>
  <c r="E14" i="2"/>
  <c r="AR10" i="2"/>
  <c r="AQ10" i="2"/>
  <c r="H10" i="2"/>
  <c r="G10" i="2"/>
  <c r="F10" i="2"/>
  <c r="E10" i="2"/>
  <c r="AR56" i="2"/>
  <c r="AQ56" i="2"/>
  <c r="H56" i="2"/>
  <c r="G56" i="2"/>
  <c r="F56" i="2"/>
  <c r="E56" i="2"/>
  <c r="AR39" i="2"/>
  <c r="AQ39" i="2"/>
  <c r="H39" i="2"/>
  <c r="G39" i="2"/>
  <c r="F39" i="2"/>
  <c r="E39" i="2"/>
  <c r="AR37" i="2"/>
  <c r="AQ37" i="2"/>
  <c r="H37" i="2"/>
  <c r="G37" i="2"/>
  <c r="F37" i="2"/>
  <c r="E37" i="2"/>
  <c r="AR25" i="2"/>
  <c r="AQ25" i="2"/>
  <c r="H25" i="2"/>
  <c r="G25" i="2"/>
  <c r="F25" i="2"/>
  <c r="E25" i="2"/>
  <c r="DP69" i="1"/>
  <c r="DO69" i="1"/>
  <c r="DN69" i="1"/>
  <c r="DM69" i="1"/>
  <c r="DL69" i="1"/>
  <c r="DK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AR69" i="2" l="1"/>
  <c r="G69" i="2"/>
  <c r="E69" i="2"/>
  <c r="D14" i="2"/>
  <c r="D45" i="2"/>
  <c r="D29" i="2"/>
  <c r="D60" i="2"/>
  <c r="D20" i="2"/>
  <c r="D61" i="2"/>
  <c r="D43" i="2"/>
  <c r="D53" i="2"/>
  <c r="D34" i="2"/>
  <c r="D65" i="2"/>
  <c r="D26" i="2"/>
  <c r="D17" i="2"/>
  <c r="D27" i="2"/>
  <c r="D35" i="2"/>
  <c r="D50" i="2"/>
  <c r="D31" i="2"/>
  <c r="D52" i="2"/>
  <c r="D41" i="2"/>
  <c r="D19" i="2"/>
  <c r="D47" i="2"/>
  <c r="D59" i="2"/>
  <c r="D38" i="2"/>
  <c r="D33" i="2"/>
  <c r="D54" i="2"/>
  <c r="D46" i="2"/>
  <c r="D58" i="2"/>
  <c r="D68" i="2"/>
  <c r="C14" i="2"/>
  <c r="C45" i="2"/>
  <c r="C29" i="2"/>
  <c r="C60" i="2"/>
  <c r="C20" i="2"/>
  <c r="C61" i="2"/>
  <c r="C43" i="2"/>
  <c r="C53" i="2"/>
  <c r="C34" i="2"/>
  <c r="C65" i="2"/>
  <c r="C26" i="2"/>
  <c r="C17" i="2"/>
  <c r="C27" i="2"/>
  <c r="C35" i="2"/>
  <c r="C50" i="2"/>
  <c r="C31" i="2"/>
  <c r="C52" i="2"/>
  <c r="C41" i="2"/>
  <c r="C19" i="2"/>
  <c r="C47" i="2"/>
  <c r="C59" i="2"/>
  <c r="C38" i="2"/>
  <c r="C33" i="2"/>
  <c r="C54" i="2"/>
  <c r="C46" i="2"/>
  <c r="C58" i="2"/>
  <c r="C68" i="2"/>
  <c r="D25" i="2"/>
  <c r="D39" i="2"/>
  <c r="D10" i="2"/>
  <c r="C25" i="2"/>
  <c r="C39" i="2"/>
  <c r="C10" i="2"/>
  <c r="D37" i="2"/>
  <c r="D56" i="2"/>
  <c r="D22" i="2"/>
  <c r="D42" i="2"/>
  <c r="D32" i="2"/>
  <c r="D11" i="2"/>
  <c r="D30" i="2"/>
  <c r="D48" i="2"/>
  <c r="D51" i="2"/>
  <c r="D66" i="2"/>
  <c r="D55" i="2"/>
  <c r="D13" i="2"/>
  <c r="D18" i="2"/>
  <c r="D40" i="2"/>
  <c r="D63" i="2"/>
  <c r="D64" i="2"/>
  <c r="D24" i="2"/>
  <c r="D12" i="2"/>
  <c r="D28" i="2"/>
  <c r="D21" i="2"/>
  <c r="D15" i="2"/>
  <c r="D36" i="2"/>
  <c r="D57" i="2"/>
  <c r="D62" i="2"/>
  <c r="D16" i="2"/>
  <c r="D49" i="2"/>
  <c r="D44" i="2"/>
  <c r="D23" i="2"/>
  <c r="D67" i="2"/>
  <c r="D69" i="2"/>
  <c r="C37" i="2"/>
  <c r="C56" i="2"/>
  <c r="C22" i="2"/>
  <c r="C42" i="2"/>
  <c r="C32" i="2"/>
  <c r="C11" i="2"/>
  <c r="C30" i="2"/>
  <c r="C48" i="2"/>
  <c r="C51" i="2"/>
  <c r="C66" i="2"/>
  <c r="C55" i="2"/>
  <c r="C13" i="2"/>
  <c r="C18" i="2"/>
  <c r="C40" i="2"/>
  <c r="C63" i="2"/>
  <c r="C64" i="2"/>
  <c r="C24" i="2"/>
  <c r="C12" i="2"/>
  <c r="C28" i="2"/>
  <c r="C21" i="2"/>
  <c r="C15" i="2"/>
  <c r="C36" i="2"/>
  <c r="C57" i="2"/>
  <c r="C62" i="2"/>
  <c r="C16" i="2"/>
  <c r="C49" i="2"/>
  <c r="C44" i="2"/>
  <c r="C23" i="2"/>
  <c r="C67" i="2"/>
  <c r="C69" i="2" l="1"/>
  <c r="DJ69" i="1"/>
  <c r="DI69" i="1"/>
  <c r="H69" i="1"/>
  <c r="G69" i="1"/>
  <c r="F69" i="1"/>
  <c r="E69" i="1"/>
  <c r="DJ68" i="1"/>
  <c r="DI68" i="1"/>
  <c r="H68" i="1"/>
  <c r="G68" i="1"/>
  <c r="F68" i="1"/>
  <c r="E68" i="1"/>
  <c r="DJ67" i="1"/>
  <c r="DI67" i="1"/>
  <c r="H67" i="1"/>
  <c r="G67" i="1"/>
  <c r="F67" i="1"/>
  <c r="E67" i="1"/>
  <c r="DJ23" i="1"/>
  <c r="DI23" i="1"/>
  <c r="H23" i="1"/>
  <c r="G23" i="1"/>
  <c r="F23" i="1"/>
  <c r="E23" i="1"/>
  <c r="DJ44" i="1"/>
  <c r="DI44" i="1"/>
  <c r="H44" i="1"/>
  <c r="G44" i="1"/>
  <c r="F44" i="1"/>
  <c r="E44" i="1"/>
  <c r="DJ58" i="1"/>
  <c r="DI58" i="1"/>
  <c r="H58" i="1"/>
  <c r="G58" i="1"/>
  <c r="F58" i="1"/>
  <c r="E58" i="1"/>
  <c r="DJ49" i="1"/>
  <c r="DI49" i="1"/>
  <c r="H49" i="1"/>
  <c r="G49" i="1"/>
  <c r="F49" i="1"/>
  <c r="E49" i="1"/>
  <c r="DJ46" i="1"/>
  <c r="DI46" i="1"/>
  <c r="H46" i="1"/>
  <c r="G46" i="1"/>
  <c r="F46" i="1"/>
  <c r="E46" i="1"/>
  <c r="DJ16" i="1"/>
  <c r="DI16" i="1"/>
  <c r="H16" i="1"/>
  <c r="G16" i="1"/>
  <c r="F16" i="1"/>
  <c r="E16" i="1"/>
  <c r="DJ54" i="1"/>
  <c r="DI54" i="1"/>
  <c r="H54" i="1"/>
  <c r="G54" i="1"/>
  <c r="F54" i="1"/>
  <c r="E54" i="1"/>
  <c r="DJ62" i="1"/>
  <c r="DI62" i="1"/>
  <c r="H62" i="1"/>
  <c r="G62" i="1"/>
  <c r="F62" i="1"/>
  <c r="E62" i="1"/>
  <c r="DJ33" i="1"/>
  <c r="DI33" i="1"/>
  <c r="H33" i="1"/>
  <c r="G33" i="1"/>
  <c r="F33" i="1"/>
  <c r="E33" i="1"/>
  <c r="DJ57" i="1"/>
  <c r="DI57" i="1"/>
  <c r="H57" i="1"/>
  <c r="G57" i="1"/>
  <c r="F57" i="1"/>
  <c r="E57" i="1"/>
  <c r="DJ38" i="1"/>
  <c r="DI38" i="1"/>
  <c r="H38" i="1"/>
  <c r="G38" i="1"/>
  <c r="F38" i="1"/>
  <c r="E38" i="1"/>
  <c r="DJ36" i="1"/>
  <c r="DI36" i="1"/>
  <c r="H36" i="1"/>
  <c r="G36" i="1"/>
  <c r="F36" i="1"/>
  <c r="E36" i="1"/>
  <c r="DJ59" i="1"/>
  <c r="DI59" i="1"/>
  <c r="H59" i="1"/>
  <c r="G59" i="1"/>
  <c r="F59" i="1"/>
  <c r="E59" i="1"/>
  <c r="DJ15" i="1"/>
  <c r="DI15" i="1"/>
  <c r="H15" i="1"/>
  <c r="G15" i="1"/>
  <c r="F15" i="1"/>
  <c r="E15" i="1"/>
  <c r="DJ47" i="1"/>
  <c r="DI47" i="1"/>
  <c r="H47" i="1"/>
  <c r="G47" i="1"/>
  <c r="F47" i="1"/>
  <c r="E47" i="1"/>
  <c r="DJ21" i="1"/>
  <c r="DI21" i="1"/>
  <c r="H21" i="1"/>
  <c r="G21" i="1"/>
  <c r="F21" i="1"/>
  <c r="E21" i="1"/>
  <c r="DJ19" i="1"/>
  <c r="DI19" i="1"/>
  <c r="H19" i="1"/>
  <c r="G19" i="1"/>
  <c r="F19" i="1"/>
  <c r="E19" i="1"/>
  <c r="DJ41" i="1"/>
  <c r="DI41" i="1"/>
  <c r="H41" i="1"/>
  <c r="G41" i="1"/>
  <c r="F41" i="1"/>
  <c r="E41" i="1"/>
  <c r="DJ52" i="1"/>
  <c r="DI52" i="1"/>
  <c r="H52" i="1"/>
  <c r="G52" i="1"/>
  <c r="F52" i="1"/>
  <c r="E52" i="1"/>
  <c r="DJ28" i="1"/>
  <c r="DI28" i="1"/>
  <c r="H28" i="1"/>
  <c r="G28" i="1"/>
  <c r="F28" i="1"/>
  <c r="E28" i="1"/>
  <c r="DJ31" i="1"/>
  <c r="DI31" i="1"/>
  <c r="H31" i="1"/>
  <c r="G31" i="1"/>
  <c r="F31" i="1"/>
  <c r="E31" i="1"/>
  <c r="DJ12" i="1"/>
  <c r="DI12" i="1"/>
  <c r="H12" i="1"/>
  <c r="G12" i="1"/>
  <c r="F12" i="1"/>
  <c r="E12" i="1"/>
  <c r="DJ50" i="1"/>
  <c r="DI50" i="1"/>
  <c r="H50" i="1"/>
  <c r="G50" i="1"/>
  <c r="F50" i="1"/>
  <c r="E50" i="1"/>
  <c r="DJ24" i="1"/>
  <c r="DI24" i="1"/>
  <c r="H24" i="1"/>
  <c r="G24" i="1"/>
  <c r="F24" i="1"/>
  <c r="E24" i="1"/>
  <c r="DJ35" i="1"/>
  <c r="DI35" i="1"/>
  <c r="H35" i="1"/>
  <c r="G35" i="1"/>
  <c r="F35" i="1"/>
  <c r="E35" i="1"/>
  <c r="DJ64" i="1"/>
  <c r="DI64" i="1"/>
  <c r="H64" i="1"/>
  <c r="G64" i="1"/>
  <c r="F64" i="1"/>
  <c r="E64" i="1"/>
  <c r="DJ63" i="1"/>
  <c r="DI63" i="1"/>
  <c r="H63" i="1"/>
  <c r="G63" i="1"/>
  <c r="F63" i="1"/>
  <c r="E63" i="1"/>
  <c r="DJ27" i="1"/>
  <c r="DI27" i="1"/>
  <c r="H27" i="1"/>
  <c r="G27" i="1"/>
  <c r="F27" i="1"/>
  <c r="E27" i="1"/>
  <c r="DJ40" i="1"/>
  <c r="DI40" i="1"/>
  <c r="H40" i="1"/>
  <c r="G40" i="1"/>
  <c r="F40" i="1"/>
  <c r="E40" i="1"/>
  <c r="DJ17" i="1"/>
  <c r="DI17" i="1"/>
  <c r="H17" i="1"/>
  <c r="G17" i="1"/>
  <c r="F17" i="1"/>
  <c r="E17" i="1"/>
  <c r="DJ18" i="1"/>
  <c r="DI18" i="1"/>
  <c r="H18" i="1"/>
  <c r="G18" i="1"/>
  <c r="F18" i="1"/>
  <c r="E18" i="1"/>
  <c r="DJ26" i="1"/>
  <c r="DI26" i="1"/>
  <c r="H26" i="1"/>
  <c r="G26" i="1"/>
  <c r="F26" i="1"/>
  <c r="E26" i="1"/>
  <c r="DJ13" i="1"/>
  <c r="DI13" i="1"/>
  <c r="H13" i="1"/>
  <c r="G13" i="1"/>
  <c r="F13" i="1"/>
  <c r="E13" i="1"/>
  <c r="DJ65" i="1"/>
  <c r="DI65" i="1"/>
  <c r="H65" i="1"/>
  <c r="G65" i="1"/>
  <c r="F65" i="1"/>
  <c r="E65" i="1"/>
  <c r="DJ55" i="1"/>
  <c r="DI55" i="1"/>
  <c r="H55" i="1"/>
  <c r="G55" i="1"/>
  <c r="F55" i="1"/>
  <c r="E55" i="1"/>
  <c r="DJ34" i="1"/>
  <c r="DI34" i="1"/>
  <c r="H34" i="1"/>
  <c r="G34" i="1"/>
  <c r="F34" i="1"/>
  <c r="E34" i="1"/>
  <c r="DJ53" i="1"/>
  <c r="DI53" i="1"/>
  <c r="H53" i="1"/>
  <c r="G53" i="1"/>
  <c r="F53" i="1"/>
  <c r="E53" i="1"/>
  <c r="DJ66" i="1"/>
  <c r="DI66" i="1"/>
  <c r="H66" i="1"/>
  <c r="G66" i="1"/>
  <c r="F66" i="1"/>
  <c r="E66" i="1"/>
  <c r="DJ43" i="1"/>
  <c r="DI43" i="1"/>
  <c r="H43" i="1"/>
  <c r="G43" i="1"/>
  <c r="F43" i="1"/>
  <c r="E43" i="1"/>
  <c r="DJ51" i="1"/>
  <c r="DI51" i="1"/>
  <c r="H51" i="1"/>
  <c r="G51" i="1"/>
  <c r="F51" i="1"/>
  <c r="E51" i="1"/>
  <c r="DJ61" i="1"/>
  <c r="DI61" i="1"/>
  <c r="H61" i="1"/>
  <c r="G61" i="1"/>
  <c r="F61" i="1"/>
  <c r="E61" i="1"/>
  <c r="DJ48" i="1"/>
  <c r="DI48" i="1"/>
  <c r="H48" i="1"/>
  <c r="G48" i="1"/>
  <c r="F48" i="1"/>
  <c r="E48" i="1"/>
  <c r="DJ20" i="1"/>
  <c r="DI20" i="1"/>
  <c r="H20" i="1"/>
  <c r="G20" i="1"/>
  <c r="F20" i="1"/>
  <c r="E20" i="1"/>
  <c r="DJ30" i="1"/>
  <c r="DI30" i="1"/>
  <c r="H30" i="1"/>
  <c r="G30" i="1"/>
  <c r="F30" i="1"/>
  <c r="E30" i="1"/>
  <c r="DJ60" i="1"/>
  <c r="DI60" i="1"/>
  <c r="H60" i="1"/>
  <c r="G60" i="1"/>
  <c r="F60" i="1"/>
  <c r="E60" i="1"/>
  <c r="DJ11" i="1"/>
  <c r="DI11" i="1"/>
  <c r="H11" i="1"/>
  <c r="G11" i="1"/>
  <c r="F11" i="1"/>
  <c r="E11" i="1"/>
  <c r="DJ32" i="1"/>
  <c r="DI32" i="1"/>
  <c r="H32" i="1"/>
  <c r="G32" i="1"/>
  <c r="F32" i="1"/>
  <c r="E32" i="1"/>
  <c r="DJ29" i="1"/>
  <c r="DI29" i="1"/>
  <c r="H29" i="1"/>
  <c r="G29" i="1"/>
  <c r="F29" i="1"/>
  <c r="E29" i="1"/>
  <c r="DJ42" i="1"/>
  <c r="DI42" i="1"/>
  <c r="H42" i="1"/>
  <c r="G42" i="1"/>
  <c r="F42" i="1"/>
  <c r="E42" i="1"/>
  <c r="DJ45" i="1"/>
  <c r="DI45" i="1"/>
  <c r="H45" i="1"/>
  <c r="G45" i="1"/>
  <c r="F45" i="1"/>
  <c r="E45" i="1"/>
  <c r="DJ22" i="1"/>
  <c r="DI22" i="1"/>
  <c r="H22" i="1"/>
  <c r="G22" i="1"/>
  <c r="F22" i="1"/>
  <c r="E22" i="1"/>
  <c r="DJ14" i="1"/>
  <c r="DI14" i="1"/>
  <c r="H14" i="1"/>
  <c r="G14" i="1"/>
  <c r="F14" i="1"/>
  <c r="E14" i="1"/>
  <c r="DJ10" i="1"/>
  <c r="DI10" i="1"/>
  <c r="H10" i="1"/>
  <c r="G10" i="1"/>
  <c r="F10" i="1"/>
  <c r="E10" i="1"/>
  <c r="DJ56" i="1"/>
  <c r="DI56" i="1"/>
  <c r="H56" i="1"/>
  <c r="G56" i="1"/>
  <c r="F56" i="1"/>
  <c r="E56" i="1"/>
  <c r="DJ39" i="1"/>
  <c r="DI39" i="1"/>
  <c r="H39" i="1"/>
  <c r="G39" i="1"/>
  <c r="F39" i="1"/>
  <c r="E39" i="1"/>
  <c r="DJ37" i="1"/>
  <c r="DI37" i="1"/>
  <c r="H37" i="1"/>
  <c r="G37" i="1"/>
  <c r="F37" i="1"/>
  <c r="E37" i="1"/>
  <c r="DJ25" i="1"/>
  <c r="DI25" i="1"/>
  <c r="H25" i="1"/>
  <c r="G25" i="1"/>
  <c r="F25" i="1"/>
  <c r="E25" i="1"/>
  <c r="C9" i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52" i="1" l="1"/>
  <c r="D47" i="1"/>
  <c r="D59" i="1"/>
  <c r="D38" i="1"/>
  <c r="D33" i="1"/>
  <c r="C31" i="1"/>
  <c r="C14" i="1"/>
  <c r="C42" i="1"/>
  <c r="D29" i="1"/>
  <c r="D61" i="1"/>
  <c r="D34" i="1"/>
  <c r="D65" i="1"/>
  <c r="D26" i="1"/>
  <c r="C41" i="1"/>
  <c r="C15" i="1"/>
  <c r="C36" i="1"/>
  <c r="C57" i="1"/>
  <c r="C62" i="1"/>
  <c r="D14" i="1"/>
  <c r="C29" i="1"/>
  <c r="C32" i="1"/>
  <c r="C11" i="1"/>
  <c r="C61" i="1"/>
  <c r="C51" i="1"/>
  <c r="C66" i="1"/>
  <c r="C18" i="1"/>
  <c r="C17" i="1"/>
  <c r="C24" i="1"/>
  <c r="C12" i="1"/>
  <c r="D23" i="1"/>
  <c r="D67" i="1"/>
  <c r="C56" i="1"/>
  <c r="D40" i="1"/>
  <c r="D63" i="1"/>
  <c r="D64" i="1"/>
  <c r="C28" i="1"/>
  <c r="C52" i="1"/>
  <c r="C16" i="1"/>
  <c r="C67" i="1"/>
  <c r="C68" i="1"/>
  <c r="C10" i="1"/>
  <c r="D30" i="1"/>
  <c r="C27" i="1"/>
  <c r="C54" i="1"/>
  <c r="D46" i="1"/>
  <c r="D58" i="1"/>
  <c r="D68" i="1"/>
  <c r="D37" i="1"/>
  <c r="D32" i="1"/>
  <c r="D11" i="1"/>
  <c r="D48" i="1"/>
  <c r="D51" i="1"/>
  <c r="D66" i="1"/>
  <c r="C40" i="1"/>
  <c r="C35" i="1"/>
  <c r="D21" i="1"/>
  <c r="C25" i="1"/>
  <c r="C39" i="1"/>
  <c r="D10" i="1"/>
  <c r="D42" i="1"/>
  <c r="C60" i="1"/>
  <c r="C20" i="1"/>
  <c r="C34" i="1"/>
  <c r="C65" i="1"/>
  <c r="C26" i="1"/>
  <c r="D35" i="1"/>
  <c r="D50" i="1"/>
  <c r="C19" i="1"/>
  <c r="C47" i="1"/>
  <c r="C46" i="1"/>
  <c r="C49" i="1"/>
  <c r="C44" i="1"/>
  <c r="C23" i="1"/>
  <c r="D25" i="1"/>
  <c r="D39" i="1"/>
  <c r="C22" i="1"/>
  <c r="C45" i="1"/>
  <c r="D60" i="1"/>
  <c r="D20" i="1"/>
  <c r="C43" i="1"/>
  <c r="C53" i="1"/>
  <c r="C55" i="1"/>
  <c r="C13" i="1"/>
  <c r="D18" i="1"/>
  <c r="D27" i="1"/>
  <c r="D24" i="1"/>
  <c r="D12" i="1"/>
  <c r="D19" i="1"/>
  <c r="D15" i="1"/>
  <c r="D36" i="1"/>
  <c r="D57" i="1"/>
  <c r="D62" i="1"/>
  <c r="D54" i="1"/>
  <c r="D49" i="1"/>
  <c r="D44" i="1"/>
  <c r="C69" i="1"/>
  <c r="C37" i="1"/>
  <c r="D56" i="1"/>
  <c r="D22" i="1"/>
  <c r="D45" i="1"/>
  <c r="C30" i="1"/>
  <c r="C48" i="1"/>
  <c r="D43" i="1"/>
  <c r="D53" i="1"/>
  <c r="D55" i="1"/>
  <c r="D13" i="1"/>
  <c r="D17" i="1"/>
  <c r="C63" i="1"/>
  <c r="C64" i="1"/>
  <c r="C50" i="1"/>
  <c r="D31" i="1"/>
  <c r="D28" i="1"/>
  <c r="D41" i="1"/>
  <c r="C21" i="1"/>
  <c r="C59" i="1"/>
  <c r="C38" i="1"/>
  <c r="C33" i="1"/>
  <c r="D16" i="1"/>
  <c r="C58" i="1"/>
  <c r="D69" i="1"/>
</calcChain>
</file>

<file path=xl/sharedStrings.xml><?xml version="1.0" encoding="utf-8"?>
<sst xmlns="http://schemas.openxmlformats.org/spreadsheetml/2006/main" count="444" uniqueCount="139">
  <si>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</si>
  <si>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</si>
  <si>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</si>
  <si>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</si>
  <si>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</si>
  <si>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</si>
  <si>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</si>
  <si>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</si>
  <si>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</si>
  <si>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</si>
  <si>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</si>
  <si>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</si>
  <si>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</si>
  <si>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</si>
  <si>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</si>
  <si>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</si>
  <si>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</si>
  <si>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</si>
  <si>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</si>
  <si>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</si>
  <si>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</si>
  <si>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</si>
  <si>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</si>
  <si>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</si>
  <si>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</si>
  <si>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</si>
  <si>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</si>
  <si>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</si>
  <si>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</si>
  <si>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</si>
  <si>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</si>
  <si>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</si>
  <si>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</si>
  <si>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</si>
  <si>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</si>
  <si>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</si>
  <si>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</si>
  <si>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</si>
  <si>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</si>
  <si>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</si>
  <si>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</si>
  <si>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</si>
  <si>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</si>
  <si>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</si>
  <si>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</si>
  <si>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</si>
  <si>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</si>
  <si>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</si>
  <si>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</si>
  <si>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</si>
  <si>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</si>
  <si>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</si>
  <si>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</si>
  <si>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</si>
  <si>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</si>
  <si>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</si>
  <si>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</si>
  <si>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</si>
  <si>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</si>
  <si>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</si>
  <si>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</si>
  <si>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</si>
  <si>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</si>
  <si>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</si>
  <si>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</si>
  <si>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</si>
  <si>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</si>
  <si>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</si>
  <si>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</si>
  <si>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</si>
  <si>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</si>
  <si>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</si>
  <si>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</si>
  <si>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</si>
  <si>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</si>
  <si>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</si>
  <si>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</si>
  <si>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</si>
  <si>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</si>
  <si>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</si>
  <si>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</si>
  <si>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</si>
  <si>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</si>
  <si>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</si>
  <si>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</si>
  <si>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</si>
  <si>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</si>
  <si>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</si>
  <si>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</si>
  <si>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</si>
  <si>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</si>
  <si>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</si>
  <si>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</si>
  <si>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</si>
  <si>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</si>
  <si>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</si>
  <si>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</si>
  <si>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</si>
  <si>
    <r>
      <rPr>
        <b/>
        <sz val="10"/>
        <rFont val="GHEA Grapalat"/>
        <family val="3"/>
      </rPr>
      <t xml:space="preserve"> ԸՆԴԱՄԵՆԸ ԾԱԽՍԵՐ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</si>
  <si>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ՀՀ Գեղարքունիքի մարզի համայնքների  բյուջեների ծախսերի վերաբերյալ
(ըստ ծախսերի գործառնական դասակարգման)  31.03.2021 թվականի դրությամբ (հազար դրամներով)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</si>
  <si>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</si>
  <si>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</si>
  <si>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</si>
  <si>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</si>
  <si>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</si>
  <si>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</si>
  <si>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</si>
  <si>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</si>
  <si>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</si>
  <si>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</si>
  <si>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</si>
  <si>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</si>
  <si>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</si>
  <si>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</si>
  <si>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</si>
  <si>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</si>
  <si>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</si>
  <si>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</si>
  <si>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բյուջետ. տող 4500
1.5. ԴՐԱՄԱՇՆՈՐՀՆԵՐ (տող4510+տող4520+տող4530+տող4540)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</si>
  <si>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</si>
  <si>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</si>
  <si>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r>
      <rPr>
        <b/>
        <sz val="8"/>
        <rFont val="GHEA Grapalat"/>
        <family val="3"/>
      </rPr>
      <t>բյուջ տող 4200</t>
    </r>
    <r>
      <rPr>
        <sz val="8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</si>
  <si>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8"/>
        <rFont val="GHEA Grapalat"/>
        <family val="3"/>
      </rPr>
      <t xml:space="preserve">բյուջ տող. 4300 </t>
    </r>
    <r>
      <rPr>
        <sz val="8"/>
        <rFont val="GHEA Grapalat"/>
        <family val="3"/>
      </rPr>
      <t xml:space="preserve">
1.3. ՏՈԿՈՍԱՎՃԱՐՆԵՐ (տող4310+տող 4320+տող4330)</t>
    </r>
  </si>
  <si>
    <r>
      <rPr>
        <b/>
        <sz val="8"/>
        <rFont val="GHEA Grapalat"/>
        <family val="3"/>
      </rPr>
      <t xml:space="preserve">բյուջետ. տող 4400
</t>
    </r>
    <r>
      <rPr>
        <sz val="8"/>
        <rFont val="GHEA Grapalat"/>
        <family val="3"/>
      </rPr>
      <t xml:space="preserve">
1.4. ՍՈՒԲՍԻԴԻԱՆԵՐ  (տող4410+տող4420)</t>
    </r>
  </si>
  <si>
    <r>
      <rPr>
        <b/>
        <sz val="8"/>
        <rFont val="GHEA Grapalat"/>
        <family val="3"/>
      </rPr>
      <t>բյուջետ. տող 4600</t>
    </r>
    <r>
      <rPr>
        <sz val="8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</si>
  <si>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8"/>
        <rFont val="GHEA Grapalat"/>
        <family val="3"/>
      </rPr>
      <t>բյուջետ. տող 4700</t>
    </r>
    <r>
      <rPr>
        <sz val="8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</si>
  <si>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</si>
  <si>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</si>
  <si>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</si>
  <si>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</si>
  <si>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</si>
  <si>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</si>
  <si>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</si>
  <si>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</si>
  <si>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</si>
  <si>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</si>
  <si>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</si>
  <si>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ՀՀ Գեղարքունիքի մարզի համայնքների  բյուջեների ծախսերի վերաբերյալ
(ըստ ծախսերի տնտեսագիտական դասակարգման)  31.03.2021 թվականի դրությամբ (հազար դրամներով)</t>
  </si>
  <si>
    <t>հազ ՀՀ 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</si>
</sst>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u/>
      <sz val="8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0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164" fontId="2" fillId="9" borderId="2" xfId="0" applyNumberFormat="1" applyFont="1" applyFill="1" applyBorder="1" applyAlignment="1">
      <alignment horizontal="left" vertical="center"/>
    </xf>
    <xf numFmtId="164" fontId="2" fillId="10" borderId="2" xfId="0" applyNumberFormat="1" applyFont="1" applyFill="1" applyBorder="1" applyAlignment="1">
      <alignment horizontal="left" vertical="center"/>
    </xf>
    <xf numFmtId="165" fontId="9" fillId="10" borderId="2" xfId="1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Border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11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11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12" borderId="8" xfId="0" applyNumberFormat="1" applyFont="1" applyFill="1" applyBorder="1" applyAlignment="1" applyProtection="1">
      <alignment horizontal="center" vertical="center" wrapText="1"/>
    </xf>
    <xf numFmtId="4" fontId="9" fillId="12" borderId="9" xfId="0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center" vertical="center" wrapText="1"/>
    </xf>
    <xf numFmtId="4" fontId="11" fillId="0" borderId="9" xfId="0" applyNumberFormat="1" applyFont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11" fillId="5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center" vertical="center" wrapText="1"/>
    </xf>
    <xf numFmtId="4" fontId="11" fillId="0" borderId="5" xfId="0" applyNumberFormat="1" applyFont="1" applyBorder="1" applyAlignment="1" applyProtection="1">
      <alignment horizontal="center" vertical="center" wrapText="1"/>
    </xf>
    <xf numFmtId="4" fontId="11" fillId="0" borderId="11" xfId="0" applyNumberFormat="1" applyFont="1" applyBorder="1" applyAlignment="1" applyProtection="1">
      <alignment horizontal="center" vertical="center" wrapText="1"/>
    </xf>
    <xf numFmtId="4" fontId="11" fillId="0" borderId="12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11" fillId="5" borderId="10" xfId="0" applyNumberFormat="1" applyFont="1" applyFill="1" applyBorder="1" applyAlignment="1" applyProtection="1">
      <alignment horizontal="center" vertical="center" wrapText="1"/>
    </xf>
    <xf numFmtId="0" fontId="11" fillId="5" borderId="2" xfId="0" applyFont="1" applyFill="1" applyBorder="1" applyAlignment="1" applyProtection="1">
      <alignment horizontal="center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26"/>
  <sheetViews>
    <sheetView tabSelected="1" topLeftCell="A53" zoomScale="90" zoomScaleNormal="90" workbookViewId="0">
      <selection activeCell="C69" sqref="C69:DP69"/>
    </sheetView>
  </sheetViews>
  <sheetFormatPr defaultRowHeight="17.25" x14ac:dyDescent="0.3"/>
  <cols>
    <col min="1" max="1" width="5.85546875" style="1" customWidth="1"/>
    <col min="2" max="2" width="16.85546875" style="1" customWidth="1"/>
    <col min="3" max="3" width="12.5703125" style="1" customWidth="1"/>
    <col min="4" max="4" width="12.85546875" style="1" customWidth="1"/>
    <col min="5" max="5" width="11" style="1" customWidth="1"/>
    <col min="6" max="6" width="10" style="1" customWidth="1"/>
    <col min="7" max="7" width="10.7109375" style="1" customWidth="1"/>
    <col min="8" max="8" width="10.85546875" style="1" customWidth="1"/>
    <col min="9" max="9" width="10.5703125" style="1" customWidth="1"/>
    <col min="10" max="10" width="10" style="1" bestFit="1" customWidth="1"/>
    <col min="11" max="12" width="9.140625" style="1"/>
    <col min="13" max="13" width="10.7109375" style="1" customWidth="1"/>
    <col min="14" max="30" width="9.140625" style="1"/>
    <col min="31" max="31" width="9.5703125" style="1" customWidth="1"/>
    <col min="32" max="42" width="9.140625" style="1"/>
    <col min="43" max="43" width="10" style="1" customWidth="1"/>
    <col min="44" max="100" width="9.140625" style="1"/>
    <col min="101" max="101" width="10" style="1" customWidth="1"/>
    <col min="102" max="104" width="9.140625" style="1"/>
    <col min="105" max="105" width="9.85546875" style="1" customWidth="1"/>
    <col min="106" max="114" width="9.140625" style="1"/>
    <col min="115" max="115" width="10" style="1" customWidth="1"/>
    <col min="116" max="118" width="9.140625" style="1"/>
    <col min="119" max="119" width="10.140625" style="1" customWidth="1"/>
    <col min="120" max="16384" width="9.140625" style="1"/>
  </cols>
  <sheetData>
    <row r="1" spans="1:121" ht="30.75" customHeight="1" x14ac:dyDescent="0.3">
      <c r="A1" s="71" t="s">
        <v>99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</row>
    <row r="2" spans="1:121" s="23" customFormat="1" ht="21.75" customHeight="1" x14ac:dyDescent="0.3">
      <c r="C2" s="28"/>
      <c r="D2" s="28"/>
      <c r="E2" s="28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74"/>
      <c r="AC2" s="74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</row>
    <row r="3" spans="1:121" x14ac:dyDescent="0.3">
      <c r="B3" s="4"/>
      <c r="C3" s="4"/>
      <c r="D3" s="4"/>
      <c r="E3" s="5"/>
      <c r="F3" s="5"/>
      <c r="G3" s="5"/>
      <c r="H3" s="5"/>
      <c r="I3" s="5"/>
      <c r="J3" s="40">
        <v>11062.797999999999</v>
      </c>
      <c r="K3" s="5">
        <v>12456.099999999999</v>
      </c>
      <c r="L3" s="40">
        <v>1393.3019999999999</v>
      </c>
      <c r="M3" s="5"/>
      <c r="N3" s="5"/>
      <c r="O3" s="40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42"/>
      <c r="AB3" s="42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6"/>
      <c r="DB3" s="6"/>
      <c r="DC3" s="6"/>
      <c r="DD3" s="6"/>
    </row>
    <row r="4" spans="1:121" s="7" customFormat="1" x14ac:dyDescent="0.3">
      <c r="A4" s="43" t="s">
        <v>0</v>
      </c>
      <c r="B4" s="44" t="s">
        <v>1</v>
      </c>
      <c r="C4" s="45" t="s">
        <v>2</v>
      </c>
      <c r="D4" s="46"/>
      <c r="E4" s="46"/>
      <c r="F4" s="46"/>
      <c r="G4" s="46"/>
      <c r="H4" s="47"/>
      <c r="I4" s="54" t="s">
        <v>3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6"/>
    </row>
    <row r="5" spans="1:121" s="7" customFormat="1" x14ac:dyDescent="0.3">
      <c r="A5" s="43"/>
      <c r="B5" s="44"/>
      <c r="C5" s="48"/>
      <c r="D5" s="49"/>
      <c r="E5" s="49"/>
      <c r="F5" s="49"/>
      <c r="G5" s="49"/>
      <c r="H5" s="50"/>
      <c r="I5" s="45" t="s">
        <v>4</v>
      </c>
      <c r="J5" s="46"/>
      <c r="K5" s="46"/>
      <c r="L5" s="46"/>
      <c r="M5" s="57" t="s">
        <v>5</v>
      </c>
      <c r="N5" s="58"/>
      <c r="O5" s="58"/>
      <c r="P5" s="58"/>
      <c r="Q5" s="58"/>
      <c r="R5" s="58"/>
      <c r="S5" s="58"/>
      <c r="T5" s="59"/>
      <c r="U5" s="45" t="s">
        <v>6</v>
      </c>
      <c r="V5" s="46"/>
      <c r="W5" s="46"/>
      <c r="X5" s="47"/>
      <c r="Y5" s="45" t="s">
        <v>7</v>
      </c>
      <c r="Z5" s="46"/>
      <c r="AA5" s="46"/>
      <c r="AB5" s="47"/>
      <c r="AC5" s="45" t="s">
        <v>8</v>
      </c>
      <c r="AD5" s="46"/>
      <c r="AE5" s="46"/>
      <c r="AF5" s="47"/>
      <c r="AG5" s="61" t="s">
        <v>3</v>
      </c>
      <c r="AH5" s="62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9"/>
      <c r="AW5" s="45" t="s">
        <v>9</v>
      </c>
      <c r="AX5" s="46"/>
      <c r="AY5" s="46"/>
      <c r="AZ5" s="47"/>
      <c r="BA5" s="10" t="s">
        <v>10</v>
      </c>
      <c r="BB5" s="10"/>
      <c r="BC5" s="10"/>
      <c r="BD5" s="10"/>
      <c r="BE5" s="10"/>
      <c r="BF5" s="10"/>
      <c r="BG5" s="10"/>
      <c r="BH5" s="10"/>
      <c r="BI5" s="45" t="s">
        <v>11</v>
      </c>
      <c r="BJ5" s="46"/>
      <c r="BK5" s="46"/>
      <c r="BL5" s="47"/>
      <c r="BM5" s="11" t="s">
        <v>12</v>
      </c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62"/>
      <c r="CB5" s="62"/>
      <c r="CC5" s="62"/>
      <c r="CD5" s="62"/>
      <c r="CE5" s="62"/>
      <c r="CF5" s="63"/>
      <c r="CG5" s="45" t="s">
        <v>13</v>
      </c>
      <c r="CH5" s="46"/>
      <c r="CI5" s="46"/>
      <c r="CJ5" s="47"/>
      <c r="CK5" s="45" t="s">
        <v>14</v>
      </c>
      <c r="CL5" s="46"/>
      <c r="CM5" s="46"/>
      <c r="CN5" s="47"/>
      <c r="CO5" s="12" t="s">
        <v>12</v>
      </c>
      <c r="CP5" s="12"/>
      <c r="CQ5" s="12"/>
      <c r="CR5" s="12"/>
      <c r="CS5" s="12"/>
      <c r="CT5" s="12"/>
      <c r="CU5" s="12"/>
      <c r="CV5" s="12"/>
      <c r="CW5" s="45" t="s">
        <v>15</v>
      </c>
      <c r="CX5" s="46"/>
      <c r="CY5" s="46"/>
      <c r="CZ5" s="47"/>
      <c r="DA5" s="13" t="s">
        <v>12</v>
      </c>
      <c r="DB5" s="13"/>
      <c r="DC5" s="13"/>
      <c r="DD5" s="13"/>
      <c r="DE5" s="45" t="s">
        <v>16</v>
      </c>
      <c r="DF5" s="46"/>
      <c r="DG5" s="46"/>
      <c r="DH5" s="47"/>
      <c r="DI5" s="45" t="s">
        <v>17</v>
      </c>
      <c r="DJ5" s="46"/>
      <c r="DK5" s="46"/>
      <c r="DL5" s="46"/>
      <c r="DM5" s="46"/>
      <c r="DN5" s="47"/>
      <c r="DO5" s="60" t="s">
        <v>18</v>
      </c>
      <c r="DP5" s="60"/>
    </row>
    <row r="6" spans="1:121" s="7" customFormat="1" ht="63.75" customHeight="1" x14ac:dyDescent="0.3">
      <c r="A6" s="43"/>
      <c r="B6" s="44"/>
      <c r="C6" s="51"/>
      <c r="D6" s="52"/>
      <c r="E6" s="52"/>
      <c r="F6" s="52"/>
      <c r="G6" s="52"/>
      <c r="H6" s="53"/>
      <c r="I6" s="48"/>
      <c r="J6" s="49"/>
      <c r="K6" s="49"/>
      <c r="L6" s="49"/>
      <c r="M6" s="45" t="s">
        <v>19</v>
      </c>
      <c r="N6" s="46"/>
      <c r="O6" s="46"/>
      <c r="P6" s="46"/>
      <c r="Q6" s="45" t="s">
        <v>20</v>
      </c>
      <c r="R6" s="46"/>
      <c r="S6" s="46"/>
      <c r="T6" s="46"/>
      <c r="U6" s="51"/>
      <c r="V6" s="52"/>
      <c r="W6" s="52"/>
      <c r="X6" s="53"/>
      <c r="Y6" s="51"/>
      <c r="Z6" s="52"/>
      <c r="AA6" s="52"/>
      <c r="AB6" s="53"/>
      <c r="AC6" s="51"/>
      <c r="AD6" s="52"/>
      <c r="AE6" s="52"/>
      <c r="AF6" s="53"/>
      <c r="AG6" s="45" t="s">
        <v>21</v>
      </c>
      <c r="AH6" s="46"/>
      <c r="AI6" s="46"/>
      <c r="AJ6" s="46"/>
      <c r="AK6" s="45" t="s">
        <v>22</v>
      </c>
      <c r="AL6" s="46"/>
      <c r="AM6" s="46"/>
      <c r="AN6" s="46"/>
      <c r="AO6" s="45" t="s">
        <v>23</v>
      </c>
      <c r="AP6" s="46"/>
      <c r="AQ6" s="46"/>
      <c r="AR6" s="46"/>
      <c r="AS6" s="45" t="s">
        <v>24</v>
      </c>
      <c r="AT6" s="46"/>
      <c r="AU6" s="46"/>
      <c r="AV6" s="46"/>
      <c r="AW6" s="51"/>
      <c r="AX6" s="52"/>
      <c r="AY6" s="52"/>
      <c r="AZ6" s="53"/>
      <c r="BA6" s="64" t="s">
        <v>25</v>
      </c>
      <c r="BB6" s="64"/>
      <c r="BC6" s="64"/>
      <c r="BD6" s="64"/>
      <c r="BE6" s="65" t="s">
        <v>26</v>
      </c>
      <c r="BF6" s="66"/>
      <c r="BG6" s="66"/>
      <c r="BH6" s="67"/>
      <c r="BI6" s="51"/>
      <c r="BJ6" s="52"/>
      <c r="BK6" s="52"/>
      <c r="BL6" s="53"/>
      <c r="BM6" s="45" t="s">
        <v>27</v>
      </c>
      <c r="BN6" s="46"/>
      <c r="BO6" s="46"/>
      <c r="BP6" s="46"/>
      <c r="BQ6" s="45" t="s">
        <v>28</v>
      </c>
      <c r="BR6" s="46"/>
      <c r="BS6" s="46"/>
      <c r="BT6" s="46"/>
      <c r="BU6" s="64" t="s">
        <v>29</v>
      </c>
      <c r="BV6" s="64"/>
      <c r="BW6" s="64"/>
      <c r="BX6" s="64"/>
      <c r="BY6" s="45" t="s">
        <v>30</v>
      </c>
      <c r="BZ6" s="46"/>
      <c r="CA6" s="46"/>
      <c r="CB6" s="46"/>
      <c r="CC6" s="45" t="s">
        <v>31</v>
      </c>
      <c r="CD6" s="46"/>
      <c r="CE6" s="46"/>
      <c r="CF6" s="46"/>
      <c r="CG6" s="51"/>
      <c r="CH6" s="52"/>
      <c r="CI6" s="52"/>
      <c r="CJ6" s="53"/>
      <c r="CK6" s="51"/>
      <c r="CL6" s="52"/>
      <c r="CM6" s="52"/>
      <c r="CN6" s="53"/>
      <c r="CO6" s="64" t="s">
        <v>32</v>
      </c>
      <c r="CP6" s="64"/>
      <c r="CQ6" s="64"/>
      <c r="CR6" s="64"/>
      <c r="CS6" s="64" t="s">
        <v>33</v>
      </c>
      <c r="CT6" s="64"/>
      <c r="CU6" s="64"/>
      <c r="CV6" s="64"/>
      <c r="CW6" s="51"/>
      <c r="CX6" s="52"/>
      <c r="CY6" s="52"/>
      <c r="CZ6" s="53"/>
      <c r="DA6" s="45" t="s">
        <v>34</v>
      </c>
      <c r="DB6" s="46"/>
      <c r="DC6" s="46"/>
      <c r="DD6" s="47"/>
      <c r="DE6" s="51"/>
      <c r="DF6" s="52"/>
      <c r="DG6" s="52"/>
      <c r="DH6" s="53"/>
      <c r="DI6" s="51"/>
      <c r="DJ6" s="52"/>
      <c r="DK6" s="52"/>
      <c r="DL6" s="52"/>
      <c r="DM6" s="52"/>
      <c r="DN6" s="53"/>
      <c r="DO6" s="60"/>
      <c r="DP6" s="60"/>
      <c r="DQ6" s="14"/>
    </row>
    <row r="7" spans="1:121" s="7" customFormat="1" ht="64.5" customHeight="1" x14ac:dyDescent="0.3">
      <c r="A7" s="43"/>
      <c r="B7" s="44"/>
      <c r="C7" s="69" t="s">
        <v>98</v>
      </c>
      <c r="D7" s="70"/>
      <c r="E7" s="68" t="s">
        <v>35</v>
      </c>
      <c r="F7" s="68"/>
      <c r="G7" s="68" t="s">
        <v>36</v>
      </c>
      <c r="H7" s="68"/>
      <c r="I7" s="68" t="s">
        <v>35</v>
      </c>
      <c r="J7" s="68"/>
      <c r="K7" s="68" t="s">
        <v>36</v>
      </c>
      <c r="L7" s="68"/>
      <c r="M7" s="68" t="s">
        <v>35</v>
      </c>
      <c r="N7" s="68"/>
      <c r="O7" s="68" t="s">
        <v>36</v>
      </c>
      <c r="P7" s="68"/>
      <c r="Q7" s="68" t="s">
        <v>35</v>
      </c>
      <c r="R7" s="68"/>
      <c r="S7" s="68" t="s">
        <v>36</v>
      </c>
      <c r="T7" s="68"/>
      <c r="U7" s="68" t="s">
        <v>35</v>
      </c>
      <c r="V7" s="68"/>
      <c r="W7" s="68" t="s">
        <v>36</v>
      </c>
      <c r="X7" s="68"/>
      <c r="Y7" s="68" t="s">
        <v>35</v>
      </c>
      <c r="Z7" s="68"/>
      <c r="AA7" s="68" t="s">
        <v>36</v>
      </c>
      <c r="AB7" s="68"/>
      <c r="AC7" s="68" t="s">
        <v>35</v>
      </c>
      <c r="AD7" s="68"/>
      <c r="AE7" s="68" t="s">
        <v>36</v>
      </c>
      <c r="AF7" s="68"/>
      <c r="AG7" s="68" t="s">
        <v>35</v>
      </c>
      <c r="AH7" s="68"/>
      <c r="AI7" s="68" t="s">
        <v>36</v>
      </c>
      <c r="AJ7" s="68"/>
      <c r="AK7" s="68" t="s">
        <v>35</v>
      </c>
      <c r="AL7" s="68"/>
      <c r="AM7" s="68" t="s">
        <v>36</v>
      </c>
      <c r="AN7" s="68"/>
      <c r="AO7" s="68" t="s">
        <v>35</v>
      </c>
      <c r="AP7" s="68"/>
      <c r="AQ7" s="68" t="s">
        <v>36</v>
      </c>
      <c r="AR7" s="68"/>
      <c r="AS7" s="68" t="s">
        <v>35</v>
      </c>
      <c r="AT7" s="68"/>
      <c r="AU7" s="68" t="s">
        <v>36</v>
      </c>
      <c r="AV7" s="68"/>
      <c r="AW7" s="68" t="s">
        <v>35</v>
      </c>
      <c r="AX7" s="68"/>
      <c r="AY7" s="68" t="s">
        <v>36</v>
      </c>
      <c r="AZ7" s="68"/>
      <c r="BA7" s="68" t="s">
        <v>35</v>
      </c>
      <c r="BB7" s="68"/>
      <c r="BC7" s="68" t="s">
        <v>36</v>
      </c>
      <c r="BD7" s="68"/>
      <c r="BE7" s="68" t="s">
        <v>35</v>
      </c>
      <c r="BF7" s="68"/>
      <c r="BG7" s="68" t="s">
        <v>36</v>
      </c>
      <c r="BH7" s="68"/>
      <c r="BI7" s="68" t="s">
        <v>35</v>
      </c>
      <c r="BJ7" s="68"/>
      <c r="BK7" s="68" t="s">
        <v>36</v>
      </c>
      <c r="BL7" s="68"/>
      <c r="BM7" s="68" t="s">
        <v>35</v>
      </c>
      <c r="BN7" s="68"/>
      <c r="BO7" s="68" t="s">
        <v>36</v>
      </c>
      <c r="BP7" s="68"/>
      <c r="BQ7" s="68" t="s">
        <v>35</v>
      </c>
      <c r="BR7" s="68"/>
      <c r="BS7" s="68" t="s">
        <v>36</v>
      </c>
      <c r="BT7" s="68"/>
      <c r="BU7" s="68" t="s">
        <v>35</v>
      </c>
      <c r="BV7" s="68"/>
      <c r="BW7" s="68" t="s">
        <v>36</v>
      </c>
      <c r="BX7" s="68"/>
      <c r="BY7" s="68" t="s">
        <v>35</v>
      </c>
      <c r="BZ7" s="68"/>
      <c r="CA7" s="68" t="s">
        <v>36</v>
      </c>
      <c r="CB7" s="68"/>
      <c r="CC7" s="68" t="s">
        <v>35</v>
      </c>
      <c r="CD7" s="68"/>
      <c r="CE7" s="68" t="s">
        <v>36</v>
      </c>
      <c r="CF7" s="68"/>
      <c r="CG7" s="68" t="s">
        <v>35</v>
      </c>
      <c r="CH7" s="68"/>
      <c r="CI7" s="68" t="s">
        <v>36</v>
      </c>
      <c r="CJ7" s="68"/>
      <c r="CK7" s="68" t="s">
        <v>35</v>
      </c>
      <c r="CL7" s="68"/>
      <c r="CM7" s="68" t="s">
        <v>36</v>
      </c>
      <c r="CN7" s="68"/>
      <c r="CO7" s="68" t="s">
        <v>35</v>
      </c>
      <c r="CP7" s="68"/>
      <c r="CQ7" s="68" t="s">
        <v>36</v>
      </c>
      <c r="CR7" s="68"/>
      <c r="CS7" s="68" t="s">
        <v>35</v>
      </c>
      <c r="CT7" s="68"/>
      <c r="CU7" s="68" t="s">
        <v>36</v>
      </c>
      <c r="CV7" s="68"/>
      <c r="CW7" s="68" t="s">
        <v>35</v>
      </c>
      <c r="CX7" s="68"/>
      <c r="CY7" s="68" t="s">
        <v>36</v>
      </c>
      <c r="CZ7" s="68"/>
      <c r="DA7" s="68" t="s">
        <v>35</v>
      </c>
      <c r="DB7" s="68"/>
      <c r="DC7" s="68" t="s">
        <v>36</v>
      </c>
      <c r="DD7" s="68"/>
      <c r="DE7" s="68" t="s">
        <v>35</v>
      </c>
      <c r="DF7" s="68"/>
      <c r="DG7" s="68" t="s">
        <v>36</v>
      </c>
      <c r="DH7" s="68"/>
      <c r="DI7" s="72" t="s">
        <v>37</v>
      </c>
      <c r="DJ7" s="73"/>
      <c r="DK7" s="68" t="s">
        <v>35</v>
      </c>
      <c r="DL7" s="68"/>
      <c r="DM7" s="68" t="s">
        <v>36</v>
      </c>
      <c r="DN7" s="68"/>
      <c r="DO7" s="68" t="s">
        <v>36</v>
      </c>
      <c r="DP7" s="68"/>
    </row>
    <row r="8" spans="1:121" s="7" customFormat="1" ht="38.25" x14ac:dyDescent="0.3">
      <c r="A8" s="43"/>
      <c r="B8" s="44"/>
      <c r="C8" s="15" t="s">
        <v>38</v>
      </c>
      <c r="D8" s="16" t="s">
        <v>39</v>
      </c>
      <c r="E8" s="15" t="s">
        <v>38</v>
      </c>
      <c r="F8" s="16" t="s">
        <v>39</v>
      </c>
      <c r="G8" s="15" t="s">
        <v>38</v>
      </c>
      <c r="H8" s="16" t="s">
        <v>39</v>
      </c>
      <c r="I8" s="15" t="s">
        <v>38</v>
      </c>
      <c r="J8" s="16" t="s">
        <v>39</v>
      </c>
      <c r="K8" s="15" t="s">
        <v>38</v>
      </c>
      <c r="L8" s="16" t="s">
        <v>39</v>
      </c>
      <c r="M8" s="15" t="s">
        <v>38</v>
      </c>
      <c r="N8" s="16" t="s">
        <v>39</v>
      </c>
      <c r="O8" s="15" t="s">
        <v>38</v>
      </c>
      <c r="P8" s="16" t="s">
        <v>39</v>
      </c>
      <c r="Q8" s="15" t="s">
        <v>38</v>
      </c>
      <c r="R8" s="16" t="s">
        <v>39</v>
      </c>
      <c r="S8" s="15" t="s">
        <v>38</v>
      </c>
      <c r="T8" s="16" t="s">
        <v>39</v>
      </c>
      <c r="U8" s="15" t="s">
        <v>38</v>
      </c>
      <c r="V8" s="16" t="s">
        <v>39</v>
      </c>
      <c r="W8" s="15" t="s">
        <v>38</v>
      </c>
      <c r="X8" s="16" t="s">
        <v>39</v>
      </c>
      <c r="Y8" s="15" t="s">
        <v>38</v>
      </c>
      <c r="Z8" s="16" t="s">
        <v>39</v>
      </c>
      <c r="AA8" s="15" t="s">
        <v>38</v>
      </c>
      <c r="AB8" s="16" t="s">
        <v>39</v>
      </c>
      <c r="AC8" s="15" t="s">
        <v>38</v>
      </c>
      <c r="AD8" s="16" t="s">
        <v>39</v>
      </c>
      <c r="AE8" s="15" t="s">
        <v>38</v>
      </c>
      <c r="AF8" s="16" t="s">
        <v>39</v>
      </c>
      <c r="AG8" s="15" t="s">
        <v>38</v>
      </c>
      <c r="AH8" s="16" t="s">
        <v>39</v>
      </c>
      <c r="AI8" s="15" t="s">
        <v>38</v>
      </c>
      <c r="AJ8" s="16" t="s">
        <v>39</v>
      </c>
      <c r="AK8" s="15" t="s">
        <v>38</v>
      </c>
      <c r="AL8" s="16" t="s">
        <v>39</v>
      </c>
      <c r="AM8" s="15" t="s">
        <v>38</v>
      </c>
      <c r="AN8" s="16" t="s">
        <v>39</v>
      </c>
      <c r="AO8" s="15" t="s">
        <v>38</v>
      </c>
      <c r="AP8" s="16" t="s">
        <v>39</v>
      </c>
      <c r="AQ8" s="15" t="s">
        <v>38</v>
      </c>
      <c r="AR8" s="16" t="s">
        <v>39</v>
      </c>
      <c r="AS8" s="15" t="s">
        <v>38</v>
      </c>
      <c r="AT8" s="16" t="s">
        <v>39</v>
      </c>
      <c r="AU8" s="15" t="s">
        <v>38</v>
      </c>
      <c r="AV8" s="16" t="s">
        <v>39</v>
      </c>
      <c r="AW8" s="15" t="s">
        <v>38</v>
      </c>
      <c r="AX8" s="16" t="s">
        <v>39</v>
      </c>
      <c r="AY8" s="15" t="s">
        <v>38</v>
      </c>
      <c r="AZ8" s="16" t="s">
        <v>39</v>
      </c>
      <c r="BA8" s="15" t="s">
        <v>38</v>
      </c>
      <c r="BB8" s="16" t="s">
        <v>39</v>
      </c>
      <c r="BC8" s="15" t="s">
        <v>38</v>
      </c>
      <c r="BD8" s="16" t="s">
        <v>39</v>
      </c>
      <c r="BE8" s="15" t="s">
        <v>38</v>
      </c>
      <c r="BF8" s="16" t="s">
        <v>39</v>
      </c>
      <c r="BG8" s="15" t="s">
        <v>38</v>
      </c>
      <c r="BH8" s="16" t="s">
        <v>39</v>
      </c>
      <c r="BI8" s="15" t="s">
        <v>38</v>
      </c>
      <c r="BJ8" s="16" t="s">
        <v>39</v>
      </c>
      <c r="BK8" s="15" t="s">
        <v>38</v>
      </c>
      <c r="BL8" s="16" t="s">
        <v>39</v>
      </c>
      <c r="BM8" s="15" t="s">
        <v>38</v>
      </c>
      <c r="BN8" s="16" t="s">
        <v>39</v>
      </c>
      <c r="BO8" s="15" t="s">
        <v>38</v>
      </c>
      <c r="BP8" s="16" t="s">
        <v>39</v>
      </c>
      <c r="BQ8" s="15" t="s">
        <v>38</v>
      </c>
      <c r="BR8" s="16" t="s">
        <v>39</v>
      </c>
      <c r="BS8" s="15" t="s">
        <v>38</v>
      </c>
      <c r="BT8" s="16" t="s">
        <v>39</v>
      </c>
      <c r="BU8" s="15" t="s">
        <v>38</v>
      </c>
      <c r="BV8" s="16" t="s">
        <v>39</v>
      </c>
      <c r="BW8" s="15" t="s">
        <v>38</v>
      </c>
      <c r="BX8" s="16" t="s">
        <v>39</v>
      </c>
      <c r="BY8" s="15" t="s">
        <v>38</v>
      </c>
      <c r="BZ8" s="16" t="s">
        <v>39</v>
      </c>
      <c r="CA8" s="15" t="s">
        <v>38</v>
      </c>
      <c r="CB8" s="16" t="s">
        <v>39</v>
      </c>
      <c r="CC8" s="15" t="s">
        <v>38</v>
      </c>
      <c r="CD8" s="16" t="s">
        <v>39</v>
      </c>
      <c r="CE8" s="15" t="s">
        <v>38</v>
      </c>
      <c r="CF8" s="16" t="s">
        <v>39</v>
      </c>
      <c r="CG8" s="15" t="s">
        <v>38</v>
      </c>
      <c r="CH8" s="16" t="s">
        <v>39</v>
      </c>
      <c r="CI8" s="15" t="s">
        <v>38</v>
      </c>
      <c r="CJ8" s="16" t="s">
        <v>39</v>
      </c>
      <c r="CK8" s="15" t="s">
        <v>38</v>
      </c>
      <c r="CL8" s="16" t="s">
        <v>39</v>
      </c>
      <c r="CM8" s="15" t="s">
        <v>38</v>
      </c>
      <c r="CN8" s="16" t="s">
        <v>39</v>
      </c>
      <c r="CO8" s="15" t="s">
        <v>38</v>
      </c>
      <c r="CP8" s="16" t="s">
        <v>39</v>
      </c>
      <c r="CQ8" s="15" t="s">
        <v>38</v>
      </c>
      <c r="CR8" s="16" t="s">
        <v>39</v>
      </c>
      <c r="CS8" s="15" t="s">
        <v>38</v>
      </c>
      <c r="CT8" s="16" t="s">
        <v>39</v>
      </c>
      <c r="CU8" s="15" t="s">
        <v>38</v>
      </c>
      <c r="CV8" s="16" t="s">
        <v>39</v>
      </c>
      <c r="CW8" s="15" t="s">
        <v>38</v>
      </c>
      <c r="CX8" s="16" t="s">
        <v>39</v>
      </c>
      <c r="CY8" s="15" t="s">
        <v>38</v>
      </c>
      <c r="CZ8" s="16" t="s">
        <v>39</v>
      </c>
      <c r="DA8" s="15" t="s">
        <v>38</v>
      </c>
      <c r="DB8" s="16" t="s">
        <v>39</v>
      </c>
      <c r="DC8" s="15" t="s">
        <v>38</v>
      </c>
      <c r="DD8" s="16" t="s">
        <v>39</v>
      </c>
      <c r="DE8" s="15" t="s">
        <v>38</v>
      </c>
      <c r="DF8" s="16" t="s">
        <v>39</v>
      </c>
      <c r="DG8" s="15" t="s">
        <v>38</v>
      </c>
      <c r="DH8" s="16" t="s">
        <v>39</v>
      </c>
      <c r="DI8" s="15" t="s">
        <v>38</v>
      </c>
      <c r="DJ8" s="16" t="s">
        <v>39</v>
      </c>
      <c r="DK8" s="15" t="s">
        <v>38</v>
      </c>
      <c r="DL8" s="16" t="s">
        <v>39</v>
      </c>
      <c r="DM8" s="15" t="s">
        <v>38</v>
      </c>
      <c r="DN8" s="16" t="s">
        <v>39</v>
      </c>
      <c r="DO8" s="15" t="s">
        <v>38</v>
      </c>
      <c r="DP8" s="16" t="s">
        <v>39</v>
      </c>
    </row>
    <row r="9" spans="1:121" s="7" customFormat="1" x14ac:dyDescent="0.3">
      <c r="A9" s="17"/>
      <c r="B9" s="18">
        <v>1</v>
      </c>
      <c r="C9" s="18">
        <f>B9+1</f>
        <v>2</v>
      </c>
      <c r="D9" s="18">
        <f t="shared" ref="D9:BO9" si="0">C9+1</f>
        <v>3</v>
      </c>
      <c r="E9" s="18">
        <f t="shared" si="0"/>
        <v>4</v>
      </c>
      <c r="F9" s="18">
        <f t="shared" si="0"/>
        <v>5</v>
      </c>
      <c r="G9" s="18">
        <f t="shared" si="0"/>
        <v>6</v>
      </c>
      <c r="H9" s="18">
        <f t="shared" si="0"/>
        <v>7</v>
      </c>
      <c r="I9" s="18">
        <f t="shared" si="0"/>
        <v>8</v>
      </c>
      <c r="J9" s="18">
        <f t="shared" si="0"/>
        <v>9</v>
      </c>
      <c r="K9" s="18">
        <f t="shared" si="0"/>
        <v>10</v>
      </c>
      <c r="L9" s="18">
        <f t="shared" si="0"/>
        <v>11</v>
      </c>
      <c r="M9" s="18">
        <f t="shared" si="0"/>
        <v>12</v>
      </c>
      <c r="N9" s="18">
        <f t="shared" si="0"/>
        <v>13</v>
      </c>
      <c r="O9" s="18">
        <f t="shared" si="0"/>
        <v>14</v>
      </c>
      <c r="P9" s="18">
        <f t="shared" si="0"/>
        <v>15</v>
      </c>
      <c r="Q9" s="18">
        <f t="shared" si="0"/>
        <v>16</v>
      </c>
      <c r="R9" s="18">
        <f t="shared" si="0"/>
        <v>17</v>
      </c>
      <c r="S9" s="18">
        <f t="shared" si="0"/>
        <v>18</v>
      </c>
      <c r="T9" s="18">
        <f t="shared" si="0"/>
        <v>19</v>
      </c>
      <c r="U9" s="18">
        <f t="shared" si="0"/>
        <v>20</v>
      </c>
      <c r="V9" s="18">
        <f t="shared" si="0"/>
        <v>21</v>
      </c>
      <c r="W9" s="18">
        <f t="shared" si="0"/>
        <v>22</v>
      </c>
      <c r="X9" s="18">
        <f t="shared" si="0"/>
        <v>23</v>
      </c>
      <c r="Y9" s="18">
        <f t="shared" si="0"/>
        <v>24</v>
      </c>
      <c r="Z9" s="18">
        <f t="shared" si="0"/>
        <v>25</v>
      </c>
      <c r="AA9" s="18">
        <f t="shared" si="0"/>
        <v>26</v>
      </c>
      <c r="AB9" s="18">
        <f t="shared" si="0"/>
        <v>27</v>
      </c>
      <c r="AC9" s="18">
        <f t="shared" si="0"/>
        <v>28</v>
      </c>
      <c r="AD9" s="18">
        <f t="shared" si="0"/>
        <v>29</v>
      </c>
      <c r="AE9" s="18">
        <f t="shared" si="0"/>
        <v>30</v>
      </c>
      <c r="AF9" s="18">
        <f t="shared" si="0"/>
        <v>31</v>
      </c>
      <c r="AG9" s="18">
        <f t="shared" si="0"/>
        <v>32</v>
      </c>
      <c r="AH9" s="18">
        <f t="shared" si="0"/>
        <v>33</v>
      </c>
      <c r="AI9" s="18">
        <f t="shared" si="0"/>
        <v>34</v>
      </c>
      <c r="AJ9" s="18">
        <f t="shared" si="0"/>
        <v>35</v>
      </c>
      <c r="AK9" s="18">
        <f t="shared" si="0"/>
        <v>36</v>
      </c>
      <c r="AL9" s="18">
        <f t="shared" si="0"/>
        <v>37</v>
      </c>
      <c r="AM9" s="18">
        <f t="shared" si="0"/>
        <v>38</v>
      </c>
      <c r="AN9" s="18">
        <f t="shared" si="0"/>
        <v>39</v>
      </c>
      <c r="AO9" s="18">
        <f t="shared" si="0"/>
        <v>40</v>
      </c>
      <c r="AP9" s="18">
        <f t="shared" si="0"/>
        <v>41</v>
      </c>
      <c r="AQ9" s="18">
        <f t="shared" si="0"/>
        <v>42</v>
      </c>
      <c r="AR9" s="18">
        <f t="shared" si="0"/>
        <v>43</v>
      </c>
      <c r="AS9" s="18">
        <f t="shared" si="0"/>
        <v>44</v>
      </c>
      <c r="AT9" s="18">
        <f t="shared" si="0"/>
        <v>45</v>
      </c>
      <c r="AU9" s="18">
        <f t="shared" si="0"/>
        <v>46</v>
      </c>
      <c r="AV9" s="18">
        <f t="shared" si="0"/>
        <v>47</v>
      </c>
      <c r="AW9" s="18">
        <f t="shared" si="0"/>
        <v>48</v>
      </c>
      <c r="AX9" s="18">
        <f t="shared" si="0"/>
        <v>49</v>
      </c>
      <c r="AY9" s="18">
        <f t="shared" si="0"/>
        <v>50</v>
      </c>
      <c r="AZ9" s="18">
        <f t="shared" si="0"/>
        <v>51</v>
      </c>
      <c r="BA9" s="18">
        <f t="shared" si="0"/>
        <v>52</v>
      </c>
      <c r="BB9" s="18">
        <f t="shared" si="0"/>
        <v>53</v>
      </c>
      <c r="BC9" s="18">
        <f t="shared" si="0"/>
        <v>54</v>
      </c>
      <c r="BD9" s="18">
        <f t="shared" si="0"/>
        <v>55</v>
      </c>
      <c r="BE9" s="18">
        <f t="shared" si="0"/>
        <v>56</v>
      </c>
      <c r="BF9" s="18">
        <f t="shared" si="0"/>
        <v>57</v>
      </c>
      <c r="BG9" s="18">
        <f t="shared" si="0"/>
        <v>58</v>
      </c>
      <c r="BH9" s="18">
        <f t="shared" si="0"/>
        <v>59</v>
      </c>
      <c r="BI9" s="18">
        <f t="shared" si="0"/>
        <v>60</v>
      </c>
      <c r="BJ9" s="18">
        <f t="shared" si="0"/>
        <v>61</v>
      </c>
      <c r="BK9" s="18">
        <f t="shared" si="0"/>
        <v>62</v>
      </c>
      <c r="BL9" s="18">
        <f t="shared" si="0"/>
        <v>63</v>
      </c>
      <c r="BM9" s="18">
        <f t="shared" si="0"/>
        <v>64</v>
      </c>
      <c r="BN9" s="18">
        <f t="shared" si="0"/>
        <v>65</v>
      </c>
      <c r="BO9" s="18">
        <f t="shared" si="0"/>
        <v>66</v>
      </c>
      <c r="BP9" s="18">
        <f t="shared" ref="BP9:DP9" si="1">BO9+1</f>
        <v>67</v>
      </c>
      <c r="BQ9" s="18">
        <f t="shared" si="1"/>
        <v>68</v>
      </c>
      <c r="BR9" s="18">
        <f t="shared" si="1"/>
        <v>69</v>
      </c>
      <c r="BS9" s="18">
        <f t="shared" si="1"/>
        <v>70</v>
      </c>
      <c r="BT9" s="18">
        <f t="shared" si="1"/>
        <v>71</v>
      </c>
      <c r="BU9" s="18">
        <f t="shared" si="1"/>
        <v>72</v>
      </c>
      <c r="BV9" s="18">
        <f t="shared" si="1"/>
        <v>73</v>
      </c>
      <c r="BW9" s="18">
        <f t="shared" si="1"/>
        <v>74</v>
      </c>
      <c r="BX9" s="18">
        <f t="shared" si="1"/>
        <v>75</v>
      </c>
      <c r="BY9" s="18">
        <f t="shared" si="1"/>
        <v>76</v>
      </c>
      <c r="BZ9" s="18">
        <f t="shared" si="1"/>
        <v>77</v>
      </c>
      <c r="CA9" s="18">
        <f t="shared" si="1"/>
        <v>78</v>
      </c>
      <c r="CB9" s="18">
        <f t="shared" si="1"/>
        <v>79</v>
      </c>
      <c r="CC9" s="18">
        <f t="shared" si="1"/>
        <v>80</v>
      </c>
      <c r="CD9" s="18">
        <f t="shared" si="1"/>
        <v>81</v>
      </c>
      <c r="CE9" s="18">
        <f t="shared" si="1"/>
        <v>82</v>
      </c>
      <c r="CF9" s="18">
        <f t="shared" si="1"/>
        <v>83</v>
      </c>
      <c r="CG9" s="18">
        <f t="shared" si="1"/>
        <v>84</v>
      </c>
      <c r="CH9" s="18">
        <f t="shared" si="1"/>
        <v>85</v>
      </c>
      <c r="CI9" s="18">
        <f t="shared" si="1"/>
        <v>86</v>
      </c>
      <c r="CJ9" s="18">
        <f t="shared" si="1"/>
        <v>87</v>
      </c>
      <c r="CK9" s="18">
        <f t="shared" si="1"/>
        <v>88</v>
      </c>
      <c r="CL9" s="18">
        <f t="shared" si="1"/>
        <v>89</v>
      </c>
      <c r="CM9" s="18">
        <f t="shared" si="1"/>
        <v>90</v>
      </c>
      <c r="CN9" s="18">
        <f t="shared" si="1"/>
        <v>91</v>
      </c>
      <c r="CO9" s="18">
        <f t="shared" si="1"/>
        <v>92</v>
      </c>
      <c r="CP9" s="18">
        <f t="shared" si="1"/>
        <v>93</v>
      </c>
      <c r="CQ9" s="18">
        <f t="shared" si="1"/>
        <v>94</v>
      </c>
      <c r="CR9" s="18">
        <f t="shared" si="1"/>
        <v>95</v>
      </c>
      <c r="CS9" s="18">
        <f t="shared" si="1"/>
        <v>96</v>
      </c>
      <c r="CT9" s="18">
        <f t="shared" si="1"/>
        <v>97</v>
      </c>
      <c r="CU9" s="18">
        <f t="shared" si="1"/>
        <v>98</v>
      </c>
      <c r="CV9" s="18">
        <f t="shared" si="1"/>
        <v>99</v>
      </c>
      <c r="CW9" s="18">
        <f t="shared" si="1"/>
        <v>100</v>
      </c>
      <c r="CX9" s="18">
        <f t="shared" si="1"/>
        <v>101</v>
      </c>
      <c r="CY9" s="18">
        <f t="shared" si="1"/>
        <v>102</v>
      </c>
      <c r="CZ9" s="18">
        <f t="shared" si="1"/>
        <v>103</v>
      </c>
      <c r="DA9" s="18">
        <f t="shared" si="1"/>
        <v>104</v>
      </c>
      <c r="DB9" s="18">
        <f t="shared" si="1"/>
        <v>105</v>
      </c>
      <c r="DC9" s="18">
        <f t="shared" si="1"/>
        <v>106</v>
      </c>
      <c r="DD9" s="18">
        <f t="shared" si="1"/>
        <v>107</v>
      </c>
      <c r="DE9" s="18">
        <f t="shared" si="1"/>
        <v>108</v>
      </c>
      <c r="DF9" s="18">
        <f t="shared" si="1"/>
        <v>109</v>
      </c>
      <c r="DG9" s="18">
        <f t="shared" si="1"/>
        <v>110</v>
      </c>
      <c r="DH9" s="18">
        <f t="shared" si="1"/>
        <v>111</v>
      </c>
      <c r="DI9" s="18">
        <f t="shared" si="1"/>
        <v>112</v>
      </c>
      <c r="DJ9" s="18">
        <f t="shared" si="1"/>
        <v>113</v>
      </c>
      <c r="DK9" s="18">
        <f t="shared" si="1"/>
        <v>114</v>
      </c>
      <c r="DL9" s="18">
        <f t="shared" si="1"/>
        <v>115</v>
      </c>
      <c r="DM9" s="18">
        <f t="shared" si="1"/>
        <v>116</v>
      </c>
      <c r="DN9" s="18">
        <f t="shared" si="1"/>
        <v>117</v>
      </c>
      <c r="DO9" s="18">
        <f t="shared" si="1"/>
        <v>118</v>
      </c>
      <c r="DP9" s="18">
        <f t="shared" si="1"/>
        <v>119</v>
      </c>
    </row>
    <row r="10" spans="1:121" s="19" customFormat="1" ht="13.5" x14ac:dyDescent="0.25">
      <c r="A10" s="20">
        <v>1</v>
      </c>
      <c r="B10" s="25" t="s">
        <v>41</v>
      </c>
      <c r="C10" s="22">
        <f t="shared" ref="C10:C41" si="2">E10+G10-DO10</f>
        <v>535365.57300000009</v>
      </c>
      <c r="D10" s="22">
        <f t="shared" ref="D10:D41" si="3">F10+H10-DP10</f>
        <v>113370.31999999999</v>
      </c>
      <c r="E10" s="22">
        <f t="shared" ref="E10:E41" si="4">I10+U10+Y10+AC10+AW10+BI10+CG10+CK10+CW10+DE10+DK10</f>
        <v>527903.80000000005</v>
      </c>
      <c r="F10" s="22">
        <f t="shared" ref="F10:F41" si="5">J10+V10+Z10+AD10+AX10+BJ10+CH10+CL10+CX10+DF10+DL10</f>
        <v>109582.98999999999</v>
      </c>
      <c r="G10" s="22">
        <f t="shared" ref="G10:G41" si="6">K10+W10+AA10+AE10+AY10+BK10+CI10+CM10+CY10+DG10+DM10</f>
        <v>84455.273000000001</v>
      </c>
      <c r="H10" s="22">
        <f t="shared" ref="H10:H41" si="7">L10+X10+AB10+AF10+AZ10+BL10+CJ10+CN10+CZ10+DH10+DN10</f>
        <v>3787.33</v>
      </c>
      <c r="I10" s="22">
        <v>120706.3</v>
      </c>
      <c r="J10" s="22">
        <v>27708.351999999999</v>
      </c>
      <c r="K10" s="22">
        <v>82955.273000000001</v>
      </c>
      <c r="L10" s="22">
        <v>3876</v>
      </c>
      <c r="M10" s="22">
        <v>111868</v>
      </c>
      <c r="N10" s="22">
        <v>25886.882000000001</v>
      </c>
      <c r="O10" s="22">
        <v>16500</v>
      </c>
      <c r="P10" s="22">
        <v>1395</v>
      </c>
      <c r="Q10" s="22">
        <v>5245</v>
      </c>
      <c r="R10" s="22">
        <v>1027.67</v>
      </c>
      <c r="S10" s="22">
        <v>66345.273000000001</v>
      </c>
      <c r="T10" s="22">
        <v>2371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52374</v>
      </c>
      <c r="AD10" s="22">
        <v>13587.2</v>
      </c>
      <c r="AE10" s="22">
        <v>0</v>
      </c>
      <c r="AF10" s="22">
        <v>-88.67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52374</v>
      </c>
      <c r="AP10" s="22">
        <v>13587.2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-88.67</v>
      </c>
      <c r="AW10" s="22">
        <v>9000</v>
      </c>
      <c r="AX10" s="22">
        <v>0</v>
      </c>
      <c r="AY10" s="22">
        <v>0</v>
      </c>
      <c r="AZ10" s="22">
        <v>0</v>
      </c>
      <c r="BA10" s="22">
        <v>9000</v>
      </c>
      <c r="BB10" s="22">
        <v>0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5800</v>
      </c>
      <c r="BJ10" s="22">
        <v>2186.7910000000002</v>
      </c>
      <c r="BK10" s="22">
        <v>1500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0</v>
      </c>
      <c r="BY10" s="22">
        <v>5800</v>
      </c>
      <c r="BZ10" s="22">
        <v>2186.7910000000002</v>
      </c>
      <c r="CA10" s="22">
        <v>1500</v>
      </c>
      <c r="CB10" s="22">
        <v>0</v>
      </c>
      <c r="CC10" s="22">
        <v>0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54150</v>
      </c>
      <c r="CL10" s="22">
        <v>12373.254999999999</v>
      </c>
      <c r="CM10" s="22">
        <v>0</v>
      </c>
      <c r="CN10" s="22">
        <v>0</v>
      </c>
      <c r="CO10" s="22">
        <v>51650</v>
      </c>
      <c r="CP10" s="22">
        <v>12282.254999999999</v>
      </c>
      <c r="CQ10" s="22">
        <v>0</v>
      </c>
      <c r="CR10" s="22">
        <v>0</v>
      </c>
      <c r="CS10" s="22">
        <v>31200</v>
      </c>
      <c r="CT10" s="22">
        <v>7033.3639999999996</v>
      </c>
      <c r="CU10" s="22">
        <v>0</v>
      </c>
      <c r="CV10" s="22">
        <v>0</v>
      </c>
      <c r="CW10" s="22">
        <v>198480</v>
      </c>
      <c r="CX10" s="22">
        <v>51465.392</v>
      </c>
      <c r="CY10" s="22">
        <v>0</v>
      </c>
      <c r="CZ10" s="22">
        <v>0</v>
      </c>
      <c r="DA10" s="22">
        <v>64050</v>
      </c>
      <c r="DB10" s="22">
        <v>15909.681</v>
      </c>
      <c r="DC10" s="22">
        <v>0</v>
      </c>
      <c r="DD10" s="22">
        <v>0</v>
      </c>
      <c r="DE10" s="22">
        <v>1400</v>
      </c>
      <c r="DF10" s="22">
        <v>762</v>
      </c>
      <c r="DG10" s="22">
        <v>0</v>
      </c>
      <c r="DH10" s="22">
        <v>0</v>
      </c>
      <c r="DI10" s="22">
        <f t="shared" ref="DI10:DI41" si="8">DK10+DM10-DO10</f>
        <v>9000</v>
      </c>
      <c r="DJ10" s="22">
        <f t="shared" ref="DJ10:DJ41" si="9">DL10+DN10-DP10</f>
        <v>1500</v>
      </c>
      <c r="DK10" s="22">
        <v>85993.5</v>
      </c>
      <c r="DL10" s="22">
        <v>1500</v>
      </c>
      <c r="DM10" s="22">
        <v>0</v>
      </c>
      <c r="DN10" s="22">
        <v>0</v>
      </c>
      <c r="DO10" s="22">
        <v>76993.5</v>
      </c>
      <c r="DP10" s="22">
        <v>0</v>
      </c>
    </row>
    <row r="11" spans="1:121" x14ac:dyDescent="0.3">
      <c r="A11" s="20">
        <v>2</v>
      </c>
      <c r="B11" s="25" t="s">
        <v>42</v>
      </c>
      <c r="C11" s="22">
        <f t="shared" si="2"/>
        <v>581600.40690000006</v>
      </c>
      <c r="D11" s="22">
        <f t="shared" si="3"/>
        <v>58058.716400000005</v>
      </c>
      <c r="E11" s="22">
        <f t="shared" si="4"/>
        <v>442120.20000000007</v>
      </c>
      <c r="F11" s="22">
        <f t="shared" si="5"/>
        <v>36112.183400000002</v>
      </c>
      <c r="G11" s="22">
        <f t="shared" si="6"/>
        <v>227904.20689999999</v>
      </c>
      <c r="H11" s="22">
        <f t="shared" si="7"/>
        <v>21946.532999999999</v>
      </c>
      <c r="I11" s="22">
        <v>292643.40000000002</v>
      </c>
      <c r="J11" s="22">
        <v>31651.707699999999</v>
      </c>
      <c r="K11" s="22">
        <v>160500.03690000001</v>
      </c>
      <c r="L11" s="22">
        <v>3765.2530000000002</v>
      </c>
      <c r="M11" s="22">
        <v>162715.4</v>
      </c>
      <c r="N11" s="22">
        <v>30272.057700000001</v>
      </c>
      <c r="O11" s="22">
        <v>2500</v>
      </c>
      <c r="P11" s="22">
        <v>0</v>
      </c>
      <c r="Q11" s="22">
        <v>129928</v>
      </c>
      <c r="R11" s="22">
        <v>1379.65</v>
      </c>
      <c r="S11" s="22">
        <v>158000.03690000001</v>
      </c>
      <c r="T11" s="22">
        <v>3765.2530000000002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33000</v>
      </c>
      <c r="AD11" s="22">
        <v>1230.3317</v>
      </c>
      <c r="AE11" s="22">
        <v>0</v>
      </c>
      <c r="AF11" s="22">
        <v>-5054.7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33000</v>
      </c>
      <c r="AP11" s="22">
        <v>1230.3317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-5054.7</v>
      </c>
      <c r="AW11" s="22">
        <v>9190.4</v>
      </c>
      <c r="AX11" s="22">
        <v>473.92599999999999</v>
      </c>
      <c r="AY11" s="22">
        <v>0</v>
      </c>
      <c r="AZ11" s="22">
        <v>0</v>
      </c>
      <c r="BA11" s="22">
        <v>9190.4</v>
      </c>
      <c r="BB11" s="22">
        <v>473.92599999999999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67404.17</v>
      </c>
      <c r="BL11" s="22">
        <v>23235.98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67404.17</v>
      </c>
      <c r="CB11" s="22">
        <v>23235.98</v>
      </c>
      <c r="CC11" s="22">
        <v>0</v>
      </c>
      <c r="CD11" s="22">
        <v>0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  <c r="CN11" s="22">
        <v>0</v>
      </c>
      <c r="CO11" s="22">
        <v>0</v>
      </c>
      <c r="CP11" s="22">
        <v>0</v>
      </c>
      <c r="CQ11" s="22">
        <v>0</v>
      </c>
      <c r="CR11" s="22">
        <v>0</v>
      </c>
      <c r="CS11" s="22">
        <v>0</v>
      </c>
      <c r="CT11" s="22">
        <v>0</v>
      </c>
      <c r="CU11" s="22">
        <v>0</v>
      </c>
      <c r="CV11" s="22">
        <v>0</v>
      </c>
      <c r="CW11" s="22">
        <v>13300</v>
      </c>
      <c r="CX11" s="22">
        <v>2081.2179999999998</v>
      </c>
      <c r="CY11" s="22">
        <v>0</v>
      </c>
      <c r="CZ11" s="22">
        <v>0</v>
      </c>
      <c r="DA11" s="22">
        <v>12000</v>
      </c>
      <c r="DB11" s="22">
        <v>2081.2179999999998</v>
      </c>
      <c r="DC11" s="22">
        <v>0</v>
      </c>
      <c r="DD11" s="22">
        <v>0</v>
      </c>
      <c r="DE11" s="22">
        <v>5562.4</v>
      </c>
      <c r="DF11" s="22">
        <v>675</v>
      </c>
      <c r="DG11" s="22">
        <v>0</v>
      </c>
      <c r="DH11" s="22">
        <v>0</v>
      </c>
      <c r="DI11" s="22">
        <f t="shared" si="8"/>
        <v>0</v>
      </c>
      <c r="DJ11" s="22">
        <f t="shared" si="9"/>
        <v>0</v>
      </c>
      <c r="DK11" s="22">
        <v>88424</v>
      </c>
      <c r="DL11" s="22">
        <v>0</v>
      </c>
      <c r="DM11" s="22">
        <v>0</v>
      </c>
      <c r="DN11" s="22">
        <v>0</v>
      </c>
      <c r="DO11" s="22">
        <v>88424</v>
      </c>
      <c r="DP11" s="22">
        <v>0</v>
      </c>
    </row>
    <row r="12" spans="1:121" x14ac:dyDescent="0.3">
      <c r="A12" s="20">
        <v>3</v>
      </c>
      <c r="B12" s="25" t="s">
        <v>43</v>
      </c>
      <c r="C12" s="22">
        <f t="shared" si="2"/>
        <v>88734.169399999999</v>
      </c>
      <c r="D12" s="22">
        <f t="shared" si="3"/>
        <v>12418.302600000001</v>
      </c>
      <c r="E12" s="22">
        <f t="shared" si="4"/>
        <v>81286.600000000006</v>
      </c>
      <c r="F12" s="22">
        <f t="shared" si="5"/>
        <v>12371.302600000001</v>
      </c>
      <c r="G12" s="22">
        <f t="shared" si="6"/>
        <v>21051.169399999999</v>
      </c>
      <c r="H12" s="22">
        <f t="shared" si="7"/>
        <v>47</v>
      </c>
      <c r="I12" s="22">
        <v>43826</v>
      </c>
      <c r="J12" s="22">
        <v>8694.3026000000009</v>
      </c>
      <c r="K12" s="22">
        <v>8427.5694000000003</v>
      </c>
      <c r="L12" s="22">
        <v>47</v>
      </c>
      <c r="M12" s="22">
        <v>39666</v>
      </c>
      <c r="N12" s="22">
        <v>8469.3026000000009</v>
      </c>
      <c r="O12" s="22">
        <v>2947.5693999999999</v>
      </c>
      <c r="P12" s="22">
        <v>47</v>
      </c>
      <c r="Q12" s="22">
        <v>4160</v>
      </c>
      <c r="R12" s="22">
        <v>225</v>
      </c>
      <c r="S12" s="22">
        <v>5480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11723.6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11723.6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900</v>
      </c>
      <c r="AX12" s="22">
        <v>260</v>
      </c>
      <c r="AY12" s="22">
        <v>0</v>
      </c>
      <c r="AZ12" s="22">
        <v>0</v>
      </c>
      <c r="BA12" s="22">
        <v>900</v>
      </c>
      <c r="BB12" s="22">
        <v>260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900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900</v>
      </c>
      <c r="CB12" s="22">
        <v>0</v>
      </c>
      <c r="CC12" s="22">
        <v>0</v>
      </c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0</v>
      </c>
      <c r="CM12" s="22">
        <v>0</v>
      </c>
      <c r="CN12" s="22">
        <v>0</v>
      </c>
      <c r="CO12" s="22">
        <v>0</v>
      </c>
      <c r="CP12" s="22">
        <v>0</v>
      </c>
      <c r="CQ12" s="22">
        <v>0</v>
      </c>
      <c r="CR12" s="22">
        <v>0</v>
      </c>
      <c r="CS12" s="22">
        <v>0</v>
      </c>
      <c r="CT12" s="22">
        <v>0</v>
      </c>
      <c r="CU12" s="22">
        <v>0</v>
      </c>
      <c r="CV12" s="22">
        <v>0</v>
      </c>
      <c r="CW12" s="22">
        <v>21300</v>
      </c>
      <c r="CX12" s="22">
        <v>2902</v>
      </c>
      <c r="CY12" s="22">
        <v>0</v>
      </c>
      <c r="CZ12" s="22">
        <v>0</v>
      </c>
      <c r="DA12" s="22">
        <v>21000</v>
      </c>
      <c r="DB12" s="22">
        <v>2792</v>
      </c>
      <c r="DC12" s="22">
        <v>0</v>
      </c>
      <c r="DD12" s="22">
        <v>0</v>
      </c>
      <c r="DE12" s="22">
        <v>1652</v>
      </c>
      <c r="DF12" s="22">
        <v>515</v>
      </c>
      <c r="DG12" s="22">
        <v>0</v>
      </c>
      <c r="DH12" s="22">
        <v>0</v>
      </c>
      <c r="DI12" s="22">
        <f t="shared" si="8"/>
        <v>5</v>
      </c>
      <c r="DJ12" s="22">
        <f t="shared" si="9"/>
        <v>0</v>
      </c>
      <c r="DK12" s="22">
        <v>13608.6</v>
      </c>
      <c r="DL12" s="22">
        <v>0</v>
      </c>
      <c r="DM12" s="22">
        <v>0</v>
      </c>
      <c r="DN12" s="22">
        <v>0</v>
      </c>
      <c r="DO12" s="22">
        <v>13603.6</v>
      </c>
      <c r="DP12" s="22">
        <v>0</v>
      </c>
    </row>
    <row r="13" spans="1:121" x14ac:dyDescent="0.3">
      <c r="A13" s="20">
        <v>4</v>
      </c>
      <c r="B13" s="25" t="s">
        <v>44</v>
      </c>
      <c r="C13" s="22">
        <f t="shared" si="2"/>
        <v>28353.589499999995</v>
      </c>
      <c r="D13" s="22">
        <f t="shared" si="3"/>
        <v>11027.472</v>
      </c>
      <c r="E13" s="22">
        <f t="shared" si="4"/>
        <v>19153.8</v>
      </c>
      <c r="F13" s="22">
        <f t="shared" si="5"/>
        <v>4445.7705000000005</v>
      </c>
      <c r="G13" s="22">
        <f t="shared" si="6"/>
        <v>13847.1895</v>
      </c>
      <c r="H13" s="22">
        <f t="shared" si="7"/>
        <v>7410.6120000000001</v>
      </c>
      <c r="I13" s="22">
        <v>13956.4</v>
      </c>
      <c r="J13" s="22">
        <v>3616.86</v>
      </c>
      <c r="K13" s="22">
        <v>5105.4894999999997</v>
      </c>
      <c r="L13" s="22">
        <v>1331</v>
      </c>
      <c r="M13" s="22">
        <v>13466</v>
      </c>
      <c r="N13" s="22">
        <v>3426.86</v>
      </c>
      <c r="O13" s="22">
        <v>0</v>
      </c>
      <c r="P13" s="22">
        <v>0</v>
      </c>
      <c r="Q13" s="22">
        <v>490.4</v>
      </c>
      <c r="R13" s="22">
        <v>190</v>
      </c>
      <c r="S13" s="22">
        <v>5105.4894999999997</v>
      </c>
      <c r="T13" s="22">
        <v>1331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350</v>
      </c>
      <c r="AX13" s="22">
        <v>0</v>
      </c>
      <c r="AY13" s="22">
        <v>0</v>
      </c>
      <c r="AZ13" s="22">
        <v>0</v>
      </c>
      <c r="BA13" s="22">
        <v>350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0</v>
      </c>
      <c r="CO13" s="22">
        <v>0</v>
      </c>
      <c r="CP13" s="22">
        <v>0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8741.7000000000007</v>
      </c>
      <c r="CZ13" s="22">
        <v>6079.6120000000001</v>
      </c>
      <c r="DA13" s="22">
        <v>0</v>
      </c>
      <c r="DB13" s="22">
        <v>0</v>
      </c>
      <c r="DC13" s="22">
        <v>8741.7000000000007</v>
      </c>
      <c r="DD13" s="22">
        <v>6079.6120000000001</v>
      </c>
      <c r="DE13" s="22">
        <v>200</v>
      </c>
      <c r="DF13" s="22">
        <v>0</v>
      </c>
      <c r="DG13" s="22">
        <v>0</v>
      </c>
      <c r="DH13" s="22">
        <v>0</v>
      </c>
      <c r="DI13" s="22">
        <f t="shared" si="8"/>
        <v>0</v>
      </c>
      <c r="DJ13" s="22">
        <f t="shared" si="9"/>
        <v>0</v>
      </c>
      <c r="DK13" s="22">
        <v>4647.3999999999996</v>
      </c>
      <c r="DL13" s="22">
        <v>828.91049999999996</v>
      </c>
      <c r="DM13" s="22">
        <v>0</v>
      </c>
      <c r="DN13" s="22">
        <v>0</v>
      </c>
      <c r="DO13" s="22">
        <v>4647.3999999999996</v>
      </c>
      <c r="DP13" s="22">
        <v>828.91049999999996</v>
      </c>
    </row>
    <row r="14" spans="1:121" s="19" customFormat="1" ht="13.5" x14ac:dyDescent="0.25">
      <c r="A14" s="20">
        <v>5</v>
      </c>
      <c r="B14" s="25" t="s">
        <v>45</v>
      </c>
      <c r="C14" s="22">
        <f t="shared" si="2"/>
        <v>24101.037</v>
      </c>
      <c r="D14" s="22">
        <f t="shared" si="3"/>
        <v>12261.4827</v>
      </c>
      <c r="E14" s="22">
        <f t="shared" si="4"/>
        <v>14209.236499999999</v>
      </c>
      <c r="F14" s="22">
        <f t="shared" si="5"/>
        <v>2688.1226999999999</v>
      </c>
      <c r="G14" s="22">
        <f t="shared" si="6"/>
        <v>12291.800500000001</v>
      </c>
      <c r="H14" s="22">
        <f t="shared" si="7"/>
        <v>9573.36</v>
      </c>
      <c r="I14" s="22">
        <v>11320</v>
      </c>
      <c r="J14" s="22">
        <v>2508.1226999999999</v>
      </c>
      <c r="K14" s="22">
        <v>2400.0405000000001</v>
      </c>
      <c r="L14" s="22">
        <v>230</v>
      </c>
      <c r="M14" s="22">
        <v>11110</v>
      </c>
      <c r="N14" s="22">
        <v>2463.1226999999999</v>
      </c>
      <c r="O14" s="22">
        <v>300</v>
      </c>
      <c r="P14" s="22">
        <v>230</v>
      </c>
      <c r="Q14" s="22">
        <v>210</v>
      </c>
      <c r="R14" s="22">
        <v>45</v>
      </c>
      <c r="S14" s="22">
        <v>2100.0405000000001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60</v>
      </c>
      <c r="AX14" s="22">
        <v>0</v>
      </c>
      <c r="AY14" s="22">
        <v>0</v>
      </c>
      <c r="AZ14" s="22">
        <v>0</v>
      </c>
      <c r="BA14" s="22">
        <v>60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9891.76</v>
      </c>
      <c r="BL14" s="22">
        <v>9343.36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9891.76</v>
      </c>
      <c r="CB14" s="22">
        <v>9343.36</v>
      </c>
      <c r="CC14" s="22"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0</v>
      </c>
      <c r="CO14" s="22">
        <v>0</v>
      </c>
      <c r="CP14" s="22">
        <v>0</v>
      </c>
      <c r="CQ14" s="22">
        <v>0</v>
      </c>
      <c r="CR14" s="22">
        <v>0</v>
      </c>
      <c r="CS14" s="22">
        <v>0</v>
      </c>
      <c r="CT14" s="22">
        <v>0</v>
      </c>
      <c r="CU14" s="22">
        <v>0</v>
      </c>
      <c r="CV14" s="22">
        <v>0</v>
      </c>
      <c r="CW14" s="22">
        <v>0</v>
      </c>
      <c r="CX14" s="22"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300</v>
      </c>
      <c r="DF14" s="22">
        <v>180</v>
      </c>
      <c r="DG14" s="22">
        <v>0</v>
      </c>
      <c r="DH14" s="22">
        <v>0</v>
      </c>
      <c r="DI14" s="22">
        <f t="shared" si="8"/>
        <v>129.23649999999998</v>
      </c>
      <c r="DJ14" s="22">
        <f t="shared" si="9"/>
        <v>0</v>
      </c>
      <c r="DK14" s="22">
        <v>2529.2365</v>
      </c>
      <c r="DL14" s="22">
        <v>0</v>
      </c>
      <c r="DM14" s="22">
        <v>0</v>
      </c>
      <c r="DN14" s="22">
        <v>0</v>
      </c>
      <c r="DO14" s="22">
        <v>2400</v>
      </c>
      <c r="DP14" s="22">
        <v>0</v>
      </c>
    </row>
    <row r="15" spans="1:121" x14ac:dyDescent="0.3">
      <c r="A15" s="20">
        <v>6</v>
      </c>
      <c r="B15" s="25" t="s">
        <v>46</v>
      </c>
      <c r="C15" s="22">
        <f t="shared" si="2"/>
        <v>41911.099099999992</v>
      </c>
      <c r="D15" s="22">
        <f t="shared" si="3"/>
        <v>6832.3281999999999</v>
      </c>
      <c r="E15" s="22">
        <f t="shared" si="4"/>
        <v>34218.299999999996</v>
      </c>
      <c r="F15" s="22">
        <f t="shared" si="5"/>
        <v>6725.5290999999997</v>
      </c>
      <c r="G15" s="22">
        <f t="shared" si="6"/>
        <v>13192.7991</v>
      </c>
      <c r="H15" s="22">
        <f t="shared" si="7"/>
        <v>2705</v>
      </c>
      <c r="I15" s="22">
        <v>25869.599999999999</v>
      </c>
      <c r="J15" s="22">
        <v>3737.5781999999999</v>
      </c>
      <c r="K15" s="22">
        <v>13192.7991</v>
      </c>
      <c r="L15" s="22">
        <v>2705</v>
      </c>
      <c r="M15" s="22">
        <v>25869.599999999999</v>
      </c>
      <c r="N15" s="22">
        <v>3737.5781999999999</v>
      </c>
      <c r="O15" s="22">
        <v>13192.7991</v>
      </c>
      <c r="P15" s="22">
        <v>2705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650</v>
      </c>
      <c r="AX15" s="22">
        <v>159.75</v>
      </c>
      <c r="AY15" s="22">
        <v>0</v>
      </c>
      <c r="AZ15" s="22">
        <v>0</v>
      </c>
      <c r="BA15" s="22">
        <v>650</v>
      </c>
      <c r="BB15" s="22">
        <v>159.75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v>0</v>
      </c>
      <c r="CJ15" s="22">
        <v>0</v>
      </c>
      <c r="CK15" s="22">
        <v>0</v>
      </c>
      <c r="CL15" s="22">
        <v>0</v>
      </c>
      <c r="CM15" s="22">
        <v>0</v>
      </c>
      <c r="CN15" s="22">
        <v>0</v>
      </c>
      <c r="CO15" s="22">
        <v>0</v>
      </c>
      <c r="CP15" s="22">
        <v>0</v>
      </c>
      <c r="CQ15" s="22">
        <v>0</v>
      </c>
      <c r="CR15" s="22">
        <v>0</v>
      </c>
      <c r="CS15" s="22">
        <v>0</v>
      </c>
      <c r="CT15" s="22">
        <v>0</v>
      </c>
      <c r="CU15" s="22">
        <v>0</v>
      </c>
      <c r="CV15" s="22">
        <v>0</v>
      </c>
      <c r="CW15" s="22">
        <v>0</v>
      </c>
      <c r="CX15" s="22">
        <v>0</v>
      </c>
      <c r="CY15" s="22">
        <v>0</v>
      </c>
      <c r="CZ15" s="22">
        <v>0</v>
      </c>
      <c r="DA15" s="22">
        <v>0</v>
      </c>
      <c r="DB15" s="22">
        <v>0</v>
      </c>
      <c r="DC15" s="22">
        <v>0</v>
      </c>
      <c r="DD15" s="22">
        <v>0</v>
      </c>
      <c r="DE15" s="22">
        <v>855</v>
      </c>
      <c r="DF15" s="22">
        <v>170</v>
      </c>
      <c r="DG15" s="22">
        <v>0</v>
      </c>
      <c r="DH15" s="22">
        <v>0</v>
      </c>
      <c r="DI15" s="22">
        <f t="shared" si="8"/>
        <v>1343.6999999999998</v>
      </c>
      <c r="DJ15" s="22">
        <f t="shared" si="9"/>
        <v>60</v>
      </c>
      <c r="DK15" s="22">
        <v>6843.7</v>
      </c>
      <c r="DL15" s="22">
        <v>2658.2008999999998</v>
      </c>
      <c r="DM15" s="22">
        <v>0</v>
      </c>
      <c r="DN15" s="22">
        <v>0</v>
      </c>
      <c r="DO15" s="22">
        <v>5500</v>
      </c>
      <c r="DP15" s="22">
        <v>2598.2008999999998</v>
      </c>
    </row>
    <row r="16" spans="1:121" x14ac:dyDescent="0.3">
      <c r="A16" s="20">
        <v>7</v>
      </c>
      <c r="B16" s="26" t="s">
        <v>47</v>
      </c>
      <c r="C16" s="22">
        <f t="shared" si="2"/>
        <v>12456.099999999999</v>
      </c>
      <c r="D16" s="22">
        <f t="shared" si="3"/>
        <v>1748.0651</v>
      </c>
      <c r="E16" s="22">
        <f t="shared" si="4"/>
        <v>11238.701999999999</v>
      </c>
      <c r="F16" s="22">
        <f t="shared" si="5"/>
        <v>1748.0651</v>
      </c>
      <c r="G16" s="22">
        <f t="shared" si="6"/>
        <v>1217.3979999999999</v>
      </c>
      <c r="H16" s="22">
        <f t="shared" si="7"/>
        <v>0</v>
      </c>
      <c r="I16" s="22">
        <f>+M16+Q16</f>
        <v>10429.201999999999</v>
      </c>
      <c r="J16" s="22">
        <v>1748.0651</v>
      </c>
      <c r="K16" s="22">
        <v>1217.3979999999999</v>
      </c>
      <c r="L16" s="22">
        <v>0</v>
      </c>
      <c r="M16" s="22">
        <v>8855.9</v>
      </c>
      <c r="N16" s="22">
        <v>1748.0651</v>
      </c>
      <c r="O16" s="22">
        <v>1217.3979999999999</v>
      </c>
      <c r="P16" s="22">
        <v>0</v>
      </c>
      <c r="Q16" s="22">
        <f>1393.302+180</f>
        <v>1573.3019999999999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0</v>
      </c>
      <c r="CL16" s="22">
        <v>0</v>
      </c>
      <c r="CM16" s="22">
        <v>0</v>
      </c>
      <c r="CN16" s="22">
        <v>0</v>
      </c>
      <c r="CO16" s="22">
        <v>0</v>
      </c>
      <c r="CP16" s="22">
        <v>0</v>
      </c>
      <c r="CQ16" s="22">
        <v>0</v>
      </c>
      <c r="CR16" s="22">
        <v>0</v>
      </c>
      <c r="CS16" s="22">
        <v>0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120</v>
      </c>
      <c r="DF16" s="22">
        <v>0</v>
      </c>
      <c r="DG16" s="22">
        <v>0</v>
      </c>
      <c r="DH16" s="22">
        <v>0</v>
      </c>
      <c r="DI16" s="22">
        <f t="shared" si="8"/>
        <v>689.5</v>
      </c>
      <c r="DJ16" s="22">
        <f t="shared" si="9"/>
        <v>0</v>
      </c>
      <c r="DK16" s="22">
        <v>689.5</v>
      </c>
      <c r="DL16" s="22">
        <v>0</v>
      </c>
      <c r="DM16" s="22">
        <v>0</v>
      </c>
      <c r="DN16" s="22">
        <v>0</v>
      </c>
      <c r="DO16" s="22">
        <v>0</v>
      </c>
      <c r="DP16" s="22">
        <v>0</v>
      </c>
    </row>
    <row r="17" spans="1:120" x14ac:dyDescent="0.3">
      <c r="A17" s="20">
        <v>8</v>
      </c>
      <c r="B17" s="25" t="s">
        <v>48</v>
      </c>
      <c r="C17" s="22">
        <f t="shared" si="2"/>
        <v>54218.254399999998</v>
      </c>
      <c r="D17" s="22">
        <f t="shared" si="3"/>
        <v>6873.0950000000003</v>
      </c>
      <c r="E17" s="22">
        <f t="shared" si="4"/>
        <v>38808.5</v>
      </c>
      <c r="F17" s="22">
        <f t="shared" si="5"/>
        <v>6663.0950000000003</v>
      </c>
      <c r="G17" s="22">
        <f t="shared" si="6"/>
        <v>21409.754399999998</v>
      </c>
      <c r="H17" s="22">
        <f t="shared" si="7"/>
        <v>210</v>
      </c>
      <c r="I17" s="22">
        <v>30400</v>
      </c>
      <c r="J17" s="22">
        <v>6198.0950000000003</v>
      </c>
      <c r="K17" s="22">
        <v>8109.7543999999998</v>
      </c>
      <c r="L17" s="22">
        <v>210</v>
      </c>
      <c r="M17" s="22">
        <v>24100</v>
      </c>
      <c r="N17" s="22">
        <v>5663.0950000000003</v>
      </c>
      <c r="O17" s="22">
        <v>500</v>
      </c>
      <c r="P17" s="22">
        <v>210</v>
      </c>
      <c r="Q17" s="22">
        <v>6300</v>
      </c>
      <c r="R17" s="22">
        <v>535</v>
      </c>
      <c r="S17" s="22">
        <v>7609.7543999999998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13300</v>
      </c>
      <c r="AF17" s="22">
        <v>0</v>
      </c>
      <c r="AG17" s="22">
        <v>0</v>
      </c>
      <c r="AH17" s="22">
        <v>0</v>
      </c>
      <c r="AI17" s="22">
        <v>13300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420</v>
      </c>
      <c r="AX17" s="22">
        <v>0</v>
      </c>
      <c r="AY17" s="22">
        <v>0</v>
      </c>
      <c r="AZ17" s="22">
        <v>0</v>
      </c>
      <c r="BA17" s="22">
        <v>420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1600</v>
      </c>
      <c r="DF17" s="22">
        <v>465</v>
      </c>
      <c r="DG17" s="22">
        <v>0</v>
      </c>
      <c r="DH17" s="22">
        <v>0</v>
      </c>
      <c r="DI17" s="22">
        <f t="shared" si="8"/>
        <v>388.5</v>
      </c>
      <c r="DJ17" s="22">
        <f t="shared" si="9"/>
        <v>0</v>
      </c>
      <c r="DK17" s="22">
        <v>6388.5</v>
      </c>
      <c r="DL17" s="22">
        <v>0</v>
      </c>
      <c r="DM17" s="22">
        <v>0</v>
      </c>
      <c r="DN17" s="22">
        <v>0</v>
      </c>
      <c r="DO17" s="22">
        <v>6000</v>
      </c>
      <c r="DP17" s="22">
        <v>0</v>
      </c>
    </row>
    <row r="18" spans="1:120" x14ac:dyDescent="0.3">
      <c r="A18" s="20">
        <v>9</v>
      </c>
      <c r="B18" s="25" t="s">
        <v>49</v>
      </c>
      <c r="C18" s="22">
        <f t="shared" si="2"/>
        <v>50411.0291</v>
      </c>
      <c r="D18" s="22">
        <f t="shared" si="3"/>
        <v>10507.081600000001</v>
      </c>
      <c r="E18" s="22">
        <f t="shared" si="4"/>
        <v>49761.5</v>
      </c>
      <c r="F18" s="22">
        <f t="shared" si="5"/>
        <v>9903.9595000000008</v>
      </c>
      <c r="G18" s="22">
        <f t="shared" si="6"/>
        <v>3649.5290999999997</v>
      </c>
      <c r="H18" s="22">
        <f t="shared" si="7"/>
        <v>891.24060000000009</v>
      </c>
      <c r="I18" s="22">
        <v>32710</v>
      </c>
      <c r="J18" s="22">
        <v>8469.2420000000002</v>
      </c>
      <c r="K18" s="22">
        <v>1651.5291</v>
      </c>
      <c r="L18" s="22">
        <v>455.6</v>
      </c>
      <c r="M18" s="22">
        <v>29575</v>
      </c>
      <c r="N18" s="22">
        <v>7555.2420000000002</v>
      </c>
      <c r="O18" s="22">
        <v>1651.5291</v>
      </c>
      <c r="P18" s="22">
        <v>455.6</v>
      </c>
      <c r="Q18" s="22">
        <v>3135</v>
      </c>
      <c r="R18" s="22">
        <v>914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-46.406999999999996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-46.406999999999996</v>
      </c>
      <c r="AW18" s="22">
        <v>500</v>
      </c>
      <c r="AX18" s="22">
        <v>0</v>
      </c>
      <c r="AY18" s="22">
        <v>0</v>
      </c>
      <c r="AZ18" s="22">
        <v>0</v>
      </c>
      <c r="BA18" s="22">
        <v>500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1998</v>
      </c>
      <c r="BL18" s="22">
        <v>482.04759999999999</v>
      </c>
      <c r="BM18" s="22">
        <v>0</v>
      </c>
      <c r="BN18" s="2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1998</v>
      </c>
      <c r="CB18" s="22">
        <v>482.04759999999999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6250</v>
      </c>
      <c r="CX18" s="22">
        <v>840.79899999999998</v>
      </c>
      <c r="CY18" s="22">
        <v>0</v>
      </c>
      <c r="CZ18" s="22">
        <v>0</v>
      </c>
      <c r="DA18" s="22">
        <v>6250</v>
      </c>
      <c r="DB18" s="22">
        <v>840.79899999999998</v>
      </c>
      <c r="DC18" s="22">
        <v>0</v>
      </c>
      <c r="DD18" s="22">
        <v>0</v>
      </c>
      <c r="DE18" s="22">
        <v>1000</v>
      </c>
      <c r="DF18" s="22">
        <v>200</v>
      </c>
      <c r="DG18" s="22">
        <v>0</v>
      </c>
      <c r="DH18" s="22">
        <v>0</v>
      </c>
      <c r="DI18" s="22">
        <f t="shared" si="8"/>
        <v>6301.5</v>
      </c>
      <c r="DJ18" s="22">
        <f t="shared" si="9"/>
        <v>105.80000000000001</v>
      </c>
      <c r="DK18" s="22">
        <v>9301.5</v>
      </c>
      <c r="DL18" s="22">
        <v>393.91849999999999</v>
      </c>
      <c r="DM18" s="22">
        <v>0</v>
      </c>
      <c r="DN18" s="22">
        <v>0</v>
      </c>
      <c r="DO18" s="22">
        <v>3000</v>
      </c>
      <c r="DP18" s="22">
        <v>288.11849999999998</v>
      </c>
    </row>
    <row r="19" spans="1:120" x14ac:dyDescent="0.3">
      <c r="A19" s="20">
        <v>10</v>
      </c>
      <c r="B19" s="25" t="s">
        <v>50</v>
      </c>
      <c r="C19" s="22">
        <f t="shared" si="2"/>
        <v>29168.556799999998</v>
      </c>
      <c r="D19" s="22">
        <f t="shared" si="3"/>
        <v>13418.230600000001</v>
      </c>
      <c r="E19" s="22">
        <f t="shared" si="4"/>
        <v>17670.199999999997</v>
      </c>
      <c r="F19" s="22">
        <f t="shared" si="5"/>
        <v>2892.3496</v>
      </c>
      <c r="G19" s="22">
        <f t="shared" si="6"/>
        <v>15032.356800000001</v>
      </c>
      <c r="H19" s="22">
        <f t="shared" si="7"/>
        <v>10525.881000000001</v>
      </c>
      <c r="I19" s="22">
        <v>13537.9</v>
      </c>
      <c r="J19" s="22">
        <v>2892.3496</v>
      </c>
      <c r="K19" s="22">
        <v>3884.6568000000002</v>
      </c>
      <c r="L19" s="22">
        <v>0</v>
      </c>
      <c r="M19" s="22">
        <v>12347.9</v>
      </c>
      <c r="N19" s="22">
        <v>2502.3496</v>
      </c>
      <c r="O19" s="22">
        <v>350.65679999999998</v>
      </c>
      <c r="P19" s="22">
        <v>0</v>
      </c>
      <c r="Q19" s="22">
        <v>1190</v>
      </c>
      <c r="R19" s="22">
        <v>390</v>
      </c>
      <c r="S19" s="22">
        <v>3534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278.3</v>
      </c>
      <c r="AX19" s="22">
        <v>0</v>
      </c>
      <c r="AY19" s="22">
        <v>0</v>
      </c>
      <c r="AZ19" s="22">
        <v>0</v>
      </c>
      <c r="BA19" s="22">
        <v>278.3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9307.4189999999999</v>
      </c>
      <c r="BL19" s="22">
        <v>8685.6</v>
      </c>
      <c r="BM19" s="22">
        <v>0</v>
      </c>
      <c r="BN19" s="22">
        <v>0</v>
      </c>
      <c r="BO19" s="22">
        <v>0</v>
      </c>
      <c r="BP19" s="22">
        <v>0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2">
        <v>0</v>
      </c>
      <c r="BW19" s="22">
        <v>9307.4189999999999</v>
      </c>
      <c r="BX19" s="22">
        <v>8685.6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1840.2809999999999</v>
      </c>
      <c r="CN19" s="22">
        <v>1840.2809999999999</v>
      </c>
      <c r="CO19" s="22">
        <v>0</v>
      </c>
      <c r="CP19" s="22">
        <v>0</v>
      </c>
      <c r="CQ19" s="22">
        <v>1840.2809999999999</v>
      </c>
      <c r="CR19" s="22">
        <v>1840.2809999999999</v>
      </c>
      <c r="CS19" s="22">
        <v>0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320</v>
      </c>
      <c r="DF19" s="22">
        <v>0</v>
      </c>
      <c r="DG19" s="22">
        <v>0</v>
      </c>
      <c r="DH19" s="22">
        <v>0</v>
      </c>
      <c r="DI19" s="22">
        <f t="shared" si="8"/>
        <v>0</v>
      </c>
      <c r="DJ19" s="22">
        <f t="shared" si="9"/>
        <v>0</v>
      </c>
      <c r="DK19" s="22">
        <v>3534</v>
      </c>
      <c r="DL19" s="22">
        <v>0</v>
      </c>
      <c r="DM19" s="22">
        <v>0</v>
      </c>
      <c r="DN19" s="22">
        <v>0</v>
      </c>
      <c r="DO19" s="22">
        <v>3534</v>
      </c>
      <c r="DP19" s="22">
        <v>0</v>
      </c>
    </row>
    <row r="20" spans="1:120" x14ac:dyDescent="0.3">
      <c r="A20" s="20">
        <v>11</v>
      </c>
      <c r="B20" s="25" t="s">
        <v>51</v>
      </c>
      <c r="C20" s="22">
        <f t="shared" si="2"/>
        <v>8504.4158000000007</v>
      </c>
      <c r="D20" s="22">
        <f t="shared" si="3"/>
        <v>1642</v>
      </c>
      <c r="E20" s="22">
        <f t="shared" si="4"/>
        <v>8109.6</v>
      </c>
      <c r="F20" s="22">
        <f t="shared" si="5"/>
        <v>1542</v>
      </c>
      <c r="G20" s="22">
        <f t="shared" si="6"/>
        <v>394.81580000000002</v>
      </c>
      <c r="H20" s="22">
        <f t="shared" si="7"/>
        <v>100</v>
      </c>
      <c r="I20" s="22">
        <v>6957</v>
      </c>
      <c r="J20" s="22">
        <v>1542</v>
      </c>
      <c r="K20" s="22">
        <v>394.81580000000002</v>
      </c>
      <c r="L20" s="22">
        <v>100</v>
      </c>
      <c r="M20" s="22">
        <v>6957</v>
      </c>
      <c r="N20" s="22">
        <v>1542</v>
      </c>
      <c r="O20" s="22">
        <v>394.81580000000002</v>
      </c>
      <c r="P20" s="22">
        <v>100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70</v>
      </c>
      <c r="AX20" s="22">
        <v>0</v>
      </c>
      <c r="AY20" s="22">
        <v>0</v>
      </c>
      <c r="AZ20" s="22">
        <v>0</v>
      </c>
      <c r="BA20" s="22">
        <v>70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2">
        <v>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200</v>
      </c>
      <c r="DF20" s="22">
        <v>0</v>
      </c>
      <c r="DG20" s="22">
        <v>0</v>
      </c>
      <c r="DH20" s="22">
        <v>0</v>
      </c>
      <c r="DI20" s="22">
        <f t="shared" si="8"/>
        <v>882.6</v>
      </c>
      <c r="DJ20" s="22">
        <f t="shared" si="9"/>
        <v>0</v>
      </c>
      <c r="DK20" s="22">
        <v>882.6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</row>
    <row r="21" spans="1:120" x14ac:dyDescent="0.3">
      <c r="A21" s="20">
        <v>12</v>
      </c>
      <c r="B21" s="25" t="s">
        <v>52</v>
      </c>
      <c r="C21" s="22">
        <f t="shared" si="2"/>
        <v>137975.9295</v>
      </c>
      <c r="D21" s="22">
        <f t="shared" si="3"/>
        <v>21150.8613</v>
      </c>
      <c r="E21" s="22">
        <f t="shared" si="4"/>
        <v>96088.5</v>
      </c>
      <c r="F21" s="22">
        <f t="shared" si="5"/>
        <v>11770.944099999999</v>
      </c>
      <c r="G21" s="22">
        <f t="shared" si="6"/>
        <v>59705.129500000003</v>
      </c>
      <c r="H21" s="22">
        <f t="shared" si="7"/>
        <v>10470.395700000001</v>
      </c>
      <c r="I21" s="22">
        <v>52183.8</v>
      </c>
      <c r="J21" s="22">
        <v>8915.4655999999995</v>
      </c>
      <c r="K21" s="22">
        <v>12400</v>
      </c>
      <c r="L21" s="22">
        <v>3037.0079999999998</v>
      </c>
      <c r="M21" s="22">
        <v>40514.300000000003</v>
      </c>
      <c r="N21" s="22">
        <v>8489.3655999999992</v>
      </c>
      <c r="O21" s="22">
        <v>500</v>
      </c>
      <c r="P21" s="22">
        <v>380</v>
      </c>
      <c r="Q21" s="22">
        <v>11669.5</v>
      </c>
      <c r="R21" s="22">
        <v>426.1</v>
      </c>
      <c r="S21" s="22">
        <v>11900</v>
      </c>
      <c r="T21" s="22">
        <v>2657.0079999999998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6077.5</v>
      </c>
      <c r="AF21" s="22">
        <v>7433.3877000000002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10577.5</v>
      </c>
      <c r="AR21" s="22">
        <v>7433.3877000000002</v>
      </c>
      <c r="AS21" s="22">
        <v>0</v>
      </c>
      <c r="AT21" s="22">
        <v>0</v>
      </c>
      <c r="AU21" s="22">
        <v>-4500</v>
      </c>
      <c r="AV21" s="22">
        <v>0</v>
      </c>
      <c r="AW21" s="22">
        <v>1639.2</v>
      </c>
      <c r="AX21" s="22">
        <v>270</v>
      </c>
      <c r="AY21" s="22">
        <v>0</v>
      </c>
      <c r="AZ21" s="22">
        <v>0</v>
      </c>
      <c r="BA21" s="22">
        <v>1639.2</v>
      </c>
      <c r="BB21" s="22">
        <v>270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41227.629500000003</v>
      </c>
      <c r="CN21" s="22">
        <v>0</v>
      </c>
      <c r="CO21" s="22">
        <v>0</v>
      </c>
      <c r="CP21" s="22">
        <v>0</v>
      </c>
      <c r="CQ21" s="22">
        <v>41227.629500000003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20947.8</v>
      </c>
      <c r="CX21" s="22">
        <v>1495</v>
      </c>
      <c r="CY21" s="22">
        <v>0</v>
      </c>
      <c r="CZ21" s="22">
        <v>0</v>
      </c>
      <c r="DA21" s="22">
        <v>20947.8</v>
      </c>
      <c r="DB21" s="22">
        <v>1495</v>
      </c>
      <c r="DC21" s="22">
        <v>0</v>
      </c>
      <c r="DD21" s="22">
        <v>0</v>
      </c>
      <c r="DE21" s="22">
        <v>2100</v>
      </c>
      <c r="DF21" s="22">
        <v>0</v>
      </c>
      <c r="DG21" s="22">
        <v>0</v>
      </c>
      <c r="DH21" s="22">
        <v>0</v>
      </c>
      <c r="DI21" s="22">
        <f t="shared" si="8"/>
        <v>1400</v>
      </c>
      <c r="DJ21" s="22">
        <f t="shared" si="9"/>
        <v>0</v>
      </c>
      <c r="DK21" s="22">
        <v>19217.7</v>
      </c>
      <c r="DL21" s="22">
        <v>1090.4784999999999</v>
      </c>
      <c r="DM21" s="22">
        <v>0</v>
      </c>
      <c r="DN21" s="22">
        <v>0</v>
      </c>
      <c r="DO21" s="22">
        <v>17817.7</v>
      </c>
      <c r="DP21" s="22">
        <v>1090.4784999999999</v>
      </c>
    </row>
    <row r="22" spans="1:120" s="19" customFormat="1" ht="13.5" x14ac:dyDescent="0.25">
      <c r="A22" s="20">
        <v>13</v>
      </c>
      <c r="B22" s="25" t="s">
        <v>53</v>
      </c>
      <c r="C22" s="22">
        <f t="shared" si="2"/>
        <v>152642.29730000001</v>
      </c>
      <c r="D22" s="22">
        <f t="shared" si="3"/>
        <v>21148.185599999997</v>
      </c>
      <c r="E22" s="22">
        <f t="shared" si="4"/>
        <v>148356.70000000001</v>
      </c>
      <c r="F22" s="22">
        <f t="shared" si="5"/>
        <v>20375.835899999998</v>
      </c>
      <c r="G22" s="22">
        <f t="shared" si="6"/>
        <v>24285.597300000001</v>
      </c>
      <c r="H22" s="22">
        <f t="shared" si="7"/>
        <v>772.34969999999998</v>
      </c>
      <c r="I22" s="22">
        <v>84770</v>
      </c>
      <c r="J22" s="22">
        <v>18787.835899999998</v>
      </c>
      <c r="K22" s="22">
        <v>17500</v>
      </c>
      <c r="L22" s="22">
        <v>1892.2266999999999</v>
      </c>
      <c r="M22" s="22">
        <v>63150</v>
      </c>
      <c r="N22" s="22">
        <v>12282.2659</v>
      </c>
      <c r="O22" s="22">
        <v>5500</v>
      </c>
      <c r="P22" s="22">
        <v>510</v>
      </c>
      <c r="Q22" s="22">
        <v>21620</v>
      </c>
      <c r="R22" s="22">
        <v>6505.57</v>
      </c>
      <c r="S22" s="22">
        <v>12000</v>
      </c>
      <c r="T22" s="22">
        <v>1382.2266999999999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6785.5973000000004</v>
      </c>
      <c r="AF22" s="22">
        <v>-1119.877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6785.5973000000004</v>
      </c>
      <c r="AR22" s="22">
        <v>0</v>
      </c>
      <c r="AS22" s="22">
        <v>0</v>
      </c>
      <c r="AT22" s="22">
        <v>0</v>
      </c>
      <c r="AU22" s="22">
        <v>0</v>
      </c>
      <c r="AV22" s="22">
        <v>-1119.877</v>
      </c>
      <c r="AW22" s="22">
        <v>2700</v>
      </c>
      <c r="AX22" s="22">
        <v>728</v>
      </c>
      <c r="AY22" s="22">
        <v>0</v>
      </c>
      <c r="AZ22" s="22">
        <v>0</v>
      </c>
      <c r="BA22" s="22">
        <v>2700</v>
      </c>
      <c r="BB22" s="22">
        <v>728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0</v>
      </c>
      <c r="CO22" s="22">
        <v>0</v>
      </c>
      <c r="CP22" s="22">
        <v>0</v>
      </c>
      <c r="CQ22" s="22">
        <v>0</v>
      </c>
      <c r="CR22" s="22">
        <v>0</v>
      </c>
      <c r="CS22" s="22">
        <v>0</v>
      </c>
      <c r="CT22" s="22">
        <v>0</v>
      </c>
      <c r="CU22" s="22">
        <v>0</v>
      </c>
      <c r="CV22" s="22">
        <v>0</v>
      </c>
      <c r="CW22" s="22">
        <v>22000</v>
      </c>
      <c r="CX22" s="22">
        <v>0</v>
      </c>
      <c r="CY22" s="22">
        <v>0</v>
      </c>
      <c r="CZ22" s="22">
        <v>0</v>
      </c>
      <c r="DA22" s="22">
        <v>22000</v>
      </c>
      <c r="DB22" s="22">
        <v>0</v>
      </c>
      <c r="DC22" s="22">
        <v>0</v>
      </c>
      <c r="DD22" s="22">
        <v>0</v>
      </c>
      <c r="DE22" s="22">
        <v>2900</v>
      </c>
      <c r="DF22" s="22">
        <v>860</v>
      </c>
      <c r="DG22" s="22">
        <v>0</v>
      </c>
      <c r="DH22" s="22">
        <v>0</v>
      </c>
      <c r="DI22" s="22">
        <f t="shared" si="8"/>
        <v>15986.699999999997</v>
      </c>
      <c r="DJ22" s="22">
        <f t="shared" si="9"/>
        <v>0</v>
      </c>
      <c r="DK22" s="22">
        <v>35986.699999999997</v>
      </c>
      <c r="DL22" s="22">
        <v>0</v>
      </c>
      <c r="DM22" s="22">
        <v>0</v>
      </c>
      <c r="DN22" s="22">
        <v>0</v>
      </c>
      <c r="DO22" s="22">
        <v>20000</v>
      </c>
      <c r="DP22" s="22">
        <v>0</v>
      </c>
    </row>
    <row r="23" spans="1:120" x14ac:dyDescent="0.3">
      <c r="A23" s="20">
        <v>14</v>
      </c>
      <c r="B23" s="25" t="s">
        <v>54</v>
      </c>
      <c r="C23" s="22">
        <f t="shared" si="2"/>
        <v>19624.650799999999</v>
      </c>
      <c r="D23" s="22">
        <f t="shared" si="3"/>
        <v>3360.0369999999998</v>
      </c>
      <c r="E23" s="22">
        <f t="shared" si="4"/>
        <v>16519.8</v>
      </c>
      <c r="F23" s="22">
        <f t="shared" si="5"/>
        <v>3360.0369999999998</v>
      </c>
      <c r="G23" s="22">
        <f t="shared" si="6"/>
        <v>3104.8508000000002</v>
      </c>
      <c r="H23" s="22">
        <f t="shared" si="7"/>
        <v>0</v>
      </c>
      <c r="I23" s="22">
        <v>15240</v>
      </c>
      <c r="J23" s="22">
        <v>3360.0369999999998</v>
      </c>
      <c r="K23" s="22">
        <v>3104.8508000000002</v>
      </c>
      <c r="L23" s="22">
        <v>0</v>
      </c>
      <c r="M23" s="22">
        <v>14100</v>
      </c>
      <c r="N23" s="22">
        <v>3348.0369999999998</v>
      </c>
      <c r="O23" s="22">
        <v>950</v>
      </c>
      <c r="P23" s="22">
        <v>0</v>
      </c>
      <c r="Q23" s="22">
        <v>1140</v>
      </c>
      <c r="R23" s="22">
        <v>12</v>
      </c>
      <c r="S23" s="22">
        <v>2154.8508000000002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230</v>
      </c>
      <c r="AX23" s="22">
        <v>0</v>
      </c>
      <c r="AY23" s="22">
        <v>0</v>
      </c>
      <c r="AZ23" s="22">
        <v>0</v>
      </c>
      <c r="BA23" s="22">
        <v>230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0</v>
      </c>
      <c r="CO23" s="22">
        <v>0</v>
      </c>
      <c r="CP23" s="22">
        <v>0</v>
      </c>
      <c r="CQ23" s="22">
        <v>0</v>
      </c>
      <c r="CR23" s="22">
        <v>0</v>
      </c>
      <c r="CS23" s="22">
        <v>0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0</v>
      </c>
      <c r="DF23" s="22">
        <v>0</v>
      </c>
      <c r="DG23" s="22">
        <v>0</v>
      </c>
      <c r="DH23" s="22">
        <v>0</v>
      </c>
      <c r="DI23" s="22">
        <f t="shared" si="8"/>
        <v>1049.8</v>
      </c>
      <c r="DJ23" s="22">
        <f t="shared" si="9"/>
        <v>0</v>
      </c>
      <c r="DK23" s="22">
        <v>1049.8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</row>
    <row r="24" spans="1:120" x14ac:dyDescent="0.3">
      <c r="A24" s="20">
        <v>15</v>
      </c>
      <c r="B24" s="25" t="s">
        <v>55</v>
      </c>
      <c r="C24" s="22">
        <f t="shared" si="2"/>
        <v>136124.88890000002</v>
      </c>
      <c r="D24" s="22">
        <f t="shared" si="3"/>
        <v>11021.349700000001</v>
      </c>
      <c r="E24" s="22">
        <f t="shared" si="4"/>
        <v>89358.200000000012</v>
      </c>
      <c r="F24" s="22">
        <f t="shared" si="5"/>
        <v>13473.2407</v>
      </c>
      <c r="G24" s="22">
        <f t="shared" si="6"/>
        <v>56766.688900000001</v>
      </c>
      <c r="H24" s="22">
        <f t="shared" si="7"/>
        <v>-2451.8910000000001</v>
      </c>
      <c r="I24" s="22">
        <v>49736.1</v>
      </c>
      <c r="J24" s="22">
        <v>10222.8917</v>
      </c>
      <c r="K24" s="22">
        <v>0</v>
      </c>
      <c r="L24" s="22">
        <v>0</v>
      </c>
      <c r="M24" s="22">
        <v>46586.1</v>
      </c>
      <c r="N24" s="22">
        <v>9893.8917000000001</v>
      </c>
      <c r="O24" s="22">
        <v>0</v>
      </c>
      <c r="P24" s="22">
        <v>0</v>
      </c>
      <c r="Q24" s="22">
        <v>3150</v>
      </c>
      <c r="R24" s="22">
        <v>329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22738.9</v>
      </c>
      <c r="AF24" s="22">
        <v>-2451.8910000000001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22738.9</v>
      </c>
      <c r="AR24" s="22">
        <v>0</v>
      </c>
      <c r="AS24" s="22">
        <v>0</v>
      </c>
      <c r="AT24" s="22">
        <v>0</v>
      </c>
      <c r="AU24" s="22">
        <v>0</v>
      </c>
      <c r="AV24" s="22">
        <v>-2451.8910000000001</v>
      </c>
      <c r="AW24" s="22">
        <v>680</v>
      </c>
      <c r="AX24" s="22">
        <v>160</v>
      </c>
      <c r="AY24" s="22">
        <v>0</v>
      </c>
      <c r="AZ24" s="22">
        <v>0</v>
      </c>
      <c r="BA24" s="22">
        <v>680</v>
      </c>
      <c r="BB24" s="22">
        <v>160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34027.7889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34027.7889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6500</v>
      </c>
      <c r="CL24" s="22">
        <v>1441.8989999999999</v>
      </c>
      <c r="CM24" s="22">
        <v>0</v>
      </c>
      <c r="CN24" s="22">
        <v>0</v>
      </c>
      <c r="CO24" s="22">
        <v>6500</v>
      </c>
      <c r="CP24" s="22">
        <v>1441.8989999999999</v>
      </c>
      <c r="CQ24" s="22">
        <v>0</v>
      </c>
      <c r="CR24" s="22">
        <v>0</v>
      </c>
      <c r="CS24" s="22">
        <v>6500</v>
      </c>
      <c r="CT24" s="22">
        <v>1441.8989999999999</v>
      </c>
      <c r="CU24" s="22">
        <v>0</v>
      </c>
      <c r="CV24" s="22">
        <v>0</v>
      </c>
      <c r="CW24" s="22">
        <v>15500</v>
      </c>
      <c r="CX24" s="22">
        <v>1000</v>
      </c>
      <c r="CY24" s="22">
        <v>0</v>
      </c>
      <c r="CZ24" s="22">
        <v>0</v>
      </c>
      <c r="DA24" s="22">
        <v>15500</v>
      </c>
      <c r="DB24" s="22">
        <v>1000</v>
      </c>
      <c r="DC24" s="22">
        <v>0</v>
      </c>
      <c r="DD24" s="22">
        <v>0</v>
      </c>
      <c r="DE24" s="22">
        <v>2340</v>
      </c>
      <c r="DF24" s="22">
        <v>630</v>
      </c>
      <c r="DG24" s="22">
        <v>0</v>
      </c>
      <c r="DH24" s="22">
        <v>0</v>
      </c>
      <c r="DI24" s="22">
        <f t="shared" si="8"/>
        <v>4602.1000000000004</v>
      </c>
      <c r="DJ24" s="22">
        <f t="shared" si="9"/>
        <v>18.45</v>
      </c>
      <c r="DK24" s="22">
        <v>14602.1</v>
      </c>
      <c r="DL24" s="22">
        <v>18.45</v>
      </c>
      <c r="DM24" s="22">
        <v>0</v>
      </c>
      <c r="DN24" s="22">
        <v>0</v>
      </c>
      <c r="DO24" s="22">
        <v>10000</v>
      </c>
      <c r="DP24" s="22">
        <v>0</v>
      </c>
    </row>
    <row r="25" spans="1:120" s="19" customFormat="1" ht="13.5" x14ac:dyDescent="0.25">
      <c r="A25" s="20">
        <v>16</v>
      </c>
      <c r="B25" s="25" t="s">
        <v>56</v>
      </c>
      <c r="C25" s="22">
        <f t="shared" si="2"/>
        <v>1283193.5562</v>
      </c>
      <c r="D25" s="22">
        <f t="shared" si="3"/>
        <v>97158.469700000001</v>
      </c>
      <c r="E25" s="22">
        <f t="shared" si="4"/>
        <v>807739.2733</v>
      </c>
      <c r="F25" s="22">
        <f t="shared" si="5"/>
        <v>102171.0797</v>
      </c>
      <c r="G25" s="22">
        <f t="shared" si="6"/>
        <v>625454.28289999999</v>
      </c>
      <c r="H25" s="22">
        <f t="shared" si="7"/>
        <v>-5012.6099999999997</v>
      </c>
      <c r="I25" s="22">
        <v>155528.7733</v>
      </c>
      <c r="J25" s="22">
        <v>23740.733700000001</v>
      </c>
      <c r="K25" s="22">
        <v>16880</v>
      </c>
      <c r="L25" s="22">
        <v>0</v>
      </c>
      <c r="M25" s="22">
        <v>113610.5566</v>
      </c>
      <c r="N25" s="22">
        <v>19443.327000000001</v>
      </c>
      <c r="O25" s="22">
        <v>10400</v>
      </c>
      <c r="P25" s="22">
        <v>0</v>
      </c>
      <c r="Q25" s="22">
        <v>32840</v>
      </c>
      <c r="R25" s="22">
        <v>3007.88</v>
      </c>
      <c r="S25" s="22">
        <v>6480</v>
      </c>
      <c r="T25" s="22">
        <v>0</v>
      </c>
      <c r="U25" s="22">
        <v>1000</v>
      </c>
      <c r="V25" s="22">
        <v>0</v>
      </c>
      <c r="W25" s="22">
        <v>1000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36020</v>
      </c>
      <c r="AD25" s="22">
        <v>0</v>
      </c>
      <c r="AE25" s="22">
        <v>75319.6829</v>
      </c>
      <c r="AF25" s="22">
        <v>-5012.6099999999997</v>
      </c>
      <c r="AG25" s="22">
        <v>120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35900</v>
      </c>
      <c r="AP25" s="22">
        <v>0</v>
      </c>
      <c r="AQ25" s="22">
        <v>241973</v>
      </c>
      <c r="AR25" s="22">
        <v>0</v>
      </c>
      <c r="AS25" s="22">
        <v>0</v>
      </c>
      <c r="AT25" s="22">
        <v>0</v>
      </c>
      <c r="AU25" s="22">
        <v>-166653.31709999999</v>
      </c>
      <c r="AV25" s="22">
        <v>-5012.6099999999997</v>
      </c>
      <c r="AW25" s="22">
        <v>84871.6</v>
      </c>
      <c r="AX25" s="22">
        <v>12969.999</v>
      </c>
      <c r="AY25" s="22">
        <v>800</v>
      </c>
      <c r="AZ25" s="22">
        <v>0</v>
      </c>
      <c r="BA25" s="22">
        <v>79071.600000000006</v>
      </c>
      <c r="BB25" s="22">
        <v>12969.999</v>
      </c>
      <c r="BC25" s="22">
        <v>0</v>
      </c>
      <c r="BD25" s="22">
        <v>0</v>
      </c>
      <c r="BE25" s="22">
        <v>5800</v>
      </c>
      <c r="BF25" s="22">
        <v>0</v>
      </c>
      <c r="BG25" s="22">
        <v>800</v>
      </c>
      <c r="BH25" s="22">
        <v>0</v>
      </c>
      <c r="BI25" s="22">
        <v>26000</v>
      </c>
      <c r="BJ25" s="22">
        <v>5732.4</v>
      </c>
      <c r="BK25" s="22">
        <v>3350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5000</v>
      </c>
      <c r="BV25" s="22">
        <v>0</v>
      </c>
      <c r="BW25" s="22">
        <v>3350</v>
      </c>
      <c r="BX25" s="22">
        <v>0</v>
      </c>
      <c r="BY25" s="22">
        <v>21000</v>
      </c>
      <c r="BZ25" s="22">
        <v>5732.4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47203.4</v>
      </c>
      <c r="CL25" s="22">
        <v>7258.59</v>
      </c>
      <c r="CM25" s="22">
        <v>428148</v>
      </c>
      <c r="CN25" s="22">
        <v>0</v>
      </c>
      <c r="CO25" s="22">
        <v>37203.4</v>
      </c>
      <c r="CP25" s="22">
        <v>6558.59</v>
      </c>
      <c r="CQ25" s="22">
        <v>195648</v>
      </c>
      <c r="CR25" s="22">
        <v>0</v>
      </c>
      <c r="CS25" s="22">
        <v>7541.9</v>
      </c>
      <c r="CT25" s="22">
        <v>1636.79</v>
      </c>
      <c r="CU25" s="22">
        <v>140648</v>
      </c>
      <c r="CV25" s="22">
        <v>0</v>
      </c>
      <c r="CW25" s="22">
        <v>291115.5</v>
      </c>
      <c r="CX25" s="22">
        <v>52199.357000000004</v>
      </c>
      <c r="CY25" s="22">
        <v>99956.6</v>
      </c>
      <c r="CZ25" s="22">
        <v>0</v>
      </c>
      <c r="DA25" s="22">
        <v>138635.29999999999</v>
      </c>
      <c r="DB25" s="22">
        <v>23512.561000000002</v>
      </c>
      <c r="DC25" s="22">
        <v>56456.6</v>
      </c>
      <c r="DD25" s="22">
        <v>0</v>
      </c>
      <c r="DE25" s="22">
        <v>6000</v>
      </c>
      <c r="DF25" s="22">
        <v>270</v>
      </c>
      <c r="DG25" s="22">
        <v>0</v>
      </c>
      <c r="DH25" s="22">
        <v>0</v>
      </c>
      <c r="DI25" s="22">
        <f t="shared" si="8"/>
        <v>10000</v>
      </c>
      <c r="DJ25" s="22">
        <f t="shared" si="9"/>
        <v>0</v>
      </c>
      <c r="DK25" s="22">
        <v>160000</v>
      </c>
      <c r="DL25" s="22">
        <v>0</v>
      </c>
      <c r="DM25" s="22">
        <v>0</v>
      </c>
      <c r="DN25" s="22">
        <v>0</v>
      </c>
      <c r="DO25" s="22">
        <v>150000</v>
      </c>
      <c r="DP25" s="22">
        <v>0</v>
      </c>
    </row>
    <row r="26" spans="1:120" x14ac:dyDescent="0.3">
      <c r="A26" s="20">
        <v>17</v>
      </c>
      <c r="B26" s="25" t="s">
        <v>57</v>
      </c>
      <c r="C26" s="22">
        <f t="shared" si="2"/>
        <v>49905.641100000001</v>
      </c>
      <c r="D26" s="22">
        <f t="shared" si="3"/>
        <v>5209.4186</v>
      </c>
      <c r="E26" s="22">
        <f t="shared" si="4"/>
        <v>36570.300000000003</v>
      </c>
      <c r="F26" s="22">
        <f t="shared" si="5"/>
        <v>5209.4186</v>
      </c>
      <c r="G26" s="22">
        <f t="shared" si="6"/>
        <v>13335.3411</v>
      </c>
      <c r="H26" s="22">
        <f t="shared" si="7"/>
        <v>0</v>
      </c>
      <c r="I26" s="22">
        <v>21385.4</v>
      </c>
      <c r="J26" s="22">
        <v>4179.2186000000002</v>
      </c>
      <c r="K26" s="22">
        <v>13335.3411</v>
      </c>
      <c r="L26" s="22">
        <v>0</v>
      </c>
      <c r="M26" s="22">
        <v>20585.400000000001</v>
      </c>
      <c r="N26" s="22">
        <v>4175.6185999999998</v>
      </c>
      <c r="O26" s="22">
        <v>13335.3411</v>
      </c>
      <c r="P26" s="22">
        <v>0</v>
      </c>
      <c r="Q26" s="22">
        <v>300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1300</v>
      </c>
      <c r="AD26" s="22">
        <v>135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1300</v>
      </c>
      <c r="AP26" s="22">
        <v>135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1090</v>
      </c>
      <c r="AX26" s="22">
        <v>173</v>
      </c>
      <c r="AY26" s="22">
        <v>0</v>
      </c>
      <c r="AZ26" s="22">
        <v>0</v>
      </c>
      <c r="BA26" s="22">
        <v>960</v>
      </c>
      <c r="BB26" s="22">
        <v>160</v>
      </c>
      <c r="BC26" s="22">
        <v>0</v>
      </c>
      <c r="BD26" s="22">
        <v>0</v>
      </c>
      <c r="BE26" s="22">
        <v>130</v>
      </c>
      <c r="BF26" s="22">
        <v>13</v>
      </c>
      <c r="BG26" s="22">
        <v>0</v>
      </c>
      <c r="BH26" s="22">
        <v>0</v>
      </c>
      <c r="BI26" s="22">
        <v>300</v>
      </c>
      <c r="BJ26" s="22">
        <v>94.5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300</v>
      </c>
      <c r="BZ26" s="22">
        <v>94.5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550</v>
      </c>
      <c r="CL26" s="22">
        <v>0</v>
      </c>
      <c r="CM26" s="22">
        <v>0</v>
      </c>
      <c r="CN26" s="22">
        <v>0</v>
      </c>
      <c r="CO26" s="22">
        <v>550</v>
      </c>
      <c r="CP26" s="22">
        <v>0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5894</v>
      </c>
      <c r="CX26" s="22">
        <v>627.70000000000005</v>
      </c>
      <c r="CY26" s="22">
        <v>0</v>
      </c>
      <c r="CZ26" s="22">
        <v>0</v>
      </c>
      <c r="DA26" s="22">
        <v>5894</v>
      </c>
      <c r="DB26" s="22">
        <v>627.70000000000005</v>
      </c>
      <c r="DC26" s="22">
        <v>0</v>
      </c>
      <c r="DD26" s="22">
        <v>0</v>
      </c>
      <c r="DE26" s="22">
        <v>650</v>
      </c>
      <c r="DF26" s="22">
        <v>0</v>
      </c>
      <c r="DG26" s="22">
        <v>0</v>
      </c>
      <c r="DH26" s="22">
        <v>0</v>
      </c>
      <c r="DI26" s="22">
        <f t="shared" si="8"/>
        <v>5400.9</v>
      </c>
      <c r="DJ26" s="22">
        <f t="shared" si="9"/>
        <v>0</v>
      </c>
      <c r="DK26" s="22">
        <v>5400.9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</row>
    <row r="27" spans="1:120" x14ac:dyDescent="0.3">
      <c r="A27" s="20">
        <v>18</v>
      </c>
      <c r="B27" s="25" t="s">
        <v>58</v>
      </c>
      <c r="C27" s="22">
        <f t="shared" si="2"/>
        <v>25955.005799999999</v>
      </c>
      <c r="D27" s="22">
        <f t="shared" si="3"/>
        <v>3932.32</v>
      </c>
      <c r="E27" s="22">
        <f t="shared" si="4"/>
        <v>22774</v>
      </c>
      <c r="F27" s="22">
        <f t="shared" si="5"/>
        <v>3932.32</v>
      </c>
      <c r="G27" s="22">
        <f t="shared" si="6"/>
        <v>3981.0057999999999</v>
      </c>
      <c r="H27" s="22">
        <f t="shared" si="7"/>
        <v>0</v>
      </c>
      <c r="I27" s="22">
        <v>16043.6</v>
      </c>
      <c r="J27" s="22">
        <v>3702.32</v>
      </c>
      <c r="K27" s="22">
        <v>431.00580000000002</v>
      </c>
      <c r="L27" s="22">
        <v>0</v>
      </c>
      <c r="M27" s="22">
        <v>15748</v>
      </c>
      <c r="N27" s="22">
        <v>3698.72</v>
      </c>
      <c r="O27" s="22">
        <v>431.00580000000002</v>
      </c>
      <c r="P27" s="22">
        <v>0</v>
      </c>
      <c r="Q27" s="22">
        <v>280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1450</v>
      </c>
      <c r="AD27" s="22">
        <v>0</v>
      </c>
      <c r="AE27" s="22">
        <v>0</v>
      </c>
      <c r="AF27" s="22">
        <v>0</v>
      </c>
      <c r="AG27" s="22">
        <v>700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750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1420.4</v>
      </c>
      <c r="AX27" s="22">
        <v>110</v>
      </c>
      <c r="AY27" s="22">
        <v>0</v>
      </c>
      <c r="AZ27" s="22">
        <v>0</v>
      </c>
      <c r="BA27" s="22">
        <v>1372.2</v>
      </c>
      <c r="BB27" s="22">
        <v>110</v>
      </c>
      <c r="BC27" s="22">
        <v>0</v>
      </c>
      <c r="BD27" s="22">
        <v>0</v>
      </c>
      <c r="BE27" s="22">
        <v>48.2</v>
      </c>
      <c r="BF27" s="22">
        <v>0</v>
      </c>
      <c r="BG27" s="22">
        <v>0</v>
      </c>
      <c r="BH27" s="22">
        <v>0</v>
      </c>
      <c r="BI27" s="22">
        <v>1640</v>
      </c>
      <c r="BJ27" s="22">
        <v>0</v>
      </c>
      <c r="BK27" s="22">
        <v>3550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1240</v>
      </c>
      <c r="BV27" s="22">
        <v>0</v>
      </c>
      <c r="BW27" s="22">
        <v>1550</v>
      </c>
      <c r="BX27" s="22">
        <v>0</v>
      </c>
      <c r="BY27" s="22">
        <v>400</v>
      </c>
      <c r="BZ27" s="22">
        <v>0</v>
      </c>
      <c r="CA27" s="22">
        <v>2000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150</v>
      </c>
      <c r="CL27" s="22">
        <v>0</v>
      </c>
      <c r="CM27" s="22">
        <v>0</v>
      </c>
      <c r="CN27" s="22">
        <v>0</v>
      </c>
      <c r="CO27" s="22">
        <v>150</v>
      </c>
      <c r="CP27" s="22">
        <v>0</v>
      </c>
      <c r="CQ27" s="22">
        <v>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2">
        <v>120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570</v>
      </c>
      <c r="DF27" s="22">
        <v>120</v>
      </c>
      <c r="DG27" s="22">
        <v>0</v>
      </c>
      <c r="DH27" s="22">
        <v>0</v>
      </c>
      <c r="DI27" s="22">
        <f t="shared" si="8"/>
        <v>580</v>
      </c>
      <c r="DJ27" s="22">
        <f t="shared" si="9"/>
        <v>0</v>
      </c>
      <c r="DK27" s="22">
        <v>1380</v>
      </c>
      <c r="DL27" s="22">
        <v>0</v>
      </c>
      <c r="DM27" s="22">
        <v>0</v>
      </c>
      <c r="DN27" s="22">
        <v>0</v>
      </c>
      <c r="DO27" s="22">
        <v>800</v>
      </c>
      <c r="DP27" s="22">
        <v>0</v>
      </c>
    </row>
    <row r="28" spans="1:120" x14ac:dyDescent="0.3">
      <c r="A28" s="20">
        <v>19</v>
      </c>
      <c r="B28" s="25" t="s">
        <v>59</v>
      </c>
      <c r="C28" s="22">
        <f t="shared" si="2"/>
        <v>34233.035100000001</v>
      </c>
      <c r="D28" s="22">
        <f t="shared" si="3"/>
        <v>4256.5967999999993</v>
      </c>
      <c r="E28" s="22">
        <f t="shared" si="4"/>
        <v>26127.200000000001</v>
      </c>
      <c r="F28" s="22">
        <f t="shared" si="5"/>
        <v>3796.5967999999998</v>
      </c>
      <c r="G28" s="22">
        <f t="shared" si="6"/>
        <v>8105.8351000000002</v>
      </c>
      <c r="H28" s="22">
        <f t="shared" si="7"/>
        <v>460</v>
      </c>
      <c r="I28" s="22">
        <v>19585.866999999998</v>
      </c>
      <c r="J28" s="22">
        <v>3317.6727999999998</v>
      </c>
      <c r="K28" s="22">
        <v>500</v>
      </c>
      <c r="L28" s="22">
        <v>460</v>
      </c>
      <c r="M28" s="22">
        <v>19431.866999999998</v>
      </c>
      <c r="N28" s="22">
        <v>3301.0727999999999</v>
      </c>
      <c r="O28" s="22">
        <v>500</v>
      </c>
      <c r="P28" s="22">
        <v>460</v>
      </c>
      <c r="Q28" s="22">
        <v>139</v>
      </c>
      <c r="R28" s="22">
        <v>13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1973.433</v>
      </c>
      <c r="AD28" s="22">
        <v>0</v>
      </c>
      <c r="AE28" s="22">
        <v>6555</v>
      </c>
      <c r="AF28" s="22">
        <v>0</v>
      </c>
      <c r="AG28" s="22">
        <v>773.43299999999999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1200</v>
      </c>
      <c r="AP28" s="22">
        <v>0</v>
      </c>
      <c r="AQ28" s="22">
        <v>6555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875</v>
      </c>
      <c r="AX28" s="22">
        <v>140</v>
      </c>
      <c r="AY28" s="22">
        <v>0</v>
      </c>
      <c r="AZ28" s="22">
        <v>0</v>
      </c>
      <c r="BA28" s="22">
        <v>840</v>
      </c>
      <c r="BB28" s="22">
        <v>140</v>
      </c>
      <c r="BC28" s="22">
        <v>0</v>
      </c>
      <c r="BD28" s="22">
        <v>0</v>
      </c>
      <c r="BE28" s="22">
        <v>35</v>
      </c>
      <c r="BF28" s="22">
        <v>0</v>
      </c>
      <c r="BG28" s="22">
        <v>0</v>
      </c>
      <c r="BH28" s="22">
        <v>0</v>
      </c>
      <c r="BI28" s="22">
        <v>890.7</v>
      </c>
      <c r="BJ28" s="22">
        <v>0</v>
      </c>
      <c r="BK28" s="22">
        <v>1050.8351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890.7</v>
      </c>
      <c r="BZ28" s="22">
        <v>0</v>
      </c>
      <c r="CA28" s="22">
        <v>1050.8351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560</v>
      </c>
      <c r="CL28" s="22">
        <v>248.92400000000001</v>
      </c>
      <c r="CM28" s="22">
        <v>0</v>
      </c>
      <c r="CN28" s="22">
        <v>0</v>
      </c>
      <c r="CO28" s="22">
        <v>560</v>
      </c>
      <c r="CP28" s="22">
        <v>248.92400000000001</v>
      </c>
      <c r="CQ28" s="22">
        <v>0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522.5</v>
      </c>
      <c r="DF28" s="22">
        <v>90</v>
      </c>
      <c r="DG28" s="22">
        <v>0</v>
      </c>
      <c r="DH28" s="22">
        <v>0</v>
      </c>
      <c r="DI28" s="22">
        <f t="shared" si="8"/>
        <v>1719.7</v>
      </c>
      <c r="DJ28" s="22">
        <f t="shared" si="9"/>
        <v>0</v>
      </c>
      <c r="DK28" s="22">
        <v>1719.7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</row>
    <row r="29" spans="1:120" x14ac:dyDescent="0.3">
      <c r="A29" s="20">
        <v>20</v>
      </c>
      <c r="B29" s="25" t="s">
        <v>60</v>
      </c>
      <c r="C29" s="22">
        <f t="shared" si="2"/>
        <v>11605.555199999999</v>
      </c>
      <c r="D29" s="22">
        <f t="shared" si="3"/>
        <v>1556.5340999999999</v>
      </c>
      <c r="E29" s="22">
        <f t="shared" si="4"/>
        <v>9585.0999999999985</v>
      </c>
      <c r="F29" s="22">
        <f t="shared" si="5"/>
        <v>1556.5340999999999</v>
      </c>
      <c r="G29" s="22">
        <f t="shared" si="6"/>
        <v>2020.4552000000001</v>
      </c>
      <c r="H29" s="22">
        <f t="shared" si="7"/>
        <v>0</v>
      </c>
      <c r="I29" s="22">
        <v>7723.9</v>
      </c>
      <c r="J29" s="22">
        <v>1505.7340999999999</v>
      </c>
      <c r="K29" s="22">
        <v>400</v>
      </c>
      <c r="L29" s="22">
        <v>0</v>
      </c>
      <c r="M29" s="22">
        <v>7499.5</v>
      </c>
      <c r="N29" s="22">
        <v>1502.1341</v>
      </c>
      <c r="O29" s="22">
        <v>400</v>
      </c>
      <c r="P29" s="22">
        <v>0</v>
      </c>
      <c r="Q29" s="22">
        <v>210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620</v>
      </c>
      <c r="AD29" s="22">
        <v>0</v>
      </c>
      <c r="AE29" s="22">
        <v>0</v>
      </c>
      <c r="AF29" s="22">
        <v>0</v>
      </c>
      <c r="AG29" s="22">
        <v>120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500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304.8</v>
      </c>
      <c r="AX29" s="22">
        <v>50.8</v>
      </c>
      <c r="AY29" s="22">
        <v>0</v>
      </c>
      <c r="AZ29" s="22">
        <v>0</v>
      </c>
      <c r="BA29" s="22">
        <v>304.8</v>
      </c>
      <c r="BB29" s="22">
        <v>50.8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100</v>
      </c>
      <c r="BJ29" s="22">
        <v>0</v>
      </c>
      <c r="BK29" s="22">
        <v>1620.4552000000001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100</v>
      </c>
      <c r="BZ29" s="22">
        <v>0</v>
      </c>
      <c r="CA29" s="22">
        <v>1620.4552000000001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200</v>
      </c>
      <c r="CL29" s="22">
        <v>0</v>
      </c>
      <c r="CM29" s="22">
        <v>0</v>
      </c>
      <c r="CN29" s="22">
        <v>0</v>
      </c>
      <c r="CO29" s="22">
        <v>200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200</v>
      </c>
      <c r="DF29" s="22">
        <v>0</v>
      </c>
      <c r="DG29" s="22">
        <v>0</v>
      </c>
      <c r="DH29" s="22">
        <v>0</v>
      </c>
      <c r="DI29" s="22">
        <f t="shared" si="8"/>
        <v>436.4</v>
      </c>
      <c r="DJ29" s="22">
        <f t="shared" si="9"/>
        <v>0</v>
      </c>
      <c r="DK29" s="22">
        <v>436.4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</row>
    <row r="30" spans="1:120" x14ac:dyDescent="0.3">
      <c r="A30" s="20">
        <v>21</v>
      </c>
      <c r="B30" s="25" t="s">
        <v>61</v>
      </c>
      <c r="C30" s="22">
        <f t="shared" si="2"/>
        <v>71181.414799999999</v>
      </c>
      <c r="D30" s="22">
        <f t="shared" si="3"/>
        <v>13637.868899999999</v>
      </c>
      <c r="E30" s="22">
        <f t="shared" si="4"/>
        <v>59363.3</v>
      </c>
      <c r="F30" s="22">
        <f t="shared" si="5"/>
        <v>10646.9689</v>
      </c>
      <c r="G30" s="22">
        <f t="shared" si="6"/>
        <v>14768.114799999999</v>
      </c>
      <c r="H30" s="22">
        <f t="shared" si="7"/>
        <v>5458.9</v>
      </c>
      <c r="I30" s="22">
        <v>28937</v>
      </c>
      <c r="J30" s="22">
        <v>5483.3869999999997</v>
      </c>
      <c r="K30" s="22">
        <v>5352.9147999999996</v>
      </c>
      <c r="L30" s="22">
        <v>4870</v>
      </c>
      <c r="M30" s="22">
        <v>28342</v>
      </c>
      <c r="N30" s="22">
        <v>5415.8670000000002</v>
      </c>
      <c r="O30" s="22">
        <v>5352.9147999999996</v>
      </c>
      <c r="P30" s="22">
        <v>4870</v>
      </c>
      <c r="Q30" s="22">
        <v>565</v>
      </c>
      <c r="R30" s="22">
        <v>60.32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4700</v>
      </c>
      <c r="AD30" s="22">
        <v>399</v>
      </c>
      <c r="AE30" s="22">
        <v>0</v>
      </c>
      <c r="AF30" s="22">
        <v>0</v>
      </c>
      <c r="AG30" s="22">
        <v>800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3900</v>
      </c>
      <c r="AP30" s="22">
        <v>399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6720</v>
      </c>
      <c r="AX30" s="22">
        <v>1560</v>
      </c>
      <c r="AY30" s="22">
        <v>0</v>
      </c>
      <c r="AZ30" s="22">
        <v>0</v>
      </c>
      <c r="BA30" s="22">
        <v>1400</v>
      </c>
      <c r="BB30" s="22">
        <v>320</v>
      </c>
      <c r="BC30" s="22">
        <v>0</v>
      </c>
      <c r="BD30" s="22">
        <v>0</v>
      </c>
      <c r="BE30" s="22">
        <v>5320</v>
      </c>
      <c r="BF30" s="22">
        <v>1240</v>
      </c>
      <c r="BG30" s="22">
        <v>0</v>
      </c>
      <c r="BH30" s="22">
        <v>0</v>
      </c>
      <c r="BI30" s="22">
        <v>3040</v>
      </c>
      <c r="BJ30" s="22">
        <v>391.58190000000002</v>
      </c>
      <c r="BK30" s="22">
        <v>9415.2000000000007</v>
      </c>
      <c r="BL30" s="22">
        <v>588.9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940</v>
      </c>
      <c r="BV30" s="22">
        <v>0</v>
      </c>
      <c r="BW30" s="22">
        <v>0</v>
      </c>
      <c r="BX30" s="22">
        <v>0</v>
      </c>
      <c r="BY30" s="22">
        <v>2100</v>
      </c>
      <c r="BZ30" s="22">
        <v>391.58190000000002</v>
      </c>
      <c r="CA30" s="22">
        <v>9415.2000000000007</v>
      </c>
      <c r="CB30" s="22">
        <v>588.9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400</v>
      </c>
      <c r="CL30" s="22">
        <v>100</v>
      </c>
      <c r="CM30" s="22">
        <v>0</v>
      </c>
      <c r="CN30" s="22">
        <v>0</v>
      </c>
      <c r="CO30" s="22">
        <v>400</v>
      </c>
      <c r="CP30" s="22">
        <v>100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4500</v>
      </c>
      <c r="CX30" s="22">
        <v>0</v>
      </c>
      <c r="CY30" s="22">
        <v>0</v>
      </c>
      <c r="CZ30" s="22">
        <v>0</v>
      </c>
      <c r="DA30" s="22">
        <v>4500</v>
      </c>
      <c r="DB30" s="22">
        <v>0</v>
      </c>
      <c r="DC30" s="22">
        <v>0</v>
      </c>
      <c r="DD30" s="22">
        <v>0</v>
      </c>
      <c r="DE30" s="22">
        <v>1600</v>
      </c>
      <c r="DF30" s="22">
        <v>245</v>
      </c>
      <c r="DG30" s="22">
        <v>0</v>
      </c>
      <c r="DH30" s="22">
        <v>0</v>
      </c>
      <c r="DI30" s="22">
        <f t="shared" si="8"/>
        <v>6516.2999999999993</v>
      </c>
      <c r="DJ30" s="22">
        <f t="shared" si="9"/>
        <v>0</v>
      </c>
      <c r="DK30" s="22">
        <v>9466.2999999999993</v>
      </c>
      <c r="DL30" s="22">
        <v>2468</v>
      </c>
      <c r="DM30" s="22">
        <v>0</v>
      </c>
      <c r="DN30" s="22">
        <v>0</v>
      </c>
      <c r="DO30" s="22">
        <v>2950</v>
      </c>
      <c r="DP30" s="22">
        <v>2468</v>
      </c>
    </row>
    <row r="31" spans="1:120" x14ac:dyDescent="0.3">
      <c r="A31" s="20">
        <v>22</v>
      </c>
      <c r="B31" s="25" t="s">
        <v>62</v>
      </c>
      <c r="C31" s="22">
        <f t="shared" si="2"/>
        <v>219721.37609999999</v>
      </c>
      <c r="D31" s="22">
        <f t="shared" si="3"/>
        <v>37302.249499999998</v>
      </c>
      <c r="E31" s="22">
        <f t="shared" si="4"/>
        <v>211262</v>
      </c>
      <c r="F31" s="22">
        <f t="shared" si="5"/>
        <v>28858.107499999998</v>
      </c>
      <c r="G31" s="22">
        <f t="shared" si="6"/>
        <v>50459.376100000001</v>
      </c>
      <c r="H31" s="22">
        <f t="shared" si="7"/>
        <v>8444.1420000000016</v>
      </c>
      <c r="I31" s="22">
        <v>66841.8</v>
      </c>
      <c r="J31" s="22">
        <v>13287.083000000001</v>
      </c>
      <c r="K31" s="22">
        <v>33487.376100000001</v>
      </c>
      <c r="L31" s="22">
        <v>8229.6650000000009</v>
      </c>
      <c r="M31" s="22">
        <v>64571.8</v>
      </c>
      <c r="N31" s="22">
        <v>13261.083000000001</v>
      </c>
      <c r="O31" s="22">
        <v>33487.376100000001</v>
      </c>
      <c r="P31" s="22">
        <v>8229.6650000000009</v>
      </c>
      <c r="Q31" s="22">
        <v>2270</v>
      </c>
      <c r="R31" s="22">
        <v>26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8000</v>
      </c>
      <c r="AD31" s="22">
        <v>574.98</v>
      </c>
      <c r="AE31" s="22">
        <v>-2200</v>
      </c>
      <c r="AF31" s="22">
        <v>214.477</v>
      </c>
      <c r="AG31" s="22">
        <v>0</v>
      </c>
      <c r="AH31" s="22">
        <v>0</v>
      </c>
      <c r="AI31" s="22">
        <v>3800</v>
      </c>
      <c r="AJ31" s="22">
        <v>375.12700000000001</v>
      </c>
      <c r="AK31" s="22">
        <v>0</v>
      </c>
      <c r="AL31" s="22">
        <v>0</v>
      </c>
      <c r="AM31" s="22">
        <v>0</v>
      </c>
      <c r="AN31" s="22">
        <v>0</v>
      </c>
      <c r="AO31" s="22">
        <v>8000</v>
      </c>
      <c r="AP31" s="22">
        <v>574.98</v>
      </c>
      <c r="AQ31" s="22">
        <v>0</v>
      </c>
      <c r="AR31" s="22">
        <v>0</v>
      </c>
      <c r="AS31" s="22">
        <v>0</v>
      </c>
      <c r="AT31" s="22">
        <v>0</v>
      </c>
      <c r="AU31" s="22">
        <v>-6000</v>
      </c>
      <c r="AV31" s="22">
        <v>-160.65</v>
      </c>
      <c r="AW31" s="22">
        <v>8942</v>
      </c>
      <c r="AX31" s="22">
        <v>2117</v>
      </c>
      <c r="AY31" s="22">
        <v>0</v>
      </c>
      <c r="AZ31" s="22">
        <v>0</v>
      </c>
      <c r="BA31" s="22">
        <v>8542</v>
      </c>
      <c r="BB31" s="22">
        <v>2117</v>
      </c>
      <c r="BC31" s="22">
        <v>0</v>
      </c>
      <c r="BD31" s="22">
        <v>0</v>
      </c>
      <c r="BE31" s="22">
        <v>400</v>
      </c>
      <c r="BF31" s="22">
        <v>0</v>
      </c>
      <c r="BG31" s="22">
        <v>0</v>
      </c>
      <c r="BH31" s="22">
        <v>0</v>
      </c>
      <c r="BI31" s="22">
        <v>7020</v>
      </c>
      <c r="BJ31" s="22">
        <v>949.14449999999999</v>
      </c>
      <c r="BK31" s="22">
        <v>19172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120</v>
      </c>
      <c r="BV31" s="22">
        <v>0</v>
      </c>
      <c r="BW31" s="22">
        <v>13000</v>
      </c>
      <c r="BX31" s="22">
        <v>0</v>
      </c>
      <c r="BY31" s="22">
        <v>6900</v>
      </c>
      <c r="BZ31" s="22">
        <v>949.14449999999999</v>
      </c>
      <c r="CA31" s="22">
        <v>6172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1990</v>
      </c>
      <c r="CL31" s="22">
        <v>214.8</v>
      </c>
      <c r="CM31" s="22">
        <v>0</v>
      </c>
      <c r="CN31" s="22">
        <v>0</v>
      </c>
      <c r="CO31" s="22">
        <v>1990</v>
      </c>
      <c r="CP31" s="22">
        <v>214.8</v>
      </c>
      <c r="CQ31" s="22">
        <v>0</v>
      </c>
      <c r="CR31" s="22">
        <v>0</v>
      </c>
      <c r="CS31" s="22">
        <v>0</v>
      </c>
      <c r="CT31" s="22">
        <v>0</v>
      </c>
      <c r="CU31" s="22">
        <v>0</v>
      </c>
      <c r="CV31" s="22">
        <v>0</v>
      </c>
      <c r="CW31" s="22">
        <v>56560</v>
      </c>
      <c r="CX31" s="22">
        <v>11065.1</v>
      </c>
      <c r="CY31" s="22">
        <v>0</v>
      </c>
      <c r="CZ31" s="22">
        <v>0</v>
      </c>
      <c r="DA31" s="22">
        <v>22500</v>
      </c>
      <c r="DB31" s="22">
        <v>1848.8</v>
      </c>
      <c r="DC31" s="22">
        <v>0</v>
      </c>
      <c r="DD31" s="22">
        <v>0</v>
      </c>
      <c r="DE31" s="22">
        <v>3000</v>
      </c>
      <c r="DF31" s="22">
        <v>600</v>
      </c>
      <c r="DG31" s="22">
        <v>0</v>
      </c>
      <c r="DH31" s="22">
        <v>0</v>
      </c>
      <c r="DI31" s="22">
        <f t="shared" si="8"/>
        <v>16908.199999999997</v>
      </c>
      <c r="DJ31" s="22">
        <f t="shared" si="9"/>
        <v>50</v>
      </c>
      <c r="DK31" s="22">
        <v>58908.2</v>
      </c>
      <c r="DL31" s="22">
        <v>50</v>
      </c>
      <c r="DM31" s="22">
        <v>0</v>
      </c>
      <c r="DN31" s="22">
        <v>0</v>
      </c>
      <c r="DO31" s="22">
        <v>42000</v>
      </c>
      <c r="DP31" s="22">
        <v>0</v>
      </c>
    </row>
    <row r="32" spans="1:120" x14ac:dyDescent="0.3">
      <c r="A32" s="20">
        <v>23</v>
      </c>
      <c r="B32" s="25" t="s">
        <v>63</v>
      </c>
      <c r="C32" s="22">
        <f t="shared" si="2"/>
        <v>154414.19519999999</v>
      </c>
      <c r="D32" s="22">
        <f t="shared" si="3"/>
        <v>32722.813999999998</v>
      </c>
      <c r="E32" s="22">
        <f t="shared" si="4"/>
        <v>149441.59999999998</v>
      </c>
      <c r="F32" s="22">
        <f t="shared" si="5"/>
        <v>28624.752</v>
      </c>
      <c r="G32" s="22">
        <f t="shared" si="6"/>
        <v>18187.995199999998</v>
      </c>
      <c r="H32" s="22">
        <f t="shared" si="7"/>
        <v>6938.0619999999999</v>
      </c>
      <c r="I32" s="22">
        <v>44513.5</v>
      </c>
      <c r="J32" s="22">
        <v>11481.42</v>
      </c>
      <c r="K32" s="22">
        <v>417</v>
      </c>
      <c r="L32" s="22">
        <v>417</v>
      </c>
      <c r="M32" s="22">
        <v>43171.1</v>
      </c>
      <c r="N32" s="22">
        <v>11200.22</v>
      </c>
      <c r="O32" s="22">
        <v>417</v>
      </c>
      <c r="P32" s="22">
        <v>417</v>
      </c>
      <c r="Q32" s="22">
        <v>1102</v>
      </c>
      <c r="R32" s="22">
        <v>236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3980</v>
      </c>
      <c r="AD32" s="22">
        <v>3074.56</v>
      </c>
      <c r="AE32" s="22">
        <v>14397.995199999999</v>
      </c>
      <c r="AF32" s="22">
        <v>5034.0619999999999</v>
      </c>
      <c r="AG32" s="22">
        <v>980</v>
      </c>
      <c r="AH32" s="22">
        <v>299.88</v>
      </c>
      <c r="AI32" s="22">
        <v>5975.2402000000002</v>
      </c>
      <c r="AJ32" s="22">
        <v>1863.1079999999999</v>
      </c>
      <c r="AK32" s="22">
        <v>0</v>
      </c>
      <c r="AL32" s="22">
        <v>0</v>
      </c>
      <c r="AM32" s="22">
        <v>0</v>
      </c>
      <c r="AN32" s="22">
        <v>0</v>
      </c>
      <c r="AO32" s="22">
        <v>3000</v>
      </c>
      <c r="AP32" s="22">
        <v>2774.68</v>
      </c>
      <c r="AQ32" s="22">
        <v>8422.7549999999992</v>
      </c>
      <c r="AR32" s="22">
        <v>3170.9540000000002</v>
      </c>
      <c r="AS32" s="22">
        <v>0</v>
      </c>
      <c r="AT32" s="22">
        <v>0</v>
      </c>
      <c r="AU32" s="22">
        <v>0</v>
      </c>
      <c r="AV32" s="22">
        <v>0</v>
      </c>
      <c r="AW32" s="22">
        <v>7090</v>
      </c>
      <c r="AX32" s="22">
        <v>843</v>
      </c>
      <c r="AY32" s="22">
        <v>0</v>
      </c>
      <c r="AZ32" s="22">
        <v>0</v>
      </c>
      <c r="BA32" s="22">
        <v>4700</v>
      </c>
      <c r="BB32" s="22">
        <v>843</v>
      </c>
      <c r="BC32" s="22">
        <v>0</v>
      </c>
      <c r="BD32" s="22">
        <v>0</v>
      </c>
      <c r="BE32" s="22">
        <v>2390</v>
      </c>
      <c r="BF32" s="22">
        <v>0</v>
      </c>
      <c r="BG32" s="22">
        <v>0</v>
      </c>
      <c r="BH32" s="22">
        <v>0</v>
      </c>
      <c r="BI32" s="22">
        <v>377.2</v>
      </c>
      <c r="BJ32" s="22">
        <v>113.572</v>
      </c>
      <c r="BK32" s="22">
        <v>2376</v>
      </c>
      <c r="BL32" s="22">
        <v>490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377.2</v>
      </c>
      <c r="BZ32" s="22">
        <v>113.572</v>
      </c>
      <c r="CA32" s="22">
        <v>2376</v>
      </c>
      <c r="CB32" s="22">
        <v>490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16400</v>
      </c>
      <c r="CL32" s="22">
        <v>4670</v>
      </c>
      <c r="CM32" s="22">
        <v>0</v>
      </c>
      <c r="CN32" s="22">
        <v>0</v>
      </c>
      <c r="CO32" s="22">
        <v>15700</v>
      </c>
      <c r="CP32" s="22">
        <v>4670</v>
      </c>
      <c r="CQ32" s="22">
        <v>0</v>
      </c>
      <c r="CR32" s="22">
        <v>0</v>
      </c>
      <c r="CS32" s="22">
        <v>13700</v>
      </c>
      <c r="CT32" s="22">
        <v>3465</v>
      </c>
      <c r="CU32" s="22">
        <v>0</v>
      </c>
      <c r="CV32" s="22">
        <v>0</v>
      </c>
      <c r="CW32" s="22">
        <v>32433.599999999999</v>
      </c>
      <c r="CX32" s="22">
        <v>5297.2</v>
      </c>
      <c r="CY32" s="22">
        <v>997</v>
      </c>
      <c r="CZ32" s="22">
        <v>997</v>
      </c>
      <c r="DA32" s="22">
        <v>16000</v>
      </c>
      <c r="DB32" s="22">
        <v>1167</v>
      </c>
      <c r="DC32" s="22">
        <v>0</v>
      </c>
      <c r="DD32" s="22">
        <v>0</v>
      </c>
      <c r="DE32" s="22">
        <v>1888</v>
      </c>
      <c r="DF32" s="22">
        <v>305</v>
      </c>
      <c r="DG32" s="22">
        <v>0</v>
      </c>
      <c r="DH32" s="22">
        <v>0</v>
      </c>
      <c r="DI32" s="22">
        <f t="shared" si="8"/>
        <v>29543.9</v>
      </c>
      <c r="DJ32" s="22">
        <f t="shared" si="9"/>
        <v>0</v>
      </c>
      <c r="DK32" s="22">
        <v>42759.3</v>
      </c>
      <c r="DL32" s="22">
        <v>2840</v>
      </c>
      <c r="DM32" s="22">
        <v>0</v>
      </c>
      <c r="DN32" s="22">
        <v>0</v>
      </c>
      <c r="DO32" s="22">
        <v>13215.4</v>
      </c>
      <c r="DP32" s="22">
        <v>2840</v>
      </c>
    </row>
    <row r="33" spans="1:120" x14ac:dyDescent="0.3">
      <c r="A33" s="20">
        <v>24</v>
      </c>
      <c r="B33" s="25" t="s">
        <v>64</v>
      </c>
      <c r="C33" s="22">
        <f t="shared" si="2"/>
        <v>263884.8173</v>
      </c>
      <c r="D33" s="22">
        <f t="shared" si="3"/>
        <v>42739.763700000003</v>
      </c>
      <c r="E33" s="22">
        <f t="shared" si="4"/>
        <v>247666.258</v>
      </c>
      <c r="F33" s="22">
        <f t="shared" si="5"/>
        <v>40827.763700000003</v>
      </c>
      <c r="G33" s="22">
        <f t="shared" si="6"/>
        <v>18218.559300000001</v>
      </c>
      <c r="H33" s="22">
        <f t="shared" si="7"/>
        <v>3912</v>
      </c>
      <c r="I33" s="22">
        <v>85704</v>
      </c>
      <c r="J33" s="22">
        <v>16976.839100000001</v>
      </c>
      <c r="K33" s="22">
        <v>7800</v>
      </c>
      <c r="L33" s="22">
        <v>0</v>
      </c>
      <c r="M33" s="22">
        <v>77311</v>
      </c>
      <c r="N33" s="22">
        <v>16653.416000000001</v>
      </c>
      <c r="O33" s="22">
        <v>7800</v>
      </c>
      <c r="P33" s="22">
        <v>0</v>
      </c>
      <c r="Q33" s="22">
        <v>7963</v>
      </c>
      <c r="R33" s="22">
        <v>323.42309999999998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6000</v>
      </c>
      <c r="AD33" s="22">
        <v>949.2</v>
      </c>
      <c r="AE33" s="22">
        <v>3611</v>
      </c>
      <c r="AF33" s="22">
        <v>1694</v>
      </c>
      <c r="AG33" s="22">
        <v>0</v>
      </c>
      <c r="AH33" s="22">
        <v>0</v>
      </c>
      <c r="AI33" s="22">
        <v>3498</v>
      </c>
      <c r="AJ33" s="22">
        <v>498</v>
      </c>
      <c r="AK33" s="22">
        <v>0</v>
      </c>
      <c r="AL33" s="22">
        <v>0</v>
      </c>
      <c r="AM33" s="22">
        <v>0</v>
      </c>
      <c r="AN33" s="22">
        <v>0</v>
      </c>
      <c r="AO33" s="22">
        <v>6000</v>
      </c>
      <c r="AP33" s="22">
        <v>949.2</v>
      </c>
      <c r="AQ33" s="22">
        <v>3113</v>
      </c>
      <c r="AR33" s="22">
        <v>1196</v>
      </c>
      <c r="AS33" s="22">
        <v>0</v>
      </c>
      <c r="AT33" s="22">
        <v>0</v>
      </c>
      <c r="AU33" s="22">
        <v>-3000</v>
      </c>
      <c r="AV33" s="22">
        <v>0</v>
      </c>
      <c r="AW33" s="22">
        <v>25708.1</v>
      </c>
      <c r="AX33" s="22">
        <v>4225</v>
      </c>
      <c r="AY33" s="22">
        <v>0</v>
      </c>
      <c r="AZ33" s="22">
        <v>0</v>
      </c>
      <c r="BA33" s="22">
        <v>25708.1</v>
      </c>
      <c r="BB33" s="22">
        <v>4225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11487</v>
      </c>
      <c r="BJ33" s="22">
        <v>2449.0976000000001</v>
      </c>
      <c r="BK33" s="22">
        <v>5000</v>
      </c>
      <c r="BL33" s="22">
        <v>790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11487</v>
      </c>
      <c r="BZ33" s="22">
        <v>2449.0976000000001</v>
      </c>
      <c r="CA33" s="22">
        <v>5000</v>
      </c>
      <c r="CB33" s="22">
        <v>790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1850</v>
      </c>
      <c r="CL33" s="22">
        <v>0</v>
      </c>
      <c r="CM33" s="22">
        <v>1607.5592999999999</v>
      </c>
      <c r="CN33" s="22">
        <v>1228</v>
      </c>
      <c r="CO33" s="22">
        <v>1650</v>
      </c>
      <c r="CP33" s="22">
        <v>0</v>
      </c>
      <c r="CQ33" s="22">
        <v>1607.5592999999999</v>
      </c>
      <c r="CR33" s="22">
        <v>1228</v>
      </c>
      <c r="CS33" s="22">
        <v>0</v>
      </c>
      <c r="CT33" s="22">
        <v>0</v>
      </c>
      <c r="CU33" s="22">
        <v>1607.5592999999999</v>
      </c>
      <c r="CV33" s="22">
        <v>1228</v>
      </c>
      <c r="CW33" s="22">
        <v>70033.899999999994</v>
      </c>
      <c r="CX33" s="22">
        <v>12002.627</v>
      </c>
      <c r="CY33" s="22">
        <v>200</v>
      </c>
      <c r="CZ33" s="22">
        <v>200</v>
      </c>
      <c r="DA33" s="22">
        <v>35000</v>
      </c>
      <c r="DB33" s="22">
        <v>1779.5</v>
      </c>
      <c r="DC33" s="22">
        <v>200</v>
      </c>
      <c r="DD33" s="22">
        <v>200</v>
      </c>
      <c r="DE33" s="22">
        <v>4500</v>
      </c>
      <c r="DF33" s="22">
        <v>2225</v>
      </c>
      <c r="DG33" s="22">
        <v>0</v>
      </c>
      <c r="DH33" s="22">
        <v>0</v>
      </c>
      <c r="DI33" s="22">
        <f t="shared" si="8"/>
        <v>40383.258000000002</v>
      </c>
      <c r="DJ33" s="22">
        <f t="shared" si="9"/>
        <v>0</v>
      </c>
      <c r="DK33" s="22">
        <v>42383.258000000002</v>
      </c>
      <c r="DL33" s="22">
        <v>2000</v>
      </c>
      <c r="DM33" s="22">
        <v>0</v>
      </c>
      <c r="DN33" s="22">
        <v>0</v>
      </c>
      <c r="DO33" s="22">
        <v>2000</v>
      </c>
      <c r="DP33" s="22">
        <v>2000</v>
      </c>
    </row>
    <row r="34" spans="1:120" x14ac:dyDescent="0.3">
      <c r="A34" s="20">
        <v>25</v>
      </c>
      <c r="B34" s="25" t="s">
        <v>65</v>
      </c>
      <c r="C34" s="22">
        <f t="shared" si="2"/>
        <v>87040.061600000001</v>
      </c>
      <c r="D34" s="22">
        <f t="shared" si="3"/>
        <v>12718.786999999998</v>
      </c>
      <c r="E34" s="22">
        <f t="shared" si="4"/>
        <v>80714.100000000006</v>
      </c>
      <c r="F34" s="22">
        <f t="shared" si="5"/>
        <v>12718.786999999998</v>
      </c>
      <c r="G34" s="22">
        <f t="shared" si="6"/>
        <v>19130.061600000001</v>
      </c>
      <c r="H34" s="22">
        <f t="shared" si="7"/>
        <v>0</v>
      </c>
      <c r="I34" s="22">
        <v>39160</v>
      </c>
      <c r="J34" s="22">
        <v>9280.2747999999992</v>
      </c>
      <c r="K34" s="22">
        <v>6700.0616</v>
      </c>
      <c r="L34" s="22">
        <v>0</v>
      </c>
      <c r="M34" s="22">
        <v>37270</v>
      </c>
      <c r="N34" s="22">
        <v>8557.3808000000008</v>
      </c>
      <c r="O34" s="22">
        <v>6700.0616</v>
      </c>
      <c r="P34" s="22">
        <v>0</v>
      </c>
      <c r="Q34" s="22">
        <v>1540</v>
      </c>
      <c r="R34" s="22">
        <v>682.09400000000005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2760</v>
      </c>
      <c r="AD34" s="22">
        <v>411</v>
      </c>
      <c r="AE34" s="22">
        <v>3100</v>
      </c>
      <c r="AF34" s="22">
        <v>0</v>
      </c>
      <c r="AG34" s="22">
        <v>1770</v>
      </c>
      <c r="AH34" s="22">
        <v>411</v>
      </c>
      <c r="AI34" s="22">
        <v>3100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990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2970</v>
      </c>
      <c r="AX34" s="22">
        <v>600</v>
      </c>
      <c r="AY34" s="22">
        <v>0</v>
      </c>
      <c r="AZ34" s="22">
        <v>0</v>
      </c>
      <c r="BA34" s="22">
        <v>2520</v>
      </c>
      <c r="BB34" s="22">
        <v>600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5470</v>
      </c>
      <c r="BJ34" s="22">
        <v>927.51220000000001</v>
      </c>
      <c r="BK34" s="22">
        <v>7100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4070</v>
      </c>
      <c r="BV34" s="22">
        <v>750</v>
      </c>
      <c r="BW34" s="22">
        <v>4000</v>
      </c>
      <c r="BX34" s="22">
        <v>0</v>
      </c>
      <c r="BY34" s="22">
        <v>1400</v>
      </c>
      <c r="BZ34" s="22">
        <v>177.51220000000001</v>
      </c>
      <c r="CA34" s="22">
        <v>3100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450</v>
      </c>
      <c r="CL34" s="22">
        <v>0</v>
      </c>
      <c r="CM34" s="22">
        <v>0</v>
      </c>
      <c r="CN34" s="22">
        <v>0</v>
      </c>
      <c r="CO34" s="22">
        <v>450</v>
      </c>
      <c r="CP34" s="22">
        <v>0</v>
      </c>
      <c r="CQ34" s="22">
        <v>0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2">
        <v>14500</v>
      </c>
      <c r="CX34" s="22">
        <v>1220</v>
      </c>
      <c r="CY34" s="22">
        <v>2230</v>
      </c>
      <c r="CZ34" s="22">
        <v>0</v>
      </c>
      <c r="DA34" s="22">
        <v>14500</v>
      </c>
      <c r="DB34" s="22">
        <v>1220</v>
      </c>
      <c r="DC34" s="22">
        <v>2230</v>
      </c>
      <c r="DD34" s="22">
        <v>0</v>
      </c>
      <c r="DE34" s="22">
        <v>1600</v>
      </c>
      <c r="DF34" s="22">
        <v>280</v>
      </c>
      <c r="DG34" s="22">
        <v>0</v>
      </c>
      <c r="DH34" s="22">
        <v>0</v>
      </c>
      <c r="DI34" s="22">
        <f t="shared" si="8"/>
        <v>1000</v>
      </c>
      <c r="DJ34" s="22">
        <f t="shared" si="9"/>
        <v>0</v>
      </c>
      <c r="DK34" s="22">
        <v>13804.1</v>
      </c>
      <c r="DL34" s="22">
        <v>0</v>
      </c>
      <c r="DM34" s="22">
        <v>0</v>
      </c>
      <c r="DN34" s="22">
        <v>0</v>
      </c>
      <c r="DO34" s="22">
        <v>12804.1</v>
      </c>
      <c r="DP34" s="22">
        <v>0</v>
      </c>
    </row>
    <row r="35" spans="1:120" x14ac:dyDescent="0.3">
      <c r="A35" s="20">
        <v>26</v>
      </c>
      <c r="B35" s="25" t="s">
        <v>66</v>
      </c>
      <c r="C35" s="22">
        <f t="shared" si="2"/>
        <v>85009.398300000001</v>
      </c>
      <c r="D35" s="22">
        <f t="shared" si="3"/>
        <v>8901.73</v>
      </c>
      <c r="E35" s="22">
        <f t="shared" si="4"/>
        <v>68185.5</v>
      </c>
      <c r="F35" s="22">
        <f t="shared" si="5"/>
        <v>8901.73</v>
      </c>
      <c r="G35" s="22">
        <f t="shared" si="6"/>
        <v>30323.898300000001</v>
      </c>
      <c r="H35" s="22">
        <f t="shared" si="7"/>
        <v>0</v>
      </c>
      <c r="I35" s="22">
        <v>33250</v>
      </c>
      <c r="J35" s="22">
        <v>7480.8010000000004</v>
      </c>
      <c r="K35" s="22">
        <v>0</v>
      </c>
      <c r="L35" s="22">
        <v>0</v>
      </c>
      <c r="M35" s="22">
        <v>31880</v>
      </c>
      <c r="N35" s="22">
        <v>7358.9639999999999</v>
      </c>
      <c r="O35" s="22">
        <v>0</v>
      </c>
      <c r="P35" s="22">
        <v>0</v>
      </c>
      <c r="Q35" s="22">
        <v>1070</v>
      </c>
      <c r="R35" s="22">
        <v>114.637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1600</v>
      </c>
      <c r="AD35" s="22">
        <v>200</v>
      </c>
      <c r="AE35" s="22">
        <v>30323.898300000001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1600</v>
      </c>
      <c r="AP35" s="22">
        <v>200</v>
      </c>
      <c r="AQ35" s="22">
        <v>30323.898300000001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1750</v>
      </c>
      <c r="AX35" s="22">
        <v>179.75</v>
      </c>
      <c r="AY35" s="22">
        <v>0</v>
      </c>
      <c r="AZ35" s="22">
        <v>0</v>
      </c>
      <c r="BA35" s="22">
        <v>1700</v>
      </c>
      <c r="BB35" s="22">
        <v>170</v>
      </c>
      <c r="BC35" s="22">
        <v>0</v>
      </c>
      <c r="BD35" s="22">
        <v>0</v>
      </c>
      <c r="BE35" s="22">
        <v>50</v>
      </c>
      <c r="BF35" s="22">
        <v>9.75</v>
      </c>
      <c r="BG35" s="22">
        <v>0</v>
      </c>
      <c r="BH35" s="22">
        <v>0</v>
      </c>
      <c r="BI35" s="22">
        <v>2400</v>
      </c>
      <c r="BJ35" s="22">
        <v>371.17899999999997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2400</v>
      </c>
      <c r="BZ35" s="22">
        <v>371.17899999999997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900</v>
      </c>
      <c r="CL35" s="22">
        <v>0</v>
      </c>
      <c r="CM35" s="22">
        <v>0</v>
      </c>
      <c r="CN35" s="22">
        <v>0</v>
      </c>
      <c r="CO35" s="22">
        <v>900</v>
      </c>
      <c r="CP35" s="22">
        <v>0</v>
      </c>
      <c r="CQ35" s="22">
        <v>0</v>
      </c>
      <c r="CR35" s="22">
        <v>0</v>
      </c>
      <c r="CS35" s="22">
        <v>0</v>
      </c>
      <c r="CT35" s="22">
        <v>0</v>
      </c>
      <c r="CU35" s="22">
        <v>0</v>
      </c>
      <c r="CV35" s="22">
        <v>0</v>
      </c>
      <c r="CW35" s="22">
        <v>13448.5</v>
      </c>
      <c r="CX35" s="22">
        <v>670</v>
      </c>
      <c r="CY35" s="22">
        <v>0</v>
      </c>
      <c r="CZ35" s="22">
        <v>0</v>
      </c>
      <c r="DA35" s="22">
        <v>13448.5</v>
      </c>
      <c r="DB35" s="22">
        <v>670</v>
      </c>
      <c r="DC35" s="22">
        <v>0</v>
      </c>
      <c r="DD35" s="22">
        <v>0</v>
      </c>
      <c r="DE35" s="22">
        <v>1200</v>
      </c>
      <c r="DF35" s="22">
        <v>0</v>
      </c>
      <c r="DG35" s="22">
        <v>0</v>
      </c>
      <c r="DH35" s="22">
        <v>0</v>
      </c>
      <c r="DI35" s="22">
        <f t="shared" si="8"/>
        <v>137</v>
      </c>
      <c r="DJ35" s="22">
        <f t="shared" si="9"/>
        <v>0</v>
      </c>
      <c r="DK35" s="22">
        <v>13637</v>
      </c>
      <c r="DL35" s="22">
        <v>0</v>
      </c>
      <c r="DM35" s="22">
        <v>0</v>
      </c>
      <c r="DN35" s="22">
        <v>0</v>
      </c>
      <c r="DO35" s="22">
        <v>13500</v>
      </c>
      <c r="DP35" s="22">
        <v>0</v>
      </c>
    </row>
    <row r="36" spans="1:120" x14ac:dyDescent="0.3">
      <c r="A36" s="20">
        <v>27</v>
      </c>
      <c r="B36" s="25" t="s">
        <v>67</v>
      </c>
      <c r="C36" s="22">
        <f t="shared" si="2"/>
        <v>218199.9492</v>
      </c>
      <c r="D36" s="22">
        <f t="shared" si="3"/>
        <v>34955.929000000004</v>
      </c>
      <c r="E36" s="22">
        <f t="shared" si="4"/>
        <v>209456.4</v>
      </c>
      <c r="F36" s="22">
        <f t="shared" si="5"/>
        <v>32303.629000000001</v>
      </c>
      <c r="G36" s="22">
        <f t="shared" si="6"/>
        <v>43199.949200000003</v>
      </c>
      <c r="H36" s="22">
        <f t="shared" si="7"/>
        <v>2652.3</v>
      </c>
      <c r="I36" s="22">
        <v>53362</v>
      </c>
      <c r="J36" s="22">
        <v>9792.3410000000003</v>
      </c>
      <c r="K36" s="22">
        <v>7440</v>
      </c>
      <c r="L36" s="22">
        <v>295</v>
      </c>
      <c r="M36" s="22">
        <v>50000</v>
      </c>
      <c r="N36" s="22">
        <v>9162.4259999999995</v>
      </c>
      <c r="O36" s="22">
        <v>7440</v>
      </c>
      <c r="P36" s="22">
        <v>295</v>
      </c>
      <c r="Q36" s="22">
        <v>3040</v>
      </c>
      <c r="R36" s="22">
        <v>579.51499999999999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4410</v>
      </c>
      <c r="AD36" s="22">
        <v>1276.288</v>
      </c>
      <c r="AE36" s="22">
        <v>27765</v>
      </c>
      <c r="AF36" s="22">
        <v>1565</v>
      </c>
      <c r="AG36" s="22">
        <v>2560</v>
      </c>
      <c r="AH36" s="22">
        <v>426.28800000000001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1850</v>
      </c>
      <c r="AP36" s="22">
        <v>850</v>
      </c>
      <c r="AQ36" s="22">
        <v>32965</v>
      </c>
      <c r="AR36" s="22">
        <v>1565</v>
      </c>
      <c r="AS36" s="22">
        <v>0</v>
      </c>
      <c r="AT36" s="22">
        <v>0</v>
      </c>
      <c r="AU36" s="22">
        <v>-5200</v>
      </c>
      <c r="AV36" s="22">
        <v>0</v>
      </c>
      <c r="AW36" s="22">
        <v>4050</v>
      </c>
      <c r="AX36" s="22">
        <v>364</v>
      </c>
      <c r="AY36" s="22">
        <v>0</v>
      </c>
      <c r="AZ36" s="22">
        <v>0</v>
      </c>
      <c r="BA36" s="22">
        <v>4000</v>
      </c>
      <c r="BB36" s="22">
        <v>364</v>
      </c>
      <c r="BC36" s="22">
        <v>0</v>
      </c>
      <c r="BD36" s="22">
        <v>0</v>
      </c>
      <c r="BE36" s="22">
        <v>50</v>
      </c>
      <c r="BF36" s="22">
        <v>0</v>
      </c>
      <c r="BG36" s="22">
        <v>0</v>
      </c>
      <c r="BH36" s="22">
        <v>0</v>
      </c>
      <c r="BI36" s="22">
        <v>950</v>
      </c>
      <c r="BJ36" s="22">
        <v>0</v>
      </c>
      <c r="BK36" s="22">
        <v>6194.9492</v>
      </c>
      <c r="BL36" s="22">
        <v>342.3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950</v>
      </c>
      <c r="BZ36" s="22">
        <v>0</v>
      </c>
      <c r="CA36" s="22">
        <v>6194.9492</v>
      </c>
      <c r="CB36" s="22">
        <v>342.3</v>
      </c>
      <c r="CC36" s="22">
        <v>0</v>
      </c>
      <c r="CD36" s="22">
        <v>0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1900</v>
      </c>
      <c r="CL36" s="22">
        <v>0</v>
      </c>
      <c r="CM36" s="22">
        <v>1800</v>
      </c>
      <c r="CN36" s="22">
        <v>450</v>
      </c>
      <c r="CO36" s="22">
        <v>1900</v>
      </c>
      <c r="CP36" s="22">
        <v>0</v>
      </c>
      <c r="CQ36" s="22">
        <v>1800</v>
      </c>
      <c r="CR36" s="22">
        <v>450</v>
      </c>
      <c r="CS36" s="22">
        <v>0</v>
      </c>
      <c r="CT36" s="22">
        <v>0</v>
      </c>
      <c r="CU36" s="22">
        <v>0</v>
      </c>
      <c r="CV36" s="22">
        <v>0</v>
      </c>
      <c r="CW36" s="22">
        <v>98995</v>
      </c>
      <c r="CX36" s="22">
        <v>16671</v>
      </c>
      <c r="CY36" s="22">
        <v>0</v>
      </c>
      <c r="CZ36" s="22">
        <v>0</v>
      </c>
      <c r="DA36" s="22">
        <v>60500</v>
      </c>
      <c r="DB36" s="22">
        <v>10409.5</v>
      </c>
      <c r="DC36" s="22">
        <v>0</v>
      </c>
      <c r="DD36" s="22">
        <v>0</v>
      </c>
      <c r="DE36" s="22">
        <v>10000</v>
      </c>
      <c r="DF36" s="22">
        <v>4200</v>
      </c>
      <c r="DG36" s="22">
        <v>0</v>
      </c>
      <c r="DH36" s="22">
        <v>0</v>
      </c>
      <c r="DI36" s="22">
        <f t="shared" si="8"/>
        <v>1333</v>
      </c>
      <c r="DJ36" s="22">
        <f t="shared" si="9"/>
        <v>0</v>
      </c>
      <c r="DK36" s="22">
        <v>35789.4</v>
      </c>
      <c r="DL36" s="22">
        <v>0</v>
      </c>
      <c r="DM36" s="22">
        <v>0</v>
      </c>
      <c r="DN36" s="22">
        <v>0</v>
      </c>
      <c r="DO36" s="22">
        <v>34456.400000000001</v>
      </c>
      <c r="DP36" s="22">
        <v>0</v>
      </c>
    </row>
    <row r="37" spans="1:120" s="19" customFormat="1" ht="13.5" x14ac:dyDescent="0.25">
      <c r="A37" s="20">
        <v>28</v>
      </c>
      <c r="B37" s="25" t="s">
        <v>68</v>
      </c>
      <c r="C37" s="22">
        <f t="shared" si="2"/>
        <v>534091.77209999994</v>
      </c>
      <c r="D37" s="22">
        <f t="shared" si="3"/>
        <v>150459.02299999999</v>
      </c>
      <c r="E37" s="22">
        <f t="shared" si="4"/>
        <v>476848.5257</v>
      </c>
      <c r="F37" s="22">
        <f t="shared" si="5"/>
        <v>95834.532999999996</v>
      </c>
      <c r="G37" s="22">
        <f t="shared" si="6"/>
        <v>136931.74</v>
      </c>
      <c r="H37" s="22">
        <f t="shared" si="7"/>
        <v>64624.490000000005</v>
      </c>
      <c r="I37" s="22">
        <v>140990.29999999999</v>
      </c>
      <c r="J37" s="22">
        <v>32935.483999999997</v>
      </c>
      <c r="K37" s="22">
        <v>32887.535000000003</v>
      </c>
      <c r="L37" s="22">
        <v>16799.223000000002</v>
      </c>
      <c r="M37" s="22">
        <v>113481</v>
      </c>
      <c r="N37" s="22">
        <v>27701.37</v>
      </c>
      <c r="O37" s="22">
        <v>7450</v>
      </c>
      <c r="P37" s="22">
        <v>1932</v>
      </c>
      <c r="Q37" s="22">
        <v>20950</v>
      </c>
      <c r="R37" s="22">
        <v>4008.35</v>
      </c>
      <c r="S37" s="22">
        <v>25437.535</v>
      </c>
      <c r="T37" s="22">
        <v>14867.223</v>
      </c>
      <c r="U37" s="22">
        <v>4180</v>
      </c>
      <c r="V37" s="22">
        <v>717.5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27300</v>
      </c>
      <c r="AD37" s="22">
        <v>4780</v>
      </c>
      <c r="AE37" s="22">
        <v>20900</v>
      </c>
      <c r="AF37" s="22">
        <v>2425.8620000000001</v>
      </c>
      <c r="AG37" s="22">
        <v>25000</v>
      </c>
      <c r="AH37" s="22">
        <v>2932</v>
      </c>
      <c r="AI37" s="22">
        <v>7700</v>
      </c>
      <c r="AJ37" s="22">
        <v>1391</v>
      </c>
      <c r="AK37" s="22">
        <v>0</v>
      </c>
      <c r="AL37" s="22">
        <v>0</v>
      </c>
      <c r="AM37" s="22">
        <v>0</v>
      </c>
      <c r="AN37" s="22">
        <v>0</v>
      </c>
      <c r="AO37" s="22">
        <v>2300</v>
      </c>
      <c r="AP37" s="22">
        <v>1848</v>
      </c>
      <c r="AQ37" s="22">
        <v>33200</v>
      </c>
      <c r="AR37" s="22">
        <v>2100</v>
      </c>
      <c r="AS37" s="22">
        <v>0</v>
      </c>
      <c r="AT37" s="22">
        <v>0</v>
      </c>
      <c r="AU37" s="22">
        <v>-20000</v>
      </c>
      <c r="AV37" s="22">
        <v>-1065.1379999999999</v>
      </c>
      <c r="AW37" s="22">
        <v>0</v>
      </c>
      <c r="AX37" s="22">
        <v>0</v>
      </c>
      <c r="AY37" s="22">
        <v>5840</v>
      </c>
      <c r="AZ37" s="22">
        <v>0</v>
      </c>
      <c r="BA37" s="22">
        <v>0</v>
      </c>
      <c r="BB37" s="22">
        <v>0</v>
      </c>
      <c r="BC37" s="22">
        <v>5840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65000</v>
      </c>
      <c r="BJ37" s="22">
        <v>20803.170999999998</v>
      </c>
      <c r="BK37" s="22">
        <v>44590</v>
      </c>
      <c r="BL37" s="22">
        <v>27785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36690</v>
      </c>
      <c r="BX37" s="22">
        <v>24990</v>
      </c>
      <c r="BY37" s="22">
        <v>10000</v>
      </c>
      <c r="BZ37" s="22">
        <v>3722.4389999999999</v>
      </c>
      <c r="CA37" s="22">
        <v>7900</v>
      </c>
      <c r="CB37" s="22">
        <v>2795</v>
      </c>
      <c r="CC37" s="22">
        <v>55000</v>
      </c>
      <c r="CD37" s="22">
        <v>17080.732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8750</v>
      </c>
      <c r="CL37" s="22">
        <v>1520.29</v>
      </c>
      <c r="CM37" s="22">
        <v>4800</v>
      </c>
      <c r="CN37" s="22">
        <v>0</v>
      </c>
      <c r="CO37" s="22">
        <v>8250</v>
      </c>
      <c r="CP37" s="22">
        <v>1520.29</v>
      </c>
      <c r="CQ37" s="22">
        <v>0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2">
        <v>105402</v>
      </c>
      <c r="CX37" s="22">
        <v>23548.088</v>
      </c>
      <c r="CY37" s="22">
        <v>27914.205000000002</v>
      </c>
      <c r="CZ37" s="22">
        <v>17614.404999999999</v>
      </c>
      <c r="DA37" s="22">
        <v>69688</v>
      </c>
      <c r="DB37" s="22">
        <v>16400.821</v>
      </c>
      <c r="DC37" s="22">
        <v>27914.205000000002</v>
      </c>
      <c r="DD37" s="22">
        <v>17614.404999999999</v>
      </c>
      <c r="DE37" s="22">
        <v>8500</v>
      </c>
      <c r="DF37" s="22">
        <v>1530</v>
      </c>
      <c r="DG37" s="22">
        <v>0</v>
      </c>
      <c r="DH37" s="22">
        <v>0</v>
      </c>
      <c r="DI37" s="22">
        <f t="shared" si="8"/>
        <v>37037.732099999994</v>
      </c>
      <c r="DJ37" s="22">
        <f t="shared" si="9"/>
        <v>0</v>
      </c>
      <c r="DK37" s="22">
        <v>116726.2257</v>
      </c>
      <c r="DL37" s="22">
        <v>10000</v>
      </c>
      <c r="DM37" s="22">
        <v>0</v>
      </c>
      <c r="DN37" s="22">
        <v>0</v>
      </c>
      <c r="DO37" s="22">
        <v>79688.493600000002</v>
      </c>
      <c r="DP37" s="22">
        <v>10000</v>
      </c>
    </row>
    <row r="38" spans="1:120" x14ac:dyDescent="0.3">
      <c r="A38" s="20">
        <v>29</v>
      </c>
      <c r="B38" s="25" t="s">
        <v>69</v>
      </c>
      <c r="C38" s="22">
        <f t="shared" si="2"/>
        <v>183640.39</v>
      </c>
      <c r="D38" s="22">
        <f t="shared" si="3"/>
        <v>14020.024599999997</v>
      </c>
      <c r="E38" s="22">
        <f t="shared" si="4"/>
        <v>153170</v>
      </c>
      <c r="F38" s="22">
        <f t="shared" si="5"/>
        <v>23497.224599999998</v>
      </c>
      <c r="G38" s="22">
        <f t="shared" si="6"/>
        <v>30470.39</v>
      </c>
      <c r="H38" s="22">
        <f t="shared" si="7"/>
        <v>-9477.2000000000007</v>
      </c>
      <c r="I38" s="22">
        <v>91289.9</v>
      </c>
      <c r="J38" s="22">
        <v>14855.3246</v>
      </c>
      <c r="K38" s="22">
        <v>29314.875599999999</v>
      </c>
      <c r="L38" s="22">
        <v>2928.12</v>
      </c>
      <c r="M38" s="22">
        <v>75250.3</v>
      </c>
      <c r="N38" s="22">
        <v>12851.4336</v>
      </c>
      <c r="O38" s="22">
        <v>4500</v>
      </c>
      <c r="P38" s="22">
        <v>944.56</v>
      </c>
      <c r="Q38" s="22">
        <v>9245</v>
      </c>
      <c r="R38" s="22">
        <v>737.59100000000001</v>
      </c>
      <c r="S38" s="22">
        <v>12489.018</v>
      </c>
      <c r="T38" s="22">
        <v>1633.56</v>
      </c>
      <c r="U38" s="22">
        <v>600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450</v>
      </c>
      <c r="AD38" s="22">
        <v>0</v>
      </c>
      <c r="AE38" s="22">
        <v>-31500</v>
      </c>
      <c r="AF38" s="22">
        <v>-18217</v>
      </c>
      <c r="AG38" s="22">
        <v>450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20000</v>
      </c>
      <c r="AR38" s="22">
        <v>0</v>
      </c>
      <c r="AS38" s="22">
        <v>0</v>
      </c>
      <c r="AT38" s="22">
        <v>0</v>
      </c>
      <c r="AU38" s="22">
        <v>-51500</v>
      </c>
      <c r="AV38" s="22">
        <v>-18217</v>
      </c>
      <c r="AW38" s="22">
        <v>3100</v>
      </c>
      <c r="AX38" s="22">
        <v>0</v>
      </c>
      <c r="AY38" s="22">
        <v>0</v>
      </c>
      <c r="AZ38" s="22">
        <v>0</v>
      </c>
      <c r="BA38" s="22">
        <v>2600</v>
      </c>
      <c r="BB38" s="22">
        <v>0</v>
      </c>
      <c r="BC38" s="22">
        <v>0</v>
      </c>
      <c r="BD38" s="22">
        <v>0</v>
      </c>
      <c r="BE38" s="22">
        <v>500</v>
      </c>
      <c r="BF38" s="22">
        <v>0</v>
      </c>
      <c r="BG38" s="22">
        <v>0</v>
      </c>
      <c r="BH38" s="22">
        <v>0</v>
      </c>
      <c r="BI38" s="22">
        <v>25000</v>
      </c>
      <c r="BJ38" s="22">
        <v>4397.3</v>
      </c>
      <c r="BK38" s="22">
        <v>15942.93</v>
      </c>
      <c r="BL38" s="22">
        <v>2011.68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0</v>
      </c>
      <c r="BW38" s="22">
        <v>7500</v>
      </c>
      <c r="BX38" s="22">
        <v>975</v>
      </c>
      <c r="BY38" s="22">
        <v>0</v>
      </c>
      <c r="BZ38" s="22">
        <v>0</v>
      </c>
      <c r="CA38" s="22">
        <v>8442.93</v>
      </c>
      <c r="CB38" s="22">
        <v>1036.68</v>
      </c>
      <c r="CC38" s="22">
        <v>25000</v>
      </c>
      <c r="CD38" s="22">
        <v>4397.3</v>
      </c>
      <c r="CE38" s="22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1800</v>
      </c>
      <c r="CL38" s="22">
        <v>850</v>
      </c>
      <c r="CM38" s="22">
        <v>16300</v>
      </c>
      <c r="CN38" s="22">
        <v>3800</v>
      </c>
      <c r="CO38" s="22">
        <v>1800</v>
      </c>
      <c r="CP38" s="22">
        <v>850</v>
      </c>
      <c r="CQ38" s="22">
        <v>16300</v>
      </c>
      <c r="CR38" s="22">
        <v>3800</v>
      </c>
      <c r="CS38" s="22">
        <v>0</v>
      </c>
      <c r="CT38" s="22">
        <v>0</v>
      </c>
      <c r="CU38" s="22">
        <v>0</v>
      </c>
      <c r="CV38" s="22">
        <v>0</v>
      </c>
      <c r="CW38" s="22">
        <v>13900</v>
      </c>
      <c r="CX38" s="22">
        <v>3124.6</v>
      </c>
      <c r="CY38" s="22">
        <v>0</v>
      </c>
      <c r="CZ38" s="22">
        <v>0</v>
      </c>
      <c r="DA38" s="22">
        <v>13000</v>
      </c>
      <c r="DB38" s="22">
        <v>3034.6</v>
      </c>
      <c r="DC38" s="22">
        <v>0</v>
      </c>
      <c r="DD38" s="22">
        <v>0</v>
      </c>
      <c r="DE38" s="22">
        <v>3060</v>
      </c>
      <c r="DF38" s="22">
        <v>270</v>
      </c>
      <c r="DG38" s="22">
        <v>0</v>
      </c>
      <c r="DH38" s="22">
        <v>0</v>
      </c>
      <c r="DI38" s="22">
        <f t="shared" si="8"/>
        <v>14382.6844</v>
      </c>
      <c r="DJ38" s="22">
        <f t="shared" si="9"/>
        <v>0</v>
      </c>
      <c r="DK38" s="22">
        <v>13970.1</v>
      </c>
      <c r="DL38" s="22">
        <v>0</v>
      </c>
      <c r="DM38" s="22">
        <v>412.58440000000002</v>
      </c>
      <c r="DN38" s="22">
        <v>0</v>
      </c>
      <c r="DO38" s="22">
        <v>0</v>
      </c>
      <c r="DP38" s="22">
        <v>0</v>
      </c>
    </row>
    <row r="39" spans="1:120" s="19" customFormat="1" ht="13.5" x14ac:dyDescent="0.25">
      <c r="A39" s="20">
        <v>30</v>
      </c>
      <c r="B39" s="25" t="s">
        <v>70</v>
      </c>
      <c r="C39" s="22">
        <f t="shared" si="2"/>
        <v>560191.4902</v>
      </c>
      <c r="D39" s="22">
        <f t="shared" si="3"/>
        <v>63256.666500000007</v>
      </c>
      <c r="E39" s="22">
        <f t="shared" si="4"/>
        <v>492032.8</v>
      </c>
      <c r="F39" s="22">
        <f t="shared" si="5"/>
        <v>61804.083100000003</v>
      </c>
      <c r="G39" s="22">
        <f t="shared" si="6"/>
        <v>68158.690199999997</v>
      </c>
      <c r="H39" s="22">
        <f t="shared" si="7"/>
        <v>1452.5834</v>
      </c>
      <c r="I39" s="22">
        <v>107206</v>
      </c>
      <c r="J39" s="22">
        <v>18374.965899999999</v>
      </c>
      <c r="K39" s="22">
        <v>0</v>
      </c>
      <c r="L39" s="22">
        <v>0</v>
      </c>
      <c r="M39" s="22">
        <v>84565</v>
      </c>
      <c r="N39" s="22">
        <v>17514.655999999999</v>
      </c>
      <c r="O39" s="22">
        <v>0</v>
      </c>
      <c r="P39" s="22">
        <v>0</v>
      </c>
      <c r="Q39" s="22">
        <v>14484</v>
      </c>
      <c r="R39" s="22">
        <v>740.6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3600</v>
      </c>
      <c r="AD39" s="22">
        <v>0</v>
      </c>
      <c r="AE39" s="22">
        <v>66408.690199999997</v>
      </c>
      <c r="AF39" s="22">
        <v>-286.642</v>
      </c>
      <c r="AG39" s="22">
        <v>300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3300</v>
      </c>
      <c r="AP39" s="22">
        <v>0</v>
      </c>
      <c r="AQ39" s="22">
        <v>66408.690199999997</v>
      </c>
      <c r="AR39" s="22">
        <v>743.2</v>
      </c>
      <c r="AS39" s="22">
        <v>0</v>
      </c>
      <c r="AT39" s="22">
        <v>0</v>
      </c>
      <c r="AU39" s="22">
        <v>0</v>
      </c>
      <c r="AV39" s="22">
        <v>-1029.8420000000001</v>
      </c>
      <c r="AW39" s="22">
        <v>64296.9</v>
      </c>
      <c r="AX39" s="22">
        <v>9768.19</v>
      </c>
      <c r="AY39" s="22">
        <v>0</v>
      </c>
      <c r="AZ39" s="22">
        <v>0</v>
      </c>
      <c r="BA39" s="22">
        <v>64296.9</v>
      </c>
      <c r="BB39" s="22">
        <v>9768.19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6000</v>
      </c>
      <c r="BJ39" s="22">
        <v>2416.9582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6000</v>
      </c>
      <c r="BZ39" s="22">
        <v>2416.9582</v>
      </c>
      <c r="CA39" s="22">
        <v>0</v>
      </c>
      <c r="CB39" s="22">
        <v>0</v>
      </c>
      <c r="CC39" s="22">
        <v>0</v>
      </c>
      <c r="CD39" s="22">
        <v>0</v>
      </c>
      <c r="CE39" s="22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32210.3</v>
      </c>
      <c r="CL39" s="22">
        <v>4946.7280000000001</v>
      </c>
      <c r="CM39" s="22">
        <v>0</v>
      </c>
      <c r="CN39" s="22">
        <v>0</v>
      </c>
      <c r="CO39" s="22">
        <v>31010.3</v>
      </c>
      <c r="CP39" s="22">
        <v>4946.7280000000001</v>
      </c>
      <c r="CQ39" s="22">
        <v>0</v>
      </c>
      <c r="CR39" s="22">
        <v>0</v>
      </c>
      <c r="CS39" s="22">
        <v>15729.7</v>
      </c>
      <c r="CT39" s="22">
        <v>2755.29</v>
      </c>
      <c r="CU39" s="22">
        <v>0</v>
      </c>
      <c r="CV39" s="22">
        <v>0</v>
      </c>
      <c r="CW39" s="22">
        <v>182999.6</v>
      </c>
      <c r="CX39" s="22">
        <v>24664.241000000002</v>
      </c>
      <c r="CY39" s="22">
        <v>1750</v>
      </c>
      <c r="CZ39" s="22">
        <v>1739.2254</v>
      </c>
      <c r="DA39" s="22">
        <v>86364.4</v>
      </c>
      <c r="DB39" s="22">
        <v>8958.5</v>
      </c>
      <c r="DC39" s="22">
        <v>1750</v>
      </c>
      <c r="DD39" s="22">
        <v>1739.2254</v>
      </c>
      <c r="DE39" s="22">
        <v>7380</v>
      </c>
      <c r="DF39" s="22">
        <v>1633</v>
      </c>
      <c r="DG39" s="22">
        <v>0</v>
      </c>
      <c r="DH39" s="22">
        <v>0</v>
      </c>
      <c r="DI39" s="22">
        <f t="shared" si="8"/>
        <v>88340</v>
      </c>
      <c r="DJ39" s="22">
        <f t="shared" si="9"/>
        <v>0</v>
      </c>
      <c r="DK39" s="22">
        <v>88340</v>
      </c>
      <c r="DL39" s="22">
        <v>0</v>
      </c>
      <c r="DM39" s="22">
        <v>0</v>
      </c>
      <c r="DN39" s="22">
        <v>0</v>
      </c>
      <c r="DO39" s="22">
        <v>0</v>
      </c>
      <c r="DP39" s="22">
        <v>0</v>
      </c>
    </row>
    <row r="40" spans="1:120" x14ac:dyDescent="0.3">
      <c r="A40" s="20">
        <v>31</v>
      </c>
      <c r="B40" s="25" t="s">
        <v>71</v>
      </c>
      <c r="C40" s="22">
        <f t="shared" si="2"/>
        <v>139370.859</v>
      </c>
      <c r="D40" s="22">
        <f t="shared" si="3"/>
        <v>34796.0357</v>
      </c>
      <c r="E40" s="22">
        <f t="shared" si="4"/>
        <v>88979</v>
      </c>
      <c r="F40" s="22">
        <f t="shared" si="5"/>
        <v>9351.3176999999996</v>
      </c>
      <c r="G40" s="22">
        <f t="shared" si="6"/>
        <v>50391.858999999997</v>
      </c>
      <c r="H40" s="22">
        <f t="shared" si="7"/>
        <v>25444.718000000001</v>
      </c>
      <c r="I40" s="22">
        <v>39316.6</v>
      </c>
      <c r="J40" s="22">
        <v>5543.5456999999997</v>
      </c>
      <c r="K40" s="22">
        <v>0</v>
      </c>
      <c r="L40" s="22">
        <v>0</v>
      </c>
      <c r="M40" s="22">
        <v>38796.6</v>
      </c>
      <c r="N40" s="22">
        <v>5532.7457000000004</v>
      </c>
      <c r="O40" s="22">
        <v>0</v>
      </c>
      <c r="P40" s="22">
        <v>0</v>
      </c>
      <c r="Q40" s="22">
        <v>520</v>
      </c>
      <c r="R40" s="22">
        <v>10.8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1200</v>
      </c>
      <c r="Z40" s="22">
        <v>0</v>
      </c>
      <c r="AA40" s="22">
        <v>0</v>
      </c>
      <c r="AB40" s="22">
        <v>0</v>
      </c>
      <c r="AC40" s="22">
        <v>2400</v>
      </c>
      <c r="AD40" s="22">
        <v>0</v>
      </c>
      <c r="AE40" s="22">
        <v>45171.858999999997</v>
      </c>
      <c r="AF40" s="22">
        <v>25174.718000000001</v>
      </c>
      <c r="AG40" s="22">
        <v>100</v>
      </c>
      <c r="AH40" s="22">
        <v>0</v>
      </c>
      <c r="AI40" s="22">
        <v>1500.019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2300</v>
      </c>
      <c r="AP40" s="22">
        <v>0</v>
      </c>
      <c r="AQ40" s="22">
        <v>43671.839999999997</v>
      </c>
      <c r="AR40" s="22">
        <v>25174.907999999999</v>
      </c>
      <c r="AS40" s="22">
        <v>0</v>
      </c>
      <c r="AT40" s="22">
        <v>0</v>
      </c>
      <c r="AU40" s="22">
        <v>0</v>
      </c>
      <c r="AV40" s="22">
        <v>-0.19</v>
      </c>
      <c r="AW40" s="22">
        <v>3438</v>
      </c>
      <c r="AX40" s="22">
        <v>80</v>
      </c>
      <c r="AY40" s="22">
        <v>0</v>
      </c>
      <c r="AZ40" s="22">
        <v>0</v>
      </c>
      <c r="BA40" s="22">
        <v>3438</v>
      </c>
      <c r="BB40" s="22">
        <v>80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1900</v>
      </c>
      <c r="BJ40" s="22">
        <v>134.21</v>
      </c>
      <c r="BK40" s="22">
        <v>270</v>
      </c>
      <c r="BL40" s="22">
        <v>270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800</v>
      </c>
      <c r="BV40" s="22">
        <v>0</v>
      </c>
      <c r="BW40" s="22">
        <v>0</v>
      </c>
      <c r="BX40" s="22">
        <v>0</v>
      </c>
      <c r="BY40" s="22">
        <v>1100</v>
      </c>
      <c r="BZ40" s="22">
        <v>134.21</v>
      </c>
      <c r="CA40" s="22">
        <v>270</v>
      </c>
      <c r="CB40" s="22">
        <v>270</v>
      </c>
      <c r="CC40" s="22">
        <v>0</v>
      </c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900</v>
      </c>
      <c r="CL40" s="22">
        <v>0</v>
      </c>
      <c r="CM40" s="22">
        <v>4950</v>
      </c>
      <c r="CN40" s="22">
        <v>0</v>
      </c>
      <c r="CO40" s="22">
        <v>900</v>
      </c>
      <c r="CP40" s="22">
        <v>0</v>
      </c>
      <c r="CQ40" s="22">
        <v>4950</v>
      </c>
      <c r="CR40" s="22">
        <v>0</v>
      </c>
      <c r="CS40" s="22">
        <v>0</v>
      </c>
      <c r="CT40" s="22">
        <v>0</v>
      </c>
      <c r="CU40" s="22">
        <v>4950</v>
      </c>
      <c r="CV40" s="22">
        <v>0</v>
      </c>
      <c r="CW40" s="22">
        <v>27268</v>
      </c>
      <c r="CX40" s="22">
        <v>3493.5619999999999</v>
      </c>
      <c r="CY40" s="22">
        <v>0</v>
      </c>
      <c r="CZ40" s="22">
        <v>0</v>
      </c>
      <c r="DA40" s="22">
        <v>27268</v>
      </c>
      <c r="DB40" s="22">
        <v>3493.5619999999999</v>
      </c>
      <c r="DC40" s="22">
        <v>0</v>
      </c>
      <c r="DD40" s="22">
        <v>0</v>
      </c>
      <c r="DE40" s="22">
        <v>1200</v>
      </c>
      <c r="DF40" s="22">
        <v>100</v>
      </c>
      <c r="DG40" s="22">
        <v>0</v>
      </c>
      <c r="DH40" s="22">
        <v>0</v>
      </c>
      <c r="DI40" s="22">
        <f t="shared" si="8"/>
        <v>11356.4</v>
      </c>
      <c r="DJ40" s="22">
        <f t="shared" si="9"/>
        <v>0</v>
      </c>
      <c r="DK40" s="22">
        <v>11356.4</v>
      </c>
      <c r="DL40" s="22">
        <v>0</v>
      </c>
      <c r="DM40" s="22">
        <v>0</v>
      </c>
      <c r="DN40" s="22">
        <v>0</v>
      </c>
      <c r="DO40" s="22">
        <v>0</v>
      </c>
      <c r="DP40" s="22">
        <v>0</v>
      </c>
    </row>
    <row r="41" spans="1:120" x14ac:dyDescent="0.3">
      <c r="A41" s="20">
        <v>32</v>
      </c>
      <c r="B41" s="25" t="s">
        <v>72</v>
      </c>
      <c r="C41" s="22">
        <f t="shared" si="2"/>
        <v>42447.766299999996</v>
      </c>
      <c r="D41" s="22">
        <f t="shared" si="3"/>
        <v>6860.2196000000004</v>
      </c>
      <c r="E41" s="22">
        <f t="shared" si="4"/>
        <v>38218.699999999997</v>
      </c>
      <c r="F41" s="22">
        <f t="shared" si="5"/>
        <v>6456.4196000000002</v>
      </c>
      <c r="G41" s="22">
        <f t="shared" si="6"/>
        <v>11272.8663</v>
      </c>
      <c r="H41" s="22">
        <f t="shared" si="7"/>
        <v>403.8</v>
      </c>
      <c r="I41" s="22">
        <v>20643</v>
      </c>
      <c r="J41" s="22">
        <v>4445.2996000000003</v>
      </c>
      <c r="K41" s="22">
        <v>100.6</v>
      </c>
      <c r="L41" s="22">
        <v>26.8</v>
      </c>
      <c r="M41" s="22">
        <v>20443</v>
      </c>
      <c r="N41" s="22">
        <v>4445.2996000000003</v>
      </c>
      <c r="O41" s="22">
        <v>100.6</v>
      </c>
      <c r="P41" s="22">
        <v>26.8</v>
      </c>
      <c r="Q41" s="22">
        <v>200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1866</v>
      </c>
      <c r="AD41" s="22">
        <v>350</v>
      </c>
      <c r="AE41" s="22">
        <v>20</v>
      </c>
      <c r="AF41" s="22">
        <v>0</v>
      </c>
      <c r="AG41" s="22">
        <v>200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1666</v>
      </c>
      <c r="AP41" s="22">
        <v>350</v>
      </c>
      <c r="AQ41" s="22">
        <v>20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594.79999999999995</v>
      </c>
      <c r="AX41" s="22">
        <v>0</v>
      </c>
      <c r="AY41" s="22">
        <v>0</v>
      </c>
      <c r="AZ41" s="22">
        <v>0</v>
      </c>
      <c r="BA41" s="22">
        <v>594.79999999999995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1150.0999999999999</v>
      </c>
      <c r="BJ41" s="22">
        <v>0</v>
      </c>
      <c r="BK41" s="22">
        <v>11152.266299999999</v>
      </c>
      <c r="BL41" s="22">
        <v>377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850.1</v>
      </c>
      <c r="BV41" s="22">
        <v>0</v>
      </c>
      <c r="BW41" s="22">
        <v>7847.0663000000004</v>
      </c>
      <c r="BX41" s="22">
        <v>0</v>
      </c>
      <c r="BY41" s="22">
        <v>300</v>
      </c>
      <c r="BZ41" s="22">
        <v>0</v>
      </c>
      <c r="CA41" s="22">
        <v>3305.2</v>
      </c>
      <c r="CB41" s="22">
        <v>377</v>
      </c>
      <c r="CC41" s="22">
        <v>0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6321</v>
      </c>
      <c r="CL41" s="22">
        <v>1591.12</v>
      </c>
      <c r="CM41" s="22">
        <v>0</v>
      </c>
      <c r="CN41" s="22">
        <v>0</v>
      </c>
      <c r="CO41" s="22">
        <v>6321</v>
      </c>
      <c r="CP41" s="22">
        <v>1591.12</v>
      </c>
      <c r="CQ41" s="22">
        <v>0</v>
      </c>
      <c r="CR41" s="22">
        <v>0</v>
      </c>
      <c r="CS41" s="22">
        <v>6321</v>
      </c>
      <c r="CT41" s="22">
        <v>1591.12</v>
      </c>
      <c r="CU41" s="22">
        <v>0</v>
      </c>
      <c r="CV41" s="22">
        <v>0</v>
      </c>
      <c r="CW41" s="22">
        <v>0</v>
      </c>
      <c r="CX41" s="22"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0</v>
      </c>
      <c r="DD41" s="22">
        <v>0</v>
      </c>
      <c r="DE41" s="22">
        <v>0</v>
      </c>
      <c r="DF41" s="22">
        <v>0</v>
      </c>
      <c r="DG41" s="22">
        <v>0</v>
      </c>
      <c r="DH41" s="22">
        <v>0</v>
      </c>
      <c r="DI41" s="22">
        <f t="shared" si="8"/>
        <v>600</v>
      </c>
      <c r="DJ41" s="22">
        <f t="shared" si="9"/>
        <v>70</v>
      </c>
      <c r="DK41" s="22">
        <v>7643.8</v>
      </c>
      <c r="DL41" s="22">
        <v>70</v>
      </c>
      <c r="DM41" s="22">
        <v>0</v>
      </c>
      <c r="DN41" s="22">
        <v>0</v>
      </c>
      <c r="DO41" s="22">
        <v>7043.8</v>
      </c>
      <c r="DP41" s="22">
        <v>0</v>
      </c>
    </row>
    <row r="42" spans="1:120" x14ac:dyDescent="0.3">
      <c r="A42" s="20">
        <v>33</v>
      </c>
      <c r="B42" s="25" t="s">
        <v>73</v>
      </c>
      <c r="C42" s="22">
        <f t="shared" ref="C42:C65" si="10">E42+G42-DO42</f>
        <v>126748.38709999999</v>
      </c>
      <c r="D42" s="22">
        <f t="shared" ref="D42:D65" si="11">F42+H42-DP42</f>
        <v>11742.1059</v>
      </c>
      <c r="E42" s="22">
        <f t="shared" ref="E42:E65" si="12">I42+U42+Y42+AC42+AW42+BI42+CG42+CK42+CW42+DE42+DK42</f>
        <v>101924.9</v>
      </c>
      <c r="F42" s="22">
        <f t="shared" ref="F42:F65" si="13">J42+V42+Z42+AD42+AX42+BJ42+CH42+CL42+CX42+DF42+DL42</f>
        <v>11742.1059</v>
      </c>
      <c r="G42" s="22">
        <f t="shared" ref="G42:G65" si="14">K42+W42+AA42+AE42+AY42+BK42+CI42+CM42+CY42+DG42+DM42</f>
        <v>24823.487099999998</v>
      </c>
      <c r="H42" s="22">
        <f t="shared" ref="H42:H65" si="15">L42+X42+AB42+AF42+AZ42+BL42+CJ42+CN42+CZ42+DH42+DN42</f>
        <v>0</v>
      </c>
      <c r="I42" s="22">
        <v>39043.9</v>
      </c>
      <c r="J42" s="22">
        <v>5235.8707999999997</v>
      </c>
      <c r="K42" s="22">
        <v>0</v>
      </c>
      <c r="L42" s="22">
        <v>0</v>
      </c>
      <c r="M42" s="22">
        <v>38093.9</v>
      </c>
      <c r="N42" s="22">
        <v>5093.8707999999997</v>
      </c>
      <c r="O42" s="22">
        <v>0</v>
      </c>
      <c r="P42" s="22">
        <v>0</v>
      </c>
      <c r="Q42" s="22">
        <v>950</v>
      </c>
      <c r="R42" s="22">
        <v>142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12901</v>
      </c>
      <c r="AD42" s="22">
        <v>3810</v>
      </c>
      <c r="AE42" s="22">
        <v>24823.487099999998</v>
      </c>
      <c r="AF42" s="22">
        <v>0</v>
      </c>
      <c r="AG42" s="22">
        <v>1410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11491</v>
      </c>
      <c r="AP42" s="22">
        <v>3810</v>
      </c>
      <c r="AQ42" s="22">
        <v>24823.487099999998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1600</v>
      </c>
      <c r="AX42" s="22">
        <v>0</v>
      </c>
      <c r="AY42" s="22">
        <v>0</v>
      </c>
      <c r="AZ42" s="22">
        <v>0</v>
      </c>
      <c r="BA42" s="22">
        <v>1600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5715</v>
      </c>
      <c r="BJ42" s="22">
        <v>594.23509999999999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2025</v>
      </c>
      <c r="BV42" s="22">
        <v>0</v>
      </c>
      <c r="BW42" s="22">
        <v>0</v>
      </c>
      <c r="BX42" s="22">
        <v>0</v>
      </c>
      <c r="BY42" s="22">
        <v>3690</v>
      </c>
      <c r="BZ42" s="22">
        <v>594.23509999999999</v>
      </c>
      <c r="CA42" s="22">
        <v>0</v>
      </c>
      <c r="CB42" s="22">
        <v>0</v>
      </c>
      <c r="CC42" s="22">
        <v>0</v>
      </c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8200</v>
      </c>
      <c r="CL42" s="22">
        <v>1286</v>
      </c>
      <c r="CM42" s="22">
        <v>0</v>
      </c>
      <c r="CN42" s="22">
        <v>0</v>
      </c>
      <c r="CO42" s="22">
        <v>8200</v>
      </c>
      <c r="CP42" s="22">
        <v>1286</v>
      </c>
      <c r="CQ42" s="22">
        <v>0</v>
      </c>
      <c r="CR42" s="22">
        <v>0</v>
      </c>
      <c r="CS42" s="22">
        <v>8200</v>
      </c>
      <c r="CT42" s="22">
        <v>1286</v>
      </c>
      <c r="CU42" s="22">
        <v>0</v>
      </c>
      <c r="CV42" s="22">
        <v>0</v>
      </c>
      <c r="CW42" s="22">
        <v>14665</v>
      </c>
      <c r="CX42" s="22">
        <v>516</v>
      </c>
      <c r="CY42" s="22">
        <v>0</v>
      </c>
      <c r="CZ42" s="22">
        <v>0</v>
      </c>
      <c r="DA42" s="22">
        <v>14665</v>
      </c>
      <c r="DB42" s="22">
        <v>516</v>
      </c>
      <c r="DC42" s="22">
        <v>0</v>
      </c>
      <c r="DD42" s="22">
        <v>0</v>
      </c>
      <c r="DE42" s="22">
        <v>0</v>
      </c>
      <c r="DF42" s="22">
        <v>0</v>
      </c>
      <c r="DG42" s="22">
        <v>0</v>
      </c>
      <c r="DH42" s="22">
        <v>0</v>
      </c>
      <c r="DI42" s="22">
        <f t="shared" ref="DI42:DI65" si="16">DK42+DM42-DO42</f>
        <v>19800</v>
      </c>
      <c r="DJ42" s="22">
        <f t="shared" ref="DJ42:DJ65" si="17">DL42+DN42-DP42</f>
        <v>300</v>
      </c>
      <c r="DK42" s="22">
        <v>19800</v>
      </c>
      <c r="DL42" s="22">
        <v>300</v>
      </c>
      <c r="DM42" s="22">
        <v>0</v>
      </c>
      <c r="DN42" s="22">
        <v>0</v>
      </c>
      <c r="DO42" s="22">
        <v>0</v>
      </c>
      <c r="DP42" s="22">
        <v>0</v>
      </c>
    </row>
    <row r="43" spans="1:120" x14ac:dyDescent="0.3">
      <c r="A43" s="20">
        <v>34</v>
      </c>
      <c r="B43" s="25" t="s">
        <v>74</v>
      </c>
      <c r="C43" s="22">
        <f t="shared" si="10"/>
        <v>316197.7023</v>
      </c>
      <c r="D43" s="22">
        <f t="shared" si="11"/>
        <v>84089.547500000001</v>
      </c>
      <c r="E43" s="22">
        <f t="shared" si="12"/>
        <v>238000</v>
      </c>
      <c r="F43" s="22">
        <f t="shared" si="13"/>
        <v>19616.404999999999</v>
      </c>
      <c r="G43" s="22">
        <f t="shared" si="14"/>
        <v>78197.702300000004</v>
      </c>
      <c r="H43" s="22">
        <f t="shared" si="15"/>
        <v>64473.142500000002</v>
      </c>
      <c r="I43" s="22">
        <v>87900</v>
      </c>
      <c r="J43" s="22">
        <v>14815.7435</v>
      </c>
      <c r="K43" s="22">
        <v>0</v>
      </c>
      <c r="L43" s="22">
        <v>0</v>
      </c>
      <c r="M43" s="22">
        <v>87900</v>
      </c>
      <c r="N43" s="22">
        <v>14815.7435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11600</v>
      </c>
      <c r="AD43" s="22">
        <v>0</v>
      </c>
      <c r="AE43" s="22">
        <v>0</v>
      </c>
      <c r="AF43" s="22">
        <v>-1586.6144999999999</v>
      </c>
      <c r="AG43" s="22">
        <v>600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11000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-1586.6144999999999</v>
      </c>
      <c r="AW43" s="22">
        <v>2500</v>
      </c>
      <c r="AX43" s="22">
        <v>580</v>
      </c>
      <c r="AY43" s="22">
        <v>0</v>
      </c>
      <c r="AZ43" s="22">
        <v>0</v>
      </c>
      <c r="BA43" s="22">
        <v>2500</v>
      </c>
      <c r="BB43" s="22">
        <v>580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61400</v>
      </c>
      <c r="BJ43" s="22">
        <v>0</v>
      </c>
      <c r="BK43" s="22">
        <v>8007.4129999999996</v>
      </c>
      <c r="BL43" s="22">
        <v>8007.4129999999996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61400</v>
      </c>
      <c r="BV43" s="22">
        <v>0</v>
      </c>
      <c r="BW43" s="22">
        <v>8007.4129999999996</v>
      </c>
      <c r="BX43" s="22">
        <v>8007.4129999999996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20500</v>
      </c>
      <c r="CL43" s="22">
        <v>2990.6615000000002</v>
      </c>
      <c r="CM43" s="22">
        <v>6469.7960000000003</v>
      </c>
      <c r="CN43" s="22">
        <v>6469.7960000000003</v>
      </c>
      <c r="CO43" s="22">
        <v>20500</v>
      </c>
      <c r="CP43" s="22">
        <v>2990.6615000000002</v>
      </c>
      <c r="CQ43" s="22">
        <v>6469.7960000000003</v>
      </c>
      <c r="CR43" s="22">
        <v>6469.7960000000003</v>
      </c>
      <c r="CS43" s="22">
        <v>20500</v>
      </c>
      <c r="CT43" s="22">
        <v>2990.6615000000002</v>
      </c>
      <c r="CU43" s="22">
        <v>6469.7960000000003</v>
      </c>
      <c r="CV43" s="22">
        <v>6469.7960000000003</v>
      </c>
      <c r="CW43" s="22">
        <v>0</v>
      </c>
      <c r="CX43" s="22">
        <v>0</v>
      </c>
      <c r="CY43" s="22">
        <v>63720.493300000002</v>
      </c>
      <c r="CZ43" s="22">
        <v>51582.548000000003</v>
      </c>
      <c r="DA43" s="22">
        <v>0</v>
      </c>
      <c r="DB43" s="22">
        <v>0</v>
      </c>
      <c r="DC43" s="22">
        <v>63720.493300000002</v>
      </c>
      <c r="DD43" s="22">
        <v>51582.548000000003</v>
      </c>
      <c r="DE43" s="22">
        <v>6500</v>
      </c>
      <c r="DF43" s="22">
        <v>1230</v>
      </c>
      <c r="DG43" s="22">
        <v>0</v>
      </c>
      <c r="DH43" s="22">
        <v>0</v>
      </c>
      <c r="DI43" s="22">
        <f t="shared" si="16"/>
        <v>47600</v>
      </c>
      <c r="DJ43" s="22">
        <f t="shared" si="17"/>
        <v>0</v>
      </c>
      <c r="DK43" s="22">
        <v>47600</v>
      </c>
      <c r="DL43" s="22">
        <v>0</v>
      </c>
      <c r="DM43" s="22">
        <v>0</v>
      </c>
      <c r="DN43" s="22">
        <v>0</v>
      </c>
      <c r="DO43" s="22">
        <v>0</v>
      </c>
      <c r="DP43" s="22">
        <v>0</v>
      </c>
    </row>
    <row r="44" spans="1:120" x14ac:dyDescent="0.3">
      <c r="A44" s="20">
        <v>35</v>
      </c>
      <c r="B44" s="25" t="s">
        <v>75</v>
      </c>
      <c r="C44" s="22">
        <f t="shared" si="10"/>
        <v>204000.00000000003</v>
      </c>
      <c r="D44" s="22">
        <f t="shared" si="11"/>
        <v>33043.616000000009</v>
      </c>
      <c r="E44" s="22">
        <f t="shared" si="12"/>
        <v>169967.54700000002</v>
      </c>
      <c r="F44" s="22">
        <f t="shared" si="13"/>
        <v>19983.967000000001</v>
      </c>
      <c r="G44" s="22">
        <f t="shared" si="14"/>
        <v>67932.453000000009</v>
      </c>
      <c r="H44" s="22">
        <f t="shared" si="15"/>
        <v>18208.129000000001</v>
      </c>
      <c r="I44" s="22">
        <v>50398.387000000002</v>
      </c>
      <c r="J44" s="22">
        <v>5990.2173000000003</v>
      </c>
      <c r="K44" s="22">
        <v>2000</v>
      </c>
      <c r="L44" s="22">
        <v>0</v>
      </c>
      <c r="M44" s="22">
        <v>47384</v>
      </c>
      <c r="N44" s="22">
        <v>5553.2173000000003</v>
      </c>
      <c r="O44" s="22">
        <v>2000</v>
      </c>
      <c r="P44" s="22">
        <v>0</v>
      </c>
      <c r="Q44" s="22">
        <v>3014.3870000000002</v>
      </c>
      <c r="R44" s="22">
        <v>437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8000</v>
      </c>
      <c r="AD44" s="22">
        <v>0</v>
      </c>
      <c r="AE44" s="22">
        <v>41932.453000000001</v>
      </c>
      <c r="AF44" s="22">
        <v>13059.648999999999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8000</v>
      </c>
      <c r="AP44" s="22">
        <v>0</v>
      </c>
      <c r="AQ44" s="22">
        <v>41932.453000000001</v>
      </c>
      <c r="AR44" s="22">
        <v>13059.648999999999</v>
      </c>
      <c r="AS44" s="22">
        <v>0</v>
      </c>
      <c r="AT44" s="22">
        <v>0</v>
      </c>
      <c r="AU44" s="22">
        <v>0</v>
      </c>
      <c r="AV44" s="22">
        <v>0</v>
      </c>
      <c r="AW44" s="22">
        <v>2619.16</v>
      </c>
      <c r="AX44" s="22">
        <v>580</v>
      </c>
      <c r="AY44" s="22">
        <v>0</v>
      </c>
      <c r="AZ44" s="22">
        <v>0</v>
      </c>
      <c r="BA44" s="22">
        <v>2619.16</v>
      </c>
      <c r="BB44" s="22">
        <v>580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8550</v>
      </c>
      <c r="BJ44" s="22">
        <v>451.77170000000001</v>
      </c>
      <c r="BK44" s="22">
        <v>24000</v>
      </c>
      <c r="BL44" s="22">
        <v>5148.4799999999996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2550</v>
      </c>
      <c r="BV44" s="22">
        <v>0</v>
      </c>
      <c r="BW44" s="22">
        <v>24000</v>
      </c>
      <c r="BX44" s="22">
        <v>5148.4799999999996</v>
      </c>
      <c r="BY44" s="22">
        <v>6000</v>
      </c>
      <c r="BZ44" s="22">
        <v>451.77170000000001</v>
      </c>
      <c r="CA44" s="22">
        <v>0</v>
      </c>
      <c r="CB44" s="22">
        <v>0</v>
      </c>
      <c r="CC44" s="22">
        <v>0</v>
      </c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22000</v>
      </c>
      <c r="CL44" s="22">
        <v>2637.7640000000001</v>
      </c>
      <c r="CM44" s="22">
        <v>0</v>
      </c>
      <c r="CN44" s="22">
        <v>0</v>
      </c>
      <c r="CO44" s="22">
        <v>22000</v>
      </c>
      <c r="CP44" s="22">
        <v>2637.7640000000001</v>
      </c>
      <c r="CQ44" s="22">
        <v>0</v>
      </c>
      <c r="CR44" s="22">
        <v>0</v>
      </c>
      <c r="CS44" s="22">
        <v>20000</v>
      </c>
      <c r="CT44" s="22">
        <v>2637.7640000000001</v>
      </c>
      <c r="CU44" s="22">
        <v>0</v>
      </c>
      <c r="CV44" s="22">
        <v>0</v>
      </c>
      <c r="CW44" s="22">
        <v>40000</v>
      </c>
      <c r="CX44" s="22">
        <v>3410.7339999999999</v>
      </c>
      <c r="CY44" s="22">
        <v>0</v>
      </c>
      <c r="CZ44" s="22">
        <v>0</v>
      </c>
      <c r="DA44" s="22">
        <v>40000</v>
      </c>
      <c r="DB44" s="22">
        <v>3410.7339999999999</v>
      </c>
      <c r="DC44" s="22">
        <v>0</v>
      </c>
      <c r="DD44" s="22">
        <v>0</v>
      </c>
      <c r="DE44" s="22">
        <v>4500</v>
      </c>
      <c r="DF44" s="22">
        <v>1765</v>
      </c>
      <c r="DG44" s="22">
        <v>0</v>
      </c>
      <c r="DH44" s="22">
        <v>0</v>
      </c>
      <c r="DI44" s="22">
        <f t="shared" si="16"/>
        <v>0</v>
      </c>
      <c r="DJ44" s="22">
        <f t="shared" si="17"/>
        <v>0</v>
      </c>
      <c r="DK44" s="22">
        <v>33900</v>
      </c>
      <c r="DL44" s="22">
        <v>5148.4799999999996</v>
      </c>
      <c r="DM44" s="22">
        <v>0</v>
      </c>
      <c r="DN44" s="22">
        <v>0</v>
      </c>
      <c r="DO44" s="22">
        <v>33900</v>
      </c>
      <c r="DP44" s="22">
        <v>5148.4799999999996</v>
      </c>
    </row>
    <row r="45" spans="1:120" x14ac:dyDescent="0.3">
      <c r="A45" s="20">
        <v>36</v>
      </c>
      <c r="B45" s="25" t="s">
        <v>76</v>
      </c>
      <c r="C45" s="22">
        <f t="shared" si="10"/>
        <v>190551.6678</v>
      </c>
      <c r="D45" s="22">
        <f t="shared" si="11"/>
        <v>13412.747700000002</v>
      </c>
      <c r="E45" s="22">
        <f t="shared" si="12"/>
        <v>154390.9</v>
      </c>
      <c r="F45" s="22">
        <f t="shared" si="13"/>
        <v>13460.600700000001</v>
      </c>
      <c r="G45" s="22">
        <f t="shared" si="14"/>
        <v>63160.767800000001</v>
      </c>
      <c r="H45" s="22">
        <f t="shared" si="15"/>
        <v>-47.853000000000002</v>
      </c>
      <c r="I45" s="22">
        <v>93965</v>
      </c>
      <c r="J45" s="22">
        <v>8495.6977999999999</v>
      </c>
      <c r="K45" s="22">
        <v>1800</v>
      </c>
      <c r="L45" s="22">
        <v>0</v>
      </c>
      <c r="M45" s="22">
        <v>56965</v>
      </c>
      <c r="N45" s="22">
        <v>8431.7327999999998</v>
      </c>
      <c r="O45" s="22">
        <v>1800</v>
      </c>
      <c r="P45" s="22">
        <v>0</v>
      </c>
      <c r="Q45" s="22">
        <v>37000</v>
      </c>
      <c r="R45" s="22">
        <v>63.965000000000003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3755</v>
      </c>
      <c r="AD45" s="22">
        <v>630</v>
      </c>
      <c r="AE45" s="22">
        <v>51260.767800000001</v>
      </c>
      <c r="AF45" s="22">
        <v>-47.853000000000002</v>
      </c>
      <c r="AG45" s="22">
        <v>655</v>
      </c>
      <c r="AH45" s="22">
        <v>0</v>
      </c>
      <c r="AI45" s="22">
        <v>5150</v>
      </c>
      <c r="AJ45" s="22">
        <v>0</v>
      </c>
      <c r="AK45" s="22">
        <v>0</v>
      </c>
      <c r="AL45" s="22">
        <v>0</v>
      </c>
      <c r="AM45" s="22">
        <v>4600</v>
      </c>
      <c r="AN45" s="22">
        <v>0</v>
      </c>
      <c r="AO45" s="22">
        <v>3100</v>
      </c>
      <c r="AP45" s="22">
        <v>630</v>
      </c>
      <c r="AQ45" s="22">
        <v>41510.767800000001</v>
      </c>
      <c r="AR45" s="22">
        <v>0</v>
      </c>
      <c r="AS45" s="22">
        <v>0</v>
      </c>
      <c r="AT45" s="22">
        <v>0</v>
      </c>
      <c r="AU45" s="22">
        <v>0</v>
      </c>
      <c r="AV45" s="22">
        <v>-47.853000000000002</v>
      </c>
      <c r="AW45" s="22">
        <v>2300</v>
      </c>
      <c r="AX45" s="22">
        <v>268</v>
      </c>
      <c r="AY45" s="22">
        <v>0</v>
      </c>
      <c r="AZ45" s="22">
        <v>0</v>
      </c>
      <c r="BA45" s="22">
        <v>2300</v>
      </c>
      <c r="BB45" s="22">
        <v>268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2710.9</v>
      </c>
      <c r="BJ45" s="22">
        <v>166.7929</v>
      </c>
      <c r="BK45" s="22">
        <v>10100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1200</v>
      </c>
      <c r="BV45" s="22">
        <v>0</v>
      </c>
      <c r="BW45" s="22">
        <v>7050</v>
      </c>
      <c r="BX45" s="22">
        <v>0</v>
      </c>
      <c r="BY45" s="22">
        <v>1510.9</v>
      </c>
      <c r="BZ45" s="22">
        <v>166.7929</v>
      </c>
      <c r="CA45" s="22">
        <v>3050</v>
      </c>
      <c r="CB45" s="22">
        <v>0</v>
      </c>
      <c r="CC45" s="22">
        <v>0</v>
      </c>
      <c r="CD45" s="22">
        <v>0</v>
      </c>
      <c r="CE45" s="22">
        <v>0</v>
      </c>
      <c r="CF45" s="22">
        <v>0</v>
      </c>
      <c r="CG45" s="22">
        <v>300</v>
      </c>
      <c r="CH45" s="22">
        <v>0</v>
      </c>
      <c r="CI45" s="22">
        <v>0</v>
      </c>
      <c r="CJ45" s="22">
        <v>0</v>
      </c>
      <c r="CK45" s="22">
        <v>20500</v>
      </c>
      <c r="CL45" s="22">
        <v>3145.11</v>
      </c>
      <c r="CM45" s="22">
        <v>0</v>
      </c>
      <c r="CN45" s="22">
        <v>0</v>
      </c>
      <c r="CO45" s="22">
        <v>20500</v>
      </c>
      <c r="CP45" s="22">
        <v>3145.11</v>
      </c>
      <c r="CQ45" s="22">
        <v>0</v>
      </c>
      <c r="CR45" s="22">
        <v>0</v>
      </c>
      <c r="CS45" s="22">
        <v>19700</v>
      </c>
      <c r="CT45" s="22">
        <v>3145.11</v>
      </c>
      <c r="CU45" s="22">
        <v>0</v>
      </c>
      <c r="CV45" s="22">
        <v>0</v>
      </c>
      <c r="CW45" s="22">
        <v>0</v>
      </c>
      <c r="CX45" s="22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0</v>
      </c>
      <c r="DD45" s="22">
        <v>0</v>
      </c>
      <c r="DE45" s="22">
        <v>0</v>
      </c>
      <c r="DF45" s="22">
        <v>0</v>
      </c>
      <c r="DG45" s="22">
        <v>0</v>
      </c>
      <c r="DH45" s="22">
        <v>0</v>
      </c>
      <c r="DI45" s="22">
        <f t="shared" si="16"/>
        <v>3860</v>
      </c>
      <c r="DJ45" s="22">
        <f t="shared" si="17"/>
        <v>755</v>
      </c>
      <c r="DK45" s="22">
        <v>30860</v>
      </c>
      <c r="DL45" s="22">
        <v>755</v>
      </c>
      <c r="DM45" s="22">
        <v>0</v>
      </c>
      <c r="DN45" s="22">
        <v>0</v>
      </c>
      <c r="DO45" s="22">
        <v>27000</v>
      </c>
      <c r="DP45" s="22">
        <v>0</v>
      </c>
    </row>
    <row r="46" spans="1:120" x14ac:dyDescent="0.3">
      <c r="A46" s="20">
        <v>37</v>
      </c>
      <c r="B46" s="25" t="s">
        <v>77</v>
      </c>
      <c r="C46" s="22">
        <f t="shared" si="10"/>
        <v>90821.60070000001</v>
      </c>
      <c r="D46" s="22">
        <f t="shared" si="11"/>
        <v>18688.5383</v>
      </c>
      <c r="E46" s="22">
        <f t="shared" si="12"/>
        <v>90356.06</v>
      </c>
      <c r="F46" s="22">
        <f t="shared" si="13"/>
        <v>18222.998299999999</v>
      </c>
      <c r="G46" s="22">
        <f t="shared" si="14"/>
        <v>6616.2206999999999</v>
      </c>
      <c r="H46" s="22">
        <f t="shared" si="15"/>
        <v>2609.7809999999999</v>
      </c>
      <c r="I46" s="22">
        <v>34164</v>
      </c>
      <c r="J46" s="22">
        <v>8517.1684000000005</v>
      </c>
      <c r="K46" s="22">
        <v>965.54070000000002</v>
      </c>
      <c r="L46" s="22">
        <v>531</v>
      </c>
      <c r="M46" s="22">
        <v>34064</v>
      </c>
      <c r="N46" s="22">
        <v>8517.1684000000005</v>
      </c>
      <c r="O46" s="22">
        <v>965.54070000000002</v>
      </c>
      <c r="P46" s="22">
        <v>531</v>
      </c>
      <c r="Q46" s="22">
        <v>100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5100</v>
      </c>
      <c r="AD46" s="22">
        <v>0</v>
      </c>
      <c r="AE46" s="22">
        <v>3800</v>
      </c>
      <c r="AF46" s="22">
        <v>228.101</v>
      </c>
      <c r="AG46" s="22">
        <v>2100</v>
      </c>
      <c r="AH46" s="22">
        <v>0</v>
      </c>
      <c r="AI46" s="22">
        <v>3800</v>
      </c>
      <c r="AJ46" s="22">
        <v>361.10500000000002</v>
      </c>
      <c r="AK46" s="22">
        <v>0</v>
      </c>
      <c r="AL46" s="22">
        <v>0</v>
      </c>
      <c r="AM46" s="22">
        <v>0</v>
      </c>
      <c r="AN46" s="22">
        <v>0</v>
      </c>
      <c r="AO46" s="22">
        <v>3000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-133.00399999999999</v>
      </c>
      <c r="AW46" s="22">
        <v>500</v>
      </c>
      <c r="AX46" s="22">
        <v>0</v>
      </c>
      <c r="AY46" s="22">
        <v>0</v>
      </c>
      <c r="AZ46" s="22">
        <v>0</v>
      </c>
      <c r="BA46" s="22">
        <v>500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4800</v>
      </c>
      <c r="BJ46" s="22">
        <v>350</v>
      </c>
      <c r="BK46" s="22">
        <v>1850.68</v>
      </c>
      <c r="BL46" s="22">
        <v>1850.68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4000</v>
      </c>
      <c r="BV46" s="22">
        <v>350</v>
      </c>
      <c r="BW46" s="22">
        <v>1850.68</v>
      </c>
      <c r="BX46" s="22">
        <v>1850.68</v>
      </c>
      <c r="BY46" s="22">
        <v>800</v>
      </c>
      <c r="BZ46" s="22">
        <v>0</v>
      </c>
      <c r="CA46" s="22">
        <v>0</v>
      </c>
      <c r="CB46" s="22">
        <v>0</v>
      </c>
      <c r="CC46" s="22">
        <v>0</v>
      </c>
      <c r="CD46" s="22">
        <v>0</v>
      </c>
      <c r="CE46" s="22">
        <v>0</v>
      </c>
      <c r="CF46" s="22">
        <v>0</v>
      </c>
      <c r="CG46" s="22">
        <v>0</v>
      </c>
      <c r="CH46" s="22">
        <v>0</v>
      </c>
      <c r="CI46" s="22">
        <v>0</v>
      </c>
      <c r="CJ46" s="22">
        <v>0</v>
      </c>
      <c r="CK46" s="22">
        <v>6872</v>
      </c>
      <c r="CL46" s="22">
        <v>1418.2099000000001</v>
      </c>
      <c r="CM46" s="22">
        <v>0</v>
      </c>
      <c r="CN46" s="22">
        <v>0</v>
      </c>
      <c r="CO46" s="22">
        <v>6872</v>
      </c>
      <c r="CP46" s="22">
        <v>1418.2099000000001</v>
      </c>
      <c r="CQ46" s="22">
        <v>0</v>
      </c>
      <c r="CR46" s="22">
        <v>0</v>
      </c>
      <c r="CS46" s="22">
        <v>6872</v>
      </c>
      <c r="CT46" s="22">
        <v>1418.2099000000001</v>
      </c>
      <c r="CU46" s="22">
        <v>0</v>
      </c>
      <c r="CV46" s="22">
        <v>0</v>
      </c>
      <c r="CW46" s="22">
        <v>26000</v>
      </c>
      <c r="CX46" s="22">
        <v>5131.3789999999999</v>
      </c>
      <c r="CY46" s="22">
        <v>0</v>
      </c>
      <c r="CZ46" s="22">
        <v>0</v>
      </c>
      <c r="DA46" s="22">
        <v>26000</v>
      </c>
      <c r="DB46" s="22">
        <v>5131.3789999999999</v>
      </c>
      <c r="DC46" s="22">
        <v>0</v>
      </c>
      <c r="DD46" s="22">
        <v>0</v>
      </c>
      <c r="DE46" s="22">
        <v>2700</v>
      </c>
      <c r="DF46" s="22">
        <v>662</v>
      </c>
      <c r="DG46" s="22">
        <v>0</v>
      </c>
      <c r="DH46" s="22">
        <v>0</v>
      </c>
      <c r="DI46" s="22">
        <f t="shared" si="16"/>
        <v>4069.3799999999992</v>
      </c>
      <c r="DJ46" s="22">
        <f t="shared" si="17"/>
        <v>0</v>
      </c>
      <c r="DK46" s="22">
        <v>10220.06</v>
      </c>
      <c r="DL46" s="22">
        <v>2144.241</v>
      </c>
      <c r="DM46" s="22">
        <v>0</v>
      </c>
      <c r="DN46" s="22">
        <v>0</v>
      </c>
      <c r="DO46" s="22">
        <v>6150.68</v>
      </c>
      <c r="DP46" s="22">
        <v>2144.241</v>
      </c>
    </row>
    <row r="47" spans="1:120" x14ac:dyDescent="0.3">
      <c r="A47" s="20">
        <v>38</v>
      </c>
      <c r="B47" s="25" t="s">
        <v>78</v>
      </c>
      <c r="C47" s="22">
        <f t="shared" si="10"/>
        <v>549733.92169999995</v>
      </c>
      <c r="D47" s="22">
        <f t="shared" si="11"/>
        <v>11480.2219</v>
      </c>
      <c r="E47" s="22">
        <f t="shared" si="12"/>
        <v>280489</v>
      </c>
      <c r="F47" s="22">
        <f t="shared" si="13"/>
        <v>10918.2219</v>
      </c>
      <c r="G47" s="22">
        <f t="shared" si="14"/>
        <v>323244.92169999995</v>
      </c>
      <c r="H47" s="22">
        <f t="shared" si="15"/>
        <v>562</v>
      </c>
      <c r="I47" s="22">
        <v>76180</v>
      </c>
      <c r="J47" s="22">
        <v>5622.8130000000001</v>
      </c>
      <c r="K47" s="22">
        <v>1126.2507000000001</v>
      </c>
      <c r="L47" s="22">
        <v>562</v>
      </c>
      <c r="M47" s="22">
        <v>67280</v>
      </c>
      <c r="N47" s="22">
        <v>5379.8130000000001</v>
      </c>
      <c r="O47" s="22">
        <v>1126.2507000000001</v>
      </c>
      <c r="P47" s="22">
        <v>562</v>
      </c>
      <c r="Q47" s="22">
        <v>8900</v>
      </c>
      <c r="R47" s="22">
        <v>243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31400</v>
      </c>
      <c r="AD47" s="22">
        <v>0</v>
      </c>
      <c r="AE47" s="22">
        <v>303118.67099999997</v>
      </c>
      <c r="AF47" s="22">
        <v>0</v>
      </c>
      <c r="AG47" s="22">
        <v>16800</v>
      </c>
      <c r="AH47" s="22">
        <v>0</v>
      </c>
      <c r="AI47" s="22">
        <v>73000</v>
      </c>
      <c r="AJ47" s="22">
        <v>0</v>
      </c>
      <c r="AK47" s="22">
        <v>1600</v>
      </c>
      <c r="AL47" s="22">
        <v>0</v>
      </c>
      <c r="AM47" s="22">
        <v>0</v>
      </c>
      <c r="AN47" s="22">
        <v>0</v>
      </c>
      <c r="AO47" s="22">
        <v>13000</v>
      </c>
      <c r="AP47" s="22">
        <v>0</v>
      </c>
      <c r="AQ47" s="22">
        <v>230118.671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4780</v>
      </c>
      <c r="AX47" s="22">
        <v>120</v>
      </c>
      <c r="AY47" s="22">
        <v>0</v>
      </c>
      <c r="AZ47" s="22">
        <v>0</v>
      </c>
      <c r="BA47" s="22">
        <v>4780</v>
      </c>
      <c r="BB47" s="22">
        <v>120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13700</v>
      </c>
      <c r="BJ47" s="22">
        <v>1629.9898000000001</v>
      </c>
      <c r="BK47" s="22">
        <v>14000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4200</v>
      </c>
      <c r="BV47" s="22">
        <v>0</v>
      </c>
      <c r="BW47" s="22">
        <v>0</v>
      </c>
      <c r="BX47" s="22">
        <v>0</v>
      </c>
      <c r="BY47" s="22">
        <v>9500</v>
      </c>
      <c r="BZ47" s="22">
        <v>1629.9898000000001</v>
      </c>
      <c r="CA47" s="22">
        <v>14000</v>
      </c>
      <c r="CB47" s="22">
        <v>0</v>
      </c>
      <c r="CC47" s="22">
        <v>0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23429</v>
      </c>
      <c r="CL47" s="22">
        <v>941.61310000000003</v>
      </c>
      <c r="CM47" s="22">
        <v>0</v>
      </c>
      <c r="CN47" s="22">
        <v>0</v>
      </c>
      <c r="CO47" s="22">
        <v>20729</v>
      </c>
      <c r="CP47" s="22">
        <v>941.61310000000003</v>
      </c>
      <c r="CQ47" s="22">
        <v>0</v>
      </c>
      <c r="CR47" s="22">
        <v>0</v>
      </c>
      <c r="CS47" s="22">
        <v>20729</v>
      </c>
      <c r="CT47" s="22">
        <v>941.61310000000003</v>
      </c>
      <c r="CU47" s="22">
        <v>0</v>
      </c>
      <c r="CV47" s="22">
        <v>0</v>
      </c>
      <c r="CW47" s="22">
        <v>72000</v>
      </c>
      <c r="CX47" s="22">
        <v>2603.806</v>
      </c>
      <c r="CY47" s="22">
        <v>5000</v>
      </c>
      <c r="CZ47" s="22">
        <v>0</v>
      </c>
      <c r="DA47" s="22">
        <v>72000</v>
      </c>
      <c r="DB47" s="22">
        <v>2603.806</v>
      </c>
      <c r="DC47" s="22">
        <v>5000</v>
      </c>
      <c r="DD47" s="22">
        <v>0</v>
      </c>
      <c r="DE47" s="22">
        <v>3000</v>
      </c>
      <c r="DF47" s="22">
        <v>0</v>
      </c>
      <c r="DG47" s="22">
        <v>0</v>
      </c>
      <c r="DH47" s="22">
        <v>0</v>
      </c>
      <c r="DI47" s="22">
        <f t="shared" si="16"/>
        <v>2000</v>
      </c>
      <c r="DJ47" s="22">
        <f t="shared" si="17"/>
        <v>0</v>
      </c>
      <c r="DK47" s="22">
        <v>56000</v>
      </c>
      <c r="DL47" s="22">
        <v>0</v>
      </c>
      <c r="DM47" s="22">
        <v>0</v>
      </c>
      <c r="DN47" s="22">
        <v>0</v>
      </c>
      <c r="DO47" s="22">
        <v>54000</v>
      </c>
      <c r="DP47" s="22">
        <v>0</v>
      </c>
    </row>
    <row r="48" spans="1:120" x14ac:dyDescent="0.3">
      <c r="A48" s="20">
        <v>39</v>
      </c>
      <c r="B48" s="25" t="s">
        <v>79</v>
      </c>
      <c r="C48" s="22">
        <f t="shared" si="10"/>
        <v>252632.31040000002</v>
      </c>
      <c r="D48" s="22">
        <f t="shared" si="11"/>
        <v>20244.642899999999</v>
      </c>
      <c r="E48" s="22">
        <f t="shared" si="12"/>
        <v>214622.7</v>
      </c>
      <c r="F48" s="22">
        <f t="shared" si="13"/>
        <v>20244.642899999999</v>
      </c>
      <c r="G48" s="22">
        <f t="shared" si="14"/>
        <v>78009.610400000005</v>
      </c>
      <c r="H48" s="22">
        <f t="shared" si="15"/>
        <v>0</v>
      </c>
      <c r="I48" s="22">
        <v>55204</v>
      </c>
      <c r="J48" s="22">
        <v>8884.6720000000005</v>
      </c>
      <c r="K48" s="22">
        <v>0</v>
      </c>
      <c r="L48" s="22">
        <v>0</v>
      </c>
      <c r="M48" s="22">
        <v>51914</v>
      </c>
      <c r="N48" s="22">
        <v>8825.4719999999998</v>
      </c>
      <c r="O48" s="22">
        <v>0</v>
      </c>
      <c r="P48" s="22">
        <v>0</v>
      </c>
      <c r="Q48" s="22">
        <v>2890</v>
      </c>
      <c r="R48" s="22">
        <v>10</v>
      </c>
      <c r="S48" s="22">
        <v>0</v>
      </c>
      <c r="T48" s="22">
        <v>0</v>
      </c>
      <c r="U48" s="22">
        <v>950</v>
      </c>
      <c r="V48" s="22">
        <v>120</v>
      </c>
      <c r="W48" s="22">
        <v>0</v>
      </c>
      <c r="X48" s="22">
        <v>0</v>
      </c>
      <c r="Y48" s="22">
        <v>3000</v>
      </c>
      <c r="Z48" s="22">
        <v>0</v>
      </c>
      <c r="AA48" s="22">
        <v>0</v>
      </c>
      <c r="AB48" s="22">
        <v>0</v>
      </c>
      <c r="AC48" s="22">
        <v>38578.699999999997</v>
      </c>
      <c r="AD48" s="22">
        <v>406.9</v>
      </c>
      <c r="AE48" s="22">
        <v>48209.610399999998</v>
      </c>
      <c r="AF48" s="22">
        <v>0</v>
      </c>
      <c r="AG48" s="22">
        <v>34178.699999999997</v>
      </c>
      <c r="AH48" s="22">
        <v>0</v>
      </c>
      <c r="AI48" s="22">
        <v>11200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4400</v>
      </c>
      <c r="AP48" s="22">
        <v>406.9</v>
      </c>
      <c r="AQ48" s="22">
        <v>37009.610399999998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1500</v>
      </c>
      <c r="AX48" s="22">
        <v>0</v>
      </c>
      <c r="AY48" s="22">
        <v>0</v>
      </c>
      <c r="AZ48" s="22">
        <v>0</v>
      </c>
      <c r="BA48" s="22">
        <v>1500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24590</v>
      </c>
      <c r="BJ48" s="22">
        <v>3739.7168999999999</v>
      </c>
      <c r="BK48" s="22">
        <v>27000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20000</v>
      </c>
      <c r="BV48" s="22">
        <v>2860.3</v>
      </c>
      <c r="BW48" s="22">
        <v>0</v>
      </c>
      <c r="BX48" s="22">
        <v>0</v>
      </c>
      <c r="BY48" s="22">
        <v>4590</v>
      </c>
      <c r="BZ48" s="22">
        <v>879.41690000000006</v>
      </c>
      <c r="CA48" s="22">
        <v>27000</v>
      </c>
      <c r="CB48" s="22">
        <v>0</v>
      </c>
      <c r="CC48" s="22">
        <v>0</v>
      </c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v>0</v>
      </c>
      <c r="CJ48" s="22">
        <v>0</v>
      </c>
      <c r="CK48" s="22">
        <v>13900</v>
      </c>
      <c r="CL48" s="22">
        <v>2209.5239999999999</v>
      </c>
      <c r="CM48" s="22">
        <v>0</v>
      </c>
      <c r="CN48" s="22">
        <v>0</v>
      </c>
      <c r="CO48" s="22">
        <v>13900</v>
      </c>
      <c r="CP48" s="22">
        <v>2209.5239999999999</v>
      </c>
      <c r="CQ48" s="22">
        <v>0</v>
      </c>
      <c r="CR48" s="22">
        <v>0</v>
      </c>
      <c r="CS48" s="22">
        <v>12000</v>
      </c>
      <c r="CT48" s="22">
        <v>2209.5239999999999</v>
      </c>
      <c r="CU48" s="22">
        <v>0</v>
      </c>
      <c r="CV48" s="22">
        <v>0</v>
      </c>
      <c r="CW48" s="22">
        <v>30000</v>
      </c>
      <c r="CX48" s="22">
        <v>2583.83</v>
      </c>
      <c r="CY48" s="22">
        <v>2800</v>
      </c>
      <c r="CZ48" s="22">
        <v>0</v>
      </c>
      <c r="DA48" s="22">
        <v>30000</v>
      </c>
      <c r="DB48" s="22">
        <v>2583.83</v>
      </c>
      <c r="DC48" s="22">
        <v>0</v>
      </c>
      <c r="DD48" s="22">
        <v>0</v>
      </c>
      <c r="DE48" s="22">
        <v>4000</v>
      </c>
      <c r="DF48" s="22">
        <v>2300</v>
      </c>
      <c r="DG48" s="22">
        <v>0</v>
      </c>
      <c r="DH48" s="22">
        <v>0</v>
      </c>
      <c r="DI48" s="22">
        <f t="shared" si="16"/>
        <v>2900</v>
      </c>
      <c r="DJ48" s="22">
        <f t="shared" si="17"/>
        <v>0</v>
      </c>
      <c r="DK48" s="22">
        <v>42900</v>
      </c>
      <c r="DL48" s="22">
        <v>0</v>
      </c>
      <c r="DM48" s="22">
        <v>0</v>
      </c>
      <c r="DN48" s="22">
        <v>0</v>
      </c>
      <c r="DO48" s="22">
        <v>40000</v>
      </c>
      <c r="DP48" s="22">
        <v>0</v>
      </c>
    </row>
    <row r="49" spans="1:120" x14ac:dyDescent="0.3">
      <c r="A49" s="20">
        <v>40</v>
      </c>
      <c r="B49" s="25" t="s">
        <v>80</v>
      </c>
      <c r="C49" s="22">
        <f t="shared" si="10"/>
        <v>369154.69709999999</v>
      </c>
      <c r="D49" s="22">
        <f t="shared" si="11"/>
        <v>23900.532499999998</v>
      </c>
      <c r="E49" s="22">
        <f t="shared" si="12"/>
        <v>286808</v>
      </c>
      <c r="F49" s="22">
        <f t="shared" si="13"/>
        <v>25663.190499999997</v>
      </c>
      <c r="G49" s="22">
        <f t="shared" si="14"/>
        <v>88346.697100000005</v>
      </c>
      <c r="H49" s="22">
        <f t="shared" si="15"/>
        <v>-1762.6579999999999</v>
      </c>
      <c r="I49" s="22">
        <v>64684</v>
      </c>
      <c r="J49" s="22">
        <v>9812.7482</v>
      </c>
      <c r="K49" s="22">
        <v>2000</v>
      </c>
      <c r="L49" s="22">
        <v>0</v>
      </c>
      <c r="M49" s="22">
        <v>54594</v>
      </c>
      <c r="N49" s="22">
        <v>8992.0481999999993</v>
      </c>
      <c r="O49" s="22">
        <v>2000</v>
      </c>
      <c r="P49" s="22">
        <v>0</v>
      </c>
      <c r="Q49" s="22">
        <v>10090</v>
      </c>
      <c r="R49" s="22">
        <v>820.7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65700</v>
      </c>
      <c r="AD49" s="22">
        <v>3848.703</v>
      </c>
      <c r="AE49" s="22">
        <v>84346.697100000005</v>
      </c>
      <c r="AF49" s="22">
        <v>-1762.6579999999999</v>
      </c>
      <c r="AG49" s="22">
        <v>52840</v>
      </c>
      <c r="AH49" s="22">
        <v>3300.703</v>
      </c>
      <c r="AI49" s="22">
        <v>1000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12860</v>
      </c>
      <c r="AP49" s="22">
        <v>548</v>
      </c>
      <c r="AQ49" s="22">
        <v>83346.697100000005</v>
      </c>
      <c r="AR49" s="22">
        <v>0</v>
      </c>
      <c r="AS49" s="22">
        <v>0</v>
      </c>
      <c r="AT49" s="22">
        <v>0</v>
      </c>
      <c r="AU49" s="22">
        <v>0</v>
      </c>
      <c r="AV49" s="22">
        <v>-1762.6579999999999</v>
      </c>
      <c r="AW49" s="22">
        <v>8800</v>
      </c>
      <c r="AX49" s="22">
        <v>0</v>
      </c>
      <c r="AY49" s="22">
        <v>0</v>
      </c>
      <c r="AZ49" s="22">
        <v>0</v>
      </c>
      <c r="BA49" s="22">
        <v>1900</v>
      </c>
      <c r="BB49" s="22">
        <v>0</v>
      </c>
      <c r="BC49" s="22">
        <v>0</v>
      </c>
      <c r="BD49" s="22">
        <v>0</v>
      </c>
      <c r="BE49" s="22">
        <v>3100</v>
      </c>
      <c r="BF49" s="22">
        <v>0</v>
      </c>
      <c r="BG49" s="22">
        <v>0</v>
      </c>
      <c r="BH49" s="22">
        <v>0</v>
      </c>
      <c r="BI49" s="22">
        <v>18760</v>
      </c>
      <c r="BJ49" s="22">
        <v>2570.2357999999999</v>
      </c>
      <c r="BK49" s="22">
        <v>2000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4160</v>
      </c>
      <c r="BV49" s="22">
        <v>0</v>
      </c>
      <c r="BW49" s="22">
        <v>1000</v>
      </c>
      <c r="BX49" s="22">
        <v>0</v>
      </c>
      <c r="BY49" s="22">
        <v>14600</v>
      </c>
      <c r="BZ49" s="22">
        <v>2570.2357999999999</v>
      </c>
      <c r="CA49" s="22">
        <v>1000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9864</v>
      </c>
      <c r="CL49" s="22">
        <v>1397.6034999999999</v>
      </c>
      <c r="CM49" s="22">
        <v>0</v>
      </c>
      <c r="CN49" s="22">
        <v>0</v>
      </c>
      <c r="CO49" s="22">
        <v>8914</v>
      </c>
      <c r="CP49" s="22">
        <v>1397.6034999999999</v>
      </c>
      <c r="CQ49" s="22">
        <v>0</v>
      </c>
      <c r="CR49" s="22">
        <v>0</v>
      </c>
      <c r="CS49" s="22">
        <v>0</v>
      </c>
      <c r="CT49" s="22">
        <v>0</v>
      </c>
      <c r="CU49" s="22">
        <v>0</v>
      </c>
      <c r="CV49" s="22">
        <v>0</v>
      </c>
      <c r="CW49" s="22">
        <v>57000</v>
      </c>
      <c r="CX49" s="22">
        <v>7868.9</v>
      </c>
      <c r="CY49" s="22">
        <v>0</v>
      </c>
      <c r="CZ49" s="22">
        <v>0</v>
      </c>
      <c r="DA49" s="22">
        <v>30000</v>
      </c>
      <c r="DB49" s="22">
        <v>3193</v>
      </c>
      <c r="DC49" s="22">
        <v>0</v>
      </c>
      <c r="DD49" s="22">
        <v>0</v>
      </c>
      <c r="DE49" s="22">
        <v>5000</v>
      </c>
      <c r="DF49" s="22">
        <v>165</v>
      </c>
      <c r="DG49" s="22">
        <v>0</v>
      </c>
      <c r="DH49" s="22">
        <v>0</v>
      </c>
      <c r="DI49" s="22">
        <f t="shared" si="16"/>
        <v>51000</v>
      </c>
      <c r="DJ49" s="22">
        <f t="shared" si="17"/>
        <v>0</v>
      </c>
      <c r="DK49" s="22">
        <v>57000</v>
      </c>
      <c r="DL49" s="22">
        <v>0</v>
      </c>
      <c r="DM49" s="22">
        <v>0</v>
      </c>
      <c r="DN49" s="22">
        <v>0</v>
      </c>
      <c r="DO49" s="22">
        <v>6000</v>
      </c>
      <c r="DP49" s="22">
        <v>0</v>
      </c>
    </row>
    <row r="50" spans="1:120" x14ac:dyDescent="0.3">
      <c r="A50" s="20">
        <v>41</v>
      </c>
      <c r="B50" s="25" t="s">
        <v>81</v>
      </c>
      <c r="C50" s="22">
        <f t="shared" si="10"/>
        <v>240065.39300000001</v>
      </c>
      <c r="D50" s="22">
        <f t="shared" si="11"/>
        <v>10564.5453</v>
      </c>
      <c r="E50" s="22">
        <f t="shared" si="12"/>
        <v>172930.4</v>
      </c>
      <c r="F50" s="22">
        <f t="shared" si="13"/>
        <v>10564.5453</v>
      </c>
      <c r="G50" s="22">
        <f t="shared" si="14"/>
        <v>100603.768</v>
      </c>
      <c r="H50" s="22">
        <f t="shared" si="15"/>
        <v>603.77499999999998</v>
      </c>
      <c r="I50" s="22">
        <v>47650</v>
      </c>
      <c r="J50" s="22">
        <v>6395.0680000000002</v>
      </c>
      <c r="K50" s="22">
        <v>0</v>
      </c>
      <c r="L50" s="22">
        <v>0</v>
      </c>
      <c r="M50" s="22">
        <v>43650</v>
      </c>
      <c r="N50" s="22">
        <v>6395.0680000000002</v>
      </c>
      <c r="O50" s="22">
        <v>0</v>
      </c>
      <c r="P50" s="22">
        <v>0</v>
      </c>
      <c r="Q50" s="22">
        <v>4000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45135</v>
      </c>
      <c r="AD50" s="22">
        <v>0</v>
      </c>
      <c r="AE50" s="22">
        <v>27000</v>
      </c>
      <c r="AF50" s="22">
        <v>0</v>
      </c>
      <c r="AG50" s="22">
        <v>35000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10135</v>
      </c>
      <c r="AP50" s="22">
        <v>0</v>
      </c>
      <c r="AQ50" s="22">
        <v>27000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3854.5</v>
      </c>
      <c r="AX50" s="22">
        <v>580</v>
      </c>
      <c r="AY50" s="22">
        <v>0</v>
      </c>
      <c r="AZ50" s="22">
        <v>0</v>
      </c>
      <c r="BA50" s="22">
        <v>3854.5</v>
      </c>
      <c r="BB50" s="22">
        <v>580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16300</v>
      </c>
      <c r="BJ50" s="22">
        <v>396.1071</v>
      </c>
      <c r="BK50" s="22">
        <v>50999.993000000002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10300</v>
      </c>
      <c r="BV50" s="22">
        <v>30.94</v>
      </c>
      <c r="BW50" s="22">
        <v>44000</v>
      </c>
      <c r="BX50" s="22">
        <v>0</v>
      </c>
      <c r="BY50" s="22">
        <v>6000</v>
      </c>
      <c r="BZ50" s="22">
        <v>365.1671</v>
      </c>
      <c r="CA50" s="22">
        <v>6999.9930000000004</v>
      </c>
      <c r="CB50" s="22">
        <v>0</v>
      </c>
      <c r="CC50" s="22">
        <v>0</v>
      </c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v>0</v>
      </c>
      <c r="CJ50" s="22">
        <v>0</v>
      </c>
      <c r="CK50" s="22">
        <v>17920</v>
      </c>
      <c r="CL50" s="22">
        <v>1929.5952</v>
      </c>
      <c r="CM50" s="22">
        <v>7603.7749999999996</v>
      </c>
      <c r="CN50" s="22">
        <v>603.77499999999998</v>
      </c>
      <c r="CO50" s="22">
        <v>17920</v>
      </c>
      <c r="CP50" s="22">
        <v>1929.5952</v>
      </c>
      <c r="CQ50" s="22">
        <v>7603.7749999999996</v>
      </c>
      <c r="CR50" s="22">
        <v>603.77499999999998</v>
      </c>
      <c r="CS50" s="22">
        <v>15920</v>
      </c>
      <c r="CT50" s="22">
        <v>1929.5952</v>
      </c>
      <c r="CU50" s="22">
        <v>7000</v>
      </c>
      <c r="CV50" s="22">
        <v>0</v>
      </c>
      <c r="CW50" s="22">
        <v>4705.8999999999996</v>
      </c>
      <c r="CX50" s="22">
        <v>0</v>
      </c>
      <c r="CY50" s="22">
        <v>15000</v>
      </c>
      <c r="CZ50" s="22">
        <v>0</v>
      </c>
      <c r="DA50" s="22">
        <v>2705.9</v>
      </c>
      <c r="DB50" s="22">
        <v>0</v>
      </c>
      <c r="DC50" s="22">
        <v>15000</v>
      </c>
      <c r="DD50" s="22">
        <v>0</v>
      </c>
      <c r="DE50" s="22">
        <v>0</v>
      </c>
      <c r="DF50" s="22">
        <v>0</v>
      </c>
      <c r="DG50" s="22">
        <v>0</v>
      </c>
      <c r="DH50" s="22">
        <v>0</v>
      </c>
      <c r="DI50" s="22">
        <f t="shared" si="16"/>
        <v>3896.2249999999985</v>
      </c>
      <c r="DJ50" s="22">
        <f t="shared" si="17"/>
        <v>660.00000000000011</v>
      </c>
      <c r="DK50" s="22">
        <v>37365</v>
      </c>
      <c r="DL50" s="22">
        <v>1263.7750000000001</v>
      </c>
      <c r="DM50" s="22">
        <v>0</v>
      </c>
      <c r="DN50" s="22">
        <v>0</v>
      </c>
      <c r="DO50" s="22">
        <v>33468.775000000001</v>
      </c>
      <c r="DP50" s="22">
        <v>603.77499999999998</v>
      </c>
    </row>
    <row r="51" spans="1:120" x14ac:dyDescent="0.3">
      <c r="A51" s="20">
        <v>42</v>
      </c>
      <c r="B51" s="25" t="s">
        <v>82</v>
      </c>
      <c r="C51" s="22">
        <f t="shared" si="10"/>
        <v>201555.8737</v>
      </c>
      <c r="D51" s="22">
        <f t="shared" si="11"/>
        <v>22197.4375</v>
      </c>
      <c r="E51" s="22">
        <f t="shared" si="12"/>
        <v>171995.6</v>
      </c>
      <c r="F51" s="22">
        <f t="shared" si="13"/>
        <v>21042.4375</v>
      </c>
      <c r="G51" s="22">
        <f t="shared" si="14"/>
        <v>59560.273699999998</v>
      </c>
      <c r="H51" s="22">
        <f t="shared" si="15"/>
        <v>1155</v>
      </c>
      <c r="I51" s="22">
        <v>60997.4</v>
      </c>
      <c r="J51" s="22">
        <v>8466.1931000000004</v>
      </c>
      <c r="K51" s="22">
        <v>1500</v>
      </c>
      <c r="L51" s="22">
        <v>1155</v>
      </c>
      <c r="M51" s="22">
        <v>57440</v>
      </c>
      <c r="N51" s="22">
        <v>8398.7931000000008</v>
      </c>
      <c r="O51" s="22">
        <v>1500</v>
      </c>
      <c r="P51" s="22">
        <v>1155</v>
      </c>
      <c r="Q51" s="22">
        <v>3557.4</v>
      </c>
      <c r="R51" s="22">
        <v>67.400000000000006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2050</v>
      </c>
      <c r="Z51" s="22">
        <v>0</v>
      </c>
      <c r="AA51" s="22">
        <v>0</v>
      </c>
      <c r="AB51" s="22">
        <v>0</v>
      </c>
      <c r="AC51" s="22">
        <v>10800</v>
      </c>
      <c r="AD51" s="22">
        <v>760.64</v>
      </c>
      <c r="AE51" s="22">
        <v>37800</v>
      </c>
      <c r="AF51" s="22">
        <v>0</v>
      </c>
      <c r="AG51" s="22">
        <v>2800</v>
      </c>
      <c r="AH51" s="22">
        <v>0</v>
      </c>
      <c r="AI51" s="22">
        <v>11800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8000</v>
      </c>
      <c r="AP51" s="22">
        <v>760.64</v>
      </c>
      <c r="AQ51" s="22">
        <v>26000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4616.3</v>
      </c>
      <c r="AX51" s="22">
        <v>1154.0999999999999</v>
      </c>
      <c r="AY51" s="22">
        <v>0</v>
      </c>
      <c r="AZ51" s="22">
        <v>0</v>
      </c>
      <c r="BA51" s="22">
        <v>4616.3</v>
      </c>
      <c r="BB51" s="22">
        <v>1154.0999999999999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12708</v>
      </c>
      <c r="BJ51" s="22">
        <v>2863.7084</v>
      </c>
      <c r="BK51" s="22">
        <v>5500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9408</v>
      </c>
      <c r="BV51" s="22">
        <v>2352</v>
      </c>
      <c r="BW51" s="22">
        <v>5500</v>
      </c>
      <c r="BX51" s="22">
        <v>0</v>
      </c>
      <c r="BY51" s="22">
        <v>3300</v>
      </c>
      <c r="BZ51" s="22">
        <v>511.70839999999998</v>
      </c>
      <c r="CA51" s="22">
        <v>0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v>0</v>
      </c>
      <c r="CJ51" s="22">
        <v>0</v>
      </c>
      <c r="CK51" s="22">
        <v>13700</v>
      </c>
      <c r="CL51" s="22">
        <v>2618.6959999999999</v>
      </c>
      <c r="CM51" s="22">
        <v>0</v>
      </c>
      <c r="CN51" s="22">
        <v>0</v>
      </c>
      <c r="CO51" s="22">
        <v>13700</v>
      </c>
      <c r="CP51" s="22">
        <v>2618.6959999999999</v>
      </c>
      <c r="CQ51" s="22">
        <v>0</v>
      </c>
      <c r="CR51" s="22">
        <v>0</v>
      </c>
      <c r="CS51" s="22">
        <v>12730</v>
      </c>
      <c r="CT51" s="22">
        <v>2196.8000000000002</v>
      </c>
      <c r="CU51" s="22">
        <v>0</v>
      </c>
      <c r="CV51" s="22">
        <v>0</v>
      </c>
      <c r="CW51" s="22">
        <v>29039</v>
      </c>
      <c r="CX51" s="22">
        <v>4199.1000000000004</v>
      </c>
      <c r="CY51" s="22">
        <v>14760.2737</v>
      </c>
      <c r="CZ51" s="22">
        <v>0</v>
      </c>
      <c r="DA51" s="22">
        <v>29039</v>
      </c>
      <c r="DB51" s="22">
        <v>4199.1000000000004</v>
      </c>
      <c r="DC51" s="22">
        <v>14760.2737</v>
      </c>
      <c r="DD51" s="22">
        <v>0</v>
      </c>
      <c r="DE51" s="22">
        <v>4000</v>
      </c>
      <c r="DF51" s="22">
        <v>980</v>
      </c>
      <c r="DG51" s="22">
        <v>0</v>
      </c>
      <c r="DH51" s="22">
        <v>0</v>
      </c>
      <c r="DI51" s="22">
        <f t="shared" si="16"/>
        <v>4084.9000000000015</v>
      </c>
      <c r="DJ51" s="22">
        <f t="shared" si="17"/>
        <v>0</v>
      </c>
      <c r="DK51" s="22">
        <v>34084.9</v>
      </c>
      <c r="DL51" s="22">
        <v>0</v>
      </c>
      <c r="DM51" s="22">
        <v>0</v>
      </c>
      <c r="DN51" s="22">
        <v>0</v>
      </c>
      <c r="DO51" s="22">
        <v>30000</v>
      </c>
      <c r="DP51" s="22">
        <v>0</v>
      </c>
    </row>
    <row r="52" spans="1:120" x14ac:dyDescent="0.3">
      <c r="A52" s="20">
        <v>43</v>
      </c>
      <c r="B52" s="25" t="s">
        <v>83</v>
      </c>
      <c r="C52" s="22">
        <f t="shared" si="10"/>
        <v>193670.51079999999</v>
      </c>
      <c r="D52" s="22">
        <f t="shared" si="11"/>
        <v>42155.3649</v>
      </c>
      <c r="E52" s="22">
        <f t="shared" si="12"/>
        <v>155133.125</v>
      </c>
      <c r="F52" s="22">
        <f t="shared" si="13"/>
        <v>18740.7327</v>
      </c>
      <c r="G52" s="22">
        <f t="shared" si="14"/>
        <v>69483.385800000004</v>
      </c>
      <c r="H52" s="22">
        <f t="shared" si="15"/>
        <v>23414.6322</v>
      </c>
      <c r="I52" s="22">
        <v>57700</v>
      </c>
      <c r="J52" s="22">
        <v>9622.9830000000002</v>
      </c>
      <c r="K52" s="22">
        <v>800</v>
      </c>
      <c r="L52" s="22">
        <v>495</v>
      </c>
      <c r="M52" s="22">
        <v>53600</v>
      </c>
      <c r="N52" s="22">
        <v>9577.7829999999994</v>
      </c>
      <c r="O52" s="22">
        <v>800</v>
      </c>
      <c r="P52" s="22">
        <v>495</v>
      </c>
      <c r="Q52" s="22">
        <v>3700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4000</v>
      </c>
      <c r="AD52" s="22">
        <v>0</v>
      </c>
      <c r="AE52" s="22">
        <v>36680.685799999999</v>
      </c>
      <c r="AF52" s="22">
        <v>-483.06779999999998</v>
      </c>
      <c r="AG52" s="22">
        <v>1000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3000</v>
      </c>
      <c r="AP52" s="22">
        <v>0</v>
      </c>
      <c r="AQ52" s="22">
        <v>37280.685799999999</v>
      </c>
      <c r="AR52" s="22">
        <v>0</v>
      </c>
      <c r="AS52" s="22">
        <v>0</v>
      </c>
      <c r="AT52" s="22">
        <v>0</v>
      </c>
      <c r="AU52" s="22">
        <v>-600</v>
      </c>
      <c r="AV52" s="22">
        <v>-483.06779999999998</v>
      </c>
      <c r="AW52" s="22">
        <v>3800</v>
      </c>
      <c r="AX52" s="22">
        <v>537</v>
      </c>
      <c r="AY52" s="22">
        <v>0</v>
      </c>
      <c r="AZ52" s="22">
        <v>0</v>
      </c>
      <c r="BA52" s="22">
        <v>2800</v>
      </c>
      <c r="BB52" s="22">
        <v>537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3800</v>
      </c>
      <c r="BJ52" s="22">
        <v>406.85359999999997</v>
      </c>
      <c r="BK52" s="22">
        <v>7600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7600</v>
      </c>
      <c r="BX52" s="22">
        <v>0</v>
      </c>
      <c r="BY52" s="22">
        <v>3800</v>
      </c>
      <c r="BZ52" s="22">
        <v>406.85359999999997</v>
      </c>
      <c r="CA52" s="22">
        <v>0</v>
      </c>
      <c r="CB52" s="22">
        <v>0</v>
      </c>
      <c r="CC52" s="22">
        <v>0</v>
      </c>
      <c r="CD52" s="22">
        <v>0</v>
      </c>
      <c r="CE52" s="22">
        <v>0</v>
      </c>
      <c r="CF52" s="22">
        <v>0</v>
      </c>
      <c r="CG52" s="22">
        <v>0</v>
      </c>
      <c r="CH52" s="22">
        <v>0</v>
      </c>
      <c r="CI52" s="22">
        <v>0</v>
      </c>
      <c r="CJ52" s="22">
        <v>0</v>
      </c>
      <c r="CK52" s="22">
        <v>14300</v>
      </c>
      <c r="CL52" s="22">
        <v>2302.8960999999999</v>
      </c>
      <c r="CM52" s="22">
        <v>24402.7</v>
      </c>
      <c r="CN52" s="22">
        <v>23402.7</v>
      </c>
      <c r="CO52" s="22">
        <v>14300</v>
      </c>
      <c r="CP52" s="22">
        <v>2302.8960999999999</v>
      </c>
      <c r="CQ52" s="22">
        <v>24402.7</v>
      </c>
      <c r="CR52" s="22">
        <v>23402.7</v>
      </c>
      <c r="CS52" s="22">
        <v>13300</v>
      </c>
      <c r="CT52" s="22">
        <v>2302.8960999999999</v>
      </c>
      <c r="CU52" s="22">
        <v>24402.7</v>
      </c>
      <c r="CV52" s="22">
        <v>23402.7</v>
      </c>
      <c r="CW52" s="22">
        <v>33000</v>
      </c>
      <c r="CX52" s="22">
        <v>4431</v>
      </c>
      <c r="CY52" s="22">
        <v>0</v>
      </c>
      <c r="CZ52" s="22">
        <v>0</v>
      </c>
      <c r="DA52" s="22">
        <v>33000</v>
      </c>
      <c r="DB52" s="22">
        <v>4431</v>
      </c>
      <c r="DC52" s="22">
        <v>0</v>
      </c>
      <c r="DD52" s="22">
        <v>0</v>
      </c>
      <c r="DE52" s="22">
        <v>3094.6</v>
      </c>
      <c r="DF52" s="22">
        <v>1440</v>
      </c>
      <c r="DG52" s="22">
        <v>0</v>
      </c>
      <c r="DH52" s="22">
        <v>0</v>
      </c>
      <c r="DI52" s="22">
        <f t="shared" si="16"/>
        <v>4492.5250000000015</v>
      </c>
      <c r="DJ52" s="22">
        <f t="shared" si="17"/>
        <v>0</v>
      </c>
      <c r="DK52" s="22">
        <v>35438.525000000001</v>
      </c>
      <c r="DL52" s="22">
        <v>0</v>
      </c>
      <c r="DM52" s="22">
        <v>0</v>
      </c>
      <c r="DN52" s="22">
        <v>0</v>
      </c>
      <c r="DO52" s="22">
        <v>30946</v>
      </c>
      <c r="DP52" s="22">
        <v>0</v>
      </c>
    </row>
    <row r="53" spans="1:120" x14ac:dyDescent="0.3">
      <c r="A53" s="20">
        <v>44</v>
      </c>
      <c r="B53" s="25" t="s">
        <v>84</v>
      </c>
      <c r="C53" s="22">
        <f t="shared" si="10"/>
        <v>170137</v>
      </c>
      <c r="D53" s="22">
        <f t="shared" si="11"/>
        <v>90324.906199999998</v>
      </c>
      <c r="E53" s="22">
        <f t="shared" si="12"/>
        <v>95524</v>
      </c>
      <c r="F53" s="22">
        <f t="shared" si="13"/>
        <v>15936.881600000001</v>
      </c>
      <c r="G53" s="22">
        <f t="shared" si="14"/>
        <v>93713</v>
      </c>
      <c r="H53" s="22">
        <f t="shared" si="15"/>
        <v>78688.024600000004</v>
      </c>
      <c r="I53" s="22">
        <v>41249.300000000003</v>
      </c>
      <c r="J53" s="22">
        <v>7755.6850000000004</v>
      </c>
      <c r="K53" s="22">
        <v>0</v>
      </c>
      <c r="L53" s="22">
        <v>0</v>
      </c>
      <c r="M53" s="22">
        <v>35109.300000000003</v>
      </c>
      <c r="N53" s="22">
        <v>6336.393</v>
      </c>
      <c r="O53" s="22">
        <v>0</v>
      </c>
      <c r="P53" s="22">
        <v>0</v>
      </c>
      <c r="Q53" s="22">
        <v>6140</v>
      </c>
      <c r="R53" s="22">
        <v>1419.2919999999999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8894.1</v>
      </c>
      <c r="AD53" s="22">
        <v>0</v>
      </c>
      <c r="AE53" s="22">
        <v>69956</v>
      </c>
      <c r="AF53" s="22">
        <v>55511.209000000003</v>
      </c>
      <c r="AG53" s="22">
        <v>1300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7594.1</v>
      </c>
      <c r="AP53" s="22">
        <v>0</v>
      </c>
      <c r="AQ53" s="22">
        <v>70056</v>
      </c>
      <c r="AR53" s="22">
        <v>55511.209000000003</v>
      </c>
      <c r="AS53" s="22">
        <v>0</v>
      </c>
      <c r="AT53" s="22">
        <v>0</v>
      </c>
      <c r="AU53" s="22">
        <v>-100</v>
      </c>
      <c r="AV53" s="22">
        <v>0</v>
      </c>
      <c r="AW53" s="22">
        <v>2275</v>
      </c>
      <c r="AX53" s="22">
        <v>0</v>
      </c>
      <c r="AY53" s="22">
        <v>0</v>
      </c>
      <c r="AZ53" s="22">
        <v>0</v>
      </c>
      <c r="BA53" s="22">
        <v>2275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10414.6</v>
      </c>
      <c r="BJ53" s="22">
        <v>2127.1966000000002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6999.6</v>
      </c>
      <c r="BV53" s="22">
        <v>871</v>
      </c>
      <c r="BW53" s="22">
        <v>0</v>
      </c>
      <c r="BX53" s="22">
        <v>0</v>
      </c>
      <c r="BY53" s="22">
        <v>3415</v>
      </c>
      <c r="BZ53" s="22">
        <v>1256.1966</v>
      </c>
      <c r="CA53" s="22">
        <v>0</v>
      </c>
      <c r="CB53" s="22">
        <v>0</v>
      </c>
      <c r="CC53" s="22">
        <v>0</v>
      </c>
      <c r="CD53" s="22">
        <v>0</v>
      </c>
      <c r="CE53" s="22">
        <v>0</v>
      </c>
      <c r="CF53" s="22">
        <v>0</v>
      </c>
      <c r="CG53" s="22">
        <v>0</v>
      </c>
      <c r="CH53" s="22">
        <v>0</v>
      </c>
      <c r="CI53" s="22">
        <v>0</v>
      </c>
      <c r="CJ53" s="22">
        <v>0</v>
      </c>
      <c r="CK53" s="22">
        <v>7791</v>
      </c>
      <c r="CL53" s="22">
        <v>1704</v>
      </c>
      <c r="CM53" s="22">
        <v>0</v>
      </c>
      <c r="CN53" s="22">
        <v>0</v>
      </c>
      <c r="CO53" s="22">
        <v>7791</v>
      </c>
      <c r="CP53" s="22">
        <v>1704</v>
      </c>
      <c r="CQ53" s="22">
        <v>0</v>
      </c>
      <c r="CR53" s="22">
        <v>0</v>
      </c>
      <c r="CS53" s="22">
        <v>6816</v>
      </c>
      <c r="CT53" s="22">
        <v>1704</v>
      </c>
      <c r="CU53" s="22">
        <v>0</v>
      </c>
      <c r="CV53" s="22">
        <v>0</v>
      </c>
      <c r="CW53" s="22">
        <v>0</v>
      </c>
      <c r="CX53" s="22">
        <v>0</v>
      </c>
      <c r="CY53" s="22">
        <v>23757</v>
      </c>
      <c r="CZ53" s="22">
        <v>23176.815600000002</v>
      </c>
      <c r="DA53" s="22">
        <v>0</v>
      </c>
      <c r="DB53" s="22">
        <v>0</v>
      </c>
      <c r="DC53" s="22">
        <v>23757</v>
      </c>
      <c r="DD53" s="22">
        <v>23176.815600000002</v>
      </c>
      <c r="DE53" s="22">
        <v>5800</v>
      </c>
      <c r="DF53" s="22">
        <v>50</v>
      </c>
      <c r="DG53" s="22">
        <v>0</v>
      </c>
      <c r="DH53" s="22">
        <v>0</v>
      </c>
      <c r="DI53" s="22">
        <f t="shared" si="16"/>
        <v>0</v>
      </c>
      <c r="DJ53" s="22">
        <f t="shared" si="17"/>
        <v>0</v>
      </c>
      <c r="DK53" s="22">
        <v>19100</v>
      </c>
      <c r="DL53" s="22">
        <v>4300</v>
      </c>
      <c r="DM53" s="22">
        <v>0</v>
      </c>
      <c r="DN53" s="22">
        <v>0</v>
      </c>
      <c r="DO53" s="22">
        <v>19100</v>
      </c>
      <c r="DP53" s="22">
        <v>4300</v>
      </c>
    </row>
    <row r="54" spans="1:120" x14ac:dyDescent="0.3">
      <c r="A54" s="20">
        <v>45</v>
      </c>
      <c r="B54" s="25" t="s">
        <v>85</v>
      </c>
      <c r="C54" s="22">
        <f t="shared" si="10"/>
        <v>192293.54960000003</v>
      </c>
      <c r="D54" s="22">
        <f t="shared" si="11"/>
        <v>16898.883600000001</v>
      </c>
      <c r="E54" s="22">
        <f t="shared" si="12"/>
        <v>143881.70000000001</v>
      </c>
      <c r="F54" s="22">
        <f t="shared" si="13"/>
        <v>15248.883599999999</v>
      </c>
      <c r="G54" s="22">
        <f t="shared" si="14"/>
        <v>48411.849600000001</v>
      </c>
      <c r="H54" s="22">
        <f t="shared" si="15"/>
        <v>1650</v>
      </c>
      <c r="I54" s="22">
        <v>60530</v>
      </c>
      <c r="J54" s="22">
        <v>11119.4836</v>
      </c>
      <c r="K54" s="22">
        <v>48411.849600000001</v>
      </c>
      <c r="L54" s="22">
        <v>1650</v>
      </c>
      <c r="M54" s="22">
        <v>50580</v>
      </c>
      <c r="N54" s="22">
        <v>9924.3135999999995</v>
      </c>
      <c r="O54" s="22">
        <v>2825</v>
      </c>
      <c r="P54" s="22">
        <v>1650</v>
      </c>
      <c r="Q54" s="22">
        <v>9700</v>
      </c>
      <c r="R54" s="22">
        <v>1149.97</v>
      </c>
      <c r="S54" s="22">
        <v>45586.849600000001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9000</v>
      </c>
      <c r="AD54" s="22">
        <v>2310</v>
      </c>
      <c r="AE54" s="22">
        <v>0</v>
      </c>
      <c r="AF54" s="22">
        <v>0</v>
      </c>
      <c r="AG54" s="22">
        <v>4000</v>
      </c>
      <c r="AH54" s="22">
        <v>1050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5000</v>
      </c>
      <c r="AP54" s="22">
        <v>1260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2500</v>
      </c>
      <c r="AX54" s="22">
        <v>624</v>
      </c>
      <c r="AY54" s="22">
        <v>0</v>
      </c>
      <c r="AZ54" s="22">
        <v>0</v>
      </c>
      <c r="BA54" s="22">
        <v>2500</v>
      </c>
      <c r="BB54" s="22">
        <v>624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4000</v>
      </c>
      <c r="BJ54" s="22">
        <v>1050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2">
        <v>0</v>
      </c>
      <c r="BU54" s="22">
        <v>4000</v>
      </c>
      <c r="BV54" s="22">
        <v>1050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22">
        <v>0</v>
      </c>
      <c r="CD54" s="22">
        <v>0</v>
      </c>
      <c r="CE54" s="22">
        <v>0</v>
      </c>
      <c r="CF54" s="22">
        <v>0</v>
      </c>
      <c r="CG54" s="22">
        <v>0</v>
      </c>
      <c r="CH54" s="22">
        <v>0</v>
      </c>
      <c r="CI54" s="22">
        <v>0</v>
      </c>
      <c r="CJ54" s="22">
        <v>0</v>
      </c>
      <c r="CK54" s="22">
        <v>1600</v>
      </c>
      <c r="CL54" s="22">
        <v>45</v>
      </c>
      <c r="CM54" s="22">
        <v>0</v>
      </c>
      <c r="CN54" s="22">
        <v>0</v>
      </c>
      <c r="CO54" s="22">
        <v>1600</v>
      </c>
      <c r="CP54" s="22">
        <v>45</v>
      </c>
      <c r="CQ54" s="22">
        <v>0</v>
      </c>
      <c r="CR54" s="22">
        <v>0</v>
      </c>
      <c r="CS54" s="22">
        <v>1100</v>
      </c>
      <c r="CT54" s="22">
        <v>0</v>
      </c>
      <c r="CU54" s="22">
        <v>0</v>
      </c>
      <c r="CV54" s="22">
        <v>0</v>
      </c>
      <c r="CW54" s="22">
        <v>34700</v>
      </c>
      <c r="CX54" s="22">
        <v>0</v>
      </c>
      <c r="CY54" s="22">
        <v>0</v>
      </c>
      <c r="CZ54" s="22">
        <v>0</v>
      </c>
      <c r="DA54" s="22">
        <v>34700</v>
      </c>
      <c r="DB54" s="22">
        <v>0</v>
      </c>
      <c r="DC54" s="22">
        <v>0</v>
      </c>
      <c r="DD54" s="22">
        <v>0</v>
      </c>
      <c r="DE54" s="22">
        <v>1000</v>
      </c>
      <c r="DF54" s="22">
        <v>100.4</v>
      </c>
      <c r="DG54" s="22">
        <v>0</v>
      </c>
      <c r="DH54" s="22">
        <v>0</v>
      </c>
      <c r="DI54" s="22">
        <f t="shared" si="16"/>
        <v>30551.7</v>
      </c>
      <c r="DJ54" s="22">
        <f t="shared" si="17"/>
        <v>0</v>
      </c>
      <c r="DK54" s="22">
        <v>30551.7</v>
      </c>
      <c r="DL54" s="22">
        <v>0</v>
      </c>
      <c r="DM54" s="22">
        <v>0</v>
      </c>
      <c r="DN54" s="22">
        <v>0</v>
      </c>
      <c r="DO54" s="22">
        <v>0</v>
      </c>
      <c r="DP54" s="22">
        <v>0</v>
      </c>
    </row>
    <row r="55" spans="1:120" x14ac:dyDescent="0.3">
      <c r="A55" s="20">
        <v>46</v>
      </c>
      <c r="B55" s="25" t="s">
        <v>86</v>
      </c>
      <c r="C55" s="22">
        <f t="shared" si="10"/>
        <v>206688.7616</v>
      </c>
      <c r="D55" s="22">
        <f t="shared" si="11"/>
        <v>19678.421600000001</v>
      </c>
      <c r="E55" s="22">
        <f t="shared" si="12"/>
        <v>175320</v>
      </c>
      <c r="F55" s="22">
        <f t="shared" si="13"/>
        <v>17401.061600000001</v>
      </c>
      <c r="G55" s="22">
        <f t="shared" si="14"/>
        <v>52568.761599999998</v>
      </c>
      <c r="H55" s="22">
        <f t="shared" si="15"/>
        <v>2277.36</v>
      </c>
      <c r="I55" s="22">
        <v>59139</v>
      </c>
      <c r="J55" s="22">
        <v>8691.0216</v>
      </c>
      <c r="K55" s="22">
        <v>2016.6615999999999</v>
      </c>
      <c r="L55" s="22">
        <v>1325.26</v>
      </c>
      <c r="M55" s="22">
        <v>52958</v>
      </c>
      <c r="N55" s="22">
        <v>8540.2216000000008</v>
      </c>
      <c r="O55" s="22">
        <v>1916.6615999999999</v>
      </c>
      <c r="P55" s="22">
        <v>1325.26</v>
      </c>
      <c r="Q55" s="22">
        <v>6181</v>
      </c>
      <c r="R55" s="22">
        <v>150.80000000000001</v>
      </c>
      <c r="S55" s="22">
        <v>100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10600</v>
      </c>
      <c r="AD55" s="22">
        <v>400</v>
      </c>
      <c r="AE55" s="22">
        <v>31800</v>
      </c>
      <c r="AF55" s="22">
        <v>0</v>
      </c>
      <c r="AG55" s="22">
        <v>8200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2400</v>
      </c>
      <c r="AP55" s="22">
        <v>400</v>
      </c>
      <c r="AQ55" s="22">
        <v>31800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3840</v>
      </c>
      <c r="AX55" s="22">
        <v>400</v>
      </c>
      <c r="AY55" s="22">
        <v>0</v>
      </c>
      <c r="AZ55" s="22">
        <v>0</v>
      </c>
      <c r="BA55" s="22">
        <v>3840</v>
      </c>
      <c r="BB55" s="22">
        <v>400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23370</v>
      </c>
      <c r="BJ55" s="22">
        <v>2500</v>
      </c>
      <c r="BK55" s="22">
        <v>18752.099999999999</v>
      </c>
      <c r="BL55" s="22">
        <v>952.1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22970</v>
      </c>
      <c r="BV55" s="22">
        <v>2500</v>
      </c>
      <c r="BW55" s="22">
        <v>11352.1</v>
      </c>
      <c r="BX55" s="22">
        <v>952.1</v>
      </c>
      <c r="BY55" s="22">
        <v>400</v>
      </c>
      <c r="BZ55" s="22">
        <v>0</v>
      </c>
      <c r="CA55" s="22">
        <v>7400</v>
      </c>
      <c r="CB55" s="22">
        <v>0</v>
      </c>
      <c r="CC55" s="22">
        <v>0</v>
      </c>
      <c r="CD55" s="22">
        <v>0</v>
      </c>
      <c r="CE55" s="22">
        <v>0</v>
      </c>
      <c r="CF55" s="22">
        <v>0</v>
      </c>
      <c r="CG55" s="22">
        <v>0</v>
      </c>
      <c r="CH55" s="22">
        <v>0</v>
      </c>
      <c r="CI55" s="22">
        <v>0</v>
      </c>
      <c r="CJ55" s="22">
        <v>0</v>
      </c>
      <c r="CK55" s="22">
        <v>11671</v>
      </c>
      <c r="CL55" s="22">
        <v>1516.933</v>
      </c>
      <c r="CM55" s="22">
        <v>0</v>
      </c>
      <c r="CN55" s="22">
        <v>0</v>
      </c>
      <c r="CO55" s="22">
        <v>11671</v>
      </c>
      <c r="CP55" s="22">
        <v>1516.933</v>
      </c>
      <c r="CQ55" s="22">
        <v>0</v>
      </c>
      <c r="CR55" s="22">
        <v>0</v>
      </c>
      <c r="CS55" s="22">
        <v>10881</v>
      </c>
      <c r="CT55" s="22">
        <v>1516.933</v>
      </c>
      <c r="CU55" s="22">
        <v>0</v>
      </c>
      <c r="CV55" s="22">
        <v>0</v>
      </c>
      <c r="CW55" s="22">
        <v>30700</v>
      </c>
      <c r="CX55" s="22">
        <v>2903.107</v>
      </c>
      <c r="CY55" s="22">
        <v>0</v>
      </c>
      <c r="CZ55" s="22">
        <v>0</v>
      </c>
      <c r="DA55" s="22">
        <v>30000</v>
      </c>
      <c r="DB55" s="22">
        <v>2903.107</v>
      </c>
      <c r="DC55" s="22">
        <v>0</v>
      </c>
      <c r="DD55" s="22">
        <v>0</v>
      </c>
      <c r="DE55" s="22">
        <v>3500</v>
      </c>
      <c r="DF55" s="22">
        <v>990</v>
      </c>
      <c r="DG55" s="22">
        <v>0</v>
      </c>
      <c r="DH55" s="22">
        <v>0</v>
      </c>
      <c r="DI55" s="22">
        <f t="shared" si="16"/>
        <v>11300</v>
      </c>
      <c r="DJ55" s="22">
        <f t="shared" si="17"/>
        <v>0</v>
      </c>
      <c r="DK55" s="22">
        <v>32500</v>
      </c>
      <c r="DL55" s="22">
        <v>0</v>
      </c>
      <c r="DM55" s="22">
        <v>0</v>
      </c>
      <c r="DN55" s="22">
        <v>0</v>
      </c>
      <c r="DO55" s="22">
        <v>21200</v>
      </c>
      <c r="DP55" s="22">
        <v>0</v>
      </c>
    </row>
    <row r="56" spans="1:120" s="19" customFormat="1" ht="13.5" x14ac:dyDescent="0.25">
      <c r="A56" s="20">
        <v>47</v>
      </c>
      <c r="B56" s="25" t="s">
        <v>87</v>
      </c>
      <c r="C56" s="22">
        <f t="shared" si="10"/>
        <v>766011.60880000005</v>
      </c>
      <c r="D56" s="22">
        <f t="shared" si="11"/>
        <v>168819.57449999999</v>
      </c>
      <c r="E56" s="22">
        <f t="shared" si="12"/>
        <v>704759</v>
      </c>
      <c r="F56" s="22">
        <f t="shared" si="13"/>
        <v>135234.576</v>
      </c>
      <c r="G56" s="22">
        <f t="shared" si="14"/>
        <v>150011.60879999999</v>
      </c>
      <c r="H56" s="22">
        <f t="shared" si="15"/>
        <v>33584.998500000002</v>
      </c>
      <c r="I56" s="22">
        <v>134850</v>
      </c>
      <c r="J56" s="22">
        <v>31564.175999999999</v>
      </c>
      <c r="K56" s="22">
        <v>14251.8588</v>
      </c>
      <c r="L56" s="22">
        <v>1090.933</v>
      </c>
      <c r="M56" s="22">
        <v>120000</v>
      </c>
      <c r="N56" s="22">
        <v>29454.362000000001</v>
      </c>
      <c r="O56" s="22">
        <v>2251.8588</v>
      </c>
      <c r="P56" s="22">
        <v>990.93299999999999</v>
      </c>
      <c r="Q56" s="22">
        <v>8900</v>
      </c>
      <c r="R56" s="22">
        <v>925.51199999999994</v>
      </c>
      <c r="S56" s="22">
        <v>12000</v>
      </c>
      <c r="T56" s="22">
        <v>100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3000</v>
      </c>
      <c r="AD56" s="22">
        <v>200</v>
      </c>
      <c r="AE56" s="22">
        <v>102759.75</v>
      </c>
      <c r="AF56" s="22">
        <v>29968.897499999999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3000</v>
      </c>
      <c r="AP56" s="22">
        <v>200</v>
      </c>
      <c r="AQ56" s="22">
        <v>214000.75</v>
      </c>
      <c r="AR56" s="22">
        <v>39535.548999999999</v>
      </c>
      <c r="AS56" s="22">
        <v>0</v>
      </c>
      <c r="AT56" s="22">
        <v>0</v>
      </c>
      <c r="AU56" s="22">
        <v>-111241</v>
      </c>
      <c r="AV56" s="22">
        <v>-9566.6514999999999</v>
      </c>
      <c r="AW56" s="22">
        <v>126000</v>
      </c>
      <c r="AX56" s="22">
        <v>27200</v>
      </c>
      <c r="AY56" s="22">
        <v>3500</v>
      </c>
      <c r="AZ56" s="22">
        <v>0</v>
      </c>
      <c r="BA56" s="22">
        <v>125000</v>
      </c>
      <c r="BB56" s="22">
        <v>27200</v>
      </c>
      <c r="BC56" s="22">
        <v>0</v>
      </c>
      <c r="BD56" s="22">
        <v>0</v>
      </c>
      <c r="BE56" s="22">
        <v>1000</v>
      </c>
      <c r="BF56" s="22">
        <v>0</v>
      </c>
      <c r="BG56" s="22">
        <v>0</v>
      </c>
      <c r="BH56" s="22">
        <v>0</v>
      </c>
      <c r="BI56" s="22">
        <v>11000</v>
      </c>
      <c r="BJ56" s="22">
        <v>444.2</v>
      </c>
      <c r="BK56" s="22">
        <v>23000</v>
      </c>
      <c r="BL56" s="22">
        <v>2525.1680000000001</v>
      </c>
      <c r="BM56" s="22">
        <v>11000</v>
      </c>
      <c r="BN56" s="22">
        <v>444.2</v>
      </c>
      <c r="BO56" s="22">
        <v>9000</v>
      </c>
      <c r="BP56" s="22">
        <v>400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14000</v>
      </c>
      <c r="CB56" s="22">
        <v>2125.1680000000001</v>
      </c>
      <c r="CC56" s="22">
        <v>0</v>
      </c>
      <c r="CD56" s="22">
        <v>0</v>
      </c>
      <c r="CE56" s="22">
        <v>0</v>
      </c>
      <c r="CF56" s="22">
        <v>0</v>
      </c>
      <c r="CG56" s="22">
        <v>0</v>
      </c>
      <c r="CH56" s="22">
        <v>0</v>
      </c>
      <c r="CI56" s="22">
        <v>0</v>
      </c>
      <c r="CJ56" s="22">
        <v>0</v>
      </c>
      <c r="CK56" s="22">
        <v>39250</v>
      </c>
      <c r="CL56" s="22">
        <v>8602.5</v>
      </c>
      <c r="CM56" s="22">
        <v>6500</v>
      </c>
      <c r="CN56" s="22">
        <v>0</v>
      </c>
      <c r="CO56" s="22">
        <v>33300</v>
      </c>
      <c r="CP56" s="22">
        <v>7888.5</v>
      </c>
      <c r="CQ56" s="22">
        <v>6500</v>
      </c>
      <c r="CR56" s="22">
        <v>0</v>
      </c>
      <c r="CS56" s="22">
        <v>16200</v>
      </c>
      <c r="CT56" s="22">
        <v>4556</v>
      </c>
      <c r="CU56" s="22">
        <v>6500</v>
      </c>
      <c r="CV56" s="22">
        <v>0</v>
      </c>
      <c r="CW56" s="22">
        <v>287700</v>
      </c>
      <c r="CX56" s="22">
        <v>64463.7</v>
      </c>
      <c r="CY56" s="22">
        <v>0</v>
      </c>
      <c r="CZ56" s="22">
        <v>0</v>
      </c>
      <c r="DA56" s="22">
        <v>182000</v>
      </c>
      <c r="DB56" s="22">
        <v>37215.300000000003</v>
      </c>
      <c r="DC56" s="22">
        <v>0</v>
      </c>
      <c r="DD56" s="22">
        <v>0</v>
      </c>
      <c r="DE56" s="22">
        <v>14200</v>
      </c>
      <c r="DF56" s="22">
        <v>2760</v>
      </c>
      <c r="DG56" s="22">
        <v>0</v>
      </c>
      <c r="DH56" s="22">
        <v>0</v>
      </c>
      <c r="DI56" s="22">
        <f t="shared" si="16"/>
        <v>0</v>
      </c>
      <c r="DJ56" s="22">
        <f t="shared" si="17"/>
        <v>0</v>
      </c>
      <c r="DK56" s="22">
        <v>88759</v>
      </c>
      <c r="DL56" s="22">
        <v>0</v>
      </c>
      <c r="DM56" s="22">
        <v>0</v>
      </c>
      <c r="DN56" s="22">
        <v>0</v>
      </c>
      <c r="DO56" s="22">
        <v>88759</v>
      </c>
      <c r="DP56" s="22">
        <v>0</v>
      </c>
    </row>
    <row r="57" spans="1:120" x14ac:dyDescent="0.3">
      <c r="A57" s="20">
        <v>48</v>
      </c>
      <c r="B57" s="25" t="s">
        <v>88</v>
      </c>
      <c r="C57" s="22">
        <f t="shared" si="10"/>
        <v>28811.237000000001</v>
      </c>
      <c r="D57" s="22">
        <f t="shared" si="11"/>
        <v>7189.3870000000006</v>
      </c>
      <c r="E57" s="22">
        <f t="shared" si="12"/>
        <v>22986.043000000001</v>
      </c>
      <c r="F57" s="22">
        <f t="shared" si="13"/>
        <v>3388.5189999999998</v>
      </c>
      <c r="G57" s="22">
        <f t="shared" si="14"/>
        <v>5825.1939999999995</v>
      </c>
      <c r="H57" s="22">
        <f t="shared" si="15"/>
        <v>3800.8680000000004</v>
      </c>
      <c r="I57" s="22">
        <v>16908</v>
      </c>
      <c r="J57" s="22">
        <v>3288.5189999999998</v>
      </c>
      <c r="K57" s="22">
        <v>3216.127</v>
      </c>
      <c r="L57" s="22">
        <v>2561.9760000000001</v>
      </c>
      <c r="M57" s="22">
        <v>16268</v>
      </c>
      <c r="N57" s="22">
        <v>3189.7379999999998</v>
      </c>
      <c r="O57" s="22">
        <v>250</v>
      </c>
      <c r="P57" s="22">
        <v>250</v>
      </c>
      <c r="Q57" s="22">
        <v>640</v>
      </c>
      <c r="R57" s="22">
        <v>98.781000000000006</v>
      </c>
      <c r="S57" s="22">
        <v>2966.127</v>
      </c>
      <c r="T57" s="22">
        <v>2311.9760000000001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2609.067</v>
      </c>
      <c r="AF57" s="22">
        <v>1238.8920000000001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2609.067</v>
      </c>
      <c r="AR57" s="22">
        <v>1304.5419999999999</v>
      </c>
      <c r="AS57" s="22">
        <v>0</v>
      </c>
      <c r="AT57" s="22">
        <v>0</v>
      </c>
      <c r="AU57" s="22">
        <v>0</v>
      </c>
      <c r="AV57" s="22">
        <v>-65.650000000000006</v>
      </c>
      <c r="AW57" s="22">
        <v>500</v>
      </c>
      <c r="AX57" s="22">
        <v>0</v>
      </c>
      <c r="AY57" s="22">
        <v>0</v>
      </c>
      <c r="AZ57" s="22">
        <v>0</v>
      </c>
      <c r="BA57" s="22">
        <v>500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22">
        <v>0</v>
      </c>
      <c r="CD57" s="22">
        <v>0</v>
      </c>
      <c r="CE57" s="22">
        <v>0</v>
      </c>
      <c r="CF57" s="22">
        <v>0</v>
      </c>
      <c r="CG57" s="22">
        <v>0</v>
      </c>
      <c r="CH57" s="22">
        <v>0</v>
      </c>
      <c r="CI57" s="22">
        <v>0</v>
      </c>
      <c r="CJ57" s="22">
        <v>0</v>
      </c>
      <c r="CK57" s="22">
        <v>250</v>
      </c>
      <c r="CL57" s="22">
        <v>100</v>
      </c>
      <c r="CM57" s="22">
        <v>0</v>
      </c>
      <c r="CN57" s="22">
        <v>0</v>
      </c>
      <c r="CO57" s="22">
        <v>0</v>
      </c>
      <c r="CP57" s="22">
        <v>0</v>
      </c>
      <c r="CQ57" s="22">
        <v>0</v>
      </c>
      <c r="CR57" s="22">
        <v>0</v>
      </c>
      <c r="CS57" s="22">
        <v>0</v>
      </c>
      <c r="CT57" s="22">
        <v>0</v>
      </c>
      <c r="CU57" s="22">
        <v>0</v>
      </c>
      <c r="CV57" s="22">
        <v>0</v>
      </c>
      <c r="CW57" s="22">
        <v>2000</v>
      </c>
      <c r="CX57" s="22">
        <v>0</v>
      </c>
      <c r="CY57" s="22">
        <v>0</v>
      </c>
      <c r="CZ57" s="22">
        <v>0</v>
      </c>
      <c r="DA57" s="22">
        <v>2000</v>
      </c>
      <c r="DB57" s="22">
        <v>0</v>
      </c>
      <c r="DC57" s="22">
        <v>0</v>
      </c>
      <c r="DD57" s="22">
        <v>0</v>
      </c>
      <c r="DE57" s="22">
        <v>0</v>
      </c>
      <c r="DF57" s="22">
        <v>0</v>
      </c>
      <c r="DG57" s="22">
        <v>0</v>
      </c>
      <c r="DH57" s="22">
        <v>0</v>
      </c>
      <c r="DI57" s="22">
        <f t="shared" si="16"/>
        <v>3328.0430000000001</v>
      </c>
      <c r="DJ57" s="22">
        <f t="shared" si="17"/>
        <v>0</v>
      </c>
      <c r="DK57" s="22">
        <v>3328.0430000000001</v>
      </c>
      <c r="DL57" s="22">
        <v>0</v>
      </c>
      <c r="DM57" s="22">
        <v>0</v>
      </c>
      <c r="DN57" s="22">
        <v>0</v>
      </c>
      <c r="DO57" s="22">
        <v>0</v>
      </c>
      <c r="DP57" s="22">
        <v>0</v>
      </c>
    </row>
    <row r="58" spans="1:120" x14ac:dyDescent="0.3">
      <c r="A58" s="20">
        <v>49</v>
      </c>
      <c r="B58" s="25" t="s">
        <v>89</v>
      </c>
      <c r="C58" s="22">
        <f t="shared" si="10"/>
        <v>92599.215299999996</v>
      </c>
      <c r="D58" s="22">
        <f t="shared" si="11"/>
        <v>10621.9995</v>
      </c>
      <c r="E58" s="22">
        <f t="shared" si="12"/>
        <v>56694.2</v>
      </c>
      <c r="F58" s="22">
        <f t="shared" si="13"/>
        <v>7397.1355000000003</v>
      </c>
      <c r="G58" s="22">
        <f t="shared" si="14"/>
        <v>35905.015299999999</v>
      </c>
      <c r="H58" s="22">
        <f t="shared" si="15"/>
        <v>3224.864</v>
      </c>
      <c r="I58" s="22">
        <v>39063.4</v>
      </c>
      <c r="J58" s="22">
        <v>6326.5047999999997</v>
      </c>
      <c r="K58" s="22">
        <v>1700</v>
      </c>
      <c r="L58" s="22">
        <v>0</v>
      </c>
      <c r="M58" s="22">
        <v>24949.4</v>
      </c>
      <c r="N58" s="22">
        <v>4884.1151</v>
      </c>
      <c r="O58" s="22">
        <v>1100</v>
      </c>
      <c r="P58" s="22">
        <v>0</v>
      </c>
      <c r="Q58" s="22">
        <v>14114</v>
      </c>
      <c r="R58" s="22">
        <v>1442.3896999999999</v>
      </c>
      <c r="S58" s="22">
        <v>600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30605.015299999999</v>
      </c>
      <c r="AF58" s="22">
        <v>3224.864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30605.015299999999</v>
      </c>
      <c r="AR58" s="22">
        <v>3350</v>
      </c>
      <c r="AS58" s="22">
        <v>0</v>
      </c>
      <c r="AT58" s="22">
        <v>0</v>
      </c>
      <c r="AU58" s="22">
        <v>0</v>
      </c>
      <c r="AV58" s="22">
        <v>-125.136</v>
      </c>
      <c r="AW58" s="22">
        <v>1200</v>
      </c>
      <c r="AX58" s="22">
        <v>300</v>
      </c>
      <c r="AY58" s="22">
        <v>0</v>
      </c>
      <c r="AZ58" s="22">
        <v>0</v>
      </c>
      <c r="BA58" s="22">
        <v>1200</v>
      </c>
      <c r="BB58" s="22">
        <v>300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1000</v>
      </c>
      <c r="BJ58" s="22">
        <v>310.47669999999999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>
        <v>1000</v>
      </c>
      <c r="BZ58" s="22">
        <v>310.47669999999999</v>
      </c>
      <c r="CA58" s="22">
        <v>0</v>
      </c>
      <c r="CB58" s="22">
        <v>0</v>
      </c>
      <c r="CC58" s="22">
        <v>0</v>
      </c>
      <c r="CD58" s="22">
        <v>0</v>
      </c>
      <c r="CE58" s="22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1000</v>
      </c>
      <c r="CL58" s="22">
        <v>0</v>
      </c>
      <c r="CM58" s="22">
        <v>0</v>
      </c>
      <c r="CN58" s="22">
        <v>0</v>
      </c>
      <c r="CO58" s="22">
        <v>900</v>
      </c>
      <c r="CP58" s="22">
        <v>0</v>
      </c>
      <c r="CQ58" s="22">
        <v>0</v>
      </c>
      <c r="CR58" s="22">
        <v>0</v>
      </c>
      <c r="CS58" s="22">
        <v>900</v>
      </c>
      <c r="CT58" s="22">
        <v>0</v>
      </c>
      <c r="CU58" s="22">
        <v>0</v>
      </c>
      <c r="CV58" s="22">
        <v>0</v>
      </c>
      <c r="CW58" s="22">
        <v>1600</v>
      </c>
      <c r="CX58" s="22">
        <v>220.154</v>
      </c>
      <c r="CY58" s="22">
        <v>3600</v>
      </c>
      <c r="CZ58" s="22">
        <v>0</v>
      </c>
      <c r="DA58" s="22">
        <v>1600</v>
      </c>
      <c r="DB58" s="22">
        <v>220.154</v>
      </c>
      <c r="DC58" s="22">
        <v>3600</v>
      </c>
      <c r="DD58" s="22">
        <v>0</v>
      </c>
      <c r="DE58" s="22">
        <v>1600</v>
      </c>
      <c r="DF58" s="22">
        <v>240</v>
      </c>
      <c r="DG58" s="22">
        <v>0</v>
      </c>
      <c r="DH58" s="22">
        <v>0</v>
      </c>
      <c r="DI58" s="22">
        <f t="shared" si="16"/>
        <v>11230.8</v>
      </c>
      <c r="DJ58" s="22">
        <f t="shared" si="17"/>
        <v>0</v>
      </c>
      <c r="DK58" s="22">
        <v>11230.8</v>
      </c>
      <c r="DL58" s="22">
        <v>0</v>
      </c>
      <c r="DM58" s="22">
        <v>0</v>
      </c>
      <c r="DN58" s="22">
        <v>0</v>
      </c>
      <c r="DO58" s="22">
        <v>0</v>
      </c>
      <c r="DP58" s="22">
        <v>0</v>
      </c>
    </row>
    <row r="59" spans="1:120" x14ac:dyDescent="0.3">
      <c r="A59" s="20">
        <v>50</v>
      </c>
      <c r="B59" s="25" t="s">
        <v>90</v>
      </c>
      <c r="C59" s="22">
        <f t="shared" si="10"/>
        <v>17353.307000000001</v>
      </c>
      <c r="D59" s="22">
        <f t="shared" si="11"/>
        <v>2516.8411000000001</v>
      </c>
      <c r="E59" s="22">
        <f t="shared" si="12"/>
        <v>15775.934000000001</v>
      </c>
      <c r="F59" s="22">
        <f t="shared" si="13"/>
        <v>2163.8411000000001</v>
      </c>
      <c r="G59" s="22">
        <f t="shared" si="14"/>
        <v>1577.373</v>
      </c>
      <c r="H59" s="22">
        <f t="shared" si="15"/>
        <v>353</v>
      </c>
      <c r="I59" s="22">
        <v>12764.1</v>
      </c>
      <c r="J59" s="22">
        <v>1988.8411000000001</v>
      </c>
      <c r="K59" s="22">
        <v>1577.373</v>
      </c>
      <c r="L59" s="22">
        <v>353</v>
      </c>
      <c r="M59" s="22">
        <v>10819.2</v>
      </c>
      <c r="N59" s="22">
        <v>1936.0110999999999</v>
      </c>
      <c r="O59" s="22">
        <v>577.37300000000005</v>
      </c>
      <c r="P59" s="22">
        <v>353</v>
      </c>
      <c r="Q59" s="22">
        <v>1944.9</v>
      </c>
      <c r="R59" s="22">
        <v>52.83</v>
      </c>
      <c r="S59" s="22">
        <v>1000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475</v>
      </c>
      <c r="AX59" s="22">
        <v>75</v>
      </c>
      <c r="AY59" s="22">
        <v>0</v>
      </c>
      <c r="AZ59" s="22">
        <v>0</v>
      </c>
      <c r="BA59" s="22">
        <v>475</v>
      </c>
      <c r="BB59" s="22">
        <v>75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2">
        <v>0</v>
      </c>
      <c r="CE59" s="22">
        <v>0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50</v>
      </c>
      <c r="CL59" s="22">
        <v>0</v>
      </c>
      <c r="CM59" s="22">
        <v>0</v>
      </c>
      <c r="CN59" s="22">
        <v>0</v>
      </c>
      <c r="CO59" s="22">
        <v>0</v>
      </c>
      <c r="CP59" s="22">
        <v>0</v>
      </c>
      <c r="CQ59" s="22">
        <v>0</v>
      </c>
      <c r="CR59" s="22">
        <v>0</v>
      </c>
      <c r="CS59" s="22">
        <v>0</v>
      </c>
      <c r="CT59" s="22">
        <v>0</v>
      </c>
      <c r="CU59" s="22">
        <v>0</v>
      </c>
      <c r="CV59" s="22">
        <v>0</v>
      </c>
      <c r="CW59" s="22">
        <v>0</v>
      </c>
      <c r="CX59" s="22">
        <v>0</v>
      </c>
      <c r="CY59" s="22">
        <v>0</v>
      </c>
      <c r="CZ59" s="22">
        <v>0</v>
      </c>
      <c r="DA59" s="22">
        <v>0</v>
      </c>
      <c r="DB59" s="22">
        <v>0</v>
      </c>
      <c r="DC59" s="22">
        <v>0</v>
      </c>
      <c r="DD59" s="22">
        <v>0</v>
      </c>
      <c r="DE59" s="22">
        <v>300</v>
      </c>
      <c r="DF59" s="22">
        <v>100</v>
      </c>
      <c r="DG59" s="22">
        <v>0</v>
      </c>
      <c r="DH59" s="22">
        <v>0</v>
      </c>
      <c r="DI59" s="22">
        <f t="shared" si="16"/>
        <v>2186.8339999999998</v>
      </c>
      <c r="DJ59" s="22">
        <f t="shared" si="17"/>
        <v>0</v>
      </c>
      <c r="DK59" s="22">
        <v>2186.8339999999998</v>
      </c>
      <c r="DL59" s="22">
        <v>0</v>
      </c>
      <c r="DM59" s="22">
        <v>0</v>
      </c>
      <c r="DN59" s="22">
        <v>0</v>
      </c>
      <c r="DO59" s="22">
        <v>0</v>
      </c>
      <c r="DP59" s="22">
        <v>0</v>
      </c>
    </row>
    <row r="60" spans="1:120" x14ac:dyDescent="0.3">
      <c r="A60" s="20">
        <v>51</v>
      </c>
      <c r="B60" s="25" t="s">
        <v>91</v>
      </c>
      <c r="C60" s="22">
        <f t="shared" si="10"/>
        <v>75409.793900000004</v>
      </c>
      <c r="D60" s="22">
        <f t="shared" si="11"/>
        <v>7348.2170999999998</v>
      </c>
      <c r="E60" s="22">
        <f t="shared" si="12"/>
        <v>57938.400000000001</v>
      </c>
      <c r="F60" s="22">
        <f t="shared" si="13"/>
        <v>7018.2170999999998</v>
      </c>
      <c r="G60" s="22">
        <f t="shared" si="14"/>
        <v>28971.393899999999</v>
      </c>
      <c r="H60" s="22">
        <f t="shared" si="15"/>
        <v>330</v>
      </c>
      <c r="I60" s="22">
        <v>38733.4</v>
      </c>
      <c r="J60" s="22">
        <v>5417.5234</v>
      </c>
      <c r="K60" s="22">
        <v>6700</v>
      </c>
      <c r="L60" s="22">
        <v>330</v>
      </c>
      <c r="M60" s="22">
        <v>27000</v>
      </c>
      <c r="N60" s="22">
        <v>5317.2233999999999</v>
      </c>
      <c r="O60" s="22">
        <v>6700</v>
      </c>
      <c r="P60" s="22">
        <v>330</v>
      </c>
      <c r="Q60" s="22">
        <v>11733.4</v>
      </c>
      <c r="R60" s="22">
        <v>100.3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35</v>
      </c>
      <c r="AD60" s="22">
        <v>0</v>
      </c>
      <c r="AE60" s="22">
        <v>19071.393899999999</v>
      </c>
      <c r="AF60" s="22">
        <v>0</v>
      </c>
      <c r="AG60" s="22">
        <v>35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46149.77</v>
      </c>
      <c r="AR60" s="22">
        <v>0</v>
      </c>
      <c r="AS60" s="22">
        <v>0</v>
      </c>
      <c r="AT60" s="22">
        <v>0</v>
      </c>
      <c r="AU60" s="22">
        <v>-27078.376100000001</v>
      </c>
      <c r="AV60" s="22">
        <v>0</v>
      </c>
      <c r="AW60" s="22">
        <v>1940</v>
      </c>
      <c r="AX60" s="22">
        <v>570</v>
      </c>
      <c r="AY60" s="22">
        <v>0</v>
      </c>
      <c r="AZ60" s="22">
        <v>0</v>
      </c>
      <c r="BA60" s="22">
        <v>1940</v>
      </c>
      <c r="BB60" s="22">
        <v>570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2700</v>
      </c>
      <c r="BJ60" s="22">
        <v>551.34069999999997</v>
      </c>
      <c r="BK60" s="22">
        <v>3200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>
        <v>2700</v>
      </c>
      <c r="BZ60" s="22">
        <v>551.34069999999997</v>
      </c>
      <c r="CA60" s="22">
        <v>3200</v>
      </c>
      <c r="CB60" s="22">
        <v>0</v>
      </c>
      <c r="CC60" s="22">
        <v>0</v>
      </c>
      <c r="CD60" s="22">
        <v>0</v>
      </c>
      <c r="CE60" s="22">
        <v>0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330</v>
      </c>
      <c r="CL60" s="22">
        <v>59.353000000000002</v>
      </c>
      <c r="CM60" s="22">
        <v>0</v>
      </c>
      <c r="CN60" s="22">
        <v>0</v>
      </c>
      <c r="CO60" s="22">
        <v>330</v>
      </c>
      <c r="CP60" s="22">
        <v>59.353000000000002</v>
      </c>
      <c r="CQ60" s="22">
        <v>0</v>
      </c>
      <c r="CR60" s="22">
        <v>0</v>
      </c>
      <c r="CS60" s="22">
        <v>330</v>
      </c>
      <c r="CT60" s="22">
        <v>59.353000000000002</v>
      </c>
      <c r="CU60" s="22">
        <v>0</v>
      </c>
      <c r="CV60" s="22">
        <v>0</v>
      </c>
      <c r="CW60" s="22">
        <v>0</v>
      </c>
      <c r="CX60" s="22">
        <v>0</v>
      </c>
      <c r="CY60" s="22">
        <v>0</v>
      </c>
      <c r="CZ60" s="22">
        <v>0</v>
      </c>
      <c r="DA60" s="22">
        <v>0</v>
      </c>
      <c r="DB60" s="22">
        <v>0</v>
      </c>
      <c r="DC60" s="22">
        <v>0</v>
      </c>
      <c r="DD60" s="22">
        <v>0</v>
      </c>
      <c r="DE60" s="22">
        <v>2700</v>
      </c>
      <c r="DF60" s="22">
        <v>420</v>
      </c>
      <c r="DG60" s="22">
        <v>0</v>
      </c>
      <c r="DH60" s="22">
        <v>0</v>
      </c>
      <c r="DI60" s="22">
        <f t="shared" si="16"/>
        <v>0</v>
      </c>
      <c r="DJ60" s="22">
        <f t="shared" si="17"/>
        <v>0</v>
      </c>
      <c r="DK60" s="22">
        <v>11500</v>
      </c>
      <c r="DL60" s="22">
        <v>0</v>
      </c>
      <c r="DM60" s="22">
        <v>0</v>
      </c>
      <c r="DN60" s="22">
        <v>0</v>
      </c>
      <c r="DO60" s="22">
        <v>11500</v>
      </c>
      <c r="DP60" s="22">
        <v>0</v>
      </c>
    </row>
    <row r="61" spans="1:120" x14ac:dyDescent="0.3">
      <c r="A61" s="20">
        <v>52</v>
      </c>
      <c r="B61" s="25" t="s">
        <v>92</v>
      </c>
      <c r="C61" s="22">
        <f t="shared" si="10"/>
        <v>83662.502399999998</v>
      </c>
      <c r="D61" s="22">
        <f t="shared" si="11"/>
        <v>15027.315299999998</v>
      </c>
      <c r="E61" s="22">
        <f t="shared" si="12"/>
        <v>79000</v>
      </c>
      <c r="F61" s="22">
        <f t="shared" si="13"/>
        <v>13822.315299999998</v>
      </c>
      <c r="G61" s="22">
        <f t="shared" si="14"/>
        <v>4662.5023999999994</v>
      </c>
      <c r="H61" s="22">
        <f t="shared" si="15"/>
        <v>1205</v>
      </c>
      <c r="I61" s="22">
        <v>36730</v>
      </c>
      <c r="J61" s="22">
        <v>7497.3503000000001</v>
      </c>
      <c r="K61" s="22">
        <v>3701.5023999999999</v>
      </c>
      <c r="L61" s="22">
        <v>1205</v>
      </c>
      <c r="M61" s="22">
        <v>33980</v>
      </c>
      <c r="N61" s="22">
        <v>7476.3503000000001</v>
      </c>
      <c r="O61" s="22">
        <v>700</v>
      </c>
      <c r="P61" s="22">
        <v>335</v>
      </c>
      <c r="Q61" s="22">
        <v>2750</v>
      </c>
      <c r="R61" s="22">
        <v>21</v>
      </c>
      <c r="S61" s="22">
        <v>3001.5023999999999</v>
      </c>
      <c r="T61" s="22">
        <v>870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1700</v>
      </c>
      <c r="AD61" s="22">
        <v>299.88</v>
      </c>
      <c r="AE61" s="22">
        <v>0</v>
      </c>
      <c r="AF61" s="22">
        <v>0</v>
      </c>
      <c r="AG61" s="22">
        <v>400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1300</v>
      </c>
      <c r="AP61" s="22">
        <v>299.88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3100</v>
      </c>
      <c r="AX61" s="22">
        <v>690</v>
      </c>
      <c r="AY61" s="22">
        <v>0</v>
      </c>
      <c r="AZ61" s="22">
        <v>0</v>
      </c>
      <c r="BA61" s="22">
        <v>2400</v>
      </c>
      <c r="BB61" s="22">
        <v>690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1400</v>
      </c>
      <c r="BJ61" s="22">
        <v>0</v>
      </c>
      <c r="BK61" s="22">
        <v>961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900</v>
      </c>
      <c r="BV61" s="22">
        <v>0</v>
      </c>
      <c r="BW61" s="22">
        <v>0</v>
      </c>
      <c r="BX61" s="22">
        <v>0</v>
      </c>
      <c r="BY61" s="22">
        <v>500</v>
      </c>
      <c r="BZ61" s="22">
        <v>0</v>
      </c>
      <c r="CA61" s="22">
        <v>961</v>
      </c>
      <c r="CB61" s="22">
        <v>0</v>
      </c>
      <c r="CC61" s="22">
        <v>0</v>
      </c>
      <c r="CD61" s="22">
        <v>0</v>
      </c>
      <c r="CE61" s="22">
        <v>0</v>
      </c>
      <c r="CF61" s="22">
        <v>0</v>
      </c>
      <c r="CG61" s="22">
        <v>0</v>
      </c>
      <c r="CH61" s="22">
        <v>0</v>
      </c>
      <c r="CI61" s="22">
        <v>0</v>
      </c>
      <c r="CJ61" s="22">
        <v>0</v>
      </c>
      <c r="CK61" s="22">
        <v>1030</v>
      </c>
      <c r="CL61" s="22">
        <v>250</v>
      </c>
      <c r="CM61" s="22">
        <v>0</v>
      </c>
      <c r="CN61" s="22">
        <v>0</v>
      </c>
      <c r="CO61" s="22">
        <v>800</v>
      </c>
      <c r="CP61" s="22">
        <v>250</v>
      </c>
      <c r="CQ61" s="22">
        <v>0</v>
      </c>
      <c r="CR61" s="22">
        <v>0</v>
      </c>
      <c r="CS61" s="22">
        <v>800</v>
      </c>
      <c r="CT61" s="22">
        <v>250</v>
      </c>
      <c r="CU61" s="22">
        <v>0</v>
      </c>
      <c r="CV61" s="22">
        <v>0</v>
      </c>
      <c r="CW61" s="22">
        <v>19300</v>
      </c>
      <c r="CX61" s="22">
        <v>4095.085</v>
      </c>
      <c r="CY61" s="22">
        <v>0</v>
      </c>
      <c r="CZ61" s="22">
        <v>0</v>
      </c>
      <c r="DA61" s="22">
        <v>19300</v>
      </c>
      <c r="DB61" s="22">
        <v>4095.085</v>
      </c>
      <c r="DC61" s="22">
        <v>0</v>
      </c>
      <c r="DD61" s="22">
        <v>0</v>
      </c>
      <c r="DE61" s="22">
        <v>2300</v>
      </c>
      <c r="DF61" s="22">
        <v>990</v>
      </c>
      <c r="DG61" s="22">
        <v>0</v>
      </c>
      <c r="DH61" s="22">
        <v>0</v>
      </c>
      <c r="DI61" s="22">
        <f t="shared" si="16"/>
        <v>13440</v>
      </c>
      <c r="DJ61" s="22">
        <f t="shared" si="17"/>
        <v>0</v>
      </c>
      <c r="DK61" s="22">
        <v>13440</v>
      </c>
      <c r="DL61" s="22">
        <v>0</v>
      </c>
      <c r="DM61" s="22">
        <v>0</v>
      </c>
      <c r="DN61" s="22">
        <v>0</v>
      </c>
      <c r="DO61" s="22">
        <v>0</v>
      </c>
      <c r="DP61" s="22">
        <v>0</v>
      </c>
    </row>
    <row r="62" spans="1:120" x14ac:dyDescent="0.3">
      <c r="A62" s="20">
        <v>53</v>
      </c>
      <c r="B62" s="25" t="s">
        <v>93</v>
      </c>
      <c r="C62" s="22">
        <f t="shared" si="10"/>
        <v>10301.393</v>
      </c>
      <c r="D62" s="22">
        <f t="shared" si="11"/>
        <v>-48.627499999999827</v>
      </c>
      <c r="E62" s="22">
        <f t="shared" si="12"/>
        <v>10024.1</v>
      </c>
      <c r="F62" s="22">
        <f t="shared" si="13"/>
        <v>1599.9825000000001</v>
      </c>
      <c r="G62" s="22">
        <f t="shared" si="14"/>
        <v>277.29300000000001</v>
      </c>
      <c r="H62" s="22">
        <f t="shared" si="15"/>
        <v>-1648.61</v>
      </c>
      <c r="I62" s="22">
        <v>8725</v>
      </c>
      <c r="J62" s="22">
        <v>1478.9825000000001</v>
      </c>
      <c r="K62" s="22">
        <v>450</v>
      </c>
      <c r="L62" s="22">
        <v>0</v>
      </c>
      <c r="M62" s="22">
        <v>8365</v>
      </c>
      <c r="N62" s="22">
        <v>1465.5825</v>
      </c>
      <c r="O62" s="22">
        <v>350</v>
      </c>
      <c r="P62" s="22">
        <v>0</v>
      </c>
      <c r="Q62" s="22">
        <v>360</v>
      </c>
      <c r="R62" s="22">
        <v>13.4</v>
      </c>
      <c r="S62" s="22">
        <v>100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-172.70699999999999</v>
      </c>
      <c r="AF62" s="22">
        <v>-1648.61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-172.70699999999999</v>
      </c>
      <c r="AV62" s="22">
        <v>-1648.61</v>
      </c>
      <c r="AW62" s="22">
        <v>483</v>
      </c>
      <c r="AX62" s="22">
        <v>121</v>
      </c>
      <c r="AY62" s="22">
        <v>0</v>
      </c>
      <c r="AZ62" s="22">
        <v>0</v>
      </c>
      <c r="BA62" s="22">
        <v>483</v>
      </c>
      <c r="BB62" s="22">
        <v>121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2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22">
        <v>0</v>
      </c>
      <c r="CD62" s="22">
        <v>0</v>
      </c>
      <c r="CE62" s="22">
        <v>0</v>
      </c>
      <c r="CF62" s="22">
        <v>0</v>
      </c>
      <c r="CG62" s="22">
        <v>0</v>
      </c>
      <c r="CH62" s="22">
        <v>0</v>
      </c>
      <c r="CI62" s="22">
        <v>0</v>
      </c>
      <c r="CJ62" s="22">
        <v>0</v>
      </c>
      <c r="CK62" s="22">
        <v>260</v>
      </c>
      <c r="CL62" s="22">
        <v>0</v>
      </c>
      <c r="CM62" s="22">
        <v>0</v>
      </c>
      <c r="CN62" s="22">
        <v>0</v>
      </c>
      <c r="CO62" s="22">
        <v>0</v>
      </c>
      <c r="CP62" s="22">
        <v>0</v>
      </c>
      <c r="CQ62" s="22">
        <v>0</v>
      </c>
      <c r="CR62" s="22">
        <v>0</v>
      </c>
      <c r="CS62" s="22">
        <v>0</v>
      </c>
      <c r="CT62" s="22">
        <v>0</v>
      </c>
      <c r="CU62" s="22">
        <v>0</v>
      </c>
      <c r="CV62" s="22">
        <v>0</v>
      </c>
      <c r="CW62" s="22">
        <v>0</v>
      </c>
      <c r="CX62" s="22">
        <v>0</v>
      </c>
      <c r="CY62" s="22">
        <v>0</v>
      </c>
      <c r="CZ62" s="22">
        <v>0</v>
      </c>
      <c r="DA62" s="22">
        <v>0</v>
      </c>
      <c r="DB62" s="22">
        <v>0</v>
      </c>
      <c r="DC62" s="22">
        <v>0</v>
      </c>
      <c r="DD62" s="22">
        <v>0</v>
      </c>
      <c r="DE62" s="22">
        <v>250</v>
      </c>
      <c r="DF62" s="22">
        <v>0</v>
      </c>
      <c r="DG62" s="22">
        <v>0</v>
      </c>
      <c r="DH62" s="22">
        <v>0</v>
      </c>
      <c r="DI62" s="22">
        <f t="shared" si="16"/>
        <v>306.10000000000002</v>
      </c>
      <c r="DJ62" s="22">
        <f t="shared" si="17"/>
        <v>0</v>
      </c>
      <c r="DK62" s="22">
        <v>306.10000000000002</v>
      </c>
      <c r="DL62" s="22">
        <v>0</v>
      </c>
      <c r="DM62" s="22">
        <v>0</v>
      </c>
      <c r="DN62" s="22">
        <v>0</v>
      </c>
      <c r="DO62" s="22">
        <v>0</v>
      </c>
      <c r="DP62" s="22">
        <v>0</v>
      </c>
    </row>
    <row r="63" spans="1:120" x14ac:dyDescent="0.3">
      <c r="A63" s="20">
        <v>54</v>
      </c>
      <c r="B63" s="25" t="s">
        <v>94</v>
      </c>
      <c r="C63" s="22">
        <f t="shared" si="10"/>
        <v>41655.966800000002</v>
      </c>
      <c r="D63" s="22">
        <f t="shared" si="11"/>
        <v>6265.3616000000002</v>
      </c>
      <c r="E63" s="22">
        <f t="shared" si="12"/>
        <v>30785.8</v>
      </c>
      <c r="F63" s="22">
        <f t="shared" si="13"/>
        <v>6265.3616000000002</v>
      </c>
      <c r="G63" s="22">
        <f t="shared" si="14"/>
        <v>10870.166800000001</v>
      </c>
      <c r="H63" s="22">
        <f t="shared" si="15"/>
        <v>0</v>
      </c>
      <c r="I63" s="22">
        <v>25945</v>
      </c>
      <c r="J63" s="22">
        <v>5604.8249999999998</v>
      </c>
      <c r="K63" s="22">
        <v>200</v>
      </c>
      <c r="L63" s="22">
        <v>0</v>
      </c>
      <c r="M63" s="22">
        <v>24155</v>
      </c>
      <c r="N63" s="22">
        <v>5589.2359999999999</v>
      </c>
      <c r="O63" s="22">
        <v>0</v>
      </c>
      <c r="P63" s="22">
        <v>0</v>
      </c>
      <c r="Q63" s="22">
        <v>1790</v>
      </c>
      <c r="R63" s="22">
        <v>15.589</v>
      </c>
      <c r="S63" s="22">
        <v>200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50</v>
      </c>
      <c r="AD63" s="22">
        <v>0</v>
      </c>
      <c r="AE63" s="22">
        <v>0</v>
      </c>
      <c r="AF63" s="22">
        <v>0</v>
      </c>
      <c r="AG63" s="22">
        <v>50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650</v>
      </c>
      <c r="AX63" s="22">
        <v>150</v>
      </c>
      <c r="AY63" s="22">
        <v>0</v>
      </c>
      <c r="AZ63" s="22">
        <v>0</v>
      </c>
      <c r="BA63" s="22">
        <v>650</v>
      </c>
      <c r="BB63" s="22">
        <v>150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1480</v>
      </c>
      <c r="BJ63" s="22">
        <v>310.53660000000002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120</v>
      </c>
      <c r="BV63" s="22">
        <v>0</v>
      </c>
      <c r="BW63" s="22">
        <v>0</v>
      </c>
      <c r="BX63" s="22">
        <v>0</v>
      </c>
      <c r="BY63" s="22">
        <v>1360</v>
      </c>
      <c r="BZ63" s="22">
        <v>310.53660000000002</v>
      </c>
      <c r="CA63" s="22">
        <v>0</v>
      </c>
      <c r="CB63" s="22">
        <v>0</v>
      </c>
      <c r="CC63" s="22">
        <v>0</v>
      </c>
      <c r="CD63" s="22">
        <v>0</v>
      </c>
      <c r="CE63" s="22">
        <v>0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250</v>
      </c>
      <c r="CL63" s="22">
        <v>0</v>
      </c>
      <c r="CM63" s="22">
        <v>0</v>
      </c>
      <c r="CN63" s="22">
        <v>0</v>
      </c>
      <c r="CO63" s="22">
        <v>0</v>
      </c>
      <c r="CP63" s="22">
        <v>0</v>
      </c>
      <c r="CQ63" s="22">
        <v>0</v>
      </c>
      <c r="CR63" s="22">
        <v>0</v>
      </c>
      <c r="CS63" s="22">
        <v>0</v>
      </c>
      <c r="CT63" s="22">
        <v>0</v>
      </c>
      <c r="CU63" s="22">
        <v>0</v>
      </c>
      <c r="CV63" s="22">
        <v>0</v>
      </c>
      <c r="CW63" s="22">
        <v>0</v>
      </c>
      <c r="CX63" s="22">
        <v>0</v>
      </c>
      <c r="CY63" s="22">
        <v>10670.166800000001</v>
      </c>
      <c r="CZ63" s="22">
        <v>0</v>
      </c>
      <c r="DA63" s="22">
        <v>0</v>
      </c>
      <c r="DB63" s="22">
        <v>0</v>
      </c>
      <c r="DC63" s="22">
        <v>10670.166800000001</v>
      </c>
      <c r="DD63" s="22">
        <v>0</v>
      </c>
      <c r="DE63" s="22">
        <v>800</v>
      </c>
      <c r="DF63" s="22">
        <v>200</v>
      </c>
      <c r="DG63" s="22">
        <v>0</v>
      </c>
      <c r="DH63" s="22">
        <v>0</v>
      </c>
      <c r="DI63" s="22">
        <f t="shared" si="16"/>
        <v>1610.8</v>
      </c>
      <c r="DJ63" s="22">
        <f t="shared" si="17"/>
        <v>0</v>
      </c>
      <c r="DK63" s="22">
        <v>1610.8</v>
      </c>
      <c r="DL63" s="22">
        <v>0</v>
      </c>
      <c r="DM63" s="22">
        <v>0</v>
      </c>
      <c r="DN63" s="22">
        <v>0</v>
      </c>
      <c r="DO63" s="22">
        <v>0</v>
      </c>
      <c r="DP63" s="22">
        <v>0</v>
      </c>
    </row>
    <row r="64" spans="1:120" x14ac:dyDescent="0.3">
      <c r="A64" s="20">
        <v>55</v>
      </c>
      <c r="B64" s="25" t="s">
        <v>95</v>
      </c>
      <c r="C64" s="22">
        <f t="shared" si="10"/>
        <v>219237.41459999999</v>
      </c>
      <c r="D64" s="22">
        <f t="shared" si="11"/>
        <v>8573.2615999999998</v>
      </c>
      <c r="E64" s="22">
        <f t="shared" si="12"/>
        <v>164054.79999999999</v>
      </c>
      <c r="F64" s="22">
        <f t="shared" si="13"/>
        <v>8293.2615999999998</v>
      </c>
      <c r="G64" s="22">
        <f t="shared" si="14"/>
        <v>87982.614600000001</v>
      </c>
      <c r="H64" s="22">
        <f t="shared" si="15"/>
        <v>280</v>
      </c>
      <c r="I64" s="22">
        <v>41400</v>
      </c>
      <c r="J64" s="22">
        <v>5039.0742</v>
      </c>
      <c r="K64" s="22">
        <v>400</v>
      </c>
      <c r="L64" s="22">
        <v>280</v>
      </c>
      <c r="M64" s="22">
        <v>32800</v>
      </c>
      <c r="N64" s="22">
        <v>5019.0742</v>
      </c>
      <c r="O64" s="22">
        <v>400</v>
      </c>
      <c r="P64" s="22">
        <v>280</v>
      </c>
      <c r="Q64" s="22">
        <v>8600</v>
      </c>
      <c r="R64" s="22">
        <v>20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27054.799999999999</v>
      </c>
      <c r="AD64" s="22">
        <v>0</v>
      </c>
      <c r="AE64" s="22">
        <v>44082.614600000001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27054.799999999999</v>
      </c>
      <c r="AP64" s="22">
        <v>0</v>
      </c>
      <c r="AQ64" s="22">
        <v>44082.614600000001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6000</v>
      </c>
      <c r="AX64" s="22">
        <v>0</v>
      </c>
      <c r="AY64" s="22">
        <v>0</v>
      </c>
      <c r="AZ64" s="22">
        <v>0</v>
      </c>
      <c r="BA64" s="22">
        <v>6000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11000</v>
      </c>
      <c r="BJ64" s="22">
        <v>988.32339999999999</v>
      </c>
      <c r="BK64" s="22">
        <v>43500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22">
        <v>43500</v>
      </c>
      <c r="BX64" s="22">
        <v>0</v>
      </c>
      <c r="BY64" s="22">
        <v>11000</v>
      </c>
      <c r="BZ64" s="22">
        <v>988.32339999999999</v>
      </c>
      <c r="CA64" s="22">
        <v>0</v>
      </c>
      <c r="CB64" s="22">
        <v>0</v>
      </c>
      <c r="CC64" s="22">
        <v>0</v>
      </c>
      <c r="CD64" s="22">
        <v>0</v>
      </c>
      <c r="CE64" s="22">
        <v>0</v>
      </c>
      <c r="CF64" s="22">
        <v>0</v>
      </c>
      <c r="CG64" s="22">
        <v>1000</v>
      </c>
      <c r="CH64" s="22">
        <v>0</v>
      </c>
      <c r="CI64" s="22">
        <v>0</v>
      </c>
      <c r="CJ64" s="22">
        <v>0</v>
      </c>
      <c r="CK64" s="22">
        <v>1200</v>
      </c>
      <c r="CL64" s="22">
        <v>0</v>
      </c>
      <c r="CM64" s="22">
        <v>0</v>
      </c>
      <c r="CN64" s="22">
        <v>0</v>
      </c>
      <c r="CO64" s="22">
        <v>1200</v>
      </c>
      <c r="CP64" s="22">
        <v>0</v>
      </c>
      <c r="CQ64" s="22">
        <v>0</v>
      </c>
      <c r="CR64" s="22">
        <v>0</v>
      </c>
      <c r="CS64" s="22">
        <v>0</v>
      </c>
      <c r="CT64" s="22">
        <v>0</v>
      </c>
      <c r="CU64" s="22">
        <v>0</v>
      </c>
      <c r="CV64" s="22">
        <v>0</v>
      </c>
      <c r="CW64" s="22">
        <v>39500</v>
      </c>
      <c r="CX64" s="22">
        <v>2265.864</v>
      </c>
      <c r="CY64" s="22">
        <v>0</v>
      </c>
      <c r="CZ64" s="22">
        <v>0</v>
      </c>
      <c r="DA64" s="22">
        <v>35500</v>
      </c>
      <c r="DB64" s="22">
        <v>2265.864</v>
      </c>
      <c r="DC64" s="22">
        <v>0</v>
      </c>
      <c r="DD64" s="22">
        <v>0</v>
      </c>
      <c r="DE64" s="22">
        <v>4100</v>
      </c>
      <c r="DF64" s="22">
        <v>0</v>
      </c>
      <c r="DG64" s="22">
        <v>0</v>
      </c>
      <c r="DH64" s="22">
        <v>0</v>
      </c>
      <c r="DI64" s="22">
        <f t="shared" si="16"/>
        <v>0</v>
      </c>
      <c r="DJ64" s="22">
        <f t="shared" si="17"/>
        <v>0</v>
      </c>
      <c r="DK64" s="22">
        <v>32800</v>
      </c>
      <c r="DL64" s="22">
        <v>0</v>
      </c>
      <c r="DM64" s="22">
        <v>0</v>
      </c>
      <c r="DN64" s="22">
        <v>0</v>
      </c>
      <c r="DO64" s="22">
        <v>32800</v>
      </c>
      <c r="DP64" s="22">
        <v>0</v>
      </c>
    </row>
    <row r="65" spans="1:120" x14ac:dyDescent="0.3">
      <c r="A65" s="20">
        <v>56</v>
      </c>
      <c r="B65" s="25" t="s">
        <v>96</v>
      </c>
      <c r="C65" s="22">
        <f t="shared" si="10"/>
        <v>208420.5</v>
      </c>
      <c r="D65" s="22">
        <f t="shared" si="11"/>
        <v>46558.328699999998</v>
      </c>
      <c r="E65" s="22">
        <f t="shared" si="12"/>
        <v>157700</v>
      </c>
      <c r="F65" s="22">
        <f t="shared" si="13"/>
        <v>26924.737699999998</v>
      </c>
      <c r="G65" s="22">
        <f t="shared" si="14"/>
        <v>50720.5</v>
      </c>
      <c r="H65" s="22">
        <f t="shared" si="15"/>
        <v>19633.591</v>
      </c>
      <c r="I65" s="22">
        <v>66610</v>
      </c>
      <c r="J65" s="22">
        <v>11907.1877</v>
      </c>
      <c r="K65" s="22">
        <v>4008.6</v>
      </c>
      <c r="L65" s="22">
        <v>1656</v>
      </c>
      <c r="M65" s="22">
        <v>56160</v>
      </c>
      <c r="N65" s="22">
        <v>10613.037700000001</v>
      </c>
      <c r="O65" s="22">
        <v>4008.6</v>
      </c>
      <c r="P65" s="22">
        <v>1656</v>
      </c>
      <c r="Q65" s="22">
        <v>10450</v>
      </c>
      <c r="R65" s="22">
        <v>1294.1500000000001</v>
      </c>
      <c r="S65" s="22">
        <v>0</v>
      </c>
      <c r="T65" s="22">
        <v>0</v>
      </c>
      <c r="U65" s="22">
        <v>1700</v>
      </c>
      <c r="V65" s="22">
        <v>30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4100</v>
      </c>
      <c r="AD65" s="22">
        <v>500</v>
      </c>
      <c r="AE65" s="22">
        <v>10269.700000000001</v>
      </c>
      <c r="AF65" s="22">
        <v>8734.6910000000007</v>
      </c>
      <c r="AG65" s="22">
        <v>2200</v>
      </c>
      <c r="AH65" s="22">
        <v>0</v>
      </c>
      <c r="AI65" s="22">
        <v>3000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1900</v>
      </c>
      <c r="AP65" s="22">
        <v>500</v>
      </c>
      <c r="AQ65" s="22">
        <v>17269.7</v>
      </c>
      <c r="AR65" s="22">
        <v>9969.6509999999998</v>
      </c>
      <c r="AS65" s="22">
        <v>0</v>
      </c>
      <c r="AT65" s="22">
        <v>0</v>
      </c>
      <c r="AU65" s="22">
        <v>-10000</v>
      </c>
      <c r="AV65" s="22">
        <v>-1234.96</v>
      </c>
      <c r="AW65" s="22">
        <v>2000</v>
      </c>
      <c r="AX65" s="22">
        <v>200</v>
      </c>
      <c r="AY65" s="22">
        <v>0</v>
      </c>
      <c r="AZ65" s="22">
        <v>0</v>
      </c>
      <c r="BA65" s="22">
        <v>2000</v>
      </c>
      <c r="BB65" s="22">
        <v>200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3000</v>
      </c>
      <c r="BJ65" s="22">
        <v>516.15</v>
      </c>
      <c r="BK65" s="22">
        <v>16357.9</v>
      </c>
      <c r="BL65" s="22">
        <v>8657.9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22">
        <v>0</v>
      </c>
      <c r="BX65" s="22">
        <v>0</v>
      </c>
      <c r="BY65" s="22">
        <v>3000</v>
      </c>
      <c r="BZ65" s="22">
        <v>516.15</v>
      </c>
      <c r="CA65" s="22">
        <v>16357.9</v>
      </c>
      <c r="CB65" s="22">
        <v>8657.9</v>
      </c>
      <c r="CC65" s="22">
        <v>0</v>
      </c>
      <c r="CD65" s="22">
        <v>0</v>
      </c>
      <c r="CE65" s="22">
        <v>0</v>
      </c>
      <c r="CF65" s="22">
        <v>0</v>
      </c>
      <c r="CG65" s="22">
        <v>300</v>
      </c>
      <c r="CH65" s="22">
        <v>0</v>
      </c>
      <c r="CI65" s="22">
        <v>0</v>
      </c>
      <c r="CJ65" s="22">
        <v>0</v>
      </c>
      <c r="CK65" s="22">
        <v>18300</v>
      </c>
      <c r="CL65" s="22">
        <v>2171.4</v>
      </c>
      <c r="CM65" s="22">
        <v>20084.3</v>
      </c>
      <c r="CN65" s="22">
        <v>585</v>
      </c>
      <c r="CO65" s="22">
        <v>4750</v>
      </c>
      <c r="CP65" s="22">
        <v>1891.4</v>
      </c>
      <c r="CQ65" s="22">
        <v>700</v>
      </c>
      <c r="CR65" s="22">
        <v>585</v>
      </c>
      <c r="CS65" s="22">
        <v>3900</v>
      </c>
      <c r="CT65" s="22">
        <v>1241.4000000000001</v>
      </c>
      <c r="CU65" s="22">
        <v>700</v>
      </c>
      <c r="CV65" s="22">
        <v>585</v>
      </c>
      <c r="CW65" s="22">
        <v>45100</v>
      </c>
      <c r="CX65" s="22">
        <v>9885</v>
      </c>
      <c r="CY65" s="22">
        <v>0</v>
      </c>
      <c r="CZ65" s="22">
        <v>0</v>
      </c>
      <c r="DA65" s="22">
        <v>28000</v>
      </c>
      <c r="DB65" s="22">
        <v>6760</v>
      </c>
      <c r="DC65" s="22">
        <v>0</v>
      </c>
      <c r="DD65" s="22">
        <v>0</v>
      </c>
      <c r="DE65" s="22">
        <v>3330</v>
      </c>
      <c r="DF65" s="22">
        <v>1715</v>
      </c>
      <c r="DG65" s="22">
        <v>0</v>
      </c>
      <c r="DH65" s="22">
        <v>0</v>
      </c>
      <c r="DI65" s="22">
        <f t="shared" si="16"/>
        <v>13260</v>
      </c>
      <c r="DJ65" s="22">
        <f t="shared" si="17"/>
        <v>0</v>
      </c>
      <c r="DK65" s="22">
        <v>13260</v>
      </c>
      <c r="DL65" s="22">
        <v>0</v>
      </c>
      <c r="DM65" s="22">
        <v>0</v>
      </c>
      <c r="DN65" s="22">
        <v>0</v>
      </c>
      <c r="DO65" s="22">
        <v>0</v>
      </c>
      <c r="DP65" s="22">
        <v>0</v>
      </c>
    </row>
    <row r="66" spans="1:120" x14ac:dyDescent="0.3">
      <c r="A66" s="20">
        <v>57</v>
      </c>
      <c r="B66" s="25" t="s">
        <v>97</v>
      </c>
      <c r="C66" s="22">
        <f t="shared" ref="C66:D66" si="18">E66+G66-DO66</f>
        <v>64539.381600000001</v>
      </c>
      <c r="D66" s="22">
        <f t="shared" si="18"/>
        <v>17099.855899999999</v>
      </c>
      <c r="E66" s="22">
        <f t="shared" ref="E66:H66" si="19">I66+U66+Y66+AC66+AW66+BI66+CG66+CK66+CW66+DE66+DK66</f>
        <v>48200</v>
      </c>
      <c r="F66" s="22">
        <f t="shared" si="19"/>
        <v>8051.9489000000003</v>
      </c>
      <c r="G66" s="22">
        <f t="shared" si="19"/>
        <v>16339.381600000001</v>
      </c>
      <c r="H66" s="22">
        <f t="shared" si="19"/>
        <v>9047.9069999999992</v>
      </c>
      <c r="I66" s="22">
        <v>31898</v>
      </c>
      <c r="J66" s="22">
        <v>6941.8289000000004</v>
      </c>
      <c r="K66" s="22">
        <v>1998.8815999999999</v>
      </c>
      <c r="L66" s="22">
        <v>0</v>
      </c>
      <c r="M66" s="22">
        <v>30213</v>
      </c>
      <c r="N66" s="22">
        <v>6741.8289000000004</v>
      </c>
      <c r="O66" s="22">
        <v>1400.8815999999999</v>
      </c>
      <c r="P66" s="22">
        <v>0</v>
      </c>
      <c r="Q66" s="22">
        <v>1685</v>
      </c>
      <c r="R66" s="22">
        <v>200</v>
      </c>
      <c r="S66" s="22">
        <v>598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1330</v>
      </c>
      <c r="AD66" s="22">
        <v>399.8</v>
      </c>
      <c r="AE66" s="22">
        <v>1200</v>
      </c>
      <c r="AF66" s="22">
        <v>-104.663</v>
      </c>
      <c r="AG66" s="22">
        <v>30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1300</v>
      </c>
      <c r="AP66" s="22">
        <v>399.8</v>
      </c>
      <c r="AQ66" s="22">
        <v>1200</v>
      </c>
      <c r="AR66" s="22">
        <v>0</v>
      </c>
      <c r="AS66" s="22">
        <v>0</v>
      </c>
      <c r="AT66" s="22">
        <v>0</v>
      </c>
      <c r="AU66" s="22">
        <v>0</v>
      </c>
      <c r="AV66" s="22">
        <v>-104.663</v>
      </c>
      <c r="AW66" s="22">
        <v>990</v>
      </c>
      <c r="AX66" s="22">
        <v>247.5</v>
      </c>
      <c r="AY66" s="22">
        <v>0</v>
      </c>
      <c r="AZ66" s="22">
        <v>0</v>
      </c>
      <c r="BA66" s="22">
        <v>990</v>
      </c>
      <c r="BB66" s="22">
        <v>247.5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1900</v>
      </c>
      <c r="BJ66" s="22">
        <v>362.82</v>
      </c>
      <c r="BK66" s="22">
        <v>11140.5</v>
      </c>
      <c r="BL66" s="22">
        <v>9152.57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800</v>
      </c>
      <c r="BV66" s="22">
        <v>0</v>
      </c>
      <c r="BW66" s="22">
        <v>10140.5</v>
      </c>
      <c r="BX66" s="22">
        <v>8712.57</v>
      </c>
      <c r="BY66" s="22">
        <v>1100</v>
      </c>
      <c r="BZ66" s="22">
        <v>362.82</v>
      </c>
      <c r="CA66" s="22">
        <v>1000</v>
      </c>
      <c r="CB66" s="22">
        <v>440</v>
      </c>
      <c r="CC66" s="22">
        <v>0</v>
      </c>
      <c r="CD66" s="22">
        <v>0</v>
      </c>
      <c r="CE66" s="22">
        <v>0</v>
      </c>
      <c r="CF66" s="22">
        <v>0</v>
      </c>
      <c r="CG66" s="22">
        <v>0</v>
      </c>
      <c r="CH66" s="22">
        <v>0</v>
      </c>
      <c r="CI66" s="22">
        <v>0</v>
      </c>
      <c r="CJ66" s="22">
        <v>0</v>
      </c>
      <c r="CK66" s="22">
        <v>600</v>
      </c>
      <c r="CL66" s="22">
        <v>0</v>
      </c>
      <c r="CM66" s="22">
        <v>1000</v>
      </c>
      <c r="CN66" s="22">
        <v>0</v>
      </c>
      <c r="CO66" s="22">
        <v>600</v>
      </c>
      <c r="CP66" s="22">
        <v>0</v>
      </c>
      <c r="CQ66" s="22">
        <v>1000</v>
      </c>
      <c r="CR66" s="22">
        <v>0</v>
      </c>
      <c r="CS66" s="22">
        <v>600</v>
      </c>
      <c r="CT66" s="22">
        <v>0</v>
      </c>
      <c r="CU66" s="22">
        <v>1000</v>
      </c>
      <c r="CV66" s="22">
        <v>0</v>
      </c>
      <c r="CW66" s="22">
        <v>5320</v>
      </c>
      <c r="CX66" s="22">
        <v>0</v>
      </c>
      <c r="CY66" s="22">
        <v>1000</v>
      </c>
      <c r="CZ66" s="22">
        <v>0</v>
      </c>
      <c r="DA66" s="22">
        <v>5320</v>
      </c>
      <c r="DB66" s="22">
        <v>0</v>
      </c>
      <c r="DC66" s="22">
        <v>1000</v>
      </c>
      <c r="DD66" s="22">
        <v>0</v>
      </c>
      <c r="DE66" s="22">
        <v>1300</v>
      </c>
      <c r="DF66" s="22">
        <v>100</v>
      </c>
      <c r="DG66" s="22">
        <v>0</v>
      </c>
      <c r="DH66" s="22">
        <v>0</v>
      </c>
      <c r="DI66" s="22">
        <f t="shared" ref="DI66:DJ66" si="20">DK66+DM66-DO66</f>
        <v>4862</v>
      </c>
      <c r="DJ66" s="22">
        <f t="shared" si="20"/>
        <v>0</v>
      </c>
      <c r="DK66" s="22">
        <v>4862</v>
      </c>
      <c r="DL66" s="22">
        <v>0</v>
      </c>
      <c r="DM66" s="22">
        <v>0</v>
      </c>
      <c r="DN66" s="22">
        <v>0</v>
      </c>
      <c r="DO66" s="22">
        <v>0</v>
      </c>
      <c r="DP66" s="22">
        <v>0</v>
      </c>
    </row>
    <row r="67" spans="1:120" x14ac:dyDescent="0.3">
      <c r="A67" s="20"/>
      <c r="B67" s="21"/>
      <c r="C67" s="22">
        <f t="shared" ref="C67:D69" si="21">E67+G67-DO67</f>
        <v>0</v>
      </c>
      <c r="D67" s="22">
        <f t="shared" si="21"/>
        <v>0</v>
      </c>
      <c r="E67" s="22">
        <f t="shared" ref="E67:G69" si="22">I67+U67+Y67+AC67+AW67+BI67+CG67+CK67+CW67+DE67+DK67</f>
        <v>0</v>
      </c>
      <c r="F67" s="22">
        <f t="shared" si="22"/>
        <v>0</v>
      </c>
      <c r="G67" s="22">
        <f t="shared" si="22"/>
        <v>0</v>
      </c>
      <c r="H67" s="22">
        <f t="shared" ref="H67:H69" si="23">L67+X67+AB67+AF67+AZ67+BL67+CJ67+CN67+CZ67+DH67+DN67</f>
        <v>0</v>
      </c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>
        <f t="shared" ref="DI67:DJ69" si="24">DK67+DM67-DO67</f>
        <v>0</v>
      </c>
      <c r="DJ67" s="22">
        <f t="shared" si="24"/>
        <v>0</v>
      </c>
      <c r="DK67" s="22"/>
      <c r="DL67" s="22"/>
      <c r="DM67" s="22"/>
      <c r="DN67" s="22"/>
      <c r="DO67" s="22"/>
      <c r="DP67" s="22"/>
    </row>
    <row r="68" spans="1:120" x14ac:dyDescent="0.3">
      <c r="A68" s="20"/>
      <c r="B68" s="21"/>
      <c r="C68" s="22">
        <f t="shared" si="21"/>
        <v>0</v>
      </c>
      <c r="D68" s="22">
        <f t="shared" si="21"/>
        <v>0</v>
      </c>
      <c r="E68" s="22">
        <f t="shared" si="22"/>
        <v>0</v>
      </c>
      <c r="F68" s="22">
        <f t="shared" si="22"/>
        <v>0</v>
      </c>
      <c r="G68" s="22">
        <f t="shared" si="22"/>
        <v>0</v>
      </c>
      <c r="H68" s="22">
        <f t="shared" si="23"/>
        <v>0</v>
      </c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>
        <f t="shared" si="24"/>
        <v>0</v>
      </c>
      <c r="DJ68" s="22">
        <f t="shared" si="24"/>
        <v>0</v>
      </c>
      <c r="DK68" s="22"/>
      <c r="DL68" s="22"/>
      <c r="DM68" s="22"/>
      <c r="DN68" s="22"/>
      <c r="DO68" s="22"/>
      <c r="DP68" s="22"/>
    </row>
    <row r="69" spans="1:120" x14ac:dyDescent="0.3">
      <c r="A69" s="20"/>
      <c r="B69" s="21" t="s">
        <v>40</v>
      </c>
      <c r="C69" s="22">
        <f t="shared" si="21"/>
        <v>10777531.977200001</v>
      </c>
      <c r="D69" s="22">
        <f t="shared" si="21"/>
        <v>1577715.0051</v>
      </c>
      <c r="E69" s="22">
        <f t="shared" si="22"/>
        <v>8572199.9045000002</v>
      </c>
      <c r="F69" s="22">
        <f t="shared" si="22"/>
        <v>1179093.2612999999</v>
      </c>
      <c r="G69" s="22">
        <f t="shared" si="22"/>
        <v>3250534.9213000005</v>
      </c>
      <c r="H69" s="22">
        <f t="shared" si="23"/>
        <v>432931.94819999998</v>
      </c>
      <c r="I69" s="22">
        <f>SUM(I10:I66)</f>
        <v>3058199.2292999998</v>
      </c>
      <c r="J69" s="22">
        <f t="shared" ref="J69:BU69" si="25">SUM(J10:J66)</f>
        <v>532915.52819999994</v>
      </c>
      <c r="K69" s="22">
        <f t="shared" si="25"/>
        <v>574715.56869999995</v>
      </c>
      <c r="L69" s="22">
        <f t="shared" si="25"/>
        <v>64870.06470000001</v>
      </c>
      <c r="M69" s="22">
        <f t="shared" si="25"/>
        <v>2569080.1236</v>
      </c>
      <c r="N69" s="22">
        <f t="shared" si="25"/>
        <v>495524.04680000019</v>
      </c>
      <c r="O69" s="22">
        <f t="shared" si="25"/>
        <v>177491.23399999997</v>
      </c>
      <c r="P69" s="22">
        <f t="shared" si="25"/>
        <v>33120.817999999999</v>
      </c>
      <c r="Q69" s="22">
        <f t="shared" si="25"/>
        <v>445719.28900000005</v>
      </c>
      <c r="R69" s="22">
        <f t="shared" si="25"/>
        <v>31207.2788</v>
      </c>
      <c r="S69" s="22">
        <f t="shared" si="25"/>
        <v>384788.47709999996</v>
      </c>
      <c r="T69" s="22">
        <f t="shared" si="25"/>
        <v>31289.2467</v>
      </c>
      <c r="U69" s="22">
        <f t="shared" si="25"/>
        <v>8430</v>
      </c>
      <c r="V69" s="22">
        <f t="shared" si="25"/>
        <v>867.5</v>
      </c>
      <c r="W69" s="22">
        <f t="shared" si="25"/>
        <v>1000</v>
      </c>
      <c r="X69" s="22">
        <f t="shared" si="25"/>
        <v>0</v>
      </c>
      <c r="Y69" s="22">
        <f t="shared" si="25"/>
        <v>6250</v>
      </c>
      <c r="Z69" s="22">
        <f t="shared" si="25"/>
        <v>0</v>
      </c>
      <c r="AA69" s="22">
        <f t="shared" si="25"/>
        <v>0</v>
      </c>
      <c r="AB69" s="22">
        <f t="shared" si="25"/>
        <v>0</v>
      </c>
      <c r="AC69" s="22">
        <f t="shared" si="25"/>
        <v>496537.033</v>
      </c>
      <c r="AD69" s="22">
        <f t="shared" si="25"/>
        <v>40533.4827</v>
      </c>
      <c r="AE69" s="22">
        <f t="shared" si="25"/>
        <v>1291651.9289000002</v>
      </c>
      <c r="AF69" s="27">
        <f t="shared" si="25"/>
        <v>117596.5469</v>
      </c>
      <c r="AG69" s="22">
        <f t="shared" si="25"/>
        <v>197472.133</v>
      </c>
      <c r="AH69" s="22">
        <f t="shared" si="25"/>
        <v>8419.8709999999992</v>
      </c>
      <c r="AI69" s="22">
        <f t="shared" si="25"/>
        <v>147823.2592</v>
      </c>
      <c r="AJ69" s="22">
        <f t="shared" si="25"/>
        <v>4488.34</v>
      </c>
      <c r="AK69" s="22">
        <f t="shared" si="25"/>
        <v>1600</v>
      </c>
      <c r="AL69" s="22">
        <f t="shared" si="25"/>
        <v>0</v>
      </c>
      <c r="AM69" s="22">
        <f t="shared" si="25"/>
        <v>4600</v>
      </c>
      <c r="AN69" s="22">
        <f t="shared" si="25"/>
        <v>0</v>
      </c>
      <c r="AO69" s="22">
        <f t="shared" si="25"/>
        <v>297464.89999999997</v>
      </c>
      <c r="AP69" s="22">
        <f t="shared" si="25"/>
        <v>32113.611700000001</v>
      </c>
      <c r="AQ69" s="22">
        <f t="shared" si="25"/>
        <v>1545274.0699000002</v>
      </c>
      <c r="AR69" s="22">
        <f t="shared" si="25"/>
        <v>164114.0497</v>
      </c>
      <c r="AS69" s="22">
        <f t="shared" si="25"/>
        <v>0</v>
      </c>
      <c r="AT69" s="22">
        <f t="shared" si="25"/>
        <v>0</v>
      </c>
      <c r="AU69" s="22">
        <f t="shared" si="25"/>
        <v>-406045.40019999997</v>
      </c>
      <c r="AV69" s="22">
        <f t="shared" si="25"/>
        <v>-51005.842800000006</v>
      </c>
      <c r="AW69" s="22">
        <f t="shared" si="25"/>
        <v>432712.46</v>
      </c>
      <c r="AX69" s="22">
        <f t="shared" si="25"/>
        <v>69629.014999999999</v>
      </c>
      <c r="AY69" s="22">
        <f t="shared" si="25"/>
        <v>10140</v>
      </c>
      <c r="AZ69" s="22">
        <f t="shared" si="25"/>
        <v>0</v>
      </c>
      <c r="BA69" s="22">
        <f t="shared" si="25"/>
        <v>407939.26</v>
      </c>
      <c r="BB69" s="22">
        <f t="shared" si="25"/>
        <v>68366.264999999999</v>
      </c>
      <c r="BC69" s="22">
        <f t="shared" si="25"/>
        <v>5840</v>
      </c>
      <c r="BD69" s="22">
        <f t="shared" si="25"/>
        <v>0</v>
      </c>
      <c r="BE69" s="22">
        <f t="shared" si="25"/>
        <v>18823.2</v>
      </c>
      <c r="BF69" s="22">
        <f t="shared" si="25"/>
        <v>1262.75</v>
      </c>
      <c r="BG69" s="22">
        <f t="shared" si="25"/>
        <v>800</v>
      </c>
      <c r="BH69" s="22">
        <f t="shared" si="25"/>
        <v>0</v>
      </c>
      <c r="BI69" s="22">
        <f t="shared" si="25"/>
        <v>408823.5</v>
      </c>
      <c r="BJ69" s="22">
        <f t="shared" si="25"/>
        <v>63297.872700000007</v>
      </c>
      <c r="BK69" s="22">
        <f t="shared" si="25"/>
        <v>523783.35969999997</v>
      </c>
      <c r="BL69" s="22">
        <f t="shared" si="25"/>
        <v>110696.17859999998</v>
      </c>
      <c r="BM69" s="22">
        <f t="shared" si="25"/>
        <v>11000</v>
      </c>
      <c r="BN69" s="22">
        <f t="shared" si="25"/>
        <v>444.2</v>
      </c>
      <c r="BO69" s="22">
        <f t="shared" si="25"/>
        <v>9000</v>
      </c>
      <c r="BP69" s="22">
        <f t="shared" si="25"/>
        <v>400</v>
      </c>
      <c r="BQ69" s="22">
        <f t="shared" si="25"/>
        <v>0</v>
      </c>
      <c r="BR69" s="22">
        <f t="shared" si="25"/>
        <v>0</v>
      </c>
      <c r="BS69" s="22">
        <f t="shared" si="25"/>
        <v>0</v>
      </c>
      <c r="BT69" s="22">
        <f t="shared" si="25"/>
        <v>0</v>
      </c>
      <c r="BU69" s="22">
        <f t="shared" si="25"/>
        <v>168052.7</v>
      </c>
      <c r="BV69" s="22">
        <f t="shared" ref="BV69:DH69" si="26">SUM(BV10:BV66)</f>
        <v>10764.24</v>
      </c>
      <c r="BW69" s="22">
        <f t="shared" si="26"/>
        <v>281272.96720000001</v>
      </c>
      <c r="BX69" s="22">
        <f t="shared" si="26"/>
        <v>59321.843000000001</v>
      </c>
      <c r="BY69" s="22">
        <f t="shared" si="26"/>
        <v>149770.79999999999</v>
      </c>
      <c r="BZ69" s="22">
        <f t="shared" si="26"/>
        <v>30611.400699999998</v>
      </c>
      <c r="CA69" s="22">
        <f t="shared" si="26"/>
        <v>233510.39249999999</v>
      </c>
      <c r="CB69" s="22">
        <f t="shared" si="26"/>
        <v>50974.335600000006</v>
      </c>
      <c r="CC69" s="22">
        <f t="shared" si="26"/>
        <v>80000</v>
      </c>
      <c r="CD69" s="22">
        <f t="shared" si="26"/>
        <v>21478.031999999999</v>
      </c>
      <c r="CE69" s="22">
        <f t="shared" si="26"/>
        <v>0</v>
      </c>
      <c r="CF69" s="22">
        <f t="shared" si="26"/>
        <v>0</v>
      </c>
      <c r="CG69" s="22">
        <f t="shared" si="26"/>
        <v>1600</v>
      </c>
      <c r="CH69" s="22">
        <f t="shared" si="26"/>
        <v>0</v>
      </c>
      <c r="CI69" s="22">
        <f t="shared" si="26"/>
        <v>0</v>
      </c>
      <c r="CJ69" s="22">
        <f t="shared" si="26"/>
        <v>0</v>
      </c>
      <c r="CK69" s="22">
        <f t="shared" si="26"/>
        <v>437951.69999999995</v>
      </c>
      <c r="CL69" s="22">
        <f t="shared" si="26"/>
        <v>72542.465300000011</v>
      </c>
      <c r="CM69" s="22">
        <f t="shared" si="26"/>
        <v>566734.04080000008</v>
      </c>
      <c r="CN69" s="22">
        <f t="shared" si="26"/>
        <v>38379.552000000003</v>
      </c>
      <c r="CO69" s="22">
        <f t="shared" si="26"/>
        <v>398561.69999999995</v>
      </c>
      <c r="CP69" s="22">
        <f t="shared" si="26"/>
        <v>70657.465300000011</v>
      </c>
      <c r="CQ69" s="22">
        <f t="shared" si="26"/>
        <v>310049.74079999997</v>
      </c>
      <c r="CR69" s="22">
        <f t="shared" si="26"/>
        <v>38379.552000000003</v>
      </c>
      <c r="CS69" s="22">
        <f t="shared" si="26"/>
        <v>272470.59999999998</v>
      </c>
      <c r="CT69" s="22">
        <f t="shared" si="26"/>
        <v>48309.322800000002</v>
      </c>
      <c r="CU69" s="22">
        <f t="shared" si="26"/>
        <v>193278.05530000001</v>
      </c>
      <c r="CV69" s="22">
        <f t="shared" si="26"/>
        <v>31685.495999999999</v>
      </c>
      <c r="CW69" s="22">
        <f t="shared" si="26"/>
        <v>1987277.8</v>
      </c>
      <c r="CX69" s="22">
        <f t="shared" si="26"/>
        <v>328945.54300000001</v>
      </c>
      <c r="CY69" s="22">
        <f t="shared" si="26"/>
        <v>282097.4388</v>
      </c>
      <c r="CZ69" s="22">
        <f t="shared" si="26"/>
        <v>101389.606</v>
      </c>
      <c r="DA69" s="22">
        <f t="shared" si="26"/>
        <v>1284875.8999999999</v>
      </c>
      <c r="DB69" s="22">
        <f t="shared" si="26"/>
        <v>176769.60100000002</v>
      </c>
      <c r="DC69" s="22">
        <f t="shared" si="26"/>
        <v>234800.4388</v>
      </c>
      <c r="DD69" s="22">
        <f t="shared" si="26"/>
        <v>100392.606</v>
      </c>
      <c r="DE69" s="22">
        <f t="shared" si="26"/>
        <v>146394.5</v>
      </c>
      <c r="DF69" s="22">
        <f t="shared" si="26"/>
        <v>32532.400000000001</v>
      </c>
      <c r="DG69" s="22">
        <f t="shared" si="26"/>
        <v>0</v>
      </c>
      <c r="DH69" s="22">
        <f t="shared" si="26"/>
        <v>0</v>
      </c>
      <c r="DI69" s="22">
        <f t="shared" si="24"/>
        <v>543233.41800000006</v>
      </c>
      <c r="DJ69" s="22">
        <f t="shared" si="24"/>
        <v>3519.25</v>
      </c>
      <c r="DK69" s="22">
        <f t="shared" ref="DK69:DP69" si="27">SUM(DK10:DK66)</f>
        <v>1588023.6822000002</v>
      </c>
      <c r="DL69" s="22">
        <f t="shared" si="27"/>
        <v>37829.454400000002</v>
      </c>
      <c r="DM69" s="22">
        <f t="shared" si="27"/>
        <v>412.58440000000002</v>
      </c>
      <c r="DN69" s="22">
        <f t="shared" si="27"/>
        <v>0</v>
      </c>
      <c r="DO69" s="22">
        <f t="shared" si="27"/>
        <v>1045202.8486000001</v>
      </c>
      <c r="DP69" s="22">
        <f t="shared" si="27"/>
        <v>34310.204400000002</v>
      </c>
    </row>
    <row r="70" spans="1:120" x14ac:dyDescent="0.3"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</row>
    <row r="71" spans="1:120" x14ac:dyDescent="0.3"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</row>
    <row r="72" spans="1:120" x14ac:dyDescent="0.3"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</row>
    <row r="73" spans="1:120" x14ac:dyDescent="0.3"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</row>
    <row r="74" spans="1:120" x14ac:dyDescent="0.3"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</row>
    <row r="75" spans="1:120" x14ac:dyDescent="0.3"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</row>
    <row r="76" spans="1:120" x14ac:dyDescent="0.3"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</row>
    <row r="77" spans="1:120" x14ac:dyDescent="0.3"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</row>
    <row r="78" spans="1:120" x14ac:dyDescent="0.3"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</row>
    <row r="79" spans="1:120" x14ac:dyDescent="0.3"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</row>
    <row r="80" spans="1:120" x14ac:dyDescent="0.3"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</row>
    <row r="81" spans="3:120" x14ac:dyDescent="0.3"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</row>
    <row r="82" spans="3:120" x14ac:dyDescent="0.3"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</row>
    <row r="83" spans="3:120" x14ac:dyDescent="0.3"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</row>
    <row r="84" spans="3:120" x14ac:dyDescent="0.3"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</row>
    <row r="85" spans="3:120" x14ac:dyDescent="0.3"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</row>
    <row r="86" spans="3:120" x14ac:dyDescent="0.3"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</row>
    <row r="87" spans="3:120" x14ac:dyDescent="0.3"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</row>
    <row r="88" spans="3:120" x14ac:dyDescent="0.3"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</row>
    <row r="89" spans="3:120" x14ac:dyDescent="0.3"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</row>
    <row r="90" spans="3:120" x14ac:dyDescent="0.3"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</row>
    <row r="91" spans="3:120" x14ac:dyDescent="0.3"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</row>
    <row r="92" spans="3:120" x14ac:dyDescent="0.3"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</row>
    <row r="93" spans="3:120" x14ac:dyDescent="0.3"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</row>
    <row r="94" spans="3:120" x14ac:dyDescent="0.3"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</row>
    <row r="95" spans="3:120" x14ac:dyDescent="0.3"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</row>
    <row r="96" spans="3:120" x14ac:dyDescent="0.3"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</row>
    <row r="97" spans="3:120" x14ac:dyDescent="0.3"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</row>
    <row r="98" spans="3:120" x14ac:dyDescent="0.3"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</row>
    <row r="99" spans="3:120" x14ac:dyDescent="0.3"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</row>
    <row r="100" spans="3:120" x14ac:dyDescent="0.3"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</row>
    <row r="101" spans="3:120" x14ac:dyDescent="0.3"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</row>
    <row r="102" spans="3:120" x14ac:dyDescent="0.3"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</row>
    <row r="103" spans="3:120" x14ac:dyDescent="0.3"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</row>
    <row r="104" spans="3:120" x14ac:dyDescent="0.3"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</row>
    <row r="105" spans="3:120" x14ac:dyDescent="0.3"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</row>
    <row r="106" spans="3:120" x14ac:dyDescent="0.3"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</row>
    <row r="107" spans="3:120" x14ac:dyDescent="0.3"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</row>
    <row r="108" spans="3:120" x14ac:dyDescent="0.3"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</row>
    <row r="109" spans="3:120" x14ac:dyDescent="0.3"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</row>
    <row r="110" spans="3:120" x14ac:dyDescent="0.3"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</row>
    <row r="111" spans="3:120" x14ac:dyDescent="0.3"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</row>
    <row r="112" spans="3:120" x14ac:dyDescent="0.3"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</row>
    <row r="113" spans="3:120" x14ac:dyDescent="0.3"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</row>
    <row r="114" spans="3:120" x14ac:dyDescent="0.3"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</row>
    <row r="115" spans="3:120" x14ac:dyDescent="0.3"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</row>
    <row r="116" spans="3:120" x14ac:dyDescent="0.3"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</row>
    <row r="117" spans="3:120" x14ac:dyDescent="0.3"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</row>
    <row r="118" spans="3:120" x14ac:dyDescent="0.3"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</row>
    <row r="119" spans="3:120" x14ac:dyDescent="0.3"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</row>
    <row r="120" spans="3:120" x14ac:dyDescent="0.3"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</row>
    <row r="121" spans="3:120" x14ac:dyDescent="0.3"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</row>
    <row r="122" spans="3:120" x14ac:dyDescent="0.3"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</row>
    <row r="123" spans="3:120" x14ac:dyDescent="0.3"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</row>
    <row r="124" spans="3:120" x14ac:dyDescent="0.3"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</row>
    <row r="125" spans="3:120" x14ac:dyDescent="0.3"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</row>
    <row r="126" spans="3:120" x14ac:dyDescent="0.3"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</row>
    <row r="127" spans="3:120" x14ac:dyDescent="0.3"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</row>
    <row r="128" spans="3:120" x14ac:dyDescent="0.3"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</row>
    <row r="129" spans="3:120" x14ac:dyDescent="0.3"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</row>
    <row r="130" spans="3:120" x14ac:dyDescent="0.3"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</row>
    <row r="131" spans="3:120" x14ac:dyDescent="0.3"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</row>
    <row r="132" spans="3:120" x14ac:dyDescent="0.3"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</row>
    <row r="133" spans="3:120" x14ac:dyDescent="0.3"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</row>
    <row r="134" spans="3:120" x14ac:dyDescent="0.3"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</row>
    <row r="135" spans="3:120" x14ac:dyDescent="0.3"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</row>
    <row r="136" spans="3:120" x14ac:dyDescent="0.3"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</row>
    <row r="137" spans="3:120" x14ac:dyDescent="0.3"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</row>
    <row r="138" spans="3:120" x14ac:dyDescent="0.3"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</row>
    <row r="139" spans="3:120" x14ac:dyDescent="0.3"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</row>
    <row r="140" spans="3:120" x14ac:dyDescent="0.3"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</row>
    <row r="141" spans="3:120" x14ac:dyDescent="0.3"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</row>
    <row r="142" spans="3:120" x14ac:dyDescent="0.3"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</row>
    <row r="143" spans="3:120" x14ac:dyDescent="0.3"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</row>
    <row r="144" spans="3:120" x14ac:dyDescent="0.3"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</row>
    <row r="145" spans="3:120" x14ac:dyDescent="0.3"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</row>
    <row r="146" spans="3:120" x14ac:dyDescent="0.3"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</row>
    <row r="147" spans="3:120" x14ac:dyDescent="0.3"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</row>
    <row r="148" spans="3:120" x14ac:dyDescent="0.3"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</row>
    <row r="149" spans="3:120" x14ac:dyDescent="0.3"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</row>
    <row r="150" spans="3:120" x14ac:dyDescent="0.3"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</row>
    <row r="151" spans="3:120" x14ac:dyDescent="0.3"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</row>
    <row r="152" spans="3:120" x14ac:dyDescent="0.3"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</row>
    <row r="153" spans="3:120" x14ac:dyDescent="0.3"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</row>
    <row r="154" spans="3:120" x14ac:dyDescent="0.3"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</row>
    <row r="155" spans="3:120" x14ac:dyDescent="0.3"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</row>
    <row r="156" spans="3:120" x14ac:dyDescent="0.3"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</row>
    <row r="157" spans="3:120" x14ac:dyDescent="0.3"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</row>
    <row r="158" spans="3:120" x14ac:dyDescent="0.3"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</row>
    <row r="159" spans="3:120" x14ac:dyDescent="0.3"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</row>
    <row r="160" spans="3:120" x14ac:dyDescent="0.3"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</row>
    <row r="161" spans="3:120" x14ac:dyDescent="0.3"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</row>
    <row r="162" spans="3:120" x14ac:dyDescent="0.3"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</row>
    <row r="163" spans="3:120" x14ac:dyDescent="0.3"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</row>
    <row r="164" spans="3:120" x14ac:dyDescent="0.3"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</row>
    <row r="165" spans="3:120" x14ac:dyDescent="0.3"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</row>
    <row r="166" spans="3:120" x14ac:dyDescent="0.3"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</row>
    <row r="167" spans="3:120" x14ac:dyDescent="0.3"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</row>
    <row r="168" spans="3:120" x14ac:dyDescent="0.3"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</row>
    <row r="169" spans="3:120" x14ac:dyDescent="0.3"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</row>
    <row r="170" spans="3:120" x14ac:dyDescent="0.3"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</row>
    <row r="171" spans="3:120" x14ac:dyDescent="0.3"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</row>
    <row r="172" spans="3:120" x14ac:dyDescent="0.3"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</row>
    <row r="173" spans="3:120" x14ac:dyDescent="0.3"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</row>
    <row r="174" spans="3:120" x14ac:dyDescent="0.3"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</row>
    <row r="175" spans="3:120" x14ac:dyDescent="0.3"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</row>
    <row r="176" spans="3:120" x14ac:dyDescent="0.3"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</row>
    <row r="177" spans="3:120" x14ac:dyDescent="0.3"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</row>
    <row r="178" spans="3:120" x14ac:dyDescent="0.3"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</row>
    <row r="179" spans="3:120" x14ac:dyDescent="0.3"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</row>
    <row r="180" spans="3:120" x14ac:dyDescent="0.3"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</row>
    <row r="181" spans="3:120" x14ac:dyDescent="0.3"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</row>
    <row r="182" spans="3:120" x14ac:dyDescent="0.3"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</row>
    <row r="183" spans="3:120" x14ac:dyDescent="0.3"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</row>
    <row r="184" spans="3:120" x14ac:dyDescent="0.3"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</row>
    <row r="185" spans="3:120" x14ac:dyDescent="0.3"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</row>
    <row r="186" spans="3:120" x14ac:dyDescent="0.3"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</row>
    <row r="187" spans="3:120" x14ac:dyDescent="0.3"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</row>
    <row r="188" spans="3:120" x14ac:dyDescent="0.3"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</row>
    <row r="189" spans="3:120" x14ac:dyDescent="0.3"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</row>
    <row r="190" spans="3:120" x14ac:dyDescent="0.3"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</row>
    <row r="191" spans="3:120" x14ac:dyDescent="0.3"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</row>
    <row r="192" spans="3:120" x14ac:dyDescent="0.3"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</row>
    <row r="193" spans="3:120" x14ac:dyDescent="0.3"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</row>
    <row r="194" spans="3:120" x14ac:dyDescent="0.3"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</row>
    <row r="195" spans="3:120" x14ac:dyDescent="0.3"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</row>
    <row r="196" spans="3:120" x14ac:dyDescent="0.3"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</row>
    <row r="197" spans="3:120" x14ac:dyDescent="0.3"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</row>
    <row r="198" spans="3:120" x14ac:dyDescent="0.3"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</row>
    <row r="199" spans="3:120" x14ac:dyDescent="0.3"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</row>
    <row r="200" spans="3:120" x14ac:dyDescent="0.3"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</row>
    <row r="201" spans="3:120" x14ac:dyDescent="0.3"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</row>
    <row r="202" spans="3:120" x14ac:dyDescent="0.3"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</row>
    <row r="203" spans="3:120" x14ac:dyDescent="0.3"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</row>
    <row r="204" spans="3:120" x14ac:dyDescent="0.3"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</row>
    <row r="205" spans="3:120" x14ac:dyDescent="0.3"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</row>
    <row r="206" spans="3:120" x14ac:dyDescent="0.3"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</row>
    <row r="207" spans="3:120" x14ac:dyDescent="0.3"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</row>
    <row r="208" spans="3:120" x14ac:dyDescent="0.3"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</row>
    <row r="209" spans="3:120" x14ac:dyDescent="0.3"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</row>
    <row r="210" spans="3:120" x14ac:dyDescent="0.3"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</row>
    <row r="211" spans="3:120" x14ac:dyDescent="0.3"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</row>
    <row r="212" spans="3:120" x14ac:dyDescent="0.3"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</row>
    <row r="213" spans="3:120" x14ac:dyDescent="0.3"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</row>
    <row r="214" spans="3:120" x14ac:dyDescent="0.3"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</row>
    <row r="215" spans="3:120" x14ac:dyDescent="0.3"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</row>
    <row r="216" spans="3:120" x14ac:dyDescent="0.3"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</row>
    <row r="217" spans="3:120" x14ac:dyDescent="0.3"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</row>
    <row r="218" spans="3:120" x14ac:dyDescent="0.3"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</row>
    <row r="219" spans="3:120" x14ac:dyDescent="0.3"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</row>
    <row r="220" spans="3:120" x14ac:dyDescent="0.3"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</row>
    <row r="221" spans="3:120" x14ac:dyDescent="0.3"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</row>
    <row r="222" spans="3:120" x14ac:dyDescent="0.3"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</row>
    <row r="223" spans="3:120" x14ac:dyDescent="0.3"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</row>
    <row r="224" spans="3:120" x14ac:dyDescent="0.3"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</row>
    <row r="225" spans="3:120" x14ac:dyDescent="0.3"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</row>
    <row r="226" spans="3:120" x14ac:dyDescent="0.3"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</row>
  </sheetData>
  <protectedRanges>
    <protectedRange sqref="B67:B69" name="Range3"/>
    <protectedRange sqref="I10:DH69 DK69:DP69" name="Range1"/>
    <protectedRange sqref="DK10:DP68" name="Range2"/>
    <protectedRange sqref="B64:B65" name="Range1_1"/>
    <protectedRange sqref="B10:B66" name="Range1_1_1"/>
  </protectedRanges>
  <mergeCells count="97">
    <mergeCell ref="A1:DP1"/>
    <mergeCell ref="DG7:DH7"/>
    <mergeCell ref="DI7:DJ7"/>
    <mergeCell ref="DK7:DL7"/>
    <mergeCell ref="DM7:DN7"/>
    <mergeCell ref="DO7:DP7"/>
    <mergeCell ref="AB2:AC2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CS7:CT7"/>
    <mergeCell ref="BW7:BX7"/>
    <mergeCell ref="BY7:BZ7"/>
    <mergeCell ref="CA7:CB7"/>
    <mergeCell ref="CC7:CD7"/>
    <mergeCell ref="CE7:CF7"/>
    <mergeCell ref="CG7:CH7"/>
    <mergeCell ref="BU7:BV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BS7:BT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BU6:BX6"/>
    <mergeCell ref="BY6:CB6"/>
    <mergeCell ref="CC6:CF6"/>
    <mergeCell ref="CO6:CR6"/>
    <mergeCell ref="CS6:CV6"/>
    <mergeCell ref="CA5:CF5"/>
    <mergeCell ref="BA6:BD6"/>
    <mergeCell ref="BE6:BH6"/>
    <mergeCell ref="BM6:BP6"/>
    <mergeCell ref="BQ6:BT6"/>
    <mergeCell ref="AA3:AB3"/>
    <mergeCell ref="A4:A8"/>
    <mergeCell ref="B4:B8"/>
    <mergeCell ref="C4:H6"/>
    <mergeCell ref="I4:DP4"/>
    <mergeCell ref="I5:L6"/>
    <mergeCell ref="M5:T5"/>
    <mergeCell ref="U5:X6"/>
    <mergeCell ref="DE5:DH6"/>
    <mergeCell ref="DI5:DN6"/>
    <mergeCell ref="DO5:DP6"/>
    <mergeCell ref="Y5:AB6"/>
    <mergeCell ref="AC5:AF6"/>
    <mergeCell ref="AG5:AH5"/>
    <mergeCell ref="AW5:AZ6"/>
    <mergeCell ref="BI5:BL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9"/>
  <sheetViews>
    <sheetView workbookViewId="0">
      <pane xSplit="2" ySplit="9" topLeftCell="AP61" activePane="bottomRight" state="frozen"/>
      <selection pane="topRight" activeCell="C1" sqref="C1"/>
      <selection pane="bottomLeft" activeCell="A10" sqref="A10"/>
      <selection pane="bottomRight" activeCell="C69" sqref="C69:BN69"/>
    </sheetView>
  </sheetViews>
  <sheetFormatPr defaultRowHeight="17.25" x14ac:dyDescent="0.3"/>
  <cols>
    <col min="1" max="1" width="4.140625" style="1" customWidth="1"/>
    <col min="2" max="2" width="15" style="1" customWidth="1"/>
    <col min="3" max="3" width="12.42578125" style="1" customWidth="1"/>
    <col min="4" max="4" width="9.7109375" style="1" customWidth="1"/>
    <col min="5" max="8" width="11.28515625" style="1" customWidth="1"/>
    <col min="9" max="9" width="10.28515625" style="1" customWidth="1"/>
    <col min="10" max="10" width="10" style="1" bestFit="1" customWidth="1"/>
    <col min="11" max="12" width="9.140625" style="1"/>
    <col min="13" max="13" width="10.7109375" style="1" customWidth="1"/>
    <col min="14" max="16" width="9.140625" style="1"/>
    <col min="17" max="17" width="9.42578125" style="1" bestFit="1" customWidth="1"/>
    <col min="18" max="32" width="9.140625" style="1"/>
    <col min="33" max="33" width="10" style="1" customWidth="1"/>
    <col min="34" max="34" width="9.140625" style="1"/>
    <col min="35" max="35" width="10.28515625" style="1" customWidth="1"/>
    <col min="36" max="44" width="9.140625" style="1"/>
    <col min="45" max="45" width="9.7109375" style="1" customWidth="1"/>
    <col min="46" max="48" width="9.140625" style="1"/>
    <col min="49" max="49" width="10" style="1" customWidth="1"/>
    <col min="50" max="52" width="9.140625" style="1"/>
    <col min="53" max="53" width="10" style="1" customWidth="1"/>
    <col min="54" max="54" width="9.140625" style="1"/>
    <col min="55" max="55" width="10.5703125" style="1" customWidth="1"/>
    <col min="56" max="62" width="9.140625" style="1"/>
    <col min="63" max="63" width="10.140625" style="1" customWidth="1"/>
    <col min="64" max="16384" width="9.140625" style="1"/>
  </cols>
  <sheetData>
    <row r="1" spans="1:120" ht="30.75" customHeight="1" x14ac:dyDescent="0.3">
      <c r="A1" s="71" t="s">
        <v>137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</row>
    <row r="2" spans="1:120" x14ac:dyDescent="0.3">
      <c r="A2" s="75"/>
      <c r="B2" s="75"/>
      <c r="C2" s="75"/>
      <c r="D2" s="75"/>
      <c r="E2" s="75"/>
      <c r="F2" s="75"/>
      <c r="G2" s="75"/>
      <c r="H2" s="75"/>
      <c r="I2" s="29"/>
      <c r="J2" s="41"/>
      <c r="K2" s="29"/>
      <c r="L2" s="41"/>
      <c r="M2" s="41"/>
      <c r="N2" s="29"/>
      <c r="O2" s="30"/>
      <c r="P2" s="30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107" t="s">
        <v>138</v>
      </c>
      <c r="BN2" s="107"/>
    </row>
    <row r="3" spans="1:120" s="32" customFormat="1" ht="12.75" x14ac:dyDescent="0.25">
      <c r="A3" s="76" t="s">
        <v>0</v>
      </c>
      <c r="B3" s="60" t="s">
        <v>1</v>
      </c>
      <c r="C3" s="77" t="s">
        <v>100</v>
      </c>
      <c r="D3" s="78"/>
      <c r="E3" s="78"/>
      <c r="F3" s="78"/>
      <c r="G3" s="78"/>
      <c r="H3" s="79"/>
      <c r="I3" s="83" t="s">
        <v>101</v>
      </c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5"/>
      <c r="BC3" s="93"/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</row>
    <row r="4" spans="1:120" s="32" customFormat="1" ht="13.5" x14ac:dyDescent="0.25">
      <c r="A4" s="76"/>
      <c r="B4" s="60"/>
      <c r="C4" s="80"/>
      <c r="D4" s="81"/>
      <c r="E4" s="81"/>
      <c r="F4" s="81"/>
      <c r="G4" s="81"/>
      <c r="H4" s="82"/>
      <c r="I4" s="94" t="s">
        <v>102</v>
      </c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6"/>
      <c r="BC4" s="97" t="s">
        <v>103</v>
      </c>
      <c r="BD4" s="98"/>
      <c r="BE4" s="98"/>
      <c r="BF4" s="98"/>
      <c r="BG4" s="98"/>
      <c r="BH4" s="98"/>
      <c r="BI4" s="99" t="s">
        <v>104</v>
      </c>
      <c r="BJ4" s="99"/>
      <c r="BK4" s="99"/>
      <c r="BL4" s="99"/>
      <c r="BM4" s="99"/>
      <c r="BN4" s="99"/>
    </row>
    <row r="5" spans="1:120" s="32" customFormat="1" ht="12.75" x14ac:dyDescent="0.25">
      <c r="A5" s="76"/>
      <c r="B5" s="60"/>
      <c r="C5" s="80"/>
      <c r="D5" s="81"/>
      <c r="E5" s="81"/>
      <c r="F5" s="81"/>
      <c r="G5" s="81"/>
      <c r="H5" s="82"/>
      <c r="I5" s="100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2"/>
      <c r="BC5" s="100"/>
      <c r="BD5" s="101"/>
      <c r="BE5" s="101"/>
      <c r="BF5" s="101"/>
      <c r="BG5" s="103" t="s">
        <v>119</v>
      </c>
      <c r="BH5" s="103"/>
      <c r="BI5" s="103" t="s">
        <v>120</v>
      </c>
      <c r="BJ5" s="103"/>
      <c r="BK5" s="103" t="s">
        <v>105</v>
      </c>
      <c r="BL5" s="103"/>
      <c r="BM5" s="103"/>
      <c r="BN5" s="103"/>
    </row>
    <row r="6" spans="1:120" s="32" customFormat="1" ht="12.75" x14ac:dyDescent="0.25">
      <c r="A6" s="76"/>
      <c r="B6" s="60"/>
      <c r="C6" s="80"/>
      <c r="D6" s="81"/>
      <c r="E6" s="81"/>
      <c r="F6" s="81"/>
      <c r="G6" s="81"/>
      <c r="H6" s="82"/>
      <c r="I6" s="103" t="s">
        <v>106</v>
      </c>
      <c r="J6" s="103"/>
      <c r="K6" s="103"/>
      <c r="L6" s="103"/>
      <c r="M6" s="86" t="s">
        <v>121</v>
      </c>
      <c r="N6" s="87"/>
      <c r="O6" s="90" t="s">
        <v>107</v>
      </c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2"/>
      <c r="AE6" s="86" t="s">
        <v>122</v>
      </c>
      <c r="AF6" s="87"/>
      <c r="AG6" s="86" t="s">
        <v>123</v>
      </c>
      <c r="AH6" s="87"/>
      <c r="AI6" s="72" t="s">
        <v>10</v>
      </c>
      <c r="AJ6" s="73"/>
      <c r="AK6" s="106" t="s">
        <v>118</v>
      </c>
      <c r="AL6" s="68"/>
      <c r="AM6" s="72" t="s">
        <v>10</v>
      </c>
      <c r="AN6" s="73"/>
      <c r="AO6" s="68" t="s">
        <v>124</v>
      </c>
      <c r="AP6" s="68"/>
      <c r="AQ6" s="72" t="s">
        <v>125</v>
      </c>
      <c r="AR6" s="104"/>
      <c r="AS6" s="104"/>
      <c r="AT6" s="104"/>
      <c r="AU6" s="104"/>
      <c r="AV6" s="73"/>
      <c r="AW6" s="72" t="s">
        <v>108</v>
      </c>
      <c r="AX6" s="104"/>
      <c r="AY6" s="104"/>
      <c r="AZ6" s="104"/>
      <c r="BA6" s="104"/>
      <c r="BB6" s="73"/>
      <c r="BC6" s="110" t="s">
        <v>126</v>
      </c>
      <c r="BD6" s="111"/>
      <c r="BE6" s="110" t="s">
        <v>127</v>
      </c>
      <c r="BF6" s="111"/>
      <c r="BG6" s="103"/>
      <c r="BH6" s="103"/>
      <c r="BI6" s="103"/>
      <c r="BJ6" s="103"/>
      <c r="BK6" s="103"/>
      <c r="BL6" s="103"/>
      <c r="BM6" s="103"/>
      <c r="BN6" s="103"/>
    </row>
    <row r="7" spans="1:120" s="32" customFormat="1" ht="90.75" customHeight="1" x14ac:dyDescent="0.25">
      <c r="A7" s="76"/>
      <c r="B7" s="60"/>
      <c r="C7" s="114" t="s">
        <v>109</v>
      </c>
      <c r="D7" s="114"/>
      <c r="E7" s="115" t="s">
        <v>35</v>
      </c>
      <c r="F7" s="115"/>
      <c r="G7" s="116" t="s">
        <v>36</v>
      </c>
      <c r="H7" s="116"/>
      <c r="I7" s="68" t="s">
        <v>128</v>
      </c>
      <c r="J7" s="68"/>
      <c r="K7" s="68" t="s">
        <v>129</v>
      </c>
      <c r="L7" s="68"/>
      <c r="M7" s="88"/>
      <c r="N7" s="89"/>
      <c r="O7" s="72" t="s">
        <v>110</v>
      </c>
      <c r="P7" s="73"/>
      <c r="Q7" s="72" t="s">
        <v>130</v>
      </c>
      <c r="R7" s="73"/>
      <c r="S7" s="72" t="s">
        <v>111</v>
      </c>
      <c r="T7" s="73"/>
      <c r="U7" s="72" t="s">
        <v>112</v>
      </c>
      <c r="V7" s="73"/>
      <c r="W7" s="72" t="s">
        <v>113</v>
      </c>
      <c r="X7" s="73"/>
      <c r="Y7" s="108" t="s">
        <v>131</v>
      </c>
      <c r="Z7" s="109"/>
      <c r="AA7" s="72" t="s">
        <v>132</v>
      </c>
      <c r="AB7" s="73"/>
      <c r="AC7" s="72" t="s">
        <v>133</v>
      </c>
      <c r="AD7" s="73"/>
      <c r="AE7" s="88"/>
      <c r="AF7" s="89"/>
      <c r="AG7" s="88"/>
      <c r="AH7" s="89"/>
      <c r="AI7" s="72" t="s">
        <v>134</v>
      </c>
      <c r="AJ7" s="73"/>
      <c r="AK7" s="68"/>
      <c r="AL7" s="68"/>
      <c r="AM7" s="72" t="s">
        <v>135</v>
      </c>
      <c r="AN7" s="73"/>
      <c r="AO7" s="68"/>
      <c r="AP7" s="68"/>
      <c r="AQ7" s="105" t="s">
        <v>109</v>
      </c>
      <c r="AR7" s="105"/>
      <c r="AS7" s="105" t="s">
        <v>35</v>
      </c>
      <c r="AT7" s="105"/>
      <c r="AU7" s="105" t="s">
        <v>36</v>
      </c>
      <c r="AV7" s="105"/>
      <c r="AW7" s="105" t="s">
        <v>114</v>
      </c>
      <c r="AX7" s="105"/>
      <c r="AY7" s="117" t="s">
        <v>115</v>
      </c>
      <c r="AZ7" s="118"/>
      <c r="BA7" s="119" t="s">
        <v>116</v>
      </c>
      <c r="BB7" s="119"/>
      <c r="BC7" s="112"/>
      <c r="BD7" s="113"/>
      <c r="BE7" s="112"/>
      <c r="BF7" s="113"/>
      <c r="BG7" s="103"/>
      <c r="BH7" s="103"/>
      <c r="BI7" s="103"/>
      <c r="BJ7" s="103"/>
      <c r="BK7" s="103" t="s">
        <v>136</v>
      </c>
      <c r="BL7" s="103"/>
      <c r="BM7" s="103" t="s">
        <v>117</v>
      </c>
      <c r="BN7" s="103"/>
    </row>
    <row r="8" spans="1:120" s="32" customFormat="1" ht="54" x14ac:dyDescent="0.25">
      <c r="A8" s="76"/>
      <c r="B8" s="60"/>
      <c r="C8" s="33" t="s">
        <v>38</v>
      </c>
      <c r="D8" s="34" t="s">
        <v>39</v>
      </c>
      <c r="E8" s="33" t="s">
        <v>38</v>
      </c>
      <c r="F8" s="34" t="s">
        <v>39</v>
      </c>
      <c r="G8" s="33" t="s">
        <v>38</v>
      </c>
      <c r="H8" s="34" t="s">
        <v>39</v>
      </c>
      <c r="I8" s="33" t="s">
        <v>38</v>
      </c>
      <c r="J8" s="34" t="s">
        <v>39</v>
      </c>
      <c r="K8" s="33" t="s">
        <v>38</v>
      </c>
      <c r="L8" s="34" t="s">
        <v>39</v>
      </c>
      <c r="M8" s="33" t="s">
        <v>38</v>
      </c>
      <c r="N8" s="34" t="s">
        <v>39</v>
      </c>
      <c r="O8" s="33" t="s">
        <v>38</v>
      </c>
      <c r="P8" s="34" t="s">
        <v>39</v>
      </c>
      <c r="Q8" s="33" t="s">
        <v>38</v>
      </c>
      <c r="R8" s="34" t="s">
        <v>39</v>
      </c>
      <c r="S8" s="33" t="s">
        <v>38</v>
      </c>
      <c r="T8" s="34" t="s">
        <v>39</v>
      </c>
      <c r="U8" s="33" t="s">
        <v>38</v>
      </c>
      <c r="V8" s="34" t="s">
        <v>39</v>
      </c>
      <c r="W8" s="33" t="s">
        <v>38</v>
      </c>
      <c r="X8" s="34" t="s">
        <v>39</v>
      </c>
      <c r="Y8" s="33" t="s">
        <v>38</v>
      </c>
      <c r="Z8" s="34" t="s">
        <v>39</v>
      </c>
      <c r="AA8" s="33" t="s">
        <v>38</v>
      </c>
      <c r="AB8" s="34" t="s">
        <v>39</v>
      </c>
      <c r="AC8" s="33" t="s">
        <v>38</v>
      </c>
      <c r="AD8" s="34" t="s">
        <v>39</v>
      </c>
      <c r="AE8" s="33" t="s">
        <v>38</v>
      </c>
      <c r="AF8" s="34" t="s">
        <v>39</v>
      </c>
      <c r="AG8" s="33" t="s">
        <v>38</v>
      </c>
      <c r="AH8" s="34" t="s">
        <v>39</v>
      </c>
      <c r="AI8" s="33" t="s">
        <v>38</v>
      </c>
      <c r="AJ8" s="34" t="s">
        <v>39</v>
      </c>
      <c r="AK8" s="33" t="s">
        <v>38</v>
      </c>
      <c r="AL8" s="34" t="s">
        <v>39</v>
      </c>
      <c r="AM8" s="33" t="s">
        <v>38</v>
      </c>
      <c r="AN8" s="34" t="s">
        <v>39</v>
      </c>
      <c r="AO8" s="33" t="s">
        <v>38</v>
      </c>
      <c r="AP8" s="34" t="s">
        <v>39</v>
      </c>
      <c r="AQ8" s="33" t="s">
        <v>38</v>
      </c>
      <c r="AR8" s="34" t="s">
        <v>39</v>
      </c>
      <c r="AS8" s="33" t="s">
        <v>38</v>
      </c>
      <c r="AT8" s="34" t="s">
        <v>39</v>
      </c>
      <c r="AU8" s="33" t="s">
        <v>38</v>
      </c>
      <c r="AV8" s="34" t="s">
        <v>39</v>
      </c>
      <c r="AW8" s="33" t="s">
        <v>38</v>
      </c>
      <c r="AX8" s="34" t="s">
        <v>39</v>
      </c>
      <c r="AY8" s="33" t="s">
        <v>38</v>
      </c>
      <c r="AZ8" s="34" t="s">
        <v>39</v>
      </c>
      <c r="BA8" s="33" t="s">
        <v>38</v>
      </c>
      <c r="BB8" s="34" t="s">
        <v>39</v>
      </c>
      <c r="BC8" s="33" t="s">
        <v>38</v>
      </c>
      <c r="BD8" s="34" t="s">
        <v>39</v>
      </c>
      <c r="BE8" s="33" t="s">
        <v>38</v>
      </c>
      <c r="BF8" s="34" t="s">
        <v>39</v>
      </c>
      <c r="BG8" s="33" t="s">
        <v>38</v>
      </c>
      <c r="BH8" s="34" t="s">
        <v>39</v>
      </c>
      <c r="BI8" s="33" t="s">
        <v>38</v>
      </c>
      <c r="BJ8" s="34" t="s">
        <v>39</v>
      </c>
      <c r="BK8" s="33" t="s">
        <v>38</v>
      </c>
      <c r="BL8" s="34" t="s">
        <v>39</v>
      </c>
      <c r="BM8" s="33" t="s">
        <v>38</v>
      </c>
      <c r="BN8" s="34" t="s">
        <v>39</v>
      </c>
    </row>
    <row r="9" spans="1:120" s="32" customFormat="1" ht="12.75" x14ac:dyDescent="0.25">
      <c r="A9" s="35"/>
      <c r="B9" s="35">
        <v>1</v>
      </c>
      <c r="C9" s="35">
        <v>2</v>
      </c>
      <c r="D9" s="35">
        <v>3</v>
      </c>
      <c r="E9" s="35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5">
        <v>15</v>
      </c>
      <c r="Q9" s="35">
        <v>16</v>
      </c>
      <c r="R9" s="35">
        <v>17</v>
      </c>
      <c r="S9" s="35">
        <v>18</v>
      </c>
      <c r="T9" s="35">
        <v>19</v>
      </c>
      <c r="U9" s="35">
        <v>20</v>
      </c>
      <c r="V9" s="35">
        <v>21</v>
      </c>
      <c r="W9" s="35">
        <v>22</v>
      </c>
      <c r="X9" s="35">
        <v>23</v>
      </c>
      <c r="Y9" s="35">
        <v>24</v>
      </c>
      <c r="Z9" s="35">
        <v>25</v>
      </c>
      <c r="AA9" s="35">
        <v>26</v>
      </c>
      <c r="AB9" s="35">
        <v>27</v>
      </c>
      <c r="AC9" s="35">
        <v>28</v>
      </c>
      <c r="AD9" s="35">
        <v>29</v>
      </c>
      <c r="AE9" s="35">
        <v>30</v>
      </c>
      <c r="AF9" s="35">
        <v>31</v>
      </c>
      <c r="AG9" s="35">
        <v>32</v>
      </c>
      <c r="AH9" s="35">
        <v>33</v>
      </c>
      <c r="AI9" s="35">
        <v>34</v>
      </c>
      <c r="AJ9" s="35">
        <v>35</v>
      </c>
      <c r="AK9" s="35">
        <v>36</v>
      </c>
      <c r="AL9" s="35">
        <v>37</v>
      </c>
      <c r="AM9" s="35">
        <v>38</v>
      </c>
      <c r="AN9" s="35">
        <v>39</v>
      </c>
      <c r="AO9" s="35">
        <v>40</v>
      </c>
      <c r="AP9" s="35">
        <v>41</v>
      </c>
      <c r="AQ9" s="35">
        <v>42</v>
      </c>
      <c r="AR9" s="35">
        <v>43</v>
      </c>
      <c r="AS9" s="35">
        <v>44</v>
      </c>
      <c r="AT9" s="35">
        <v>45</v>
      </c>
      <c r="AU9" s="35">
        <v>46</v>
      </c>
      <c r="AV9" s="35">
        <v>47</v>
      </c>
      <c r="AW9" s="35">
        <v>48</v>
      </c>
      <c r="AX9" s="35">
        <v>49</v>
      </c>
      <c r="AY9" s="35">
        <v>50</v>
      </c>
      <c r="AZ9" s="35">
        <v>51</v>
      </c>
      <c r="BA9" s="35">
        <v>52</v>
      </c>
      <c r="BB9" s="35">
        <v>53</v>
      </c>
      <c r="BC9" s="35">
        <v>54</v>
      </c>
      <c r="BD9" s="35">
        <v>55</v>
      </c>
      <c r="BE9" s="35">
        <v>56</v>
      </c>
      <c r="BF9" s="35">
        <v>57</v>
      </c>
      <c r="BG9" s="35">
        <v>58</v>
      </c>
      <c r="BH9" s="35">
        <v>59</v>
      </c>
      <c r="BI9" s="35">
        <v>60</v>
      </c>
      <c r="BJ9" s="35">
        <v>61</v>
      </c>
      <c r="BK9" s="35">
        <v>62</v>
      </c>
      <c r="BL9" s="35">
        <v>63</v>
      </c>
      <c r="BM9" s="35">
        <v>64</v>
      </c>
      <c r="BN9" s="35">
        <v>65</v>
      </c>
    </row>
    <row r="10" spans="1:120" s="38" customFormat="1" ht="13.5" x14ac:dyDescent="0.25">
      <c r="A10" s="36">
        <v>1</v>
      </c>
      <c r="B10" s="25" t="s">
        <v>41</v>
      </c>
      <c r="C10" s="37">
        <f t="shared" ref="C10:C41" si="0">E10+G10-BA10</f>
        <v>535365.57300000009</v>
      </c>
      <c r="D10" s="37">
        <f t="shared" ref="D10:D41" si="1">F10+H10-BB10</f>
        <v>113370.32</v>
      </c>
      <c r="E10" s="37">
        <f t="shared" ref="E10:E41" si="2">I10+K10+M10+AE10+AG10+AK10+AO10+AS10</f>
        <v>527903.80000000005</v>
      </c>
      <c r="F10" s="37">
        <f t="shared" ref="F10:F41" si="3">J10+L10+N10+AF10+AH10+AL10+AP10+AT10</f>
        <v>109582.99</v>
      </c>
      <c r="G10" s="37">
        <f t="shared" ref="G10:G41" si="4">AY10+BC10+BE10+BG10+BI10+BK10+BM10</f>
        <v>84455.273000000001</v>
      </c>
      <c r="H10" s="37">
        <f t="shared" ref="H10:H41" si="5">AZ10+BD10+BF10+BH10+BJ10+BL10+BN10</f>
        <v>3787.33</v>
      </c>
      <c r="I10" s="37">
        <v>120743</v>
      </c>
      <c r="J10" s="37">
        <v>26776.010999999999</v>
      </c>
      <c r="K10" s="37">
        <v>0</v>
      </c>
      <c r="L10" s="37">
        <v>0</v>
      </c>
      <c r="M10" s="37">
        <v>316427.3</v>
      </c>
      <c r="N10" s="37">
        <v>79763.409</v>
      </c>
      <c r="O10" s="37">
        <v>7325</v>
      </c>
      <c r="P10" s="37">
        <v>2608.9340000000002</v>
      </c>
      <c r="Q10" s="37">
        <v>61474</v>
      </c>
      <c r="R10" s="37">
        <v>13587.2</v>
      </c>
      <c r="S10" s="37">
        <v>647</v>
      </c>
      <c r="T10" s="37">
        <v>57.436999999999998</v>
      </c>
      <c r="U10" s="37">
        <v>650</v>
      </c>
      <c r="V10" s="37">
        <v>174</v>
      </c>
      <c r="W10" s="37">
        <v>235090</v>
      </c>
      <c r="X10" s="37">
        <v>59431.883999999998</v>
      </c>
      <c r="Y10" s="37">
        <v>233280</v>
      </c>
      <c r="Z10" s="37">
        <v>58948.055999999997</v>
      </c>
      <c r="AA10" s="37">
        <v>340</v>
      </c>
      <c r="AB10" s="37">
        <v>211.4</v>
      </c>
      <c r="AC10" s="37">
        <v>10101.299999999999</v>
      </c>
      <c r="AD10" s="37">
        <v>3405.5540000000001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4240</v>
      </c>
      <c r="AP10" s="37">
        <v>1482</v>
      </c>
      <c r="AQ10" s="37">
        <f t="shared" ref="AQ10:AQ41" si="6">AS10+AU10-BA10</f>
        <v>9500</v>
      </c>
      <c r="AR10" s="37">
        <f t="shared" ref="AR10:AR41" si="7">AT10+AV10-BB10</f>
        <v>1561.57</v>
      </c>
      <c r="AS10" s="37">
        <v>86493.5</v>
      </c>
      <c r="AT10" s="37">
        <v>1561.57</v>
      </c>
      <c r="AU10" s="37">
        <v>0</v>
      </c>
      <c r="AV10" s="37">
        <v>0</v>
      </c>
      <c r="AW10" s="37">
        <v>85993.5</v>
      </c>
      <c r="AX10" s="37">
        <v>1500</v>
      </c>
      <c r="AY10" s="37">
        <v>0</v>
      </c>
      <c r="AZ10" s="37">
        <v>0</v>
      </c>
      <c r="BA10" s="37">
        <v>76993.5</v>
      </c>
      <c r="BB10" s="37">
        <v>0</v>
      </c>
      <c r="BC10" s="37">
        <v>64345.273000000001</v>
      </c>
      <c r="BD10" s="37">
        <v>2066</v>
      </c>
      <c r="BE10" s="37">
        <v>20110</v>
      </c>
      <c r="BF10" s="37">
        <v>1810</v>
      </c>
      <c r="BG10" s="37">
        <v>0</v>
      </c>
      <c r="BH10" s="37">
        <v>0</v>
      </c>
      <c r="BI10" s="37">
        <v>0</v>
      </c>
      <c r="BJ10" s="37">
        <v>0</v>
      </c>
      <c r="BK10" s="37">
        <v>0</v>
      </c>
      <c r="BL10" s="37">
        <v>-88.67</v>
      </c>
      <c r="BM10" s="37">
        <v>0</v>
      </c>
      <c r="BN10" s="37">
        <v>0</v>
      </c>
    </row>
    <row r="11" spans="1:120" s="38" customFormat="1" ht="13.5" x14ac:dyDescent="0.25">
      <c r="A11" s="36">
        <v>2</v>
      </c>
      <c r="B11" s="25" t="s">
        <v>42</v>
      </c>
      <c r="C11" s="37">
        <f t="shared" si="0"/>
        <v>581600.40690000006</v>
      </c>
      <c r="D11" s="37">
        <f t="shared" si="1"/>
        <v>58058.716400000005</v>
      </c>
      <c r="E11" s="37">
        <f t="shared" si="2"/>
        <v>442120.2</v>
      </c>
      <c r="F11" s="37">
        <f t="shared" si="3"/>
        <v>36112.183400000002</v>
      </c>
      <c r="G11" s="37">
        <f t="shared" si="4"/>
        <v>227904.20690000002</v>
      </c>
      <c r="H11" s="37">
        <f t="shared" si="5"/>
        <v>21946.532999999999</v>
      </c>
      <c r="I11" s="37">
        <v>130235.4</v>
      </c>
      <c r="J11" s="37">
        <v>27061.780999999999</v>
      </c>
      <c r="K11" s="37">
        <v>0</v>
      </c>
      <c r="L11" s="37">
        <v>0</v>
      </c>
      <c r="M11" s="37">
        <v>196418.4</v>
      </c>
      <c r="N11" s="37">
        <v>8343.9024000000009</v>
      </c>
      <c r="O11" s="37">
        <v>15000</v>
      </c>
      <c r="P11" s="37">
        <v>2161.9767000000002</v>
      </c>
      <c r="Q11" s="37">
        <v>16606.3</v>
      </c>
      <c r="R11" s="37">
        <v>473.92599999999999</v>
      </c>
      <c r="S11" s="37">
        <v>3000</v>
      </c>
      <c r="T11" s="37">
        <v>292.5</v>
      </c>
      <c r="U11" s="37">
        <v>1000</v>
      </c>
      <c r="V11" s="37">
        <v>78</v>
      </c>
      <c r="W11" s="37">
        <v>68500</v>
      </c>
      <c r="X11" s="37">
        <v>2467.6480000000001</v>
      </c>
      <c r="Y11" s="37">
        <v>64000</v>
      </c>
      <c r="Z11" s="37">
        <v>2350.4479999999999</v>
      </c>
      <c r="AA11" s="37">
        <v>23000</v>
      </c>
      <c r="AB11" s="37">
        <v>263</v>
      </c>
      <c r="AC11" s="37">
        <v>61812.1</v>
      </c>
      <c r="AD11" s="37">
        <v>2286.8517000000002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15000</v>
      </c>
      <c r="AL11" s="37">
        <v>0</v>
      </c>
      <c r="AM11" s="37">
        <v>0</v>
      </c>
      <c r="AN11" s="37">
        <v>0</v>
      </c>
      <c r="AO11" s="37">
        <v>8842.4</v>
      </c>
      <c r="AP11" s="37">
        <v>675</v>
      </c>
      <c r="AQ11" s="37">
        <f t="shared" si="6"/>
        <v>3200</v>
      </c>
      <c r="AR11" s="37">
        <f t="shared" si="7"/>
        <v>31.5</v>
      </c>
      <c r="AS11" s="37">
        <v>91624</v>
      </c>
      <c r="AT11" s="37">
        <v>31.5</v>
      </c>
      <c r="AU11" s="37">
        <v>0</v>
      </c>
      <c r="AV11" s="37">
        <v>0</v>
      </c>
      <c r="AW11" s="37">
        <v>88424</v>
      </c>
      <c r="AX11" s="37">
        <v>0</v>
      </c>
      <c r="AY11" s="37">
        <v>0</v>
      </c>
      <c r="AZ11" s="37">
        <v>0</v>
      </c>
      <c r="BA11" s="37">
        <v>88424</v>
      </c>
      <c r="BB11" s="37">
        <v>0</v>
      </c>
      <c r="BC11" s="37">
        <v>182404.17</v>
      </c>
      <c r="BD11" s="37">
        <v>24998.9</v>
      </c>
      <c r="BE11" s="37">
        <v>45500.036899999999</v>
      </c>
      <c r="BF11" s="37">
        <v>2002.3330000000001</v>
      </c>
      <c r="BG11" s="37">
        <v>0</v>
      </c>
      <c r="BH11" s="37">
        <v>0</v>
      </c>
      <c r="BI11" s="37">
        <v>0</v>
      </c>
      <c r="BJ11" s="37">
        <v>0</v>
      </c>
      <c r="BK11" s="37">
        <v>0</v>
      </c>
      <c r="BL11" s="37">
        <v>-5054.7</v>
      </c>
      <c r="BM11" s="37">
        <v>0</v>
      </c>
      <c r="BN11" s="37">
        <v>0</v>
      </c>
    </row>
    <row r="12" spans="1:120" x14ac:dyDescent="0.3">
      <c r="A12" s="36">
        <v>3</v>
      </c>
      <c r="B12" s="25" t="s">
        <v>43</v>
      </c>
      <c r="C12" s="37">
        <f t="shared" si="0"/>
        <v>88734.169399999999</v>
      </c>
      <c r="D12" s="37">
        <f t="shared" si="1"/>
        <v>12418.302599999999</v>
      </c>
      <c r="E12" s="37">
        <f t="shared" si="2"/>
        <v>81286.600000000006</v>
      </c>
      <c r="F12" s="37">
        <f t="shared" si="3"/>
        <v>12371.302599999999</v>
      </c>
      <c r="G12" s="37">
        <f t="shared" si="4"/>
        <v>21051.169399999999</v>
      </c>
      <c r="H12" s="37">
        <f t="shared" si="5"/>
        <v>47</v>
      </c>
      <c r="I12" s="37">
        <v>30116</v>
      </c>
      <c r="J12" s="37">
        <v>6468.2169999999996</v>
      </c>
      <c r="K12" s="37">
        <v>0</v>
      </c>
      <c r="L12" s="37">
        <v>0</v>
      </c>
      <c r="M12" s="37">
        <v>35510</v>
      </c>
      <c r="N12" s="37">
        <v>5278.0856000000003</v>
      </c>
      <c r="O12" s="37">
        <v>3000</v>
      </c>
      <c r="P12" s="37">
        <v>975.20489999999995</v>
      </c>
      <c r="Q12" s="37">
        <v>1000</v>
      </c>
      <c r="R12" s="37">
        <v>260</v>
      </c>
      <c r="S12" s="37">
        <v>500</v>
      </c>
      <c r="T12" s="37">
        <v>16.180700000000002</v>
      </c>
      <c r="U12" s="37">
        <v>400</v>
      </c>
      <c r="V12" s="37">
        <v>64</v>
      </c>
      <c r="W12" s="37">
        <v>23260</v>
      </c>
      <c r="X12" s="37">
        <v>2866.4</v>
      </c>
      <c r="Y12" s="37">
        <v>22460</v>
      </c>
      <c r="Z12" s="37">
        <v>2852</v>
      </c>
      <c r="AA12" s="37">
        <v>3000</v>
      </c>
      <c r="AB12" s="37">
        <v>165</v>
      </c>
      <c r="AC12" s="37">
        <v>4100</v>
      </c>
      <c r="AD12" s="37">
        <v>931.3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1952</v>
      </c>
      <c r="AP12" s="37">
        <v>625</v>
      </c>
      <c r="AQ12" s="37">
        <f t="shared" si="6"/>
        <v>105</v>
      </c>
      <c r="AR12" s="37">
        <f t="shared" si="7"/>
        <v>0</v>
      </c>
      <c r="AS12" s="37">
        <v>13708.6</v>
      </c>
      <c r="AT12" s="37">
        <v>0</v>
      </c>
      <c r="AU12" s="37">
        <v>0</v>
      </c>
      <c r="AV12" s="37">
        <v>0</v>
      </c>
      <c r="AW12" s="37">
        <v>13608.6</v>
      </c>
      <c r="AX12" s="37">
        <v>0</v>
      </c>
      <c r="AY12" s="37">
        <v>0</v>
      </c>
      <c r="AZ12" s="37">
        <v>0</v>
      </c>
      <c r="BA12" s="37">
        <v>13603.6</v>
      </c>
      <c r="BB12" s="37">
        <v>0</v>
      </c>
      <c r="BC12" s="37">
        <v>16571.169399999999</v>
      </c>
      <c r="BD12" s="37">
        <v>0</v>
      </c>
      <c r="BE12" s="37">
        <v>4480</v>
      </c>
      <c r="BF12" s="37">
        <v>47</v>
      </c>
      <c r="BG12" s="37">
        <v>0</v>
      </c>
      <c r="BH12" s="37">
        <v>0</v>
      </c>
      <c r="BI12" s="37">
        <v>0</v>
      </c>
      <c r="BJ12" s="37">
        <v>0</v>
      </c>
      <c r="BK12" s="37">
        <v>0</v>
      </c>
      <c r="BL12" s="37">
        <v>0</v>
      </c>
      <c r="BM12" s="37">
        <v>0</v>
      </c>
      <c r="BN12" s="37">
        <v>0</v>
      </c>
    </row>
    <row r="13" spans="1:120" x14ac:dyDescent="0.3">
      <c r="A13" s="36">
        <v>4</v>
      </c>
      <c r="B13" s="25" t="s">
        <v>44</v>
      </c>
      <c r="C13" s="37">
        <f t="shared" si="0"/>
        <v>28353.589499999995</v>
      </c>
      <c r="D13" s="37">
        <f t="shared" si="1"/>
        <v>11027.472</v>
      </c>
      <c r="E13" s="37">
        <f t="shared" si="2"/>
        <v>19153.8</v>
      </c>
      <c r="F13" s="37">
        <f t="shared" si="3"/>
        <v>4445.7704999999996</v>
      </c>
      <c r="G13" s="37">
        <f t="shared" si="4"/>
        <v>13847.1895</v>
      </c>
      <c r="H13" s="37">
        <f t="shared" si="5"/>
        <v>7410.6120000000001</v>
      </c>
      <c r="I13" s="37">
        <v>12000</v>
      </c>
      <c r="J13" s="37">
        <v>2941.06</v>
      </c>
      <c r="K13" s="37">
        <v>0</v>
      </c>
      <c r="L13" s="37">
        <v>0</v>
      </c>
      <c r="M13" s="37">
        <v>2306.4</v>
      </c>
      <c r="N13" s="37">
        <v>675.8</v>
      </c>
      <c r="O13" s="37">
        <v>1300</v>
      </c>
      <c r="P13" s="37">
        <v>475</v>
      </c>
      <c r="Q13" s="37">
        <v>500.4</v>
      </c>
      <c r="R13" s="37">
        <v>150</v>
      </c>
      <c r="S13" s="37">
        <v>0</v>
      </c>
      <c r="T13" s="37">
        <v>0</v>
      </c>
      <c r="U13" s="37">
        <v>0</v>
      </c>
      <c r="V13" s="37">
        <v>0</v>
      </c>
      <c r="W13" s="37">
        <v>176</v>
      </c>
      <c r="X13" s="37">
        <v>40</v>
      </c>
      <c r="Y13" s="37">
        <v>169</v>
      </c>
      <c r="Z13" s="37">
        <v>40</v>
      </c>
      <c r="AA13" s="37">
        <v>0</v>
      </c>
      <c r="AB13" s="37">
        <v>0</v>
      </c>
      <c r="AC13" s="37">
        <v>330</v>
      </c>
      <c r="AD13" s="37">
        <v>10.8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200</v>
      </c>
      <c r="AP13" s="37">
        <v>0</v>
      </c>
      <c r="AQ13" s="37">
        <f t="shared" si="6"/>
        <v>0</v>
      </c>
      <c r="AR13" s="37">
        <f t="shared" si="7"/>
        <v>0</v>
      </c>
      <c r="AS13" s="37">
        <v>4647.3999999999996</v>
      </c>
      <c r="AT13" s="37">
        <v>828.91049999999996</v>
      </c>
      <c r="AU13" s="37">
        <v>0</v>
      </c>
      <c r="AV13" s="37">
        <v>0</v>
      </c>
      <c r="AW13" s="37">
        <v>4647.3999999999996</v>
      </c>
      <c r="AX13" s="37">
        <v>828.91049999999996</v>
      </c>
      <c r="AY13" s="37">
        <v>0</v>
      </c>
      <c r="AZ13" s="37">
        <v>0</v>
      </c>
      <c r="BA13" s="37">
        <v>4647.3999999999996</v>
      </c>
      <c r="BB13" s="37">
        <v>828.91049999999996</v>
      </c>
      <c r="BC13" s="37">
        <v>13847.1895</v>
      </c>
      <c r="BD13" s="37">
        <v>7410.6120000000001</v>
      </c>
      <c r="BE13" s="37">
        <v>0</v>
      </c>
      <c r="BF13" s="37">
        <v>0</v>
      </c>
      <c r="BG13" s="37">
        <v>0</v>
      </c>
      <c r="BH13" s="37">
        <v>0</v>
      </c>
      <c r="BI13" s="37">
        <v>0</v>
      </c>
      <c r="BJ13" s="37">
        <v>0</v>
      </c>
      <c r="BK13" s="37">
        <v>0</v>
      </c>
      <c r="BL13" s="37">
        <v>0</v>
      </c>
      <c r="BM13" s="37">
        <v>0</v>
      </c>
      <c r="BN13" s="37">
        <v>0</v>
      </c>
    </row>
    <row r="14" spans="1:120" s="38" customFormat="1" ht="13.5" x14ac:dyDescent="0.25">
      <c r="A14" s="36">
        <v>5</v>
      </c>
      <c r="B14" s="25" t="s">
        <v>45</v>
      </c>
      <c r="C14" s="37">
        <f t="shared" si="0"/>
        <v>24101.036999999997</v>
      </c>
      <c r="D14" s="37">
        <f t="shared" si="1"/>
        <v>12261.4827</v>
      </c>
      <c r="E14" s="37">
        <f t="shared" si="2"/>
        <v>14209.236499999999</v>
      </c>
      <c r="F14" s="37">
        <f t="shared" si="3"/>
        <v>2688.1226999999999</v>
      </c>
      <c r="G14" s="37">
        <f t="shared" si="4"/>
        <v>12291.800499999999</v>
      </c>
      <c r="H14" s="37">
        <f t="shared" si="5"/>
        <v>9573.36</v>
      </c>
      <c r="I14" s="37">
        <v>10150</v>
      </c>
      <c r="J14" s="37">
        <v>2344.1610000000001</v>
      </c>
      <c r="K14" s="37">
        <v>0</v>
      </c>
      <c r="L14" s="37">
        <v>0</v>
      </c>
      <c r="M14" s="37">
        <v>1230</v>
      </c>
      <c r="N14" s="37">
        <v>163.96170000000001</v>
      </c>
      <c r="O14" s="37">
        <v>420</v>
      </c>
      <c r="P14" s="37">
        <v>96.461699999999993</v>
      </c>
      <c r="Q14" s="37">
        <v>60</v>
      </c>
      <c r="R14" s="37">
        <v>0</v>
      </c>
      <c r="S14" s="37">
        <v>0</v>
      </c>
      <c r="T14" s="37">
        <v>0</v>
      </c>
      <c r="U14" s="37">
        <v>100</v>
      </c>
      <c r="V14" s="37">
        <v>0</v>
      </c>
      <c r="W14" s="37">
        <v>470</v>
      </c>
      <c r="X14" s="37">
        <v>45</v>
      </c>
      <c r="Y14" s="37">
        <v>210</v>
      </c>
      <c r="Z14" s="37">
        <v>45</v>
      </c>
      <c r="AA14" s="37">
        <v>0</v>
      </c>
      <c r="AB14" s="37">
        <v>0</v>
      </c>
      <c r="AC14" s="37">
        <v>180</v>
      </c>
      <c r="AD14" s="37">
        <v>22.5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300</v>
      </c>
      <c r="AP14" s="37">
        <v>180</v>
      </c>
      <c r="AQ14" s="37">
        <f t="shared" si="6"/>
        <v>129.23649999999998</v>
      </c>
      <c r="AR14" s="37">
        <f t="shared" si="7"/>
        <v>0</v>
      </c>
      <c r="AS14" s="37">
        <v>2529.2365</v>
      </c>
      <c r="AT14" s="37">
        <v>0</v>
      </c>
      <c r="AU14" s="37">
        <v>0</v>
      </c>
      <c r="AV14" s="37">
        <v>0</v>
      </c>
      <c r="AW14" s="37">
        <v>2529.2365</v>
      </c>
      <c r="AX14" s="37">
        <v>0</v>
      </c>
      <c r="AY14" s="37">
        <v>0</v>
      </c>
      <c r="AZ14" s="37">
        <v>0</v>
      </c>
      <c r="BA14" s="37">
        <v>2400</v>
      </c>
      <c r="BB14" s="37">
        <v>0</v>
      </c>
      <c r="BC14" s="37">
        <v>11991.800499999999</v>
      </c>
      <c r="BD14" s="37">
        <v>9343.36</v>
      </c>
      <c r="BE14" s="37">
        <v>300</v>
      </c>
      <c r="BF14" s="37">
        <v>230</v>
      </c>
      <c r="BG14" s="37">
        <v>0</v>
      </c>
      <c r="BH14" s="37">
        <v>0</v>
      </c>
      <c r="BI14" s="37">
        <v>0</v>
      </c>
      <c r="BJ14" s="37">
        <v>0</v>
      </c>
      <c r="BK14" s="37">
        <v>0</v>
      </c>
      <c r="BL14" s="37">
        <v>0</v>
      </c>
      <c r="BM14" s="37">
        <v>0</v>
      </c>
      <c r="BN14" s="37">
        <v>0</v>
      </c>
    </row>
    <row r="15" spans="1:120" x14ac:dyDescent="0.3">
      <c r="A15" s="36">
        <v>6</v>
      </c>
      <c r="B15" s="25" t="s">
        <v>46</v>
      </c>
      <c r="C15" s="37">
        <f t="shared" si="0"/>
        <v>41911.099099999992</v>
      </c>
      <c r="D15" s="37">
        <f t="shared" si="1"/>
        <v>6832.3281999999999</v>
      </c>
      <c r="E15" s="37">
        <f t="shared" si="2"/>
        <v>34218.299999999996</v>
      </c>
      <c r="F15" s="37">
        <f t="shared" si="3"/>
        <v>6725.5290999999997</v>
      </c>
      <c r="G15" s="37">
        <f t="shared" si="4"/>
        <v>13192.7991</v>
      </c>
      <c r="H15" s="37">
        <f t="shared" si="5"/>
        <v>2705</v>
      </c>
      <c r="I15" s="37">
        <v>18000</v>
      </c>
      <c r="J15" s="37">
        <v>2828.578</v>
      </c>
      <c r="K15" s="37">
        <v>0</v>
      </c>
      <c r="L15" s="37">
        <v>0</v>
      </c>
      <c r="M15" s="37">
        <v>8419.6</v>
      </c>
      <c r="N15" s="37">
        <v>1068.7501999999999</v>
      </c>
      <c r="O15" s="37">
        <v>1800</v>
      </c>
      <c r="P15" s="37">
        <v>331.96620000000001</v>
      </c>
      <c r="Q15" s="37">
        <v>650</v>
      </c>
      <c r="R15" s="37">
        <v>159.75</v>
      </c>
      <c r="S15" s="37">
        <v>200</v>
      </c>
      <c r="T15" s="37">
        <v>31.2</v>
      </c>
      <c r="U15" s="37">
        <v>250</v>
      </c>
      <c r="V15" s="37">
        <v>0</v>
      </c>
      <c r="W15" s="37">
        <v>2250</v>
      </c>
      <c r="X15" s="37">
        <v>31.05</v>
      </c>
      <c r="Y15" s="37">
        <v>1500</v>
      </c>
      <c r="Z15" s="37">
        <v>0</v>
      </c>
      <c r="AA15" s="37">
        <v>1019</v>
      </c>
      <c r="AB15" s="37">
        <v>0</v>
      </c>
      <c r="AC15" s="37">
        <v>1850.6</v>
      </c>
      <c r="AD15" s="37">
        <v>514.78399999999999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855</v>
      </c>
      <c r="AP15" s="37">
        <v>170</v>
      </c>
      <c r="AQ15" s="37">
        <f t="shared" si="6"/>
        <v>1443.6999999999998</v>
      </c>
      <c r="AR15" s="37">
        <f t="shared" si="7"/>
        <v>60</v>
      </c>
      <c r="AS15" s="37">
        <v>6943.7</v>
      </c>
      <c r="AT15" s="37">
        <v>2658.2008999999998</v>
      </c>
      <c r="AU15" s="37">
        <v>0</v>
      </c>
      <c r="AV15" s="37">
        <v>0</v>
      </c>
      <c r="AW15" s="37">
        <v>6843.7</v>
      </c>
      <c r="AX15" s="37">
        <v>2658.2008999999998</v>
      </c>
      <c r="AY15" s="37">
        <v>0</v>
      </c>
      <c r="AZ15" s="37">
        <v>0</v>
      </c>
      <c r="BA15" s="37">
        <v>5500</v>
      </c>
      <c r="BB15" s="37">
        <v>2598.2008999999998</v>
      </c>
      <c r="BC15" s="37">
        <v>12992.7991</v>
      </c>
      <c r="BD15" s="37">
        <v>2570</v>
      </c>
      <c r="BE15" s="37">
        <v>200</v>
      </c>
      <c r="BF15" s="37">
        <v>135</v>
      </c>
      <c r="BG15" s="37">
        <v>0</v>
      </c>
      <c r="BH15" s="37">
        <v>0</v>
      </c>
      <c r="BI15" s="37">
        <v>0</v>
      </c>
      <c r="BJ15" s="37">
        <v>0</v>
      </c>
      <c r="BK15" s="37">
        <v>0</v>
      </c>
      <c r="BL15" s="37">
        <v>0</v>
      </c>
      <c r="BM15" s="37">
        <v>0</v>
      </c>
      <c r="BN15" s="37">
        <v>0</v>
      </c>
    </row>
    <row r="16" spans="1:120" x14ac:dyDescent="0.3">
      <c r="A16" s="36">
        <v>7</v>
      </c>
      <c r="B16" s="26" t="s">
        <v>47</v>
      </c>
      <c r="C16" s="37">
        <f t="shared" si="0"/>
        <v>12456.099999999999</v>
      </c>
      <c r="D16" s="37">
        <f t="shared" si="1"/>
        <v>1748.0651</v>
      </c>
      <c r="E16" s="37">
        <f t="shared" si="2"/>
        <v>11238.699999999999</v>
      </c>
      <c r="F16" s="37">
        <f t="shared" si="3"/>
        <v>1748.0651</v>
      </c>
      <c r="G16" s="37">
        <f t="shared" si="4"/>
        <v>1217.4000000000001</v>
      </c>
      <c r="H16" s="37">
        <f t="shared" si="5"/>
        <v>0</v>
      </c>
      <c r="I16" s="22">
        <v>7910</v>
      </c>
      <c r="J16" s="37">
        <v>1681.633</v>
      </c>
      <c r="K16" s="37">
        <v>0</v>
      </c>
      <c r="L16" s="37">
        <v>0</v>
      </c>
      <c r="M16" s="37">
        <f>+O16+Q16+U16+W16</f>
        <v>2503.3000000000002</v>
      </c>
      <c r="N16" s="37">
        <v>66.432100000000005</v>
      </c>
      <c r="O16" s="37">
        <v>200</v>
      </c>
      <c r="P16" s="37">
        <v>6.4321000000000002</v>
      </c>
      <c r="Q16" s="37">
        <v>180</v>
      </c>
      <c r="R16" s="37">
        <v>0</v>
      </c>
      <c r="S16" s="37">
        <v>0</v>
      </c>
      <c r="T16" s="37">
        <v>0</v>
      </c>
      <c r="U16" s="37">
        <v>100</v>
      </c>
      <c r="V16" s="37">
        <v>0</v>
      </c>
      <c r="W16" s="37">
        <f>1393.302+280+186.92+186.92-23.842</f>
        <v>2023.3</v>
      </c>
      <c r="X16" s="37">
        <v>45</v>
      </c>
      <c r="Y16" s="37">
        <v>1580.2190000000001</v>
      </c>
      <c r="Z16" s="37">
        <v>0</v>
      </c>
      <c r="AA16" s="37">
        <v>0</v>
      </c>
      <c r="AB16" s="37">
        <v>0</v>
      </c>
      <c r="AC16" s="37">
        <v>350</v>
      </c>
      <c r="AD16" s="37">
        <v>15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120</v>
      </c>
      <c r="AP16" s="37">
        <v>0</v>
      </c>
      <c r="AQ16" s="37">
        <f t="shared" si="6"/>
        <v>705.4</v>
      </c>
      <c r="AR16" s="37">
        <f t="shared" si="7"/>
        <v>0</v>
      </c>
      <c r="AS16" s="37">
        <v>705.4</v>
      </c>
      <c r="AT16" s="37">
        <v>0</v>
      </c>
      <c r="AU16" s="37">
        <v>0</v>
      </c>
      <c r="AV16" s="37">
        <v>0</v>
      </c>
      <c r="AW16" s="37">
        <v>689.5</v>
      </c>
      <c r="AX16" s="37">
        <v>0</v>
      </c>
      <c r="AY16" s="37">
        <v>0</v>
      </c>
      <c r="AZ16" s="37">
        <v>0</v>
      </c>
      <c r="BA16" s="37">
        <v>0</v>
      </c>
      <c r="BB16" s="37">
        <v>0</v>
      </c>
      <c r="BC16" s="37">
        <v>914.6</v>
      </c>
      <c r="BD16" s="37">
        <v>0</v>
      </c>
      <c r="BE16" s="37">
        <v>302.8</v>
      </c>
      <c r="BF16" s="37">
        <v>0</v>
      </c>
      <c r="BG16" s="37">
        <v>0</v>
      </c>
      <c r="BH16" s="37">
        <v>0</v>
      </c>
      <c r="BI16" s="37">
        <v>0</v>
      </c>
      <c r="BJ16" s="37">
        <v>0</v>
      </c>
      <c r="BK16" s="37">
        <v>0</v>
      </c>
      <c r="BL16" s="37">
        <v>0</v>
      </c>
      <c r="BM16" s="37">
        <v>0</v>
      </c>
      <c r="BN16" s="37">
        <v>0</v>
      </c>
    </row>
    <row r="17" spans="1:66" x14ac:dyDescent="0.3">
      <c r="A17" s="36">
        <v>8</v>
      </c>
      <c r="B17" s="25" t="s">
        <v>48</v>
      </c>
      <c r="C17" s="37">
        <f t="shared" si="0"/>
        <v>54218.254400000005</v>
      </c>
      <c r="D17" s="37">
        <f t="shared" si="1"/>
        <v>6873.0949999999993</v>
      </c>
      <c r="E17" s="37">
        <f t="shared" si="2"/>
        <v>38808.5</v>
      </c>
      <c r="F17" s="37">
        <f t="shared" si="3"/>
        <v>6663.0949999999993</v>
      </c>
      <c r="G17" s="37">
        <f t="shared" si="4"/>
        <v>21409.754400000002</v>
      </c>
      <c r="H17" s="37">
        <f t="shared" si="5"/>
        <v>210</v>
      </c>
      <c r="I17" s="37">
        <v>21000</v>
      </c>
      <c r="J17" s="37">
        <v>5295.3829999999998</v>
      </c>
      <c r="K17" s="37">
        <v>0</v>
      </c>
      <c r="L17" s="37">
        <v>0</v>
      </c>
      <c r="M17" s="37">
        <v>9720</v>
      </c>
      <c r="N17" s="37">
        <v>902.71199999999999</v>
      </c>
      <c r="O17" s="37">
        <v>800</v>
      </c>
      <c r="P17" s="37">
        <v>281.86200000000002</v>
      </c>
      <c r="Q17" s="37">
        <v>420</v>
      </c>
      <c r="R17" s="37">
        <v>0</v>
      </c>
      <c r="S17" s="37">
        <v>400</v>
      </c>
      <c r="T17" s="37">
        <v>58.5</v>
      </c>
      <c r="U17" s="37">
        <v>400</v>
      </c>
      <c r="V17" s="37">
        <v>5</v>
      </c>
      <c r="W17" s="37">
        <v>3500</v>
      </c>
      <c r="X17" s="37">
        <v>462.6</v>
      </c>
      <c r="Y17" s="37">
        <v>3000</v>
      </c>
      <c r="Z17" s="37">
        <v>459</v>
      </c>
      <c r="AA17" s="37">
        <v>2000</v>
      </c>
      <c r="AB17" s="37">
        <v>0</v>
      </c>
      <c r="AC17" s="37">
        <v>2100</v>
      </c>
      <c r="AD17" s="37">
        <v>94.75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1600</v>
      </c>
      <c r="AP17" s="37">
        <v>465</v>
      </c>
      <c r="AQ17" s="37">
        <f t="shared" si="6"/>
        <v>488.5</v>
      </c>
      <c r="AR17" s="37">
        <f t="shared" si="7"/>
        <v>0</v>
      </c>
      <c r="AS17" s="37">
        <v>6488.5</v>
      </c>
      <c r="AT17" s="37">
        <v>0</v>
      </c>
      <c r="AU17" s="37">
        <v>0</v>
      </c>
      <c r="AV17" s="37">
        <v>0</v>
      </c>
      <c r="AW17" s="37">
        <v>6388.5</v>
      </c>
      <c r="AX17" s="37">
        <v>0</v>
      </c>
      <c r="AY17" s="37">
        <v>0</v>
      </c>
      <c r="AZ17" s="37">
        <v>0</v>
      </c>
      <c r="BA17" s="37">
        <v>6000</v>
      </c>
      <c r="BB17" s="37">
        <v>0</v>
      </c>
      <c r="BC17" s="37">
        <v>20909.754400000002</v>
      </c>
      <c r="BD17" s="37">
        <v>0</v>
      </c>
      <c r="BE17" s="37">
        <v>500</v>
      </c>
      <c r="BF17" s="37">
        <v>210</v>
      </c>
      <c r="BG17" s="37">
        <v>0</v>
      </c>
      <c r="BH17" s="37">
        <v>0</v>
      </c>
      <c r="BI17" s="37">
        <v>0</v>
      </c>
      <c r="BJ17" s="37">
        <v>0</v>
      </c>
      <c r="BK17" s="37">
        <v>0</v>
      </c>
      <c r="BL17" s="37">
        <v>0</v>
      </c>
      <c r="BM17" s="37">
        <v>0</v>
      </c>
      <c r="BN17" s="37">
        <v>0</v>
      </c>
    </row>
    <row r="18" spans="1:66" x14ac:dyDescent="0.3">
      <c r="A18" s="36">
        <v>9</v>
      </c>
      <c r="B18" s="25" t="s">
        <v>49</v>
      </c>
      <c r="C18" s="37">
        <f t="shared" si="0"/>
        <v>50411.0291</v>
      </c>
      <c r="D18" s="37">
        <f t="shared" si="1"/>
        <v>10507.081599999998</v>
      </c>
      <c r="E18" s="37">
        <f t="shared" si="2"/>
        <v>49761.5</v>
      </c>
      <c r="F18" s="37">
        <f t="shared" si="3"/>
        <v>9903.959499999999</v>
      </c>
      <c r="G18" s="37">
        <f t="shared" si="4"/>
        <v>3649.5290999999997</v>
      </c>
      <c r="H18" s="37">
        <f t="shared" si="5"/>
        <v>891.24059999999997</v>
      </c>
      <c r="I18" s="37">
        <v>23500</v>
      </c>
      <c r="J18" s="37">
        <v>5575.2849999999999</v>
      </c>
      <c r="K18" s="37">
        <v>0</v>
      </c>
      <c r="L18" s="37">
        <v>0</v>
      </c>
      <c r="M18" s="37">
        <v>15330</v>
      </c>
      <c r="N18" s="37">
        <v>3255.2559999999999</v>
      </c>
      <c r="O18" s="37">
        <v>2500</v>
      </c>
      <c r="P18" s="37">
        <v>738.93399999999997</v>
      </c>
      <c r="Q18" s="37">
        <v>500</v>
      </c>
      <c r="R18" s="37">
        <v>0</v>
      </c>
      <c r="S18" s="37">
        <v>260</v>
      </c>
      <c r="T18" s="37">
        <v>55.692999999999998</v>
      </c>
      <c r="U18" s="37">
        <v>250</v>
      </c>
      <c r="V18" s="37">
        <v>25</v>
      </c>
      <c r="W18" s="37">
        <v>8320</v>
      </c>
      <c r="X18" s="37">
        <v>1311.999</v>
      </c>
      <c r="Y18" s="37">
        <v>8020</v>
      </c>
      <c r="Z18" s="37">
        <v>1289.799</v>
      </c>
      <c r="AA18" s="37">
        <v>1150</v>
      </c>
      <c r="AB18" s="37">
        <v>143.30000000000001</v>
      </c>
      <c r="AC18" s="37">
        <v>2350</v>
      </c>
      <c r="AD18" s="37">
        <v>980.33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465</v>
      </c>
      <c r="AL18" s="37">
        <v>465</v>
      </c>
      <c r="AM18" s="37">
        <v>465</v>
      </c>
      <c r="AN18" s="37">
        <v>465</v>
      </c>
      <c r="AO18" s="37">
        <v>1000</v>
      </c>
      <c r="AP18" s="37">
        <v>200</v>
      </c>
      <c r="AQ18" s="37">
        <f t="shared" si="6"/>
        <v>6466.5</v>
      </c>
      <c r="AR18" s="37">
        <f t="shared" si="7"/>
        <v>120.30000000000001</v>
      </c>
      <c r="AS18" s="37">
        <v>9466.5</v>
      </c>
      <c r="AT18" s="37">
        <v>408.41849999999999</v>
      </c>
      <c r="AU18" s="37">
        <v>0</v>
      </c>
      <c r="AV18" s="37">
        <v>0</v>
      </c>
      <c r="AW18" s="37">
        <v>9301.5</v>
      </c>
      <c r="AX18" s="37">
        <v>393.91849999999999</v>
      </c>
      <c r="AY18" s="37">
        <v>0</v>
      </c>
      <c r="AZ18" s="37">
        <v>0</v>
      </c>
      <c r="BA18" s="37">
        <v>3000</v>
      </c>
      <c r="BB18" s="37">
        <v>288.11849999999998</v>
      </c>
      <c r="BC18" s="37">
        <v>2998</v>
      </c>
      <c r="BD18" s="37">
        <v>937.64760000000001</v>
      </c>
      <c r="BE18" s="37">
        <v>651.52909999999997</v>
      </c>
      <c r="BF18" s="37">
        <v>0</v>
      </c>
      <c r="BG18" s="37">
        <v>0</v>
      </c>
      <c r="BH18" s="37">
        <v>0</v>
      </c>
      <c r="BI18" s="37">
        <v>0</v>
      </c>
      <c r="BJ18" s="37">
        <v>0</v>
      </c>
      <c r="BK18" s="37">
        <v>0</v>
      </c>
      <c r="BL18" s="37">
        <v>-46.406999999999996</v>
      </c>
      <c r="BM18" s="37">
        <v>0</v>
      </c>
      <c r="BN18" s="37">
        <v>0</v>
      </c>
    </row>
    <row r="19" spans="1:66" x14ac:dyDescent="0.3">
      <c r="A19" s="36">
        <v>10</v>
      </c>
      <c r="B19" s="25" t="s">
        <v>50</v>
      </c>
      <c r="C19" s="37">
        <f t="shared" si="0"/>
        <v>29168.556800000002</v>
      </c>
      <c r="D19" s="37">
        <f t="shared" si="1"/>
        <v>13418.230599999999</v>
      </c>
      <c r="E19" s="37">
        <f t="shared" si="2"/>
        <v>17670.2</v>
      </c>
      <c r="F19" s="37">
        <f t="shared" si="3"/>
        <v>2892.3496</v>
      </c>
      <c r="G19" s="37">
        <f t="shared" si="4"/>
        <v>15032.356800000001</v>
      </c>
      <c r="H19" s="37">
        <f t="shared" si="5"/>
        <v>10525.880999999999</v>
      </c>
      <c r="I19" s="37">
        <v>10650</v>
      </c>
      <c r="J19" s="37">
        <v>2415.9740000000002</v>
      </c>
      <c r="K19" s="37">
        <v>0</v>
      </c>
      <c r="L19" s="37">
        <v>0</v>
      </c>
      <c r="M19" s="37">
        <v>3066.2</v>
      </c>
      <c r="N19" s="37">
        <v>471.17559999999997</v>
      </c>
      <c r="O19" s="37">
        <v>360</v>
      </c>
      <c r="P19" s="37">
        <v>59.175600000000003</v>
      </c>
      <c r="Q19" s="37">
        <v>278.3</v>
      </c>
      <c r="R19" s="37">
        <v>0</v>
      </c>
      <c r="S19" s="37">
        <v>100</v>
      </c>
      <c r="T19" s="37">
        <v>16.5</v>
      </c>
      <c r="U19" s="37">
        <v>100</v>
      </c>
      <c r="V19" s="37">
        <v>0</v>
      </c>
      <c r="W19" s="37">
        <v>800</v>
      </c>
      <c r="X19" s="37">
        <v>30</v>
      </c>
      <c r="Y19" s="37">
        <v>600</v>
      </c>
      <c r="Z19" s="37">
        <v>30</v>
      </c>
      <c r="AA19" s="37">
        <v>500</v>
      </c>
      <c r="AB19" s="37">
        <v>0</v>
      </c>
      <c r="AC19" s="37">
        <v>927.9</v>
      </c>
      <c r="AD19" s="37">
        <v>365.5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320</v>
      </c>
      <c r="AP19" s="37">
        <v>0</v>
      </c>
      <c r="AQ19" s="37">
        <f t="shared" si="6"/>
        <v>100</v>
      </c>
      <c r="AR19" s="37">
        <f t="shared" si="7"/>
        <v>5.2</v>
      </c>
      <c r="AS19" s="37">
        <v>3634</v>
      </c>
      <c r="AT19" s="37">
        <v>5.2</v>
      </c>
      <c r="AU19" s="37">
        <v>0</v>
      </c>
      <c r="AV19" s="37">
        <v>0</v>
      </c>
      <c r="AW19" s="37">
        <v>3534</v>
      </c>
      <c r="AX19" s="37">
        <v>0</v>
      </c>
      <c r="AY19" s="37">
        <v>0</v>
      </c>
      <c r="AZ19" s="37">
        <v>0</v>
      </c>
      <c r="BA19" s="37">
        <v>3534</v>
      </c>
      <c r="BB19" s="37">
        <v>0</v>
      </c>
      <c r="BC19" s="37">
        <v>14681.7</v>
      </c>
      <c r="BD19" s="37">
        <v>10525.880999999999</v>
      </c>
      <c r="BE19" s="37">
        <v>350.65679999999998</v>
      </c>
      <c r="BF19" s="37">
        <v>0</v>
      </c>
      <c r="BG19" s="37">
        <v>0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0</v>
      </c>
    </row>
    <row r="20" spans="1:66" x14ac:dyDescent="0.3">
      <c r="A20" s="36">
        <v>11</v>
      </c>
      <c r="B20" s="25" t="s">
        <v>51</v>
      </c>
      <c r="C20" s="37">
        <f t="shared" si="0"/>
        <v>8504.4158000000007</v>
      </c>
      <c r="D20" s="37">
        <f t="shared" si="1"/>
        <v>1642</v>
      </c>
      <c r="E20" s="37">
        <f t="shared" si="2"/>
        <v>8109.6</v>
      </c>
      <c r="F20" s="37">
        <f t="shared" si="3"/>
        <v>1542</v>
      </c>
      <c r="G20" s="37">
        <f t="shared" si="4"/>
        <v>394.81579999999997</v>
      </c>
      <c r="H20" s="37">
        <f t="shared" si="5"/>
        <v>100</v>
      </c>
      <c r="I20" s="37">
        <v>6285</v>
      </c>
      <c r="J20" s="37">
        <v>1461.5</v>
      </c>
      <c r="K20" s="37">
        <v>0</v>
      </c>
      <c r="L20" s="37">
        <v>0</v>
      </c>
      <c r="M20" s="37">
        <v>722</v>
      </c>
      <c r="N20" s="37">
        <v>80.5</v>
      </c>
      <c r="O20" s="37">
        <v>0</v>
      </c>
      <c r="P20" s="37">
        <v>0</v>
      </c>
      <c r="Q20" s="37">
        <v>70</v>
      </c>
      <c r="R20" s="37">
        <v>0</v>
      </c>
      <c r="S20" s="37">
        <v>102</v>
      </c>
      <c r="T20" s="37">
        <v>25.5</v>
      </c>
      <c r="U20" s="37">
        <v>130</v>
      </c>
      <c r="V20" s="37">
        <v>0</v>
      </c>
      <c r="W20" s="37">
        <v>320</v>
      </c>
      <c r="X20" s="37">
        <v>45</v>
      </c>
      <c r="Y20" s="37">
        <v>300</v>
      </c>
      <c r="Z20" s="37">
        <v>45</v>
      </c>
      <c r="AA20" s="37">
        <v>0</v>
      </c>
      <c r="AB20" s="37">
        <v>0</v>
      </c>
      <c r="AC20" s="37">
        <v>100</v>
      </c>
      <c r="AD20" s="37">
        <v>10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200</v>
      </c>
      <c r="AP20" s="37">
        <v>0</v>
      </c>
      <c r="AQ20" s="37">
        <f t="shared" si="6"/>
        <v>902.6</v>
      </c>
      <c r="AR20" s="37">
        <f t="shared" si="7"/>
        <v>0</v>
      </c>
      <c r="AS20" s="37">
        <v>902.6</v>
      </c>
      <c r="AT20" s="37">
        <v>0</v>
      </c>
      <c r="AU20" s="37">
        <v>0</v>
      </c>
      <c r="AV20" s="37">
        <v>0</v>
      </c>
      <c r="AW20" s="37">
        <v>882.6</v>
      </c>
      <c r="AX20" s="37">
        <v>0</v>
      </c>
      <c r="AY20" s="37">
        <v>0</v>
      </c>
      <c r="AZ20" s="37">
        <v>0</v>
      </c>
      <c r="BA20" s="37">
        <v>0</v>
      </c>
      <c r="BB20" s="37">
        <v>0</v>
      </c>
      <c r="BC20" s="37">
        <v>303.2158</v>
      </c>
      <c r="BD20" s="37">
        <v>100</v>
      </c>
      <c r="BE20" s="37">
        <v>91.6</v>
      </c>
      <c r="BF20" s="37">
        <v>0</v>
      </c>
      <c r="BG20" s="37">
        <v>0</v>
      </c>
      <c r="BH20" s="37">
        <v>0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0</v>
      </c>
    </row>
    <row r="21" spans="1:66" x14ac:dyDescent="0.3">
      <c r="A21" s="36">
        <v>12</v>
      </c>
      <c r="B21" s="25" t="s">
        <v>52</v>
      </c>
      <c r="C21" s="37">
        <f t="shared" si="0"/>
        <v>137975.9295</v>
      </c>
      <c r="D21" s="37">
        <f t="shared" si="1"/>
        <v>21150.8613</v>
      </c>
      <c r="E21" s="37">
        <f t="shared" si="2"/>
        <v>96088.5</v>
      </c>
      <c r="F21" s="37">
        <f t="shared" si="3"/>
        <v>11770.944099999999</v>
      </c>
      <c r="G21" s="37">
        <f t="shared" si="4"/>
        <v>59705.129500000003</v>
      </c>
      <c r="H21" s="37">
        <f t="shared" si="5"/>
        <v>10470.395700000001</v>
      </c>
      <c r="I21" s="37">
        <v>31464</v>
      </c>
      <c r="J21" s="37">
        <v>6886.6350000000002</v>
      </c>
      <c r="K21" s="37">
        <v>0</v>
      </c>
      <c r="L21" s="37">
        <v>0</v>
      </c>
      <c r="M21" s="37">
        <v>41706.800000000003</v>
      </c>
      <c r="N21" s="37">
        <v>3793.8305999999998</v>
      </c>
      <c r="O21" s="37">
        <v>4500</v>
      </c>
      <c r="P21" s="37">
        <v>1258.3290999999999</v>
      </c>
      <c r="Q21" s="37">
        <v>1639.2</v>
      </c>
      <c r="R21" s="37">
        <v>270</v>
      </c>
      <c r="S21" s="37">
        <v>300</v>
      </c>
      <c r="T21" s="37">
        <v>44.15</v>
      </c>
      <c r="U21" s="37">
        <v>100</v>
      </c>
      <c r="V21" s="37">
        <v>0</v>
      </c>
      <c r="W21" s="37">
        <v>23947.8</v>
      </c>
      <c r="X21" s="37">
        <v>1700.2</v>
      </c>
      <c r="Y21" s="37">
        <v>23447.8</v>
      </c>
      <c r="Z21" s="37">
        <v>1655</v>
      </c>
      <c r="AA21" s="37">
        <v>7469.5</v>
      </c>
      <c r="AB21" s="37">
        <v>7</v>
      </c>
      <c r="AC21" s="37">
        <v>2750.3</v>
      </c>
      <c r="AD21" s="37">
        <v>445.75150000000002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1000</v>
      </c>
      <c r="AL21" s="37">
        <v>0</v>
      </c>
      <c r="AM21" s="37">
        <v>0</v>
      </c>
      <c r="AN21" s="37">
        <v>0</v>
      </c>
      <c r="AO21" s="37">
        <v>2100</v>
      </c>
      <c r="AP21" s="37">
        <v>0</v>
      </c>
      <c r="AQ21" s="37">
        <f t="shared" si="6"/>
        <v>2000</v>
      </c>
      <c r="AR21" s="37">
        <f t="shared" si="7"/>
        <v>0</v>
      </c>
      <c r="AS21" s="37">
        <v>19817.7</v>
      </c>
      <c r="AT21" s="37">
        <v>1090.4784999999999</v>
      </c>
      <c r="AU21" s="37">
        <v>0</v>
      </c>
      <c r="AV21" s="37">
        <v>0</v>
      </c>
      <c r="AW21" s="37">
        <v>19217.7</v>
      </c>
      <c r="AX21" s="37">
        <v>1090.4784999999999</v>
      </c>
      <c r="AY21" s="37">
        <v>0</v>
      </c>
      <c r="AZ21" s="37">
        <v>0</v>
      </c>
      <c r="BA21" s="37">
        <v>17817.7</v>
      </c>
      <c r="BB21" s="37">
        <v>1090.4784999999999</v>
      </c>
      <c r="BC21" s="37">
        <v>51805.129500000003</v>
      </c>
      <c r="BD21" s="37">
        <v>7433.3877000000002</v>
      </c>
      <c r="BE21" s="37">
        <v>12400</v>
      </c>
      <c r="BF21" s="37">
        <v>3037.0079999999998</v>
      </c>
      <c r="BG21" s="37">
        <v>0</v>
      </c>
      <c r="BH21" s="37">
        <v>0</v>
      </c>
      <c r="BI21" s="37">
        <v>0</v>
      </c>
      <c r="BJ21" s="37">
        <v>0</v>
      </c>
      <c r="BK21" s="37">
        <v>-4500</v>
      </c>
      <c r="BL21" s="37">
        <v>0</v>
      </c>
      <c r="BM21" s="37">
        <v>0</v>
      </c>
      <c r="BN21" s="37">
        <v>0</v>
      </c>
    </row>
    <row r="22" spans="1:66" s="38" customFormat="1" ht="13.5" x14ac:dyDescent="0.25">
      <c r="A22" s="36">
        <v>13</v>
      </c>
      <c r="B22" s="25" t="s">
        <v>53</v>
      </c>
      <c r="C22" s="37">
        <f t="shared" si="0"/>
        <v>152642.29730000001</v>
      </c>
      <c r="D22" s="37">
        <f t="shared" si="1"/>
        <v>21148.185599999997</v>
      </c>
      <c r="E22" s="37">
        <f t="shared" si="2"/>
        <v>148356.70000000001</v>
      </c>
      <c r="F22" s="37">
        <f t="shared" si="3"/>
        <v>20375.835899999998</v>
      </c>
      <c r="G22" s="37">
        <f t="shared" si="4"/>
        <v>24285.597300000001</v>
      </c>
      <c r="H22" s="37">
        <f t="shared" si="5"/>
        <v>772.34969999999998</v>
      </c>
      <c r="I22" s="37">
        <v>42000</v>
      </c>
      <c r="J22" s="37">
        <v>9667.1290000000008</v>
      </c>
      <c r="K22" s="37">
        <v>0</v>
      </c>
      <c r="L22" s="37">
        <v>0</v>
      </c>
      <c r="M22" s="37">
        <v>44970</v>
      </c>
      <c r="N22" s="37">
        <v>9845.7068999999992</v>
      </c>
      <c r="O22" s="37">
        <v>7500</v>
      </c>
      <c r="P22" s="37">
        <v>1121.2304999999999</v>
      </c>
      <c r="Q22" s="37">
        <v>2700</v>
      </c>
      <c r="R22" s="37">
        <v>728</v>
      </c>
      <c r="S22" s="37">
        <v>300</v>
      </c>
      <c r="T22" s="37">
        <v>54.4</v>
      </c>
      <c r="U22" s="37">
        <v>500</v>
      </c>
      <c r="V22" s="37">
        <v>0</v>
      </c>
      <c r="W22" s="37">
        <v>4450</v>
      </c>
      <c r="X22" s="37">
        <v>1785.3</v>
      </c>
      <c r="Y22" s="37">
        <v>3000</v>
      </c>
      <c r="Z22" s="37">
        <v>1739</v>
      </c>
      <c r="AA22" s="37">
        <v>9600</v>
      </c>
      <c r="AB22" s="37">
        <v>2107.29</v>
      </c>
      <c r="AC22" s="37">
        <v>19600</v>
      </c>
      <c r="AD22" s="37">
        <v>3969.4863999999998</v>
      </c>
      <c r="AE22" s="37">
        <v>0</v>
      </c>
      <c r="AF22" s="37">
        <v>0</v>
      </c>
      <c r="AG22" s="37">
        <v>22000</v>
      </c>
      <c r="AH22" s="37">
        <v>0</v>
      </c>
      <c r="AI22" s="37">
        <v>22000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3200</v>
      </c>
      <c r="AP22" s="37">
        <v>860</v>
      </c>
      <c r="AQ22" s="37">
        <f t="shared" si="6"/>
        <v>16186.699999999997</v>
      </c>
      <c r="AR22" s="37">
        <f t="shared" si="7"/>
        <v>3</v>
      </c>
      <c r="AS22" s="37">
        <v>36186.699999999997</v>
      </c>
      <c r="AT22" s="37">
        <v>3</v>
      </c>
      <c r="AU22" s="37">
        <v>0</v>
      </c>
      <c r="AV22" s="37">
        <v>0</v>
      </c>
      <c r="AW22" s="37">
        <v>35986.699999999997</v>
      </c>
      <c r="AX22" s="37">
        <v>0</v>
      </c>
      <c r="AY22" s="37">
        <v>0</v>
      </c>
      <c r="AZ22" s="37">
        <v>0</v>
      </c>
      <c r="BA22" s="37">
        <v>20000</v>
      </c>
      <c r="BB22" s="37">
        <v>0</v>
      </c>
      <c r="BC22" s="37">
        <v>16775.597300000001</v>
      </c>
      <c r="BD22" s="37">
        <v>230.67599999999999</v>
      </c>
      <c r="BE22" s="37">
        <v>7510</v>
      </c>
      <c r="BF22" s="37">
        <v>1661.5507</v>
      </c>
      <c r="BG22" s="37">
        <v>0</v>
      </c>
      <c r="BH22" s="37">
        <v>0</v>
      </c>
      <c r="BI22" s="37">
        <v>0</v>
      </c>
      <c r="BJ22" s="37">
        <v>0</v>
      </c>
      <c r="BK22" s="37">
        <v>0</v>
      </c>
      <c r="BL22" s="37">
        <v>-1119.877</v>
      </c>
      <c r="BM22" s="37">
        <v>0</v>
      </c>
      <c r="BN22" s="37">
        <v>0</v>
      </c>
    </row>
    <row r="23" spans="1:66" x14ac:dyDescent="0.3">
      <c r="A23" s="36">
        <v>14</v>
      </c>
      <c r="B23" s="25" t="s">
        <v>54</v>
      </c>
      <c r="C23" s="37">
        <f t="shared" si="0"/>
        <v>19624.650799999999</v>
      </c>
      <c r="D23" s="37">
        <f t="shared" si="1"/>
        <v>3360.0369999999998</v>
      </c>
      <c r="E23" s="37">
        <f t="shared" si="2"/>
        <v>16519.8</v>
      </c>
      <c r="F23" s="37">
        <f t="shared" si="3"/>
        <v>3360.0369999999998</v>
      </c>
      <c r="G23" s="37">
        <f t="shared" si="4"/>
        <v>3104.8508000000002</v>
      </c>
      <c r="H23" s="37">
        <f t="shared" si="5"/>
        <v>0</v>
      </c>
      <c r="I23" s="37">
        <v>12800</v>
      </c>
      <c r="J23" s="37">
        <v>3201.3429999999998</v>
      </c>
      <c r="K23" s="37">
        <v>0</v>
      </c>
      <c r="L23" s="37">
        <v>0</v>
      </c>
      <c r="M23" s="37">
        <v>2670</v>
      </c>
      <c r="N23" s="37">
        <v>158.69399999999999</v>
      </c>
      <c r="O23" s="37">
        <v>450</v>
      </c>
      <c r="P23" s="37">
        <v>133.26</v>
      </c>
      <c r="Q23" s="37">
        <v>230</v>
      </c>
      <c r="R23" s="37">
        <v>0</v>
      </c>
      <c r="S23" s="37">
        <v>140</v>
      </c>
      <c r="T23" s="37">
        <v>13.433999999999999</v>
      </c>
      <c r="U23" s="37">
        <v>0</v>
      </c>
      <c r="V23" s="37">
        <v>0</v>
      </c>
      <c r="W23" s="37">
        <v>290</v>
      </c>
      <c r="X23" s="37">
        <v>12</v>
      </c>
      <c r="Y23" s="37">
        <v>240</v>
      </c>
      <c r="Z23" s="37">
        <v>12</v>
      </c>
      <c r="AA23" s="37">
        <v>600</v>
      </c>
      <c r="AB23" s="37">
        <v>0</v>
      </c>
      <c r="AC23" s="37">
        <v>300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f t="shared" si="6"/>
        <v>1049.8</v>
      </c>
      <c r="AR23" s="37">
        <f t="shared" si="7"/>
        <v>0</v>
      </c>
      <c r="AS23" s="37">
        <v>1049.8</v>
      </c>
      <c r="AT23" s="37">
        <v>0</v>
      </c>
      <c r="AU23" s="37">
        <v>0</v>
      </c>
      <c r="AV23" s="37">
        <v>0</v>
      </c>
      <c r="AW23" s="37">
        <v>1049.8</v>
      </c>
      <c r="AX23" s="37">
        <v>0</v>
      </c>
      <c r="AY23" s="37">
        <v>0</v>
      </c>
      <c r="AZ23" s="37">
        <v>0</v>
      </c>
      <c r="BA23" s="37">
        <v>0</v>
      </c>
      <c r="BB23" s="37">
        <v>0</v>
      </c>
      <c r="BC23" s="37">
        <v>2154.8508000000002</v>
      </c>
      <c r="BD23" s="37">
        <v>0</v>
      </c>
      <c r="BE23" s="37">
        <v>950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0</v>
      </c>
    </row>
    <row r="24" spans="1:66" x14ac:dyDescent="0.3">
      <c r="A24" s="36">
        <v>15</v>
      </c>
      <c r="B24" s="25" t="s">
        <v>55</v>
      </c>
      <c r="C24" s="37">
        <f t="shared" si="0"/>
        <v>136124.88890000002</v>
      </c>
      <c r="D24" s="37">
        <f t="shared" si="1"/>
        <v>11021.349700000002</v>
      </c>
      <c r="E24" s="37">
        <f t="shared" si="2"/>
        <v>89358.200000000012</v>
      </c>
      <c r="F24" s="37">
        <f t="shared" si="3"/>
        <v>13473.240700000002</v>
      </c>
      <c r="G24" s="37">
        <f t="shared" si="4"/>
        <v>56766.688900000001</v>
      </c>
      <c r="H24" s="37">
        <f t="shared" si="5"/>
        <v>-2451.8910000000001</v>
      </c>
      <c r="I24" s="37">
        <v>34936.1</v>
      </c>
      <c r="J24" s="37">
        <v>7895.5550000000003</v>
      </c>
      <c r="K24" s="37">
        <v>0</v>
      </c>
      <c r="L24" s="37">
        <v>0</v>
      </c>
      <c r="M24" s="37">
        <v>36220</v>
      </c>
      <c r="N24" s="37">
        <v>4704.2357000000002</v>
      </c>
      <c r="O24" s="37">
        <v>3300</v>
      </c>
      <c r="P24" s="37">
        <v>595.93870000000004</v>
      </c>
      <c r="Q24" s="37">
        <v>680</v>
      </c>
      <c r="R24" s="37">
        <v>160</v>
      </c>
      <c r="S24" s="37">
        <v>450</v>
      </c>
      <c r="T24" s="37">
        <v>40.5</v>
      </c>
      <c r="U24" s="37">
        <v>845</v>
      </c>
      <c r="V24" s="37">
        <v>132</v>
      </c>
      <c r="W24" s="37">
        <v>25320</v>
      </c>
      <c r="X24" s="37">
        <v>2662.6990000000001</v>
      </c>
      <c r="Y24" s="37">
        <v>23920</v>
      </c>
      <c r="Z24" s="37">
        <v>2561.8989999999999</v>
      </c>
      <c r="AA24" s="37">
        <v>1570</v>
      </c>
      <c r="AB24" s="37">
        <v>209</v>
      </c>
      <c r="AC24" s="37">
        <v>3740</v>
      </c>
      <c r="AD24" s="37">
        <v>904.09799999999996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3600</v>
      </c>
      <c r="AP24" s="37">
        <v>855</v>
      </c>
      <c r="AQ24" s="37">
        <f t="shared" si="6"/>
        <v>4602.1000000000004</v>
      </c>
      <c r="AR24" s="37">
        <f t="shared" si="7"/>
        <v>18.45</v>
      </c>
      <c r="AS24" s="37">
        <v>14602.1</v>
      </c>
      <c r="AT24" s="37">
        <v>18.45</v>
      </c>
      <c r="AU24" s="37">
        <v>0</v>
      </c>
      <c r="AV24" s="37">
        <v>0</v>
      </c>
      <c r="AW24" s="37">
        <v>14602.1</v>
      </c>
      <c r="AX24" s="37">
        <v>18.45</v>
      </c>
      <c r="AY24" s="37">
        <v>0</v>
      </c>
      <c r="AZ24" s="37">
        <v>0</v>
      </c>
      <c r="BA24" s="37">
        <v>10000</v>
      </c>
      <c r="BB24" s="37">
        <v>0</v>
      </c>
      <c r="BC24" s="37">
        <v>56766.688900000001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-2451.8910000000001</v>
      </c>
      <c r="BM24" s="37">
        <v>0</v>
      </c>
      <c r="BN24" s="37">
        <v>0</v>
      </c>
    </row>
    <row r="25" spans="1:66" s="38" customFormat="1" ht="13.5" x14ac:dyDescent="0.25">
      <c r="A25" s="36">
        <v>16</v>
      </c>
      <c r="B25" s="25" t="s">
        <v>56</v>
      </c>
      <c r="C25" s="37">
        <f t="shared" si="0"/>
        <v>1283193.5562</v>
      </c>
      <c r="D25" s="37">
        <f t="shared" si="1"/>
        <v>97158.469700000001</v>
      </c>
      <c r="E25" s="37">
        <f t="shared" si="2"/>
        <v>807739.2733</v>
      </c>
      <c r="F25" s="37">
        <f t="shared" si="3"/>
        <v>102171.0797</v>
      </c>
      <c r="G25" s="37">
        <f t="shared" si="4"/>
        <v>625454.28289999999</v>
      </c>
      <c r="H25" s="37">
        <f t="shared" si="5"/>
        <v>-5012.6099999999997</v>
      </c>
      <c r="I25" s="37">
        <v>100602.6</v>
      </c>
      <c r="J25" s="37">
        <v>16786.97</v>
      </c>
      <c r="K25" s="37">
        <v>0</v>
      </c>
      <c r="L25" s="37">
        <v>0</v>
      </c>
      <c r="M25" s="37">
        <v>102381.17329999999</v>
      </c>
      <c r="N25" s="37">
        <v>6457.3837000000003</v>
      </c>
      <c r="O25" s="37">
        <v>11660.1677</v>
      </c>
      <c r="P25" s="37">
        <v>2557.4106000000002</v>
      </c>
      <c r="Q25" s="37">
        <v>160</v>
      </c>
      <c r="R25" s="37">
        <v>55.926000000000002</v>
      </c>
      <c r="S25" s="37">
        <v>1760.7056</v>
      </c>
      <c r="T25" s="37">
        <v>189.85509999999999</v>
      </c>
      <c r="U25" s="37">
        <v>600</v>
      </c>
      <c r="V25" s="37">
        <v>0</v>
      </c>
      <c r="W25" s="37">
        <v>25199.1</v>
      </c>
      <c r="X25" s="37">
        <v>3204.192</v>
      </c>
      <c r="Y25" s="37">
        <v>16300</v>
      </c>
      <c r="Z25" s="37">
        <v>915</v>
      </c>
      <c r="AA25" s="37">
        <v>36840</v>
      </c>
      <c r="AB25" s="37">
        <v>0</v>
      </c>
      <c r="AC25" s="37">
        <v>13990</v>
      </c>
      <c r="AD25" s="37">
        <v>0</v>
      </c>
      <c r="AE25" s="37">
        <v>0</v>
      </c>
      <c r="AF25" s="37">
        <v>0</v>
      </c>
      <c r="AG25" s="37">
        <v>403987.5</v>
      </c>
      <c r="AH25" s="37">
        <v>73544.801999999996</v>
      </c>
      <c r="AI25" s="37">
        <v>403987.5</v>
      </c>
      <c r="AJ25" s="37">
        <v>73544.801999999996</v>
      </c>
      <c r="AK25" s="37">
        <v>13968</v>
      </c>
      <c r="AL25" s="37">
        <v>1245.5440000000001</v>
      </c>
      <c r="AM25" s="37">
        <v>7468</v>
      </c>
      <c r="AN25" s="37">
        <v>1245.5440000000001</v>
      </c>
      <c r="AO25" s="37">
        <v>10400</v>
      </c>
      <c r="AP25" s="37">
        <v>2080</v>
      </c>
      <c r="AQ25" s="37">
        <f t="shared" si="6"/>
        <v>26400</v>
      </c>
      <c r="AR25" s="37">
        <f t="shared" si="7"/>
        <v>2056.38</v>
      </c>
      <c r="AS25" s="37">
        <v>176400</v>
      </c>
      <c r="AT25" s="37">
        <v>2056.38</v>
      </c>
      <c r="AU25" s="37">
        <v>0</v>
      </c>
      <c r="AV25" s="37">
        <v>0</v>
      </c>
      <c r="AW25" s="37">
        <v>160000</v>
      </c>
      <c r="AX25" s="37">
        <v>0</v>
      </c>
      <c r="AY25" s="37">
        <v>0</v>
      </c>
      <c r="AZ25" s="37">
        <v>0</v>
      </c>
      <c r="BA25" s="37">
        <v>150000</v>
      </c>
      <c r="BB25" s="37">
        <v>0</v>
      </c>
      <c r="BC25" s="37">
        <v>605929.6</v>
      </c>
      <c r="BD25" s="37">
        <v>0</v>
      </c>
      <c r="BE25" s="37">
        <v>186178</v>
      </c>
      <c r="BF25" s="37">
        <v>0</v>
      </c>
      <c r="BG25" s="37">
        <v>0</v>
      </c>
      <c r="BH25" s="37">
        <v>0</v>
      </c>
      <c r="BI25" s="37">
        <v>0</v>
      </c>
      <c r="BJ25" s="37">
        <v>-526.66</v>
      </c>
      <c r="BK25" s="37">
        <v>-166653.31709999999</v>
      </c>
      <c r="BL25" s="37">
        <v>-4485.95</v>
      </c>
      <c r="BM25" s="37">
        <v>0</v>
      </c>
      <c r="BN25" s="37">
        <v>0</v>
      </c>
    </row>
    <row r="26" spans="1:66" x14ac:dyDescent="0.3">
      <c r="A26" s="36">
        <v>17</v>
      </c>
      <c r="B26" s="25" t="s">
        <v>57</v>
      </c>
      <c r="C26" s="37">
        <f t="shared" si="0"/>
        <v>49905.641100000001</v>
      </c>
      <c r="D26" s="37">
        <f t="shared" si="1"/>
        <v>5209.4186</v>
      </c>
      <c r="E26" s="37">
        <f t="shared" si="2"/>
        <v>36570.300000000003</v>
      </c>
      <c r="F26" s="37">
        <f t="shared" si="3"/>
        <v>5209.4186</v>
      </c>
      <c r="G26" s="37">
        <f t="shared" si="4"/>
        <v>13335.3411</v>
      </c>
      <c r="H26" s="37">
        <f t="shared" si="5"/>
        <v>0</v>
      </c>
      <c r="I26" s="37">
        <v>18385.400000000001</v>
      </c>
      <c r="J26" s="37">
        <v>3953.413</v>
      </c>
      <c r="K26" s="37">
        <v>0</v>
      </c>
      <c r="L26" s="37">
        <v>0</v>
      </c>
      <c r="M26" s="37">
        <v>5990</v>
      </c>
      <c r="N26" s="37">
        <v>615.30560000000003</v>
      </c>
      <c r="O26" s="37">
        <v>700</v>
      </c>
      <c r="P26" s="37">
        <v>180.76859999999999</v>
      </c>
      <c r="Q26" s="37">
        <v>1200</v>
      </c>
      <c r="R26" s="37">
        <v>299.43700000000001</v>
      </c>
      <c r="S26" s="37">
        <v>100</v>
      </c>
      <c r="T26" s="37">
        <v>0</v>
      </c>
      <c r="U26" s="37">
        <v>150</v>
      </c>
      <c r="V26" s="37">
        <v>10</v>
      </c>
      <c r="W26" s="37">
        <v>600</v>
      </c>
      <c r="X26" s="37">
        <v>3.6</v>
      </c>
      <c r="Y26" s="37">
        <v>0</v>
      </c>
      <c r="Z26" s="37">
        <v>0</v>
      </c>
      <c r="AA26" s="37">
        <v>1400</v>
      </c>
      <c r="AB26" s="37">
        <v>121.5</v>
      </c>
      <c r="AC26" s="37">
        <v>1650</v>
      </c>
      <c r="AD26" s="37">
        <v>0</v>
      </c>
      <c r="AE26" s="37">
        <v>0</v>
      </c>
      <c r="AF26" s="37">
        <v>0</v>
      </c>
      <c r="AG26" s="37">
        <v>5894</v>
      </c>
      <c r="AH26" s="37">
        <v>627.70000000000005</v>
      </c>
      <c r="AI26" s="37">
        <v>5894</v>
      </c>
      <c r="AJ26" s="37">
        <v>627.70000000000005</v>
      </c>
      <c r="AK26" s="37">
        <v>0</v>
      </c>
      <c r="AL26" s="37">
        <v>0</v>
      </c>
      <c r="AM26" s="37">
        <v>0</v>
      </c>
      <c r="AN26" s="37">
        <v>0</v>
      </c>
      <c r="AO26" s="37">
        <v>650</v>
      </c>
      <c r="AP26" s="37">
        <v>0</v>
      </c>
      <c r="AQ26" s="37">
        <f t="shared" si="6"/>
        <v>5650.9</v>
      </c>
      <c r="AR26" s="37">
        <f t="shared" si="7"/>
        <v>13</v>
      </c>
      <c r="AS26" s="37">
        <v>5650.9</v>
      </c>
      <c r="AT26" s="37">
        <v>13</v>
      </c>
      <c r="AU26" s="37">
        <v>0</v>
      </c>
      <c r="AV26" s="37">
        <v>0</v>
      </c>
      <c r="AW26" s="37">
        <v>5400.9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12735.3411</v>
      </c>
      <c r="BD26" s="37">
        <v>0</v>
      </c>
      <c r="BE26" s="37">
        <v>600</v>
      </c>
      <c r="BF26" s="37">
        <v>0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0</v>
      </c>
      <c r="BN26" s="37">
        <v>0</v>
      </c>
    </row>
    <row r="27" spans="1:66" x14ac:dyDescent="0.3">
      <c r="A27" s="36">
        <v>18</v>
      </c>
      <c r="B27" s="25" t="s">
        <v>58</v>
      </c>
      <c r="C27" s="37">
        <f t="shared" si="0"/>
        <v>25955.005799999999</v>
      </c>
      <c r="D27" s="37">
        <f t="shared" si="1"/>
        <v>3932.32</v>
      </c>
      <c r="E27" s="37">
        <f t="shared" si="2"/>
        <v>22774</v>
      </c>
      <c r="F27" s="37">
        <f t="shared" si="3"/>
        <v>3932.32</v>
      </c>
      <c r="G27" s="37">
        <f t="shared" si="4"/>
        <v>3981.0057999999999</v>
      </c>
      <c r="H27" s="37">
        <f t="shared" si="5"/>
        <v>0</v>
      </c>
      <c r="I27" s="37">
        <v>13156</v>
      </c>
      <c r="J27" s="37">
        <v>2994</v>
      </c>
      <c r="K27" s="37">
        <v>0</v>
      </c>
      <c r="L27" s="37">
        <v>0</v>
      </c>
      <c r="M27" s="37">
        <v>6789.8</v>
      </c>
      <c r="N27" s="37">
        <v>818.32</v>
      </c>
      <c r="O27" s="37">
        <v>1500</v>
      </c>
      <c r="P27" s="37">
        <v>591.22</v>
      </c>
      <c r="Q27" s="37">
        <v>1522.2</v>
      </c>
      <c r="R27" s="37">
        <v>110</v>
      </c>
      <c r="S27" s="37">
        <v>58.5</v>
      </c>
      <c r="T27" s="37">
        <v>13.5</v>
      </c>
      <c r="U27" s="37">
        <v>0</v>
      </c>
      <c r="V27" s="37">
        <v>0</v>
      </c>
      <c r="W27" s="37">
        <v>455.6</v>
      </c>
      <c r="X27" s="37">
        <v>103.6</v>
      </c>
      <c r="Y27" s="37">
        <v>0</v>
      </c>
      <c r="Z27" s="37">
        <v>0</v>
      </c>
      <c r="AA27" s="37">
        <v>2200</v>
      </c>
      <c r="AB27" s="37">
        <v>0</v>
      </c>
      <c r="AC27" s="37">
        <v>703.5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820</v>
      </c>
      <c r="AL27" s="37">
        <v>0</v>
      </c>
      <c r="AM27" s="37">
        <v>120</v>
      </c>
      <c r="AN27" s="37">
        <v>0</v>
      </c>
      <c r="AO27" s="37">
        <v>570</v>
      </c>
      <c r="AP27" s="37">
        <v>120</v>
      </c>
      <c r="AQ27" s="37">
        <f t="shared" si="6"/>
        <v>638.20000000000005</v>
      </c>
      <c r="AR27" s="37">
        <f t="shared" si="7"/>
        <v>0</v>
      </c>
      <c r="AS27" s="37">
        <v>1438.2</v>
      </c>
      <c r="AT27" s="37">
        <v>0</v>
      </c>
      <c r="AU27" s="37">
        <v>0</v>
      </c>
      <c r="AV27" s="37">
        <v>0</v>
      </c>
      <c r="AW27" s="37">
        <v>1380</v>
      </c>
      <c r="AX27" s="37">
        <v>0</v>
      </c>
      <c r="AY27" s="37">
        <v>0</v>
      </c>
      <c r="AZ27" s="37">
        <v>0</v>
      </c>
      <c r="BA27" s="37">
        <v>800</v>
      </c>
      <c r="BB27" s="37">
        <v>0</v>
      </c>
      <c r="BC27" s="37">
        <v>2650</v>
      </c>
      <c r="BD27" s="37">
        <v>0</v>
      </c>
      <c r="BE27" s="37">
        <v>1331.0057999999999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</row>
    <row r="28" spans="1:66" x14ac:dyDescent="0.3">
      <c r="A28" s="36">
        <v>19</v>
      </c>
      <c r="B28" s="25" t="s">
        <v>59</v>
      </c>
      <c r="C28" s="37">
        <f t="shared" si="0"/>
        <v>34233.035100000001</v>
      </c>
      <c r="D28" s="37">
        <f t="shared" si="1"/>
        <v>4256.5968000000003</v>
      </c>
      <c r="E28" s="37">
        <f t="shared" si="2"/>
        <v>26127.200000000001</v>
      </c>
      <c r="F28" s="37">
        <f t="shared" si="3"/>
        <v>3796.5968000000003</v>
      </c>
      <c r="G28" s="37">
        <f t="shared" si="4"/>
        <v>8105.8351000000002</v>
      </c>
      <c r="H28" s="37">
        <f t="shared" si="5"/>
        <v>460</v>
      </c>
      <c r="I28" s="37">
        <v>16975.366999999998</v>
      </c>
      <c r="J28" s="37">
        <v>2842.34</v>
      </c>
      <c r="K28" s="37">
        <v>0</v>
      </c>
      <c r="L28" s="37">
        <v>0</v>
      </c>
      <c r="M28" s="37">
        <v>6222.2</v>
      </c>
      <c r="N28" s="37">
        <v>811.2568</v>
      </c>
      <c r="O28" s="37">
        <v>1800</v>
      </c>
      <c r="P28" s="37">
        <v>425.73880000000003</v>
      </c>
      <c r="Q28" s="37">
        <v>1390</v>
      </c>
      <c r="R28" s="37">
        <v>154.994</v>
      </c>
      <c r="S28" s="37">
        <v>200</v>
      </c>
      <c r="T28" s="37">
        <v>6</v>
      </c>
      <c r="U28" s="37">
        <v>0</v>
      </c>
      <c r="V28" s="37">
        <v>0</v>
      </c>
      <c r="W28" s="37">
        <v>229.5</v>
      </c>
      <c r="X28" s="37">
        <v>15.6</v>
      </c>
      <c r="Y28" s="37">
        <v>120</v>
      </c>
      <c r="Z28" s="37">
        <v>0</v>
      </c>
      <c r="AA28" s="37">
        <v>800</v>
      </c>
      <c r="AB28" s="37">
        <v>0</v>
      </c>
      <c r="AC28" s="37">
        <v>1490.7</v>
      </c>
      <c r="AD28" s="37">
        <v>208.92400000000001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473.43299999999999</v>
      </c>
      <c r="AL28" s="37">
        <v>0</v>
      </c>
      <c r="AM28" s="37">
        <v>0</v>
      </c>
      <c r="AN28" s="37">
        <v>0</v>
      </c>
      <c r="AO28" s="37">
        <v>522.5</v>
      </c>
      <c r="AP28" s="37">
        <v>90</v>
      </c>
      <c r="AQ28" s="37">
        <f t="shared" si="6"/>
        <v>1933.7</v>
      </c>
      <c r="AR28" s="37">
        <f t="shared" si="7"/>
        <v>53</v>
      </c>
      <c r="AS28" s="37">
        <v>1933.7</v>
      </c>
      <c r="AT28" s="37">
        <v>53</v>
      </c>
      <c r="AU28" s="37">
        <v>0</v>
      </c>
      <c r="AV28" s="37">
        <v>0</v>
      </c>
      <c r="AW28" s="37">
        <v>1719.7</v>
      </c>
      <c r="AX28" s="37">
        <v>0</v>
      </c>
      <c r="AY28" s="37">
        <v>0</v>
      </c>
      <c r="AZ28" s="37">
        <v>0</v>
      </c>
      <c r="BA28" s="37">
        <v>0</v>
      </c>
      <c r="BB28" s="37">
        <v>0</v>
      </c>
      <c r="BC28" s="37">
        <v>7000</v>
      </c>
      <c r="BD28" s="37">
        <v>0</v>
      </c>
      <c r="BE28" s="37">
        <v>1105.8351</v>
      </c>
      <c r="BF28" s="37">
        <v>460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0</v>
      </c>
      <c r="BN28" s="37">
        <v>0</v>
      </c>
    </row>
    <row r="29" spans="1:66" s="38" customFormat="1" ht="13.5" x14ac:dyDescent="0.25">
      <c r="A29" s="36">
        <v>20</v>
      </c>
      <c r="B29" s="25" t="s">
        <v>60</v>
      </c>
      <c r="C29" s="37">
        <f t="shared" si="0"/>
        <v>11605.555200000001</v>
      </c>
      <c r="D29" s="37">
        <f t="shared" si="1"/>
        <v>1556.5341000000001</v>
      </c>
      <c r="E29" s="37">
        <f t="shared" si="2"/>
        <v>9585.1</v>
      </c>
      <c r="F29" s="37">
        <f t="shared" si="3"/>
        <v>1556.5341000000001</v>
      </c>
      <c r="G29" s="37">
        <f t="shared" si="4"/>
        <v>2020.4552000000001</v>
      </c>
      <c r="H29" s="37">
        <f t="shared" si="5"/>
        <v>0</v>
      </c>
      <c r="I29" s="37">
        <v>6480</v>
      </c>
      <c r="J29" s="37">
        <v>1119</v>
      </c>
      <c r="K29" s="37">
        <v>0</v>
      </c>
      <c r="L29" s="37">
        <v>0</v>
      </c>
      <c r="M29" s="37">
        <v>2443.6999999999998</v>
      </c>
      <c r="N29" s="37">
        <v>437.53410000000002</v>
      </c>
      <c r="O29" s="37">
        <v>200</v>
      </c>
      <c r="P29" s="37">
        <v>53.935099999999998</v>
      </c>
      <c r="Q29" s="37">
        <v>424.8</v>
      </c>
      <c r="R29" s="37">
        <v>50.8</v>
      </c>
      <c r="S29" s="37">
        <v>60</v>
      </c>
      <c r="T29" s="37">
        <v>15</v>
      </c>
      <c r="U29" s="37">
        <v>0</v>
      </c>
      <c r="V29" s="37">
        <v>0</v>
      </c>
      <c r="W29" s="37">
        <v>89.4</v>
      </c>
      <c r="X29" s="37">
        <v>3.6</v>
      </c>
      <c r="Y29" s="37">
        <v>0</v>
      </c>
      <c r="Z29" s="37">
        <v>0</v>
      </c>
      <c r="AA29" s="37">
        <v>864.5</v>
      </c>
      <c r="AB29" s="37">
        <v>264.5</v>
      </c>
      <c r="AC29" s="37">
        <v>570</v>
      </c>
      <c r="AD29" s="37">
        <v>16.699000000000002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37">
        <v>0</v>
      </c>
      <c r="AM29" s="37">
        <v>0</v>
      </c>
      <c r="AN29" s="37">
        <v>0</v>
      </c>
      <c r="AO29" s="37">
        <v>200</v>
      </c>
      <c r="AP29" s="37">
        <v>0</v>
      </c>
      <c r="AQ29" s="37">
        <f t="shared" si="6"/>
        <v>461.4</v>
      </c>
      <c r="AR29" s="37">
        <f t="shared" si="7"/>
        <v>0</v>
      </c>
      <c r="AS29" s="37">
        <v>461.4</v>
      </c>
      <c r="AT29" s="37">
        <v>0</v>
      </c>
      <c r="AU29" s="37">
        <v>0</v>
      </c>
      <c r="AV29" s="37">
        <v>0</v>
      </c>
      <c r="AW29" s="37">
        <v>436.4</v>
      </c>
      <c r="AX29" s="37">
        <v>0</v>
      </c>
      <c r="AY29" s="37">
        <v>0</v>
      </c>
      <c r="AZ29" s="37">
        <v>0</v>
      </c>
      <c r="BA29" s="37">
        <v>0</v>
      </c>
      <c r="BB29" s="37">
        <v>0</v>
      </c>
      <c r="BC29" s="37">
        <v>1560.4552000000001</v>
      </c>
      <c r="BD29" s="37">
        <v>0</v>
      </c>
      <c r="BE29" s="37">
        <v>460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</row>
    <row r="30" spans="1:66" x14ac:dyDescent="0.3">
      <c r="A30" s="36">
        <v>21</v>
      </c>
      <c r="B30" s="25" t="s">
        <v>61</v>
      </c>
      <c r="C30" s="37">
        <f t="shared" si="0"/>
        <v>71181.414799999999</v>
      </c>
      <c r="D30" s="37">
        <f t="shared" si="1"/>
        <v>13637.868899999999</v>
      </c>
      <c r="E30" s="37">
        <f t="shared" si="2"/>
        <v>59363.3</v>
      </c>
      <c r="F30" s="37">
        <f t="shared" si="3"/>
        <v>10646.9689</v>
      </c>
      <c r="G30" s="37">
        <f t="shared" si="4"/>
        <v>14768.114799999999</v>
      </c>
      <c r="H30" s="37">
        <f t="shared" si="5"/>
        <v>5458.9</v>
      </c>
      <c r="I30" s="37">
        <v>26200</v>
      </c>
      <c r="J30" s="37">
        <v>5214.8729999999996</v>
      </c>
      <c r="K30" s="37">
        <v>0</v>
      </c>
      <c r="L30" s="37">
        <v>0</v>
      </c>
      <c r="M30" s="37">
        <v>10192</v>
      </c>
      <c r="N30" s="37">
        <v>1147.0959</v>
      </c>
      <c r="O30" s="37">
        <v>1750</v>
      </c>
      <c r="P30" s="37">
        <v>592.57590000000005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382</v>
      </c>
      <c r="X30" s="37">
        <v>55.52</v>
      </c>
      <c r="Y30" s="37">
        <v>150</v>
      </c>
      <c r="Z30" s="37">
        <v>48.32</v>
      </c>
      <c r="AA30" s="37">
        <v>5900</v>
      </c>
      <c r="AB30" s="37">
        <v>399</v>
      </c>
      <c r="AC30" s="37">
        <v>1750</v>
      </c>
      <c r="AD30" s="37">
        <v>100</v>
      </c>
      <c r="AE30" s="37">
        <v>0</v>
      </c>
      <c r="AF30" s="37">
        <v>0</v>
      </c>
      <c r="AG30" s="37">
        <v>11600</v>
      </c>
      <c r="AH30" s="37">
        <v>1560</v>
      </c>
      <c r="AI30" s="37">
        <v>11600</v>
      </c>
      <c r="AJ30" s="37">
        <v>1560</v>
      </c>
      <c r="AK30" s="37">
        <v>0</v>
      </c>
      <c r="AL30" s="37">
        <v>0</v>
      </c>
      <c r="AM30" s="37">
        <v>0</v>
      </c>
      <c r="AN30" s="37">
        <v>0</v>
      </c>
      <c r="AO30" s="37">
        <v>1600</v>
      </c>
      <c r="AP30" s="37">
        <v>245</v>
      </c>
      <c r="AQ30" s="37">
        <f t="shared" si="6"/>
        <v>6821.2999999999993</v>
      </c>
      <c r="AR30" s="37">
        <f t="shared" si="7"/>
        <v>12</v>
      </c>
      <c r="AS30" s="37">
        <v>9771.2999999999993</v>
      </c>
      <c r="AT30" s="37">
        <v>2480</v>
      </c>
      <c r="AU30" s="37">
        <v>0</v>
      </c>
      <c r="AV30" s="37">
        <v>0</v>
      </c>
      <c r="AW30" s="37">
        <v>9466.2999999999993</v>
      </c>
      <c r="AX30" s="37">
        <v>2468</v>
      </c>
      <c r="AY30" s="37">
        <v>0</v>
      </c>
      <c r="AZ30" s="37">
        <v>0</v>
      </c>
      <c r="BA30" s="37">
        <v>2950</v>
      </c>
      <c r="BB30" s="37">
        <v>2468</v>
      </c>
      <c r="BC30" s="37">
        <v>9122.7000000000007</v>
      </c>
      <c r="BD30" s="37">
        <v>296.39999999999998</v>
      </c>
      <c r="BE30" s="37">
        <v>5645.4147999999996</v>
      </c>
      <c r="BF30" s="37">
        <v>5162.5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</row>
    <row r="31" spans="1:66" x14ac:dyDescent="0.3">
      <c r="A31" s="36">
        <v>22</v>
      </c>
      <c r="B31" s="25" t="s">
        <v>62</v>
      </c>
      <c r="C31" s="37">
        <f t="shared" si="0"/>
        <v>219721.37609999999</v>
      </c>
      <c r="D31" s="37">
        <f t="shared" si="1"/>
        <v>37302.249499999998</v>
      </c>
      <c r="E31" s="37">
        <f t="shared" si="2"/>
        <v>211262</v>
      </c>
      <c r="F31" s="37">
        <f t="shared" si="3"/>
        <v>28858.107499999998</v>
      </c>
      <c r="G31" s="37">
        <f t="shared" si="4"/>
        <v>50459.376100000001</v>
      </c>
      <c r="H31" s="37">
        <f t="shared" si="5"/>
        <v>8444.1419999999998</v>
      </c>
      <c r="I31" s="37">
        <v>53461.8</v>
      </c>
      <c r="J31" s="37">
        <v>11831.611000000001</v>
      </c>
      <c r="K31" s="37">
        <v>0</v>
      </c>
      <c r="L31" s="37">
        <v>0</v>
      </c>
      <c r="M31" s="37">
        <v>38002</v>
      </c>
      <c r="N31" s="37">
        <v>5285.3964999999998</v>
      </c>
      <c r="O31" s="37">
        <v>7240</v>
      </c>
      <c r="P31" s="37">
        <v>1120.4815000000001</v>
      </c>
      <c r="Q31" s="37">
        <v>9092</v>
      </c>
      <c r="R31" s="37">
        <v>2122.355</v>
      </c>
      <c r="S31" s="37">
        <v>400</v>
      </c>
      <c r="T31" s="37">
        <v>20</v>
      </c>
      <c r="U31" s="37">
        <v>300</v>
      </c>
      <c r="V31" s="37">
        <v>0</v>
      </c>
      <c r="W31" s="37">
        <v>1550</v>
      </c>
      <c r="X31" s="37">
        <v>137.19999999999999</v>
      </c>
      <c r="Y31" s="37">
        <v>150</v>
      </c>
      <c r="Z31" s="37">
        <v>0</v>
      </c>
      <c r="AA31" s="37">
        <v>10000</v>
      </c>
      <c r="AB31" s="37">
        <v>707.08</v>
      </c>
      <c r="AC31" s="37">
        <v>6420</v>
      </c>
      <c r="AD31" s="37">
        <v>1178.28</v>
      </c>
      <c r="AE31" s="37">
        <v>0</v>
      </c>
      <c r="AF31" s="37">
        <v>0</v>
      </c>
      <c r="AG31" s="37">
        <v>54598.3</v>
      </c>
      <c r="AH31" s="37">
        <v>10672.8</v>
      </c>
      <c r="AI31" s="37">
        <v>54598.3</v>
      </c>
      <c r="AJ31" s="37">
        <v>10672.8</v>
      </c>
      <c r="AK31" s="37">
        <v>1961.7</v>
      </c>
      <c r="AL31" s="37">
        <v>392.3</v>
      </c>
      <c r="AM31" s="37">
        <v>1961.7</v>
      </c>
      <c r="AN31" s="37">
        <v>392.3</v>
      </c>
      <c r="AO31" s="37">
        <v>3000</v>
      </c>
      <c r="AP31" s="37">
        <v>600</v>
      </c>
      <c r="AQ31" s="37">
        <f t="shared" si="6"/>
        <v>18238.199999999997</v>
      </c>
      <c r="AR31" s="37">
        <f t="shared" si="7"/>
        <v>76</v>
      </c>
      <c r="AS31" s="37">
        <v>60238.2</v>
      </c>
      <c r="AT31" s="37">
        <v>76</v>
      </c>
      <c r="AU31" s="37">
        <v>0</v>
      </c>
      <c r="AV31" s="37">
        <v>0</v>
      </c>
      <c r="AW31" s="37">
        <v>58908.2</v>
      </c>
      <c r="AX31" s="37">
        <v>50</v>
      </c>
      <c r="AY31" s="37">
        <v>0</v>
      </c>
      <c r="AZ31" s="37">
        <v>0</v>
      </c>
      <c r="BA31" s="37">
        <v>42000</v>
      </c>
      <c r="BB31" s="37">
        <v>0</v>
      </c>
      <c r="BC31" s="37">
        <v>47987.376100000001</v>
      </c>
      <c r="BD31" s="37">
        <v>7324.665</v>
      </c>
      <c r="BE31" s="37">
        <v>8472</v>
      </c>
      <c r="BF31" s="37">
        <v>1280.127</v>
      </c>
      <c r="BG31" s="37">
        <v>0</v>
      </c>
      <c r="BH31" s="37">
        <v>0</v>
      </c>
      <c r="BI31" s="37">
        <v>0</v>
      </c>
      <c r="BJ31" s="37">
        <v>0</v>
      </c>
      <c r="BK31" s="37">
        <v>-6000</v>
      </c>
      <c r="BL31" s="37">
        <v>-160.65</v>
      </c>
      <c r="BM31" s="37">
        <v>0</v>
      </c>
      <c r="BN31" s="37">
        <v>0</v>
      </c>
    </row>
    <row r="32" spans="1:66" s="38" customFormat="1" ht="13.5" x14ac:dyDescent="0.25">
      <c r="A32" s="36">
        <v>23</v>
      </c>
      <c r="B32" s="25" t="s">
        <v>63</v>
      </c>
      <c r="C32" s="37">
        <f t="shared" si="0"/>
        <v>154414.19520000002</v>
      </c>
      <c r="D32" s="37">
        <f t="shared" si="1"/>
        <v>32722.814000000006</v>
      </c>
      <c r="E32" s="37">
        <f t="shared" si="2"/>
        <v>149441.60000000001</v>
      </c>
      <c r="F32" s="37">
        <f t="shared" si="3"/>
        <v>28624.752000000004</v>
      </c>
      <c r="G32" s="37">
        <f t="shared" si="4"/>
        <v>18187.995199999998</v>
      </c>
      <c r="H32" s="37">
        <f t="shared" si="5"/>
        <v>6938.0619999999999</v>
      </c>
      <c r="I32" s="37">
        <v>34906</v>
      </c>
      <c r="J32" s="37">
        <v>8129.9930000000004</v>
      </c>
      <c r="K32" s="37">
        <v>0</v>
      </c>
      <c r="L32" s="37">
        <v>0</v>
      </c>
      <c r="M32" s="37">
        <v>67996.7</v>
      </c>
      <c r="N32" s="37">
        <v>16961.559000000001</v>
      </c>
      <c r="O32" s="37">
        <v>3700</v>
      </c>
      <c r="P32" s="37">
        <v>1370.8979999999999</v>
      </c>
      <c r="Q32" s="37">
        <v>7050</v>
      </c>
      <c r="R32" s="37">
        <v>872.529</v>
      </c>
      <c r="S32" s="37">
        <v>138</v>
      </c>
      <c r="T32" s="37">
        <v>21.8</v>
      </c>
      <c r="U32" s="37">
        <v>200</v>
      </c>
      <c r="V32" s="37">
        <v>0</v>
      </c>
      <c r="W32" s="37">
        <v>45380.4</v>
      </c>
      <c r="X32" s="37">
        <v>8546.2000000000007</v>
      </c>
      <c r="Y32" s="37">
        <v>44800</v>
      </c>
      <c r="Z32" s="37">
        <v>8457</v>
      </c>
      <c r="AA32" s="37">
        <v>3600</v>
      </c>
      <c r="AB32" s="37">
        <v>3109.68</v>
      </c>
      <c r="AC32" s="37">
        <v>7380</v>
      </c>
      <c r="AD32" s="37">
        <v>2814.88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1633.6</v>
      </c>
      <c r="AL32" s="37">
        <v>305.2</v>
      </c>
      <c r="AM32" s="37">
        <v>1633.6</v>
      </c>
      <c r="AN32" s="37">
        <v>305.2</v>
      </c>
      <c r="AO32" s="37">
        <v>1888</v>
      </c>
      <c r="AP32" s="37">
        <v>305</v>
      </c>
      <c r="AQ32" s="37">
        <f t="shared" si="6"/>
        <v>29801.9</v>
      </c>
      <c r="AR32" s="37">
        <f t="shared" si="7"/>
        <v>83</v>
      </c>
      <c r="AS32" s="37">
        <v>43017.3</v>
      </c>
      <c r="AT32" s="37">
        <v>2923</v>
      </c>
      <c r="AU32" s="37">
        <v>0</v>
      </c>
      <c r="AV32" s="37">
        <v>0</v>
      </c>
      <c r="AW32" s="37">
        <v>42759.3</v>
      </c>
      <c r="AX32" s="37">
        <v>2840</v>
      </c>
      <c r="AY32" s="37">
        <v>0</v>
      </c>
      <c r="AZ32" s="37">
        <v>0</v>
      </c>
      <c r="BA32" s="37">
        <v>13215.4</v>
      </c>
      <c r="BB32" s="37">
        <v>2840</v>
      </c>
      <c r="BC32" s="37">
        <v>10547.754999999999</v>
      </c>
      <c r="BD32" s="37">
        <v>3953.9540000000002</v>
      </c>
      <c r="BE32" s="37">
        <v>7640.2402000000002</v>
      </c>
      <c r="BF32" s="37">
        <v>2984.1080000000002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</row>
    <row r="33" spans="1:66" x14ac:dyDescent="0.3">
      <c r="A33" s="36">
        <v>24</v>
      </c>
      <c r="B33" s="25" t="s">
        <v>64</v>
      </c>
      <c r="C33" s="37">
        <f t="shared" si="0"/>
        <v>263884.8173</v>
      </c>
      <c r="D33" s="37">
        <f t="shared" si="1"/>
        <v>42739.763700000003</v>
      </c>
      <c r="E33" s="37">
        <f t="shared" si="2"/>
        <v>247666.258</v>
      </c>
      <c r="F33" s="37">
        <f t="shared" si="3"/>
        <v>40827.763700000003</v>
      </c>
      <c r="G33" s="37">
        <f t="shared" si="4"/>
        <v>18218.559300000001</v>
      </c>
      <c r="H33" s="37">
        <f t="shared" si="5"/>
        <v>3912</v>
      </c>
      <c r="I33" s="37">
        <v>68301</v>
      </c>
      <c r="J33" s="37">
        <v>15454.191000000001</v>
      </c>
      <c r="K33" s="37">
        <v>0</v>
      </c>
      <c r="L33" s="37">
        <v>0</v>
      </c>
      <c r="M33" s="37">
        <v>30047</v>
      </c>
      <c r="N33" s="37">
        <v>4707.9457000000002</v>
      </c>
      <c r="O33" s="37">
        <v>13237</v>
      </c>
      <c r="P33" s="37">
        <v>2820.9225999999999</v>
      </c>
      <c r="Q33" s="37">
        <v>110</v>
      </c>
      <c r="R33" s="37">
        <v>0</v>
      </c>
      <c r="S33" s="37">
        <v>150</v>
      </c>
      <c r="T33" s="37">
        <v>0</v>
      </c>
      <c r="U33" s="37">
        <v>300</v>
      </c>
      <c r="V33" s="37">
        <v>0</v>
      </c>
      <c r="W33" s="37">
        <v>2330</v>
      </c>
      <c r="X33" s="37">
        <v>60</v>
      </c>
      <c r="Y33" s="37">
        <v>0</v>
      </c>
      <c r="Z33" s="37">
        <v>0</v>
      </c>
      <c r="AA33" s="37">
        <v>6350</v>
      </c>
      <c r="AB33" s="37">
        <v>979.2</v>
      </c>
      <c r="AC33" s="37">
        <v>4950</v>
      </c>
      <c r="AD33" s="37">
        <v>797.4</v>
      </c>
      <c r="AE33" s="37">
        <v>0</v>
      </c>
      <c r="AF33" s="37">
        <v>0</v>
      </c>
      <c r="AG33" s="37">
        <v>92708.1</v>
      </c>
      <c r="AH33" s="37">
        <v>15727.627</v>
      </c>
      <c r="AI33" s="37">
        <v>92708.1</v>
      </c>
      <c r="AJ33" s="37">
        <v>15727.627</v>
      </c>
      <c r="AK33" s="37">
        <v>3033.9</v>
      </c>
      <c r="AL33" s="37">
        <v>500</v>
      </c>
      <c r="AM33" s="37">
        <v>3033.9</v>
      </c>
      <c r="AN33" s="37">
        <v>500</v>
      </c>
      <c r="AO33" s="37">
        <v>4500</v>
      </c>
      <c r="AP33" s="37">
        <v>2225</v>
      </c>
      <c r="AQ33" s="37">
        <f t="shared" si="6"/>
        <v>47076.258000000002</v>
      </c>
      <c r="AR33" s="37">
        <f t="shared" si="7"/>
        <v>213</v>
      </c>
      <c r="AS33" s="37">
        <v>49076.258000000002</v>
      </c>
      <c r="AT33" s="37">
        <v>2213</v>
      </c>
      <c r="AU33" s="37">
        <v>0</v>
      </c>
      <c r="AV33" s="37">
        <v>0</v>
      </c>
      <c r="AW33" s="37">
        <v>42383.258000000002</v>
      </c>
      <c r="AX33" s="37">
        <v>2000</v>
      </c>
      <c r="AY33" s="37">
        <v>0</v>
      </c>
      <c r="AZ33" s="37">
        <v>0</v>
      </c>
      <c r="BA33" s="37">
        <v>2000</v>
      </c>
      <c r="BB33" s="37">
        <v>2000</v>
      </c>
      <c r="BC33" s="37">
        <v>10734.559300000001</v>
      </c>
      <c r="BD33" s="37">
        <v>1228</v>
      </c>
      <c r="BE33" s="37">
        <v>10484</v>
      </c>
      <c r="BF33" s="37">
        <v>2684</v>
      </c>
      <c r="BG33" s="37">
        <v>0</v>
      </c>
      <c r="BH33" s="37">
        <v>0</v>
      </c>
      <c r="BI33" s="37">
        <v>0</v>
      </c>
      <c r="BJ33" s="37">
        <v>0</v>
      </c>
      <c r="BK33" s="37">
        <v>-3000</v>
      </c>
      <c r="BL33" s="37">
        <v>0</v>
      </c>
      <c r="BM33" s="37">
        <v>0</v>
      </c>
      <c r="BN33" s="37">
        <v>0</v>
      </c>
    </row>
    <row r="34" spans="1:66" x14ac:dyDescent="0.3">
      <c r="A34" s="36">
        <v>25</v>
      </c>
      <c r="B34" s="25" t="s">
        <v>65</v>
      </c>
      <c r="C34" s="37">
        <f t="shared" si="0"/>
        <v>87040.061600000001</v>
      </c>
      <c r="D34" s="37">
        <f t="shared" si="1"/>
        <v>12718.787</v>
      </c>
      <c r="E34" s="37">
        <f t="shared" si="2"/>
        <v>80714.100000000006</v>
      </c>
      <c r="F34" s="37">
        <f t="shared" si="3"/>
        <v>12718.787</v>
      </c>
      <c r="G34" s="37">
        <f t="shared" si="4"/>
        <v>19130.061600000001</v>
      </c>
      <c r="H34" s="37">
        <f t="shared" si="5"/>
        <v>0</v>
      </c>
      <c r="I34" s="37">
        <v>36450</v>
      </c>
      <c r="J34" s="37">
        <v>8857.7759999999998</v>
      </c>
      <c r="K34" s="37">
        <v>0</v>
      </c>
      <c r="L34" s="37">
        <v>0</v>
      </c>
      <c r="M34" s="37">
        <v>13960</v>
      </c>
      <c r="N34" s="37">
        <v>2361.011</v>
      </c>
      <c r="O34" s="37">
        <v>1700</v>
      </c>
      <c r="P34" s="37">
        <v>373.60730000000001</v>
      </c>
      <c r="Q34" s="37">
        <v>2400</v>
      </c>
      <c r="R34" s="37">
        <v>600</v>
      </c>
      <c r="S34" s="37">
        <v>300</v>
      </c>
      <c r="T34" s="37">
        <v>44.709699999999998</v>
      </c>
      <c r="U34" s="37">
        <v>150</v>
      </c>
      <c r="V34" s="37">
        <v>0</v>
      </c>
      <c r="W34" s="37">
        <v>1610</v>
      </c>
      <c r="X34" s="37">
        <v>769.89400000000001</v>
      </c>
      <c r="Y34" s="37">
        <v>990</v>
      </c>
      <c r="Z34" s="37">
        <v>682.09400000000005</v>
      </c>
      <c r="AA34" s="37">
        <v>2880</v>
      </c>
      <c r="AB34" s="37">
        <v>40.5</v>
      </c>
      <c r="AC34" s="37">
        <v>3420</v>
      </c>
      <c r="AD34" s="37">
        <v>442.6</v>
      </c>
      <c r="AE34" s="37">
        <v>0</v>
      </c>
      <c r="AF34" s="37">
        <v>0</v>
      </c>
      <c r="AG34" s="37">
        <v>14500</v>
      </c>
      <c r="AH34" s="37">
        <v>1220</v>
      </c>
      <c r="AI34" s="37">
        <v>14500</v>
      </c>
      <c r="AJ34" s="37">
        <v>1220</v>
      </c>
      <c r="AK34" s="37">
        <v>0</v>
      </c>
      <c r="AL34" s="37">
        <v>0</v>
      </c>
      <c r="AM34" s="37">
        <v>0</v>
      </c>
      <c r="AN34" s="37">
        <v>0</v>
      </c>
      <c r="AO34" s="37">
        <v>1600</v>
      </c>
      <c r="AP34" s="37">
        <v>280</v>
      </c>
      <c r="AQ34" s="37">
        <f t="shared" si="6"/>
        <v>1400</v>
      </c>
      <c r="AR34" s="37">
        <f t="shared" si="7"/>
        <v>0</v>
      </c>
      <c r="AS34" s="37">
        <v>14204.1</v>
      </c>
      <c r="AT34" s="37">
        <v>0</v>
      </c>
      <c r="AU34" s="37">
        <v>0</v>
      </c>
      <c r="AV34" s="37">
        <v>0</v>
      </c>
      <c r="AW34" s="37">
        <v>13804.1</v>
      </c>
      <c r="AX34" s="37">
        <v>0</v>
      </c>
      <c r="AY34" s="37">
        <v>0</v>
      </c>
      <c r="AZ34" s="37">
        <v>0</v>
      </c>
      <c r="BA34" s="37">
        <v>12804.1</v>
      </c>
      <c r="BB34" s="37">
        <v>0</v>
      </c>
      <c r="BC34" s="37">
        <v>17000</v>
      </c>
      <c r="BD34" s="37">
        <v>0</v>
      </c>
      <c r="BE34" s="37">
        <v>2130.0616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</row>
    <row r="35" spans="1:66" x14ac:dyDescent="0.3">
      <c r="A35" s="36">
        <v>26</v>
      </c>
      <c r="B35" s="25" t="s">
        <v>66</v>
      </c>
      <c r="C35" s="37">
        <f t="shared" si="0"/>
        <v>85009.398300000001</v>
      </c>
      <c r="D35" s="37">
        <f t="shared" si="1"/>
        <v>8901.73</v>
      </c>
      <c r="E35" s="37">
        <f t="shared" si="2"/>
        <v>68185.5</v>
      </c>
      <c r="F35" s="37">
        <f t="shared" si="3"/>
        <v>8901.73</v>
      </c>
      <c r="G35" s="37">
        <f t="shared" si="4"/>
        <v>30323.898300000001</v>
      </c>
      <c r="H35" s="37">
        <f t="shared" si="5"/>
        <v>0</v>
      </c>
      <c r="I35" s="37">
        <v>29700</v>
      </c>
      <c r="J35" s="37">
        <v>6691.71</v>
      </c>
      <c r="K35" s="37">
        <v>0</v>
      </c>
      <c r="L35" s="37">
        <v>0</v>
      </c>
      <c r="M35" s="37">
        <v>9900</v>
      </c>
      <c r="N35" s="37">
        <v>1530.27</v>
      </c>
      <c r="O35" s="37">
        <v>2000</v>
      </c>
      <c r="P35" s="37">
        <v>799.16</v>
      </c>
      <c r="Q35" s="37">
        <v>1800</v>
      </c>
      <c r="R35" s="37">
        <v>174.59</v>
      </c>
      <c r="S35" s="37">
        <v>130</v>
      </c>
      <c r="T35" s="37">
        <v>17</v>
      </c>
      <c r="U35" s="37">
        <v>200</v>
      </c>
      <c r="V35" s="37">
        <v>0</v>
      </c>
      <c r="W35" s="37">
        <v>500</v>
      </c>
      <c r="X35" s="37">
        <v>32.200000000000003</v>
      </c>
      <c r="Y35" s="37">
        <v>0</v>
      </c>
      <c r="Z35" s="37">
        <v>0</v>
      </c>
      <c r="AA35" s="37">
        <v>1500</v>
      </c>
      <c r="AB35" s="37">
        <v>0</v>
      </c>
      <c r="AC35" s="37">
        <v>3450</v>
      </c>
      <c r="AD35" s="37">
        <v>487.03699999999998</v>
      </c>
      <c r="AE35" s="37">
        <v>0</v>
      </c>
      <c r="AF35" s="37">
        <v>0</v>
      </c>
      <c r="AG35" s="37">
        <v>13448.5</v>
      </c>
      <c r="AH35" s="37">
        <v>670</v>
      </c>
      <c r="AI35" s="37">
        <v>13448.5</v>
      </c>
      <c r="AJ35" s="37">
        <v>670</v>
      </c>
      <c r="AK35" s="37">
        <v>0</v>
      </c>
      <c r="AL35" s="37">
        <v>0</v>
      </c>
      <c r="AM35" s="37">
        <v>0</v>
      </c>
      <c r="AN35" s="37">
        <v>0</v>
      </c>
      <c r="AO35" s="37">
        <v>1200</v>
      </c>
      <c r="AP35" s="37">
        <v>0</v>
      </c>
      <c r="AQ35" s="37">
        <f t="shared" si="6"/>
        <v>437</v>
      </c>
      <c r="AR35" s="37">
        <f t="shared" si="7"/>
        <v>9.75</v>
      </c>
      <c r="AS35" s="37">
        <v>13937</v>
      </c>
      <c r="AT35" s="37">
        <v>9.75</v>
      </c>
      <c r="AU35" s="37">
        <v>0</v>
      </c>
      <c r="AV35" s="37">
        <v>0</v>
      </c>
      <c r="AW35" s="37">
        <v>13637</v>
      </c>
      <c r="AX35" s="37">
        <v>0</v>
      </c>
      <c r="AY35" s="37">
        <v>0</v>
      </c>
      <c r="AZ35" s="37">
        <v>0</v>
      </c>
      <c r="BA35" s="37">
        <v>13500</v>
      </c>
      <c r="BB35" s="37">
        <v>0</v>
      </c>
      <c r="BC35" s="37">
        <v>29523.898300000001</v>
      </c>
      <c r="BD35" s="37">
        <v>0</v>
      </c>
      <c r="BE35" s="37">
        <v>800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</row>
    <row r="36" spans="1:66" x14ac:dyDescent="0.3">
      <c r="A36" s="36">
        <v>27</v>
      </c>
      <c r="B36" s="25" t="s">
        <v>67</v>
      </c>
      <c r="C36" s="37">
        <f t="shared" si="0"/>
        <v>218199.9492</v>
      </c>
      <c r="D36" s="37">
        <f t="shared" si="1"/>
        <v>34955.929000000004</v>
      </c>
      <c r="E36" s="37">
        <f t="shared" si="2"/>
        <v>209456.4</v>
      </c>
      <c r="F36" s="37">
        <f t="shared" si="3"/>
        <v>32303.629000000001</v>
      </c>
      <c r="G36" s="37">
        <f t="shared" si="4"/>
        <v>43199.949200000003</v>
      </c>
      <c r="H36" s="37">
        <f t="shared" si="5"/>
        <v>2652.3</v>
      </c>
      <c r="I36" s="37">
        <v>43560</v>
      </c>
      <c r="J36" s="37">
        <v>7476.0069999999996</v>
      </c>
      <c r="K36" s="37">
        <v>0</v>
      </c>
      <c r="L36" s="37">
        <v>0</v>
      </c>
      <c r="M36" s="37">
        <v>21912</v>
      </c>
      <c r="N36" s="37">
        <v>3956.6219999999998</v>
      </c>
      <c r="O36" s="37">
        <v>5400</v>
      </c>
      <c r="P36" s="37">
        <v>1934.7149999999999</v>
      </c>
      <c r="Q36" s="37">
        <v>20</v>
      </c>
      <c r="R36" s="37">
        <v>2.1419999999999999</v>
      </c>
      <c r="S36" s="37">
        <v>96</v>
      </c>
      <c r="T36" s="37">
        <v>16</v>
      </c>
      <c r="U36" s="37">
        <v>0</v>
      </c>
      <c r="V36" s="37">
        <v>0</v>
      </c>
      <c r="W36" s="37">
        <v>3266</v>
      </c>
      <c r="X36" s="37">
        <v>244.82</v>
      </c>
      <c r="Y36" s="37">
        <v>1900</v>
      </c>
      <c r="Z36" s="37">
        <v>0</v>
      </c>
      <c r="AA36" s="37">
        <v>3550</v>
      </c>
      <c r="AB36" s="37">
        <v>909</v>
      </c>
      <c r="AC36" s="37">
        <v>6855</v>
      </c>
      <c r="AD36" s="37">
        <v>640.94500000000005</v>
      </c>
      <c r="AE36" s="37">
        <v>0</v>
      </c>
      <c r="AF36" s="37">
        <v>0</v>
      </c>
      <c r="AG36" s="37">
        <v>94077.6</v>
      </c>
      <c r="AH36" s="37">
        <v>16009</v>
      </c>
      <c r="AI36" s="37">
        <v>94077.6</v>
      </c>
      <c r="AJ36" s="37">
        <v>16009</v>
      </c>
      <c r="AK36" s="37">
        <v>3967.4</v>
      </c>
      <c r="AL36" s="37">
        <v>662</v>
      </c>
      <c r="AM36" s="37">
        <v>3967.4</v>
      </c>
      <c r="AN36" s="37">
        <v>662</v>
      </c>
      <c r="AO36" s="37">
        <v>10000</v>
      </c>
      <c r="AP36" s="37">
        <v>4200</v>
      </c>
      <c r="AQ36" s="37">
        <f t="shared" si="6"/>
        <v>1483</v>
      </c>
      <c r="AR36" s="37">
        <f t="shared" si="7"/>
        <v>0</v>
      </c>
      <c r="AS36" s="37">
        <v>35939.4</v>
      </c>
      <c r="AT36" s="37">
        <v>0</v>
      </c>
      <c r="AU36" s="37">
        <v>0</v>
      </c>
      <c r="AV36" s="37">
        <v>0</v>
      </c>
      <c r="AW36" s="37">
        <v>35789.4</v>
      </c>
      <c r="AX36" s="37">
        <v>0</v>
      </c>
      <c r="AY36" s="37">
        <v>0</v>
      </c>
      <c r="AZ36" s="37">
        <v>0</v>
      </c>
      <c r="BA36" s="37">
        <v>34456.400000000001</v>
      </c>
      <c r="BB36" s="37">
        <v>0</v>
      </c>
      <c r="BC36" s="37">
        <v>45341.949200000003</v>
      </c>
      <c r="BD36" s="37">
        <v>0</v>
      </c>
      <c r="BE36" s="37">
        <v>3058</v>
      </c>
      <c r="BF36" s="37">
        <v>2652.3</v>
      </c>
      <c r="BG36" s="37">
        <v>0</v>
      </c>
      <c r="BH36" s="37">
        <v>0</v>
      </c>
      <c r="BI36" s="37">
        <v>0</v>
      </c>
      <c r="BJ36" s="37">
        <v>0</v>
      </c>
      <c r="BK36" s="37">
        <v>-5200</v>
      </c>
      <c r="BL36" s="37">
        <v>0</v>
      </c>
      <c r="BM36" s="37">
        <v>0</v>
      </c>
      <c r="BN36" s="37">
        <v>0</v>
      </c>
    </row>
    <row r="37" spans="1:66" s="38" customFormat="1" ht="13.5" x14ac:dyDescent="0.25">
      <c r="A37" s="36">
        <v>28</v>
      </c>
      <c r="B37" s="25" t="s">
        <v>68</v>
      </c>
      <c r="C37" s="37">
        <f t="shared" si="0"/>
        <v>534091.77209999994</v>
      </c>
      <c r="D37" s="37">
        <f t="shared" si="1"/>
        <v>150459.02299999999</v>
      </c>
      <c r="E37" s="37">
        <f t="shared" si="2"/>
        <v>476848.5257</v>
      </c>
      <c r="F37" s="37">
        <f t="shared" si="3"/>
        <v>95834.532999999996</v>
      </c>
      <c r="G37" s="37">
        <f t="shared" si="4"/>
        <v>136931.74</v>
      </c>
      <c r="H37" s="37">
        <f t="shared" si="5"/>
        <v>64624.489999999991</v>
      </c>
      <c r="I37" s="37">
        <v>128255.3</v>
      </c>
      <c r="J37" s="37">
        <v>29558.953000000001</v>
      </c>
      <c r="K37" s="37">
        <v>0</v>
      </c>
      <c r="L37" s="37">
        <v>0</v>
      </c>
      <c r="M37" s="37">
        <v>50915</v>
      </c>
      <c r="N37" s="37">
        <v>15372.86</v>
      </c>
      <c r="O37" s="37">
        <v>9150</v>
      </c>
      <c r="P37" s="37">
        <v>4149.7780000000002</v>
      </c>
      <c r="Q37" s="37">
        <v>150</v>
      </c>
      <c r="R37" s="37">
        <v>4.68</v>
      </c>
      <c r="S37" s="37">
        <v>1300</v>
      </c>
      <c r="T37" s="37">
        <v>316.73700000000002</v>
      </c>
      <c r="U37" s="37">
        <v>550</v>
      </c>
      <c r="V37" s="37">
        <v>0</v>
      </c>
      <c r="W37" s="37">
        <v>3785</v>
      </c>
      <c r="X37" s="37">
        <v>676</v>
      </c>
      <c r="Y37" s="37">
        <v>2400</v>
      </c>
      <c r="Z37" s="37">
        <v>582</v>
      </c>
      <c r="AA37" s="37">
        <v>7310</v>
      </c>
      <c r="AB37" s="37">
        <v>3458.5250000000001</v>
      </c>
      <c r="AC37" s="37">
        <v>26720</v>
      </c>
      <c r="AD37" s="37">
        <v>6448.14</v>
      </c>
      <c r="AE37" s="37">
        <v>0</v>
      </c>
      <c r="AF37" s="37">
        <v>0</v>
      </c>
      <c r="AG37" s="37">
        <v>157468</v>
      </c>
      <c r="AH37" s="37">
        <v>38865.72</v>
      </c>
      <c r="AI37" s="37">
        <v>157468</v>
      </c>
      <c r="AJ37" s="37">
        <v>38865.72</v>
      </c>
      <c r="AK37" s="37">
        <v>9634</v>
      </c>
      <c r="AL37" s="37">
        <v>0</v>
      </c>
      <c r="AM37" s="37">
        <v>1634</v>
      </c>
      <c r="AN37" s="37">
        <v>0</v>
      </c>
      <c r="AO37" s="37">
        <v>8500</v>
      </c>
      <c r="AP37" s="37">
        <v>1530</v>
      </c>
      <c r="AQ37" s="37">
        <f t="shared" si="6"/>
        <v>42387.732099999994</v>
      </c>
      <c r="AR37" s="37">
        <f t="shared" si="7"/>
        <v>507</v>
      </c>
      <c r="AS37" s="37">
        <v>122076.2257</v>
      </c>
      <c r="AT37" s="37">
        <v>10507</v>
      </c>
      <c r="AU37" s="37">
        <v>0</v>
      </c>
      <c r="AV37" s="37">
        <v>0</v>
      </c>
      <c r="AW37" s="37">
        <v>116726.2257</v>
      </c>
      <c r="AX37" s="37">
        <v>10000</v>
      </c>
      <c r="AY37" s="37">
        <v>0</v>
      </c>
      <c r="AZ37" s="37">
        <v>0</v>
      </c>
      <c r="BA37" s="37">
        <v>79688.493600000002</v>
      </c>
      <c r="BB37" s="37">
        <v>10000</v>
      </c>
      <c r="BC37" s="37">
        <v>144927.80499999999</v>
      </c>
      <c r="BD37" s="37">
        <v>61913.014999999999</v>
      </c>
      <c r="BE37" s="37">
        <v>12003.934999999999</v>
      </c>
      <c r="BF37" s="37">
        <v>3776.6129999999998</v>
      </c>
      <c r="BG37" s="37">
        <v>0</v>
      </c>
      <c r="BH37" s="37">
        <v>0</v>
      </c>
      <c r="BI37" s="37">
        <v>0</v>
      </c>
      <c r="BJ37" s="37">
        <v>-83.49</v>
      </c>
      <c r="BK37" s="37">
        <v>-20000</v>
      </c>
      <c r="BL37" s="37">
        <v>-981.64800000000002</v>
      </c>
      <c r="BM37" s="37">
        <v>0</v>
      </c>
      <c r="BN37" s="37">
        <v>0</v>
      </c>
    </row>
    <row r="38" spans="1:66" x14ac:dyDescent="0.3">
      <c r="A38" s="36">
        <v>29</v>
      </c>
      <c r="B38" s="25" t="s">
        <v>69</v>
      </c>
      <c r="C38" s="37">
        <f t="shared" si="0"/>
        <v>183640.39</v>
      </c>
      <c r="D38" s="37">
        <f t="shared" si="1"/>
        <v>14020.024600000001</v>
      </c>
      <c r="E38" s="37">
        <f t="shared" si="2"/>
        <v>153170</v>
      </c>
      <c r="F38" s="37">
        <f t="shared" si="3"/>
        <v>23497.224600000001</v>
      </c>
      <c r="G38" s="37">
        <f t="shared" si="4"/>
        <v>30470.39</v>
      </c>
      <c r="H38" s="37">
        <f t="shared" si="5"/>
        <v>-9477.2000000000007</v>
      </c>
      <c r="I38" s="37">
        <v>56034</v>
      </c>
      <c r="J38" s="37">
        <v>8608.8310000000001</v>
      </c>
      <c r="K38" s="37">
        <v>0</v>
      </c>
      <c r="L38" s="37">
        <v>0</v>
      </c>
      <c r="M38" s="37">
        <v>41115.9</v>
      </c>
      <c r="N38" s="37">
        <v>6946.4935999999998</v>
      </c>
      <c r="O38" s="37">
        <v>9345.2000000000007</v>
      </c>
      <c r="P38" s="37">
        <v>3896.4656</v>
      </c>
      <c r="Q38" s="37">
        <v>2600</v>
      </c>
      <c r="R38" s="37">
        <v>0</v>
      </c>
      <c r="S38" s="37">
        <v>1131.0999999999999</v>
      </c>
      <c r="T38" s="37">
        <v>245.827</v>
      </c>
      <c r="U38" s="37">
        <v>600</v>
      </c>
      <c r="V38" s="37">
        <v>54</v>
      </c>
      <c r="W38" s="37">
        <v>4085</v>
      </c>
      <c r="X38" s="37">
        <v>194.6</v>
      </c>
      <c r="Y38" s="37">
        <v>1095</v>
      </c>
      <c r="Z38" s="37">
        <v>145</v>
      </c>
      <c r="AA38" s="37">
        <v>5200</v>
      </c>
      <c r="AB38" s="37">
        <v>0</v>
      </c>
      <c r="AC38" s="37">
        <v>10200</v>
      </c>
      <c r="AD38" s="37">
        <v>1283</v>
      </c>
      <c r="AE38" s="37">
        <v>0</v>
      </c>
      <c r="AF38" s="37">
        <v>0</v>
      </c>
      <c r="AG38" s="37">
        <v>38000</v>
      </c>
      <c r="AH38" s="37">
        <v>7431.9</v>
      </c>
      <c r="AI38" s="37">
        <v>38000</v>
      </c>
      <c r="AJ38" s="37">
        <v>7431.9</v>
      </c>
      <c r="AK38" s="37">
        <v>0</v>
      </c>
      <c r="AL38" s="37">
        <v>0</v>
      </c>
      <c r="AM38" s="37">
        <v>0</v>
      </c>
      <c r="AN38" s="37">
        <v>0</v>
      </c>
      <c r="AO38" s="37">
        <v>2850</v>
      </c>
      <c r="AP38" s="37">
        <v>360</v>
      </c>
      <c r="AQ38" s="37">
        <f t="shared" si="6"/>
        <v>15582.6844</v>
      </c>
      <c r="AR38" s="37">
        <f t="shared" si="7"/>
        <v>150</v>
      </c>
      <c r="AS38" s="37">
        <v>15170.1</v>
      </c>
      <c r="AT38" s="37">
        <v>150</v>
      </c>
      <c r="AU38" s="37">
        <v>412.58440000000002</v>
      </c>
      <c r="AV38" s="37">
        <v>0</v>
      </c>
      <c r="AW38" s="37">
        <v>13970.1</v>
      </c>
      <c r="AX38" s="37">
        <v>0</v>
      </c>
      <c r="AY38" s="37">
        <v>412.58440000000002</v>
      </c>
      <c r="AZ38" s="37">
        <v>0</v>
      </c>
      <c r="BA38" s="37">
        <v>0</v>
      </c>
      <c r="BB38" s="37">
        <v>0</v>
      </c>
      <c r="BC38" s="37">
        <v>59756.947999999997</v>
      </c>
      <c r="BD38" s="37">
        <v>6470.24</v>
      </c>
      <c r="BE38" s="37">
        <v>21800.857599999999</v>
      </c>
      <c r="BF38" s="37">
        <v>2269.56</v>
      </c>
      <c r="BG38" s="37">
        <v>0</v>
      </c>
      <c r="BH38" s="37">
        <v>0</v>
      </c>
      <c r="BI38" s="37">
        <v>-1500</v>
      </c>
      <c r="BJ38" s="37">
        <v>0</v>
      </c>
      <c r="BK38" s="37">
        <v>-50000</v>
      </c>
      <c r="BL38" s="37">
        <v>-18217</v>
      </c>
      <c r="BM38" s="37">
        <v>0</v>
      </c>
      <c r="BN38" s="37">
        <v>0</v>
      </c>
    </row>
    <row r="39" spans="1:66" s="38" customFormat="1" ht="13.5" x14ac:dyDescent="0.25">
      <c r="A39" s="36">
        <v>30</v>
      </c>
      <c r="B39" s="25" t="s">
        <v>70</v>
      </c>
      <c r="C39" s="37">
        <f t="shared" si="0"/>
        <v>560191.4902</v>
      </c>
      <c r="D39" s="37">
        <f t="shared" si="1"/>
        <v>63256.666500000007</v>
      </c>
      <c r="E39" s="37">
        <f t="shared" si="2"/>
        <v>492032.8</v>
      </c>
      <c r="F39" s="37">
        <f t="shared" si="3"/>
        <v>61804.083100000003</v>
      </c>
      <c r="G39" s="37">
        <f t="shared" si="4"/>
        <v>68158.690199999997</v>
      </c>
      <c r="H39" s="37">
        <f t="shared" si="5"/>
        <v>1452.5834</v>
      </c>
      <c r="I39" s="37">
        <v>86050</v>
      </c>
      <c r="J39" s="37">
        <v>15706.485000000001</v>
      </c>
      <c r="K39" s="37">
        <v>0</v>
      </c>
      <c r="L39" s="37">
        <v>0</v>
      </c>
      <c r="M39" s="37">
        <v>100002.9</v>
      </c>
      <c r="N39" s="37">
        <v>14664.6291</v>
      </c>
      <c r="O39" s="37">
        <v>7285</v>
      </c>
      <c r="P39" s="37">
        <v>2975.7550999999999</v>
      </c>
      <c r="Q39" s="37">
        <v>62396.9</v>
      </c>
      <c r="R39" s="37">
        <v>9268.19</v>
      </c>
      <c r="S39" s="37">
        <v>800</v>
      </c>
      <c r="T39" s="37">
        <v>98.150999999999996</v>
      </c>
      <c r="U39" s="37">
        <v>2400</v>
      </c>
      <c r="V39" s="37">
        <v>93</v>
      </c>
      <c r="W39" s="37">
        <v>5584</v>
      </c>
      <c r="X39" s="37">
        <v>103.2</v>
      </c>
      <c r="Y39" s="37">
        <v>2764</v>
      </c>
      <c r="Z39" s="37">
        <v>0</v>
      </c>
      <c r="AA39" s="37">
        <v>3300</v>
      </c>
      <c r="AB39" s="37">
        <v>505</v>
      </c>
      <c r="AC39" s="37">
        <v>11022</v>
      </c>
      <c r="AD39" s="37">
        <v>1399.34</v>
      </c>
      <c r="AE39" s="37">
        <v>0</v>
      </c>
      <c r="AF39" s="37">
        <v>0</v>
      </c>
      <c r="AG39" s="37">
        <v>206909.9</v>
      </c>
      <c r="AH39" s="37">
        <v>29610.969000000001</v>
      </c>
      <c r="AI39" s="37">
        <v>206909.9</v>
      </c>
      <c r="AJ39" s="37">
        <v>29610.969000000001</v>
      </c>
      <c r="AK39" s="37">
        <v>0</v>
      </c>
      <c r="AL39" s="37">
        <v>0</v>
      </c>
      <c r="AM39" s="37">
        <v>0</v>
      </c>
      <c r="AN39" s="37">
        <v>0</v>
      </c>
      <c r="AO39" s="37">
        <v>7380</v>
      </c>
      <c r="AP39" s="37">
        <v>1633</v>
      </c>
      <c r="AQ39" s="37">
        <f t="shared" si="6"/>
        <v>91690</v>
      </c>
      <c r="AR39" s="37">
        <f t="shared" si="7"/>
        <v>189</v>
      </c>
      <c r="AS39" s="37">
        <v>91690</v>
      </c>
      <c r="AT39" s="37">
        <v>189</v>
      </c>
      <c r="AU39" s="37">
        <v>0</v>
      </c>
      <c r="AV39" s="37">
        <v>0</v>
      </c>
      <c r="AW39" s="37">
        <v>88340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66408.690199999997</v>
      </c>
      <c r="BD39" s="37">
        <v>743.2</v>
      </c>
      <c r="BE39" s="37">
        <v>1750</v>
      </c>
      <c r="BF39" s="37">
        <v>1739.2254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-1029.8420000000001</v>
      </c>
      <c r="BM39" s="37">
        <v>0</v>
      </c>
      <c r="BN39" s="37">
        <v>0</v>
      </c>
    </row>
    <row r="40" spans="1:66" x14ac:dyDescent="0.3">
      <c r="A40" s="36">
        <v>31</v>
      </c>
      <c r="B40" s="25" t="s">
        <v>71</v>
      </c>
      <c r="C40" s="37">
        <f t="shared" si="0"/>
        <v>139370.859</v>
      </c>
      <c r="D40" s="37">
        <f t="shared" si="1"/>
        <v>34796.0357</v>
      </c>
      <c r="E40" s="37">
        <f t="shared" si="2"/>
        <v>88979</v>
      </c>
      <c r="F40" s="37">
        <f t="shared" si="3"/>
        <v>9351.3176999999996</v>
      </c>
      <c r="G40" s="37">
        <f t="shared" si="4"/>
        <v>50391.858999999997</v>
      </c>
      <c r="H40" s="37">
        <f t="shared" si="5"/>
        <v>25444.718000000001</v>
      </c>
      <c r="I40" s="37">
        <v>34158.6</v>
      </c>
      <c r="J40" s="37">
        <v>5130.2160000000003</v>
      </c>
      <c r="K40" s="37">
        <v>0</v>
      </c>
      <c r="L40" s="37">
        <v>0</v>
      </c>
      <c r="M40" s="37">
        <v>14196</v>
      </c>
      <c r="N40" s="37">
        <v>627.53970000000004</v>
      </c>
      <c r="O40" s="37">
        <v>2000</v>
      </c>
      <c r="P40" s="37">
        <v>467.93799999999999</v>
      </c>
      <c r="Q40" s="37">
        <v>3358</v>
      </c>
      <c r="R40" s="37">
        <v>0</v>
      </c>
      <c r="S40" s="37">
        <v>440</v>
      </c>
      <c r="T40" s="37">
        <v>61.601700000000001</v>
      </c>
      <c r="U40" s="37">
        <v>200</v>
      </c>
      <c r="V40" s="37">
        <v>0</v>
      </c>
      <c r="W40" s="37">
        <v>1210</v>
      </c>
      <c r="X40" s="37">
        <v>87.2</v>
      </c>
      <c r="Y40" s="37">
        <v>250</v>
      </c>
      <c r="Z40" s="37">
        <v>0</v>
      </c>
      <c r="AA40" s="37">
        <v>3320</v>
      </c>
      <c r="AB40" s="37">
        <v>0</v>
      </c>
      <c r="AC40" s="37">
        <v>3200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27268</v>
      </c>
      <c r="AL40" s="37">
        <v>3493.5619999999999</v>
      </c>
      <c r="AM40" s="37">
        <v>26468</v>
      </c>
      <c r="AN40" s="37">
        <v>3023.6619999999998</v>
      </c>
      <c r="AO40" s="37">
        <v>1200</v>
      </c>
      <c r="AP40" s="37">
        <v>100</v>
      </c>
      <c r="AQ40" s="37">
        <f t="shared" si="6"/>
        <v>12156.4</v>
      </c>
      <c r="AR40" s="37">
        <f t="shared" si="7"/>
        <v>0</v>
      </c>
      <c r="AS40" s="37">
        <v>12156.4</v>
      </c>
      <c r="AT40" s="37">
        <v>0</v>
      </c>
      <c r="AU40" s="37">
        <v>0</v>
      </c>
      <c r="AV40" s="37">
        <v>0</v>
      </c>
      <c r="AW40" s="37">
        <v>11356.4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49411.858999999997</v>
      </c>
      <c r="BD40" s="37">
        <v>24974.907999999999</v>
      </c>
      <c r="BE40" s="37">
        <v>980</v>
      </c>
      <c r="BF40" s="37">
        <v>470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-0.19</v>
      </c>
      <c r="BM40" s="37">
        <v>0</v>
      </c>
      <c r="BN40" s="37">
        <v>0</v>
      </c>
    </row>
    <row r="41" spans="1:66" x14ac:dyDescent="0.3">
      <c r="A41" s="36">
        <v>32</v>
      </c>
      <c r="B41" s="25" t="s">
        <v>72</v>
      </c>
      <c r="C41" s="37">
        <f t="shared" si="0"/>
        <v>42447.766300000003</v>
      </c>
      <c r="D41" s="37">
        <f t="shared" si="1"/>
        <v>6860.2196000000004</v>
      </c>
      <c r="E41" s="37">
        <f t="shared" si="2"/>
        <v>38218.700000000004</v>
      </c>
      <c r="F41" s="37">
        <f t="shared" si="3"/>
        <v>6456.4196000000002</v>
      </c>
      <c r="G41" s="37">
        <f t="shared" si="4"/>
        <v>11272.8663</v>
      </c>
      <c r="H41" s="37">
        <f t="shared" si="5"/>
        <v>403.8</v>
      </c>
      <c r="I41" s="37">
        <v>14312</v>
      </c>
      <c r="J41" s="37">
        <v>3346.567</v>
      </c>
      <c r="K41" s="37">
        <v>0</v>
      </c>
      <c r="L41" s="37">
        <v>0</v>
      </c>
      <c r="M41" s="37">
        <v>9541.9</v>
      </c>
      <c r="N41" s="37">
        <v>1448.7326</v>
      </c>
      <c r="O41" s="37">
        <v>2500</v>
      </c>
      <c r="P41" s="37">
        <v>414.9862</v>
      </c>
      <c r="Q41" s="37">
        <v>939.6</v>
      </c>
      <c r="R41" s="37">
        <v>0</v>
      </c>
      <c r="S41" s="37">
        <v>200</v>
      </c>
      <c r="T41" s="37">
        <v>22.1465</v>
      </c>
      <c r="U41" s="37">
        <v>70</v>
      </c>
      <c r="V41" s="37">
        <v>38</v>
      </c>
      <c r="W41" s="37">
        <v>1220</v>
      </c>
      <c r="X41" s="37">
        <v>15.6</v>
      </c>
      <c r="Y41" s="37">
        <v>800</v>
      </c>
      <c r="Z41" s="37">
        <v>0</v>
      </c>
      <c r="AA41" s="37">
        <v>2576.3000000000002</v>
      </c>
      <c r="AB41" s="37">
        <v>363</v>
      </c>
      <c r="AC41" s="37">
        <v>1756</v>
      </c>
      <c r="AD41" s="37">
        <v>548.99990000000003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6321</v>
      </c>
      <c r="AL41" s="37">
        <v>1591.12</v>
      </c>
      <c r="AM41" s="37">
        <v>0</v>
      </c>
      <c r="AN41" s="37">
        <v>0</v>
      </c>
      <c r="AO41" s="37">
        <v>0</v>
      </c>
      <c r="AP41" s="37">
        <v>0</v>
      </c>
      <c r="AQ41" s="37">
        <f t="shared" si="6"/>
        <v>1000</v>
      </c>
      <c r="AR41" s="37">
        <f t="shared" si="7"/>
        <v>70</v>
      </c>
      <c r="AS41" s="37">
        <v>8043.8</v>
      </c>
      <c r="AT41" s="37">
        <v>70</v>
      </c>
      <c r="AU41" s="37">
        <v>0</v>
      </c>
      <c r="AV41" s="37">
        <v>0</v>
      </c>
      <c r="AW41" s="37">
        <v>7643.8</v>
      </c>
      <c r="AX41" s="37">
        <v>70</v>
      </c>
      <c r="AY41" s="37">
        <v>0</v>
      </c>
      <c r="AZ41" s="37">
        <v>0</v>
      </c>
      <c r="BA41" s="37">
        <v>7043.8</v>
      </c>
      <c r="BB41" s="37">
        <v>0</v>
      </c>
      <c r="BC41" s="37">
        <v>10172.266299999999</v>
      </c>
      <c r="BD41" s="37">
        <v>377</v>
      </c>
      <c r="BE41" s="37">
        <v>1100.5999999999999</v>
      </c>
      <c r="BF41" s="37">
        <v>26.8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</row>
    <row r="42" spans="1:66" s="38" customFormat="1" ht="13.5" x14ac:dyDescent="0.25">
      <c r="A42" s="36">
        <v>33</v>
      </c>
      <c r="B42" s="25" t="s">
        <v>73</v>
      </c>
      <c r="C42" s="37">
        <f t="shared" ref="C42:C65" si="8">E42+G42-BA42</f>
        <v>126748.38709999999</v>
      </c>
      <c r="D42" s="37">
        <f t="shared" ref="D42:D65" si="9">F42+H42-BB42</f>
        <v>11742.105899999999</v>
      </c>
      <c r="E42" s="37">
        <f t="shared" ref="E42:E65" si="10">I42+K42+M42+AE42+AG42+AK42+AO42+AS42</f>
        <v>101924.9</v>
      </c>
      <c r="F42" s="37">
        <f t="shared" ref="F42:F65" si="11">J42+L42+N42+AF42+AH42+AL42+AP42+AT42</f>
        <v>11742.105899999999</v>
      </c>
      <c r="G42" s="37">
        <f t="shared" ref="G42:G65" si="12">AY42+BC42+BE42+BG42+BI42+BK42+BM42</f>
        <v>24823.487099999998</v>
      </c>
      <c r="H42" s="37">
        <f t="shared" ref="H42:H65" si="13">AZ42+BD42+BF42+BH42+BJ42+BL42+BN42</f>
        <v>0</v>
      </c>
      <c r="I42" s="37">
        <v>36900</v>
      </c>
      <c r="J42" s="37">
        <v>5786</v>
      </c>
      <c r="K42" s="37">
        <v>0</v>
      </c>
      <c r="L42" s="37">
        <v>0</v>
      </c>
      <c r="M42" s="37">
        <v>21625.9</v>
      </c>
      <c r="N42" s="37">
        <v>2114.1808999999998</v>
      </c>
      <c r="O42" s="37">
        <v>3470</v>
      </c>
      <c r="P42" s="37">
        <v>698.48509999999999</v>
      </c>
      <c r="Q42" s="37">
        <v>1600</v>
      </c>
      <c r="R42" s="37">
        <v>0</v>
      </c>
      <c r="S42" s="37">
        <v>340</v>
      </c>
      <c r="T42" s="37">
        <v>49.205800000000004</v>
      </c>
      <c r="U42" s="37">
        <v>350</v>
      </c>
      <c r="V42" s="37">
        <v>0</v>
      </c>
      <c r="W42" s="37">
        <v>2400.9</v>
      </c>
      <c r="X42" s="37">
        <v>90.8</v>
      </c>
      <c r="Y42" s="37">
        <v>870.7</v>
      </c>
      <c r="Z42" s="37">
        <v>0</v>
      </c>
      <c r="AA42" s="37">
        <v>7156</v>
      </c>
      <c r="AB42" s="37">
        <v>840</v>
      </c>
      <c r="AC42" s="37">
        <v>5190</v>
      </c>
      <c r="AD42" s="37">
        <v>391.69</v>
      </c>
      <c r="AE42" s="37">
        <v>0</v>
      </c>
      <c r="AF42" s="37">
        <v>0</v>
      </c>
      <c r="AG42" s="37">
        <v>14665</v>
      </c>
      <c r="AH42" s="37">
        <v>516</v>
      </c>
      <c r="AI42" s="37">
        <v>14665</v>
      </c>
      <c r="AJ42" s="37">
        <v>516</v>
      </c>
      <c r="AK42" s="37">
        <v>8500</v>
      </c>
      <c r="AL42" s="37">
        <v>3000</v>
      </c>
      <c r="AM42" s="37">
        <v>0</v>
      </c>
      <c r="AN42" s="37">
        <v>0</v>
      </c>
      <c r="AO42" s="37">
        <v>0</v>
      </c>
      <c r="AP42" s="37">
        <v>0</v>
      </c>
      <c r="AQ42" s="37">
        <f t="shared" ref="AQ42:AQ65" si="14">AS42+AU42-BA42</f>
        <v>20234</v>
      </c>
      <c r="AR42" s="37">
        <f t="shared" ref="AR42:AR65" si="15">AT42+AV42-BB42</f>
        <v>325.92500000000001</v>
      </c>
      <c r="AS42" s="37">
        <v>20234</v>
      </c>
      <c r="AT42" s="37">
        <v>325.92500000000001</v>
      </c>
      <c r="AU42" s="37">
        <v>0</v>
      </c>
      <c r="AV42" s="37">
        <v>0</v>
      </c>
      <c r="AW42" s="37">
        <v>19800</v>
      </c>
      <c r="AX42" s="37">
        <v>300</v>
      </c>
      <c r="AY42" s="37">
        <v>0</v>
      </c>
      <c r="AZ42" s="37">
        <v>0</v>
      </c>
      <c r="BA42" s="37">
        <v>0</v>
      </c>
      <c r="BB42" s="37">
        <v>0</v>
      </c>
      <c r="BC42" s="37">
        <v>24823.487099999998</v>
      </c>
      <c r="BD42" s="37">
        <v>0</v>
      </c>
      <c r="BE42" s="37">
        <v>0</v>
      </c>
      <c r="BF42" s="37">
        <v>0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</row>
    <row r="43" spans="1:66" x14ac:dyDescent="0.3">
      <c r="A43" s="36">
        <v>34</v>
      </c>
      <c r="B43" s="25" t="s">
        <v>74</v>
      </c>
      <c r="C43" s="37">
        <f t="shared" si="8"/>
        <v>316197.7023</v>
      </c>
      <c r="D43" s="37">
        <f t="shared" si="9"/>
        <v>84089.547499999986</v>
      </c>
      <c r="E43" s="37">
        <f t="shared" si="10"/>
        <v>238000</v>
      </c>
      <c r="F43" s="37">
        <f t="shared" si="11"/>
        <v>19616.404999999999</v>
      </c>
      <c r="G43" s="37">
        <f t="shared" si="12"/>
        <v>78197.702300000004</v>
      </c>
      <c r="H43" s="37">
        <f t="shared" si="13"/>
        <v>64473.142499999994</v>
      </c>
      <c r="I43" s="37">
        <v>76000</v>
      </c>
      <c r="J43" s="37">
        <v>14506</v>
      </c>
      <c r="K43" s="37">
        <v>0</v>
      </c>
      <c r="L43" s="37">
        <v>0</v>
      </c>
      <c r="M43" s="37">
        <v>45400</v>
      </c>
      <c r="N43" s="37">
        <v>3862.4050000000002</v>
      </c>
      <c r="O43" s="37">
        <v>4800</v>
      </c>
      <c r="P43" s="37">
        <v>752.63750000000005</v>
      </c>
      <c r="Q43" s="37">
        <v>2400</v>
      </c>
      <c r="R43" s="37">
        <v>580</v>
      </c>
      <c r="S43" s="37">
        <v>1000</v>
      </c>
      <c r="T43" s="37">
        <v>96.567499999999995</v>
      </c>
      <c r="U43" s="37">
        <v>1000</v>
      </c>
      <c r="V43" s="37">
        <v>0</v>
      </c>
      <c r="W43" s="37">
        <v>4700</v>
      </c>
      <c r="X43" s="37">
        <v>119.2</v>
      </c>
      <c r="Y43" s="37">
        <v>1700</v>
      </c>
      <c r="Z43" s="37">
        <v>50</v>
      </c>
      <c r="AA43" s="37">
        <v>13000</v>
      </c>
      <c r="AB43" s="37">
        <v>0</v>
      </c>
      <c r="AC43" s="37">
        <v>15200</v>
      </c>
      <c r="AD43" s="37">
        <v>2266.6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60200</v>
      </c>
      <c r="AL43" s="37">
        <v>0</v>
      </c>
      <c r="AM43" s="37">
        <v>0</v>
      </c>
      <c r="AN43" s="37">
        <v>0</v>
      </c>
      <c r="AO43" s="37">
        <v>6500</v>
      </c>
      <c r="AP43" s="37">
        <v>1230</v>
      </c>
      <c r="AQ43" s="37">
        <f t="shared" si="14"/>
        <v>49900</v>
      </c>
      <c r="AR43" s="37">
        <f t="shared" si="15"/>
        <v>18</v>
      </c>
      <c r="AS43" s="37">
        <v>49900</v>
      </c>
      <c r="AT43" s="37">
        <v>18</v>
      </c>
      <c r="AU43" s="37">
        <v>0</v>
      </c>
      <c r="AV43" s="37">
        <v>0</v>
      </c>
      <c r="AW43" s="37">
        <v>47600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78197.702300000004</v>
      </c>
      <c r="BD43" s="37">
        <v>66059.756999999998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-1586.6144999999999</v>
      </c>
      <c r="BK43" s="37">
        <v>0</v>
      </c>
      <c r="BL43" s="37">
        <v>0</v>
      </c>
      <c r="BM43" s="37">
        <v>0</v>
      </c>
      <c r="BN43" s="37">
        <v>0</v>
      </c>
    </row>
    <row r="44" spans="1:66" x14ac:dyDescent="0.3">
      <c r="A44" s="36">
        <v>35</v>
      </c>
      <c r="B44" s="25" t="s">
        <v>75</v>
      </c>
      <c r="C44" s="37">
        <f t="shared" si="8"/>
        <v>204000</v>
      </c>
      <c r="D44" s="37">
        <f t="shared" si="9"/>
        <v>33043.616000000009</v>
      </c>
      <c r="E44" s="37">
        <f t="shared" si="10"/>
        <v>169967.54700000002</v>
      </c>
      <c r="F44" s="37">
        <f t="shared" si="11"/>
        <v>19983.967000000001</v>
      </c>
      <c r="G44" s="37">
        <f t="shared" si="12"/>
        <v>67932.452999999994</v>
      </c>
      <c r="H44" s="37">
        <f t="shared" si="13"/>
        <v>18208.129000000001</v>
      </c>
      <c r="I44" s="37">
        <v>37674</v>
      </c>
      <c r="J44" s="37">
        <v>5078.5550000000003</v>
      </c>
      <c r="K44" s="37">
        <v>0</v>
      </c>
      <c r="L44" s="37">
        <v>0</v>
      </c>
      <c r="M44" s="37">
        <v>30729.16</v>
      </c>
      <c r="N44" s="37">
        <v>1506.434</v>
      </c>
      <c r="O44" s="37">
        <v>4700</v>
      </c>
      <c r="P44" s="37">
        <v>693.08669999999995</v>
      </c>
      <c r="Q44" s="37">
        <v>2619.16</v>
      </c>
      <c r="R44" s="37">
        <v>580</v>
      </c>
      <c r="S44" s="37">
        <v>150</v>
      </c>
      <c r="T44" s="37">
        <v>0</v>
      </c>
      <c r="U44" s="37">
        <v>200</v>
      </c>
      <c r="V44" s="37">
        <v>0</v>
      </c>
      <c r="W44" s="37">
        <v>2600</v>
      </c>
      <c r="X44" s="37">
        <v>70.8</v>
      </c>
      <c r="Y44" s="37">
        <v>900</v>
      </c>
      <c r="Z44" s="37">
        <v>0</v>
      </c>
      <c r="AA44" s="37">
        <v>12000</v>
      </c>
      <c r="AB44" s="37">
        <v>0</v>
      </c>
      <c r="AC44" s="37">
        <v>5500</v>
      </c>
      <c r="AD44" s="37">
        <v>116.54730000000001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62814.387000000002</v>
      </c>
      <c r="AL44" s="37">
        <v>6485.4979999999996</v>
      </c>
      <c r="AM44" s="37">
        <v>0</v>
      </c>
      <c r="AN44" s="37">
        <v>0</v>
      </c>
      <c r="AO44" s="37">
        <v>4500</v>
      </c>
      <c r="AP44" s="37">
        <v>1765</v>
      </c>
      <c r="AQ44" s="37">
        <f t="shared" si="14"/>
        <v>350</v>
      </c>
      <c r="AR44" s="37">
        <f t="shared" si="15"/>
        <v>0</v>
      </c>
      <c r="AS44" s="37">
        <v>34250</v>
      </c>
      <c r="AT44" s="37">
        <v>5148.4799999999996</v>
      </c>
      <c r="AU44" s="37">
        <v>0</v>
      </c>
      <c r="AV44" s="37">
        <v>0</v>
      </c>
      <c r="AW44" s="37">
        <v>33900</v>
      </c>
      <c r="AX44" s="37">
        <v>5148.4799999999996</v>
      </c>
      <c r="AY44" s="37">
        <v>0</v>
      </c>
      <c r="AZ44" s="37">
        <v>0</v>
      </c>
      <c r="BA44" s="37">
        <v>33900</v>
      </c>
      <c r="BB44" s="37">
        <v>5148.4799999999996</v>
      </c>
      <c r="BC44" s="37">
        <v>60500</v>
      </c>
      <c r="BD44" s="37">
        <v>17545.129000000001</v>
      </c>
      <c r="BE44" s="37">
        <v>7432.4530000000004</v>
      </c>
      <c r="BF44" s="37">
        <v>663</v>
      </c>
      <c r="BG44" s="37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0</v>
      </c>
      <c r="BN44" s="37">
        <v>0</v>
      </c>
    </row>
    <row r="45" spans="1:66" s="38" customFormat="1" ht="13.5" x14ac:dyDescent="0.25">
      <c r="A45" s="36">
        <v>36</v>
      </c>
      <c r="B45" s="25" t="s">
        <v>76</v>
      </c>
      <c r="C45" s="37">
        <f t="shared" si="8"/>
        <v>190551.6678</v>
      </c>
      <c r="D45" s="37">
        <f t="shared" si="9"/>
        <v>13412.747700000004</v>
      </c>
      <c r="E45" s="37">
        <f t="shared" si="10"/>
        <v>154390.9</v>
      </c>
      <c r="F45" s="37">
        <f t="shared" si="11"/>
        <v>13460.600700000003</v>
      </c>
      <c r="G45" s="37">
        <f t="shared" si="12"/>
        <v>63160.767800000001</v>
      </c>
      <c r="H45" s="37">
        <f t="shared" si="13"/>
        <v>-47.853000000000002</v>
      </c>
      <c r="I45" s="37">
        <v>45905</v>
      </c>
      <c r="J45" s="37">
        <v>7098.4250000000002</v>
      </c>
      <c r="K45" s="37">
        <v>0</v>
      </c>
      <c r="L45" s="37">
        <v>0</v>
      </c>
      <c r="M45" s="37">
        <v>23025.9</v>
      </c>
      <c r="N45" s="37">
        <v>2428.9007000000001</v>
      </c>
      <c r="O45" s="37">
        <v>2660.9</v>
      </c>
      <c r="P45" s="37">
        <v>521.18060000000003</v>
      </c>
      <c r="Q45" s="37">
        <v>2250</v>
      </c>
      <c r="R45" s="37">
        <v>268</v>
      </c>
      <c r="S45" s="37">
        <v>460</v>
      </c>
      <c r="T45" s="37">
        <v>76.599999999999994</v>
      </c>
      <c r="U45" s="37">
        <v>270</v>
      </c>
      <c r="V45" s="37">
        <v>0</v>
      </c>
      <c r="W45" s="37">
        <v>2470</v>
      </c>
      <c r="X45" s="37">
        <v>70.8</v>
      </c>
      <c r="Y45" s="37">
        <v>250</v>
      </c>
      <c r="Z45" s="37">
        <v>0</v>
      </c>
      <c r="AA45" s="37">
        <v>7355</v>
      </c>
      <c r="AB45" s="37">
        <v>670.4</v>
      </c>
      <c r="AC45" s="37">
        <v>5700</v>
      </c>
      <c r="AD45" s="37">
        <v>821.92010000000005</v>
      </c>
      <c r="AE45" s="37">
        <v>0</v>
      </c>
      <c r="AF45" s="37">
        <v>0</v>
      </c>
      <c r="AG45" s="37">
        <v>19700</v>
      </c>
      <c r="AH45" s="37">
        <v>3145.11</v>
      </c>
      <c r="AI45" s="37">
        <v>19700</v>
      </c>
      <c r="AJ45" s="37">
        <v>3145.11</v>
      </c>
      <c r="AK45" s="37">
        <v>34450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f t="shared" si="14"/>
        <v>4310</v>
      </c>
      <c r="AR45" s="37">
        <f t="shared" si="15"/>
        <v>788.16499999999996</v>
      </c>
      <c r="AS45" s="37">
        <v>31310</v>
      </c>
      <c r="AT45" s="37">
        <v>788.16499999999996</v>
      </c>
      <c r="AU45" s="37">
        <v>0</v>
      </c>
      <c r="AV45" s="37">
        <v>0</v>
      </c>
      <c r="AW45" s="37">
        <v>30860</v>
      </c>
      <c r="AX45" s="37">
        <v>755</v>
      </c>
      <c r="AY45" s="37">
        <v>0</v>
      </c>
      <c r="AZ45" s="37">
        <v>0</v>
      </c>
      <c r="BA45" s="37">
        <v>27000</v>
      </c>
      <c r="BB45" s="37">
        <v>0</v>
      </c>
      <c r="BC45" s="37">
        <v>58610.767800000001</v>
      </c>
      <c r="BD45" s="37">
        <v>0</v>
      </c>
      <c r="BE45" s="37">
        <v>4550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-47.853000000000002</v>
      </c>
      <c r="BM45" s="37">
        <v>0</v>
      </c>
      <c r="BN45" s="37">
        <v>0</v>
      </c>
    </row>
    <row r="46" spans="1:66" x14ac:dyDescent="0.3">
      <c r="A46" s="36">
        <v>37</v>
      </c>
      <c r="B46" s="25" t="s">
        <v>77</v>
      </c>
      <c r="C46" s="37">
        <f t="shared" si="8"/>
        <v>90821.60070000001</v>
      </c>
      <c r="D46" s="37">
        <f t="shared" si="9"/>
        <v>18688.5383</v>
      </c>
      <c r="E46" s="37">
        <f t="shared" si="10"/>
        <v>90356.06</v>
      </c>
      <c r="F46" s="37">
        <f t="shared" si="11"/>
        <v>18222.998299999999</v>
      </c>
      <c r="G46" s="37">
        <f t="shared" si="12"/>
        <v>6616.2206999999999</v>
      </c>
      <c r="H46" s="37">
        <f t="shared" si="13"/>
        <v>2609.7809999999999</v>
      </c>
      <c r="I46" s="37">
        <v>34672</v>
      </c>
      <c r="J46" s="37">
        <v>8198.6929999999993</v>
      </c>
      <c r="K46" s="37">
        <v>0</v>
      </c>
      <c r="L46" s="37">
        <v>0</v>
      </c>
      <c r="M46" s="37">
        <v>16564</v>
      </c>
      <c r="N46" s="37">
        <v>2051.6853000000001</v>
      </c>
      <c r="O46" s="37">
        <v>1600</v>
      </c>
      <c r="P46" s="37">
        <v>727.01030000000003</v>
      </c>
      <c r="Q46" s="37">
        <v>500</v>
      </c>
      <c r="R46" s="37">
        <v>0</v>
      </c>
      <c r="S46" s="37">
        <v>204</v>
      </c>
      <c r="T46" s="37">
        <v>1.2250000000000001</v>
      </c>
      <c r="U46" s="37">
        <v>100</v>
      </c>
      <c r="V46" s="37">
        <v>20.399999999999999</v>
      </c>
      <c r="W46" s="37">
        <v>1220</v>
      </c>
      <c r="X46" s="37">
        <v>120</v>
      </c>
      <c r="Y46" s="37">
        <v>0</v>
      </c>
      <c r="Z46" s="37">
        <v>0</v>
      </c>
      <c r="AA46" s="37">
        <v>10600</v>
      </c>
      <c r="AB46" s="37">
        <v>873.8</v>
      </c>
      <c r="AC46" s="37">
        <v>2200</v>
      </c>
      <c r="AD46" s="37">
        <v>287.25</v>
      </c>
      <c r="AE46" s="37">
        <v>0</v>
      </c>
      <c r="AF46" s="37">
        <v>0</v>
      </c>
      <c r="AG46" s="37">
        <v>26000</v>
      </c>
      <c r="AH46" s="37">
        <v>5131.3789999999999</v>
      </c>
      <c r="AI46" s="37">
        <v>26000</v>
      </c>
      <c r="AJ46" s="37">
        <v>5131.3789999999999</v>
      </c>
      <c r="AK46" s="37">
        <v>0</v>
      </c>
      <c r="AL46" s="37">
        <v>0</v>
      </c>
      <c r="AM46" s="37">
        <v>0</v>
      </c>
      <c r="AN46" s="37">
        <v>0</v>
      </c>
      <c r="AO46" s="37">
        <v>2700</v>
      </c>
      <c r="AP46" s="37">
        <v>662</v>
      </c>
      <c r="AQ46" s="37">
        <f t="shared" si="14"/>
        <v>4269.3799999999992</v>
      </c>
      <c r="AR46" s="37">
        <f t="shared" si="15"/>
        <v>35</v>
      </c>
      <c r="AS46" s="37">
        <v>10420.06</v>
      </c>
      <c r="AT46" s="37">
        <v>2179.241</v>
      </c>
      <c r="AU46" s="37">
        <v>0</v>
      </c>
      <c r="AV46" s="37">
        <v>0</v>
      </c>
      <c r="AW46" s="37">
        <v>10220.06</v>
      </c>
      <c r="AX46" s="37">
        <v>2144.241</v>
      </c>
      <c r="AY46" s="37">
        <v>0</v>
      </c>
      <c r="AZ46" s="37">
        <v>0</v>
      </c>
      <c r="BA46" s="37">
        <v>6150.68</v>
      </c>
      <c r="BB46" s="37">
        <v>2144.241</v>
      </c>
      <c r="BC46" s="37">
        <v>1850.68</v>
      </c>
      <c r="BD46" s="37">
        <v>1850.68</v>
      </c>
      <c r="BE46" s="37">
        <v>4765.5406999999996</v>
      </c>
      <c r="BF46" s="37">
        <v>892.10500000000002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-133.00399999999999</v>
      </c>
      <c r="BM46" s="37">
        <v>0</v>
      </c>
      <c r="BN46" s="37">
        <v>0</v>
      </c>
    </row>
    <row r="47" spans="1:66" x14ac:dyDescent="0.3">
      <c r="A47" s="36">
        <v>38</v>
      </c>
      <c r="B47" s="25" t="s">
        <v>78</v>
      </c>
      <c r="C47" s="37">
        <f t="shared" si="8"/>
        <v>549733.92169999995</v>
      </c>
      <c r="D47" s="37">
        <f t="shared" si="9"/>
        <v>11480.2219</v>
      </c>
      <c r="E47" s="37">
        <f t="shared" si="10"/>
        <v>280489</v>
      </c>
      <c r="F47" s="37">
        <f t="shared" si="11"/>
        <v>10918.2219</v>
      </c>
      <c r="G47" s="37">
        <f t="shared" si="12"/>
        <v>323244.92169999995</v>
      </c>
      <c r="H47" s="37">
        <f t="shared" si="13"/>
        <v>562</v>
      </c>
      <c r="I47" s="37">
        <v>65394</v>
      </c>
      <c r="J47" s="37">
        <v>5390.3</v>
      </c>
      <c r="K47" s="37">
        <v>0</v>
      </c>
      <c r="L47" s="37">
        <v>0</v>
      </c>
      <c r="M47" s="37">
        <v>62895</v>
      </c>
      <c r="N47" s="37">
        <v>2885.1158999999998</v>
      </c>
      <c r="O47" s="37">
        <v>8500</v>
      </c>
      <c r="P47" s="37">
        <v>1961.7209</v>
      </c>
      <c r="Q47" s="37">
        <v>2780</v>
      </c>
      <c r="R47" s="37">
        <v>120</v>
      </c>
      <c r="S47" s="37">
        <v>500</v>
      </c>
      <c r="T47" s="37">
        <v>54.695999999999998</v>
      </c>
      <c r="U47" s="37">
        <v>700</v>
      </c>
      <c r="V47" s="37">
        <v>0</v>
      </c>
      <c r="W47" s="37">
        <v>8000</v>
      </c>
      <c r="X47" s="37">
        <v>49.2</v>
      </c>
      <c r="Y47" s="37">
        <v>3600</v>
      </c>
      <c r="Z47" s="37">
        <v>0</v>
      </c>
      <c r="AA47" s="37">
        <v>24200</v>
      </c>
      <c r="AB47" s="37">
        <v>109</v>
      </c>
      <c r="AC47" s="37">
        <v>10500</v>
      </c>
      <c r="AD47" s="37">
        <v>574.70600000000002</v>
      </c>
      <c r="AE47" s="37">
        <v>0</v>
      </c>
      <c r="AF47" s="37">
        <v>0</v>
      </c>
      <c r="AG47" s="37">
        <v>43000</v>
      </c>
      <c r="AH47" s="37">
        <v>2590.806</v>
      </c>
      <c r="AI47" s="37">
        <v>43000</v>
      </c>
      <c r="AJ47" s="37">
        <v>2590.806</v>
      </c>
      <c r="AK47" s="37">
        <v>43600</v>
      </c>
      <c r="AL47" s="37">
        <v>0</v>
      </c>
      <c r="AM47" s="37">
        <v>0</v>
      </c>
      <c r="AN47" s="37">
        <v>0</v>
      </c>
      <c r="AO47" s="37">
        <v>3000</v>
      </c>
      <c r="AP47" s="37">
        <v>0</v>
      </c>
      <c r="AQ47" s="37">
        <f t="shared" si="14"/>
        <v>8600</v>
      </c>
      <c r="AR47" s="37">
        <f t="shared" si="15"/>
        <v>52</v>
      </c>
      <c r="AS47" s="37">
        <v>62600</v>
      </c>
      <c r="AT47" s="37">
        <v>52</v>
      </c>
      <c r="AU47" s="37">
        <v>0</v>
      </c>
      <c r="AV47" s="37">
        <v>0</v>
      </c>
      <c r="AW47" s="37">
        <v>56000</v>
      </c>
      <c r="AX47" s="37">
        <v>0</v>
      </c>
      <c r="AY47" s="37">
        <v>0</v>
      </c>
      <c r="AZ47" s="37">
        <v>0</v>
      </c>
      <c r="BA47" s="37">
        <v>54000</v>
      </c>
      <c r="BB47" s="37">
        <v>0</v>
      </c>
      <c r="BC47" s="37">
        <v>310118.67099999997</v>
      </c>
      <c r="BD47" s="37">
        <v>0</v>
      </c>
      <c r="BE47" s="37">
        <v>13126.250700000001</v>
      </c>
      <c r="BF47" s="37">
        <v>562</v>
      </c>
      <c r="BG47" s="37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</row>
    <row r="48" spans="1:66" x14ac:dyDescent="0.3">
      <c r="A48" s="36">
        <v>39</v>
      </c>
      <c r="B48" s="25" t="s">
        <v>79</v>
      </c>
      <c r="C48" s="37">
        <f t="shared" si="8"/>
        <v>252632.31040000002</v>
      </c>
      <c r="D48" s="37">
        <f t="shared" si="9"/>
        <v>20244.642899999999</v>
      </c>
      <c r="E48" s="37">
        <f t="shared" si="10"/>
        <v>214622.7</v>
      </c>
      <c r="F48" s="37">
        <f t="shared" si="11"/>
        <v>20244.642899999999</v>
      </c>
      <c r="G48" s="37">
        <f t="shared" si="12"/>
        <v>78009.610400000005</v>
      </c>
      <c r="H48" s="37">
        <f t="shared" si="13"/>
        <v>0</v>
      </c>
      <c r="I48" s="37">
        <v>43824</v>
      </c>
      <c r="J48" s="37">
        <v>7541.12</v>
      </c>
      <c r="K48" s="37">
        <v>0</v>
      </c>
      <c r="L48" s="37">
        <v>0</v>
      </c>
      <c r="M48" s="37">
        <v>20180</v>
      </c>
      <c r="N48" s="37">
        <v>2294.4688999999998</v>
      </c>
      <c r="O48" s="37">
        <v>5100</v>
      </c>
      <c r="P48" s="37">
        <v>1119.4349</v>
      </c>
      <c r="Q48" s="37">
        <v>0</v>
      </c>
      <c r="R48" s="37">
        <v>0</v>
      </c>
      <c r="S48" s="37">
        <v>600</v>
      </c>
      <c r="T48" s="37">
        <v>82.953999999999994</v>
      </c>
      <c r="U48" s="37">
        <v>300</v>
      </c>
      <c r="V48" s="37">
        <v>0</v>
      </c>
      <c r="W48" s="37">
        <v>1950</v>
      </c>
      <c r="X48" s="37">
        <v>249.2</v>
      </c>
      <c r="Y48" s="37">
        <v>0</v>
      </c>
      <c r="Z48" s="37">
        <v>0</v>
      </c>
      <c r="AA48" s="37">
        <v>4950</v>
      </c>
      <c r="AB48" s="37">
        <v>447</v>
      </c>
      <c r="AC48" s="37">
        <v>4540</v>
      </c>
      <c r="AD48" s="37">
        <v>389.78</v>
      </c>
      <c r="AE48" s="37">
        <v>0</v>
      </c>
      <c r="AF48" s="37">
        <v>0</v>
      </c>
      <c r="AG48" s="37">
        <v>66890</v>
      </c>
      <c r="AH48" s="37">
        <v>8099.0540000000001</v>
      </c>
      <c r="AI48" s="37">
        <v>66890</v>
      </c>
      <c r="AJ48" s="37">
        <v>8099.0540000000001</v>
      </c>
      <c r="AK48" s="37">
        <v>32178.7</v>
      </c>
      <c r="AL48" s="37">
        <v>0</v>
      </c>
      <c r="AM48" s="37">
        <v>0</v>
      </c>
      <c r="AN48" s="37">
        <v>0</v>
      </c>
      <c r="AO48" s="37">
        <v>4000</v>
      </c>
      <c r="AP48" s="37">
        <v>2300</v>
      </c>
      <c r="AQ48" s="37">
        <f t="shared" si="14"/>
        <v>7550</v>
      </c>
      <c r="AR48" s="37">
        <f t="shared" si="15"/>
        <v>10</v>
      </c>
      <c r="AS48" s="37">
        <v>47550</v>
      </c>
      <c r="AT48" s="37">
        <v>10</v>
      </c>
      <c r="AU48" s="37">
        <v>0</v>
      </c>
      <c r="AV48" s="37">
        <v>0</v>
      </c>
      <c r="AW48" s="37">
        <v>42900</v>
      </c>
      <c r="AX48" s="37">
        <v>0</v>
      </c>
      <c r="AY48" s="37">
        <v>0</v>
      </c>
      <c r="AZ48" s="37">
        <v>0</v>
      </c>
      <c r="BA48" s="37">
        <v>40000</v>
      </c>
      <c r="BB48" s="37">
        <v>0</v>
      </c>
      <c r="BC48" s="37">
        <v>70200</v>
      </c>
      <c r="BD48" s="37">
        <v>0</v>
      </c>
      <c r="BE48" s="37">
        <v>5009.6103999999996</v>
      </c>
      <c r="BF48" s="37">
        <v>0</v>
      </c>
      <c r="BG48" s="37">
        <v>2800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v>0</v>
      </c>
    </row>
    <row r="49" spans="1:66" x14ac:dyDescent="0.3">
      <c r="A49" s="36">
        <v>40</v>
      </c>
      <c r="B49" s="25" t="s">
        <v>80</v>
      </c>
      <c r="C49" s="37">
        <f t="shared" si="8"/>
        <v>369154.69709999999</v>
      </c>
      <c r="D49" s="37">
        <f t="shared" si="9"/>
        <v>23900.532499999998</v>
      </c>
      <c r="E49" s="37">
        <f t="shared" si="10"/>
        <v>286808</v>
      </c>
      <c r="F49" s="37">
        <f t="shared" si="11"/>
        <v>25663.190499999997</v>
      </c>
      <c r="G49" s="37">
        <f t="shared" si="12"/>
        <v>88346.697100000005</v>
      </c>
      <c r="H49" s="37">
        <f t="shared" si="13"/>
        <v>-1762.6579999999999</v>
      </c>
      <c r="I49" s="37">
        <v>47000</v>
      </c>
      <c r="J49" s="37">
        <v>7098.11</v>
      </c>
      <c r="K49" s="37">
        <v>0</v>
      </c>
      <c r="L49" s="37">
        <v>0</v>
      </c>
      <c r="M49" s="37">
        <v>77008</v>
      </c>
      <c r="N49" s="37">
        <v>10515.1805</v>
      </c>
      <c r="O49" s="37">
        <v>12400</v>
      </c>
      <c r="P49" s="37">
        <v>3150.9027999999998</v>
      </c>
      <c r="Q49" s="37">
        <v>1900</v>
      </c>
      <c r="R49" s="37">
        <v>0</v>
      </c>
      <c r="S49" s="37">
        <v>530</v>
      </c>
      <c r="T49" s="37">
        <v>95.242199999999997</v>
      </c>
      <c r="U49" s="37">
        <v>600</v>
      </c>
      <c r="V49" s="37">
        <v>0</v>
      </c>
      <c r="W49" s="37">
        <v>5080</v>
      </c>
      <c r="X49" s="37">
        <v>216</v>
      </c>
      <c r="Y49" s="37">
        <v>800</v>
      </c>
      <c r="Z49" s="37">
        <v>0</v>
      </c>
      <c r="AA49" s="37">
        <v>26560</v>
      </c>
      <c r="AB49" s="37">
        <v>548</v>
      </c>
      <c r="AC49" s="37">
        <v>22798</v>
      </c>
      <c r="AD49" s="37">
        <v>5647.7934999999998</v>
      </c>
      <c r="AE49" s="37">
        <v>0</v>
      </c>
      <c r="AF49" s="37">
        <v>0</v>
      </c>
      <c r="AG49" s="37">
        <v>57000</v>
      </c>
      <c r="AH49" s="37">
        <v>7868.9</v>
      </c>
      <c r="AI49" s="37">
        <v>57000</v>
      </c>
      <c r="AJ49" s="37">
        <v>7868.9</v>
      </c>
      <c r="AK49" s="37">
        <v>30000</v>
      </c>
      <c r="AL49" s="37">
        <v>0</v>
      </c>
      <c r="AM49" s="37">
        <v>0</v>
      </c>
      <c r="AN49" s="37">
        <v>0</v>
      </c>
      <c r="AO49" s="37">
        <v>5000</v>
      </c>
      <c r="AP49" s="37">
        <v>165</v>
      </c>
      <c r="AQ49" s="37">
        <f t="shared" si="14"/>
        <v>64800</v>
      </c>
      <c r="AR49" s="37">
        <f t="shared" si="15"/>
        <v>16</v>
      </c>
      <c r="AS49" s="37">
        <v>70800</v>
      </c>
      <c r="AT49" s="37">
        <v>16</v>
      </c>
      <c r="AU49" s="37">
        <v>0</v>
      </c>
      <c r="AV49" s="37">
        <v>0</v>
      </c>
      <c r="AW49" s="37">
        <v>57000</v>
      </c>
      <c r="AX49" s="37">
        <v>0</v>
      </c>
      <c r="AY49" s="37">
        <v>0</v>
      </c>
      <c r="AZ49" s="37">
        <v>0</v>
      </c>
      <c r="BA49" s="37">
        <v>6000</v>
      </c>
      <c r="BB49" s="37">
        <v>0</v>
      </c>
      <c r="BC49" s="37">
        <v>82346.697100000005</v>
      </c>
      <c r="BD49" s="37">
        <v>0</v>
      </c>
      <c r="BE49" s="37">
        <v>6000</v>
      </c>
      <c r="BF49" s="37">
        <v>0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-1762.6579999999999</v>
      </c>
      <c r="BM49" s="37">
        <v>0</v>
      </c>
      <c r="BN49" s="37">
        <v>0</v>
      </c>
    </row>
    <row r="50" spans="1:66" x14ac:dyDescent="0.3">
      <c r="A50" s="36">
        <v>41</v>
      </c>
      <c r="B50" s="25" t="s">
        <v>81</v>
      </c>
      <c r="C50" s="37">
        <f t="shared" si="8"/>
        <v>240065.39300000001</v>
      </c>
      <c r="D50" s="37">
        <f t="shared" si="9"/>
        <v>10564.5453</v>
      </c>
      <c r="E50" s="37">
        <f t="shared" si="10"/>
        <v>172930.4</v>
      </c>
      <c r="F50" s="37">
        <f t="shared" si="11"/>
        <v>10564.5453</v>
      </c>
      <c r="G50" s="37">
        <f t="shared" si="12"/>
        <v>100603.768</v>
      </c>
      <c r="H50" s="37">
        <f t="shared" si="13"/>
        <v>603.77499999999998</v>
      </c>
      <c r="I50" s="37">
        <v>46200</v>
      </c>
      <c r="J50" s="37">
        <v>7090.62</v>
      </c>
      <c r="K50" s="37">
        <v>0</v>
      </c>
      <c r="L50" s="37">
        <v>0</v>
      </c>
      <c r="M50" s="37">
        <v>56865.4</v>
      </c>
      <c r="N50" s="37">
        <v>2179.2103000000002</v>
      </c>
      <c r="O50" s="37">
        <v>4900</v>
      </c>
      <c r="P50" s="37">
        <v>852.01530000000002</v>
      </c>
      <c r="Q50" s="37">
        <v>0</v>
      </c>
      <c r="R50" s="37">
        <v>0</v>
      </c>
      <c r="S50" s="37">
        <v>400</v>
      </c>
      <c r="T50" s="37">
        <v>15.095000000000001</v>
      </c>
      <c r="U50" s="37">
        <v>600</v>
      </c>
      <c r="V50" s="37">
        <v>0</v>
      </c>
      <c r="W50" s="37">
        <v>1920</v>
      </c>
      <c r="X50" s="37">
        <v>199.2</v>
      </c>
      <c r="Y50" s="37">
        <v>500</v>
      </c>
      <c r="Z50" s="37">
        <v>0</v>
      </c>
      <c r="AA50" s="37">
        <v>26435</v>
      </c>
      <c r="AB50" s="37">
        <v>0</v>
      </c>
      <c r="AC50" s="37">
        <v>17205.900000000001</v>
      </c>
      <c r="AD50" s="37">
        <v>532.9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30000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f t="shared" si="14"/>
        <v>6396.2249999999985</v>
      </c>
      <c r="AR50" s="37">
        <f t="shared" si="15"/>
        <v>690.93999999999994</v>
      </c>
      <c r="AS50" s="37">
        <v>39865</v>
      </c>
      <c r="AT50" s="37">
        <v>1294.7149999999999</v>
      </c>
      <c r="AU50" s="37">
        <v>0</v>
      </c>
      <c r="AV50" s="37">
        <v>0</v>
      </c>
      <c r="AW50" s="37">
        <v>37365</v>
      </c>
      <c r="AX50" s="37">
        <v>1263.7750000000001</v>
      </c>
      <c r="AY50" s="37">
        <v>0</v>
      </c>
      <c r="AZ50" s="37">
        <v>0</v>
      </c>
      <c r="BA50" s="37">
        <v>33468.775000000001</v>
      </c>
      <c r="BB50" s="37">
        <v>603.77499999999998</v>
      </c>
      <c r="BC50" s="37">
        <v>91603.767999999996</v>
      </c>
      <c r="BD50" s="37">
        <v>603.77499999999998</v>
      </c>
      <c r="BE50" s="37">
        <v>9000</v>
      </c>
      <c r="BF50" s="37">
        <v>0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</row>
    <row r="51" spans="1:66" x14ac:dyDescent="0.3">
      <c r="A51" s="36">
        <v>42</v>
      </c>
      <c r="B51" s="25" t="s">
        <v>82</v>
      </c>
      <c r="C51" s="37">
        <f t="shared" si="8"/>
        <v>201555.8737</v>
      </c>
      <c r="D51" s="37">
        <f t="shared" si="9"/>
        <v>22197.4375</v>
      </c>
      <c r="E51" s="37">
        <f t="shared" si="10"/>
        <v>171995.6</v>
      </c>
      <c r="F51" s="37">
        <f t="shared" si="11"/>
        <v>21042.4375</v>
      </c>
      <c r="G51" s="37">
        <f t="shared" si="12"/>
        <v>59560.273699999998</v>
      </c>
      <c r="H51" s="37">
        <f t="shared" si="13"/>
        <v>1155</v>
      </c>
      <c r="I51" s="37">
        <v>51700</v>
      </c>
      <c r="J51" s="37">
        <v>7330.3320000000003</v>
      </c>
      <c r="K51" s="37">
        <v>0</v>
      </c>
      <c r="L51" s="37">
        <v>0</v>
      </c>
      <c r="M51" s="37">
        <v>24217.4</v>
      </c>
      <c r="N51" s="37">
        <v>2827.1055000000001</v>
      </c>
      <c r="O51" s="37">
        <v>4000</v>
      </c>
      <c r="P51" s="37">
        <v>1213.4964</v>
      </c>
      <c r="Q51" s="37">
        <v>0</v>
      </c>
      <c r="R51" s="37">
        <v>0</v>
      </c>
      <c r="S51" s="37">
        <v>426</v>
      </c>
      <c r="T51" s="37">
        <v>69.972999999999999</v>
      </c>
      <c r="U51" s="37">
        <v>250</v>
      </c>
      <c r="V51" s="37">
        <v>0</v>
      </c>
      <c r="W51" s="37">
        <v>4427.3999999999996</v>
      </c>
      <c r="X51" s="37">
        <v>79.400000000000006</v>
      </c>
      <c r="Y51" s="37">
        <v>2800</v>
      </c>
      <c r="Z51" s="37">
        <v>0</v>
      </c>
      <c r="AA51" s="37">
        <v>8600</v>
      </c>
      <c r="AB51" s="37">
        <v>849.14</v>
      </c>
      <c r="AC51" s="37">
        <v>3770</v>
      </c>
      <c r="AD51" s="37">
        <v>615.09609999999998</v>
      </c>
      <c r="AE51" s="37">
        <v>0</v>
      </c>
      <c r="AF51" s="37">
        <v>0</v>
      </c>
      <c r="AG51" s="37">
        <v>55078.3</v>
      </c>
      <c r="AH51" s="37">
        <v>9716</v>
      </c>
      <c r="AI51" s="37">
        <v>55078.3</v>
      </c>
      <c r="AJ51" s="37">
        <v>9716</v>
      </c>
      <c r="AK51" s="37">
        <v>465</v>
      </c>
      <c r="AL51" s="37">
        <v>186</v>
      </c>
      <c r="AM51" s="37">
        <v>465</v>
      </c>
      <c r="AN51" s="37">
        <v>186</v>
      </c>
      <c r="AO51" s="37">
        <v>4000</v>
      </c>
      <c r="AP51" s="37">
        <v>980</v>
      </c>
      <c r="AQ51" s="37">
        <f t="shared" si="14"/>
        <v>6534.9000000000015</v>
      </c>
      <c r="AR51" s="37">
        <f t="shared" si="15"/>
        <v>3</v>
      </c>
      <c r="AS51" s="37">
        <v>36534.9</v>
      </c>
      <c r="AT51" s="37">
        <v>3</v>
      </c>
      <c r="AU51" s="37">
        <v>0</v>
      </c>
      <c r="AV51" s="37">
        <v>0</v>
      </c>
      <c r="AW51" s="37">
        <v>34084.9</v>
      </c>
      <c r="AX51" s="37">
        <v>0</v>
      </c>
      <c r="AY51" s="37">
        <v>0</v>
      </c>
      <c r="AZ51" s="37">
        <v>0</v>
      </c>
      <c r="BA51" s="37">
        <v>30000</v>
      </c>
      <c r="BB51" s="37">
        <v>0</v>
      </c>
      <c r="BC51" s="37">
        <v>54760.273699999998</v>
      </c>
      <c r="BD51" s="37">
        <v>0</v>
      </c>
      <c r="BE51" s="37">
        <v>4800</v>
      </c>
      <c r="BF51" s="37">
        <v>1155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</row>
    <row r="52" spans="1:66" x14ac:dyDescent="0.3">
      <c r="A52" s="36">
        <v>43</v>
      </c>
      <c r="B52" s="25" t="s">
        <v>83</v>
      </c>
      <c r="C52" s="37">
        <f t="shared" si="8"/>
        <v>193670.51079999999</v>
      </c>
      <c r="D52" s="37">
        <f t="shared" si="9"/>
        <v>42155.3649</v>
      </c>
      <c r="E52" s="37">
        <f t="shared" si="10"/>
        <v>155133.125</v>
      </c>
      <c r="F52" s="37">
        <f t="shared" si="11"/>
        <v>18740.7327</v>
      </c>
      <c r="G52" s="37">
        <f t="shared" si="12"/>
        <v>69483.385800000004</v>
      </c>
      <c r="H52" s="37">
        <f t="shared" si="13"/>
        <v>23414.6322</v>
      </c>
      <c r="I52" s="37">
        <v>53000</v>
      </c>
      <c r="J52" s="37">
        <v>10641.99</v>
      </c>
      <c r="K52" s="37">
        <v>0</v>
      </c>
      <c r="L52" s="37">
        <v>0</v>
      </c>
      <c r="M52" s="37">
        <v>29550</v>
      </c>
      <c r="N52" s="37">
        <v>2218.7426999999998</v>
      </c>
      <c r="O52" s="37">
        <v>5300</v>
      </c>
      <c r="P52" s="37">
        <v>1020.9097</v>
      </c>
      <c r="Q52" s="37">
        <v>3050</v>
      </c>
      <c r="R52" s="37">
        <v>537</v>
      </c>
      <c r="S52" s="37">
        <v>600</v>
      </c>
      <c r="T52" s="37">
        <v>42.633000000000003</v>
      </c>
      <c r="U52" s="37">
        <v>600</v>
      </c>
      <c r="V52" s="37">
        <v>0</v>
      </c>
      <c r="W52" s="37">
        <v>7600</v>
      </c>
      <c r="X52" s="37">
        <v>55.2</v>
      </c>
      <c r="Y52" s="37">
        <v>5600</v>
      </c>
      <c r="Z52" s="37">
        <v>0</v>
      </c>
      <c r="AA52" s="37">
        <v>4400</v>
      </c>
      <c r="AB52" s="37">
        <v>0</v>
      </c>
      <c r="AC52" s="37">
        <v>7000</v>
      </c>
      <c r="AD52" s="37">
        <v>563</v>
      </c>
      <c r="AE52" s="37">
        <v>0</v>
      </c>
      <c r="AF52" s="37">
        <v>0</v>
      </c>
      <c r="AG52" s="37">
        <v>33000</v>
      </c>
      <c r="AH52" s="37">
        <v>4431</v>
      </c>
      <c r="AI52" s="37">
        <v>33000</v>
      </c>
      <c r="AJ52" s="37">
        <v>4431</v>
      </c>
      <c r="AK52" s="37">
        <v>0</v>
      </c>
      <c r="AL52" s="37">
        <v>0</v>
      </c>
      <c r="AM52" s="37">
        <v>0</v>
      </c>
      <c r="AN52" s="37">
        <v>0</v>
      </c>
      <c r="AO52" s="37">
        <v>3094.6</v>
      </c>
      <c r="AP52" s="37">
        <v>1440</v>
      </c>
      <c r="AQ52" s="37">
        <f t="shared" si="14"/>
        <v>5542.5250000000015</v>
      </c>
      <c r="AR52" s="37">
        <f t="shared" si="15"/>
        <v>9</v>
      </c>
      <c r="AS52" s="37">
        <v>36488.525000000001</v>
      </c>
      <c r="AT52" s="37">
        <v>9</v>
      </c>
      <c r="AU52" s="37">
        <v>0</v>
      </c>
      <c r="AV52" s="37">
        <v>0</v>
      </c>
      <c r="AW52" s="37">
        <v>35438.525000000001</v>
      </c>
      <c r="AX52" s="37">
        <v>0</v>
      </c>
      <c r="AY52" s="37">
        <v>0</v>
      </c>
      <c r="AZ52" s="37">
        <v>0</v>
      </c>
      <c r="BA52" s="37">
        <v>30946</v>
      </c>
      <c r="BB52" s="37">
        <v>0</v>
      </c>
      <c r="BC52" s="37">
        <v>66183.385800000004</v>
      </c>
      <c r="BD52" s="37">
        <v>23402.7</v>
      </c>
      <c r="BE52" s="37">
        <v>3900</v>
      </c>
      <c r="BF52" s="37">
        <v>495</v>
      </c>
      <c r="BG52" s="37">
        <v>0</v>
      </c>
      <c r="BH52" s="37">
        <v>0</v>
      </c>
      <c r="BI52" s="37">
        <v>-300</v>
      </c>
      <c r="BJ52" s="37">
        <v>-483.06779999999998</v>
      </c>
      <c r="BK52" s="37">
        <v>-300</v>
      </c>
      <c r="BL52" s="37">
        <v>0</v>
      </c>
      <c r="BM52" s="37">
        <v>0</v>
      </c>
      <c r="BN52" s="37">
        <v>0</v>
      </c>
    </row>
    <row r="53" spans="1:66" x14ac:dyDescent="0.3">
      <c r="A53" s="36">
        <v>44</v>
      </c>
      <c r="B53" s="25" t="s">
        <v>84</v>
      </c>
      <c r="C53" s="37">
        <f t="shared" si="8"/>
        <v>170137</v>
      </c>
      <c r="D53" s="37">
        <f t="shared" si="9"/>
        <v>90324.906199999998</v>
      </c>
      <c r="E53" s="37">
        <f t="shared" si="10"/>
        <v>95524</v>
      </c>
      <c r="F53" s="37">
        <f t="shared" si="11"/>
        <v>15936.881600000001</v>
      </c>
      <c r="G53" s="37">
        <f t="shared" si="12"/>
        <v>93713</v>
      </c>
      <c r="H53" s="37">
        <f t="shared" si="13"/>
        <v>78688.024600000004</v>
      </c>
      <c r="I53" s="37">
        <v>37315.300000000003</v>
      </c>
      <c r="J53" s="37">
        <v>7512.2629999999999</v>
      </c>
      <c r="K53" s="37">
        <v>0</v>
      </c>
      <c r="L53" s="37">
        <v>0</v>
      </c>
      <c r="M53" s="37">
        <v>31808.7</v>
      </c>
      <c r="N53" s="37">
        <v>4074.6185999999998</v>
      </c>
      <c r="O53" s="37">
        <v>3474.9</v>
      </c>
      <c r="P53" s="37">
        <v>834.12660000000005</v>
      </c>
      <c r="Q53" s="37">
        <v>2275</v>
      </c>
      <c r="R53" s="37">
        <v>0</v>
      </c>
      <c r="S53" s="37">
        <v>450</v>
      </c>
      <c r="T53" s="37">
        <v>0</v>
      </c>
      <c r="U53" s="37">
        <v>205</v>
      </c>
      <c r="V53" s="37">
        <v>0</v>
      </c>
      <c r="W53" s="37">
        <v>895</v>
      </c>
      <c r="X53" s="37">
        <v>10.8</v>
      </c>
      <c r="Y53" s="37">
        <v>50</v>
      </c>
      <c r="Z53" s="37">
        <v>0</v>
      </c>
      <c r="AA53" s="37">
        <v>15993.8</v>
      </c>
      <c r="AB53" s="37">
        <v>1571</v>
      </c>
      <c r="AC53" s="37">
        <v>2370</v>
      </c>
      <c r="AD53" s="37">
        <v>239.4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1000</v>
      </c>
      <c r="AL53" s="37">
        <v>0</v>
      </c>
      <c r="AM53" s="37">
        <v>0</v>
      </c>
      <c r="AN53" s="37">
        <v>0</v>
      </c>
      <c r="AO53" s="37">
        <v>5800</v>
      </c>
      <c r="AP53" s="37">
        <v>50</v>
      </c>
      <c r="AQ53" s="37">
        <f t="shared" si="14"/>
        <v>500</v>
      </c>
      <c r="AR53" s="37">
        <f t="shared" si="15"/>
        <v>0</v>
      </c>
      <c r="AS53" s="37">
        <v>19600</v>
      </c>
      <c r="AT53" s="37">
        <v>4300</v>
      </c>
      <c r="AU53" s="37">
        <v>0</v>
      </c>
      <c r="AV53" s="37">
        <v>0</v>
      </c>
      <c r="AW53" s="37">
        <v>19100</v>
      </c>
      <c r="AX53" s="37">
        <v>4300</v>
      </c>
      <c r="AY53" s="37">
        <v>0</v>
      </c>
      <c r="AZ53" s="37">
        <v>0</v>
      </c>
      <c r="BA53" s="37">
        <v>19100</v>
      </c>
      <c r="BB53" s="37">
        <v>4300</v>
      </c>
      <c r="BC53" s="37">
        <v>93813</v>
      </c>
      <c r="BD53" s="37">
        <v>78688.024600000004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-100</v>
      </c>
      <c r="BL53" s="37">
        <v>0</v>
      </c>
      <c r="BM53" s="37">
        <v>0</v>
      </c>
      <c r="BN53" s="37">
        <v>0</v>
      </c>
    </row>
    <row r="54" spans="1:66" x14ac:dyDescent="0.3">
      <c r="A54" s="36">
        <v>45</v>
      </c>
      <c r="B54" s="25" t="s">
        <v>85</v>
      </c>
      <c r="C54" s="37">
        <f t="shared" si="8"/>
        <v>192293.54960000003</v>
      </c>
      <c r="D54" s="37">
        <f t="shared" si="9"/>
        <v>16898.883600000001</v>
      </c>
      <c r="E54" s="37">
        <f t="shared" si="10"/>
        <v>143881.70000000001</v>
      </c>
      <c r="F54" s="37">
        <f t="shared" si="11"/>
        <v>15248.883600000001</v>
      </c>
      <c r="G54" s="37">
        <f t="shared" si="12"/>
        <v>48411.849600000001</v>
      </c>
      <c r="H54" s="37">
        <f t="shared" si="13"/>
        <v>1650</v>
      </c>
      <c r="I54" s="37">
        <v>35500</v>
      </c>
      <c r="J54" s="37">
        <v>7429.6130000000003</v>
      </c>
      <c r="K54" s="37">
        <v>0</v>
      </c>
      <c r="L54" s="37">
        <v>0</v>
      </c>
      <c r="M54" s="37">
        <v>41530</v>
      </c>
      <c r="N54" s="37">
        <v>3239.5005999999998</v>
      </c>
      <c r="O54" s="37">
        <v>2400</v>
      </c>
      <c r="P54" s="37">
        <v>602.44399999999996</v>
      </c>
      <c r="Q54" s="37">
        <v>0</v>
      </c>
      <c r="R54" s="37">
        <v>0</v>
      </c>
      <c r="S54" s="37">
        <v>400</v>
      </c>
      <c r="T54" s="37">
        <v>67.554000000000002</v>
      </c>
      <c r="U54" s="37">
        <v>500</v>
      </c>
      <c r="V54" s="37">
        <v>5.4</v>
      </c>
      <c r="W54" s="37">
        <v>2030</v>
      </c>
      <c r="X54" s="37">
        <v>235.2</v>
      </c>
      <c r="Y54" s="37">
        <v>200</v>
      </c>
      <c r="Z54" s="37">
        <v>0</v>
      </c>
      <c r="AA54" s="37">
        <v>3300</v>
      </c>
      <c r="AB54" s="37">
        <v>720</v>
      </c>
      <c r="AC54" s="37">
        <v>29700</v>
      </c>
      <c r="AD54" s="37">
        <v>1608.9025999999999</v>
      </c>
      <c r="AE54" s="37">
        <v>0</v>
      </c>
      <c r="AF54" s="37">
        <v>0</v>
      </c>
      <c r="AG54" s="37">
        <v>33500</v>
      </c>
      <c r="AH54" s="37">
        <v>4458.17</v>
      </c>
      <c r="AI54" s="37">
        <v>33500</v>
      </c>
      <c r="AJ54" s="37">
        <v>4458.17</v>
      </c>
      <c r="AK54" s="37">
        <v>0</v>
      </c>
      <c r="AL54" s="37">
        <v>0</v>
      </c>
      <c r="AM54" s="37">
        <v>0</v>
      </c>
      <c r="AN54" s="37">
        <v>0</v>
      </c>
      <c r="AO54" s="37">
        <v>1000</v>
      </c>
      <c r="AP54" s="37">
        <v>100.4</v>
      </c>
      <c r="AQ54" s="37">
        <f t="shared" si="14"/>
        <v>32351.7</v>
      </c>
      <c r="AR54" s="37">
        <f t="shared" si="15"/>
        <v>21.2</v>
      </c>
      <c r="AS54" s="37">
        <v>32351.7</v>
      </c>
      <c r="AT54" s="37">
        <v>21.2</v>
      </c>
      <c r="AU54" s="37">
        <v>0</v>
      </c>
      <c r="AV54" s="37">
        <v>0</v>
      </c>
      <c r="AW54" s="37">
        <v>30551.7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43586.849600000001</v>
      </c>
      <c r="BD54" s="37">
        <v>0</v>
      </c>
      <c r="BE54" s="37">
        <v>4825</v>
      </c>
      <c r="BF54" s="37">
        <v>1650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</row>
    <row r="55" spans="1:66" x14ac:dyDescent="0.3">
      <c r="A55" s="36">
        <v>46</v>
      </c>
      <c r="B55" s="25" t="s">
        <v>86</v>
      </c>
      <c r="C55" s="37">
        <f t="shared" si="8"/>
        <v>206688.7616</v>
      </c>
      <c r="D55" s="37">
        <f t="shared" si="9"/>
        <v>19678.421600000001</v>
      </c>
      <c r="E55" s="37">
        <f t="shared" si="10"/>
        <v>175320</v>
      </c>
      <c r="F55" s="37">
        <f t="shared" si="11"/>
        <v>17401.061600000001</v>
      </c>
      <c r="G55" s="37">
        <f t="shared" si="12"/>
        <v>52568.761599999998</v>
      </c>
      <c r="H55" s="37">
        <f t="shared" si="13"/>
        <v>2277.3599999999997</v>
      </c>
      <c r="I55" s="37">
        <v>53973</v>
      </c>
      <c r="J55" s="37">
        <v>8605.42</v>
      </c>
      <c r="K55" s="37">
        <v>0</v>
      </c>
      <c r="L55" s="37">
        <v>0</v>
      </c>
      <c r="M55" s="37">
        <v>21757</v>
      </c>
      <c r="N55" s="37">
        <v>1991.3545999999999</v>
      </c>
      <c r="O55" s="37">
        <v>2200</v>
      </c>
      <c r="P55" s="37">
        <v>559.29190000000006</v>
      </c>
      <c r="Q55" s="37">
        <v>0</v>
      </c>
      <c r="R55" s="37">
        <v>0</v>
      </c>
      <c r="S55" s="37">
        <v>320</v>
      </c>
      <c r="T55" s="37">
        <v>37.706000000000003</v>
      </c>
      <c r="U55" s="37">
        <v>700</v>
      </c>
      <c r="V55" s="37">
        <v>0</v>
      </c>
      <c r="W55" s="37">
        <v>7431</v>
      </c>
      <c r="X55" s="37">
        <v>619</v>
      </c>
      <c r="Y55" s="37">
        <v>4581</v>
      </c>
      <c r="Z55" s="37">
        <v>400</v>
      </c>
      <c r="AA55" s="37">
        <v>5000</v>
      </c>
      <c r="AB55" s="37">
        <v>66.400000000000006</v>
      </c>
      <c r="AC55" s="37">
        <v>4740</v>
      </c>
      <c r="AD55" s="37">
        <v>586.6567</v>
      </c>
      <c r="AE55" s="37">
        <v>0</v>
      </c>
      <c r="AF55" s="37">
        <v>0</v>
      </c>
      <c r="AG55" s="37">
        <v>55040</v>
      </c>
      <c r="AH55" s="37">
        <v>5803.107</v>
      </c>
      <c r="AI55" s="37">
        <v>55040</v>
      </c>
      <c r="AJ55" s="37">
        <v>5803.107</v>
      </c>
      <c r="AK55" s="37">
        <v>7400</v>
      </c>
      <c r="AL55" s="37">
        <v>0</v>
      </c>
      <c r="AM55" s="37">
        <v>400</v>
      </c>
      <c r="AN55" s="37">
        <v>0</v>
      </c>
      <c r="AO55" s="37">
        <v>3500</v>
      </c>
      <c r="AP55" s="37">
        <v>990</v>
      </c>
      <c r="AQ55" s="37">
        <f t="shared" si="14"/>
        <v>12450</v>
      </c>
      <c r="AR55" s="37">
        <f t="shared" si="15"/>
        <v>11.18</v>
      </c>
      <c r="AS55" s="37">
        <v>33650</v>
      </c>
      <c r="AT55" s="37">
        <v>11.18</v>
      </c>
      <c r="AU55" s="37">
        <v>0</v>
      </c>
      <c r="AV55" s="37">
        <v>0</v>
      </c>
      <c r="AW55" s="37">
        <v>32500</v>
      </c>
      <c r="AX55" s="37">
        <v>0</v>
      </c>
      <c r="AY55" s="37">
        <v>0</v>
      </c>
      <c r="AZ55" s="37">
        <v>0</v>
      </c>
      <c r="BA55" s="37">
        <v>21200</v>
      </c>
      <c r="BB55" s="37">
        <v>0</v>
      </c>
      <c r="BC55" s="37">
        <v>47452.1</v>
      </c>
      <c r="BD55" s="37">
        <v>1246.3599999999999</v>
      </c>
      <c r="BE55" s="37">
        <v>5116.6616000000004</v>
      </c>
      <c r="BF55" s="37">
        <v>1031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</row>
    <row r="56" spans="1:66" s="38" customFormat="1" ht="13.5" x14ac:dyDescent="0.25">
      <c r="A56" s="36">
        <v>47</v>
      </c>
      <c r="B56" s="25" t="s">
        <v>87</v>
      </c>
      <c r="C56" s="37">
        <f t="shared" si="8"/>
        <v>766011.60880000005</v>
      </c>
      <c r="D56" s="37">
        <f t="shared" si="9"/>
        <v>168819.57449999999</v>
      </c>
      <c r="E56" s="37">
        <f t="shared" si="10"/>
        <v>704759</v>
      </c>
      <c r="F56" s="37">
        <f t="shared" si="11"/>
        <v>135234.576</v>
      </c>
      <c r="G56" s="37">
        <f t="shared" si="12"/>
        <v>150011.60879999999</v>
      </c>
      <c r="H56" s="37">
        <f t="shared" si="13"/>
        <v>33584.998499999994</v>
      </c>
      <c r="I56" s="37">
        <v>91457.600000000006</v>
      </c>
      <c r="J56" s="37">
        <v>21708.941999999999</v>
      </c>
      <c r="K56" s="37">
        <v>0</v>
      </c>
      <c r="L56" s="37">
        <v>0</v>
      </c>
      <c r="M56" s="37">
        <v>51692.4</v>
      </c>
      <c r="N56" s="37">
        <v>10493.734</v>
      </c>
      <c r="O56" s="37">
        <v>25450</v>
      </c>
      <c r="P56" s="37">
        <v>7677.1679999999997</v>
      </c>
      <c r="Q56" s="37">
        <v>1150</v>
      </c>
      <c r="R56" s="37">
        <v>20.763000000000002</v>
      </c>
      <c r="S56" s="37">
        <v>1100</v>
      </c>
      <c r="T56" s="37">
        <v>211.14099999999999</v>
      </c>
      <c r="U56" s="37">
        <v>650</v>
      </c>
      <c r="V56" s="37">
        <v>0</v>
      </c>
      <c r="W56" s="37">
        <v>8800</v>
      </c>
      <c r="X56" s="37">
        <v>988.6</v>
      </c>
      <c r="Y56" s="37">
        <v>5100</v>
      </c>
      <c r="Z56" s="37">
        <v>445</v>
      </c>
      <c r="AA56" s="37">
        <v>3419.7</v>
      </c>
      <c r="AB56" s="37">
        <v>282</v>
      </c>
      <c r="AC56" s="37">
        <v>8032.7</v>
      </c>
      <c r="AD56" s="37">
        <v>1144.0619999999999</v>
      </c>
      <c r="AE56" s="37">
        <v>0</v>
      </c>
      <c r="AF56" s="37">
        <v>0</v>
      </c>
      <c r="AG56" s="37">
        <v>449500</v>
      </c>
      <c r="AH56" s="37">
        <v>99867.9</v>
      </c>
      <c r="AI56" s="37">
        <v>449500</v>
      </c>
      <c r="AJ56" s="37">
        <v>99867.9</v>
      </c>
      <c r="AK56" s="37">
        <v>7700</v>
      </c>
      <c r="AL56" s="37">
        <v>400</v>
      </c>
      <c r="AM56" s="37">
        <v>0</v>
      </c>
      <c r="AN56" s="37">
        <v>0</v>
      </c>
      <c r="AO56" s="37">
        <v>13500</v>
      </c>
      <c r="AP56" s="37">
        <v>2760</v>
      </c>
      <c r="AQ56" s="37">
        <f t="shared" si="14"/>
        <v>2150</v>
      </c>
      <c r="AR56" s="37">
        <f t="shared" si="15"/>
        <v>4</v>
      </c>
      <c r="AS56" s="37">
        <v>90909</v>
      </c>
      <c r="AT56" s="37">
        <v>4</v>
      </c>
      <c r="AU56" s="37">
        <v>0</v>
      </c>
      <c r="AV56" s="37">
        <v>0</v>
      </c>
      <c r="AW56" s="37">
        <v>88759</v>
      </c>
      <c r="AX56" s="37">
        <v>0</v>
      </c>
      <c r="AY56" s="37">
        <v>0</v>
      </c>
      <c r="AZ56" s="37">
        <v>0</v>
      </c>
      <c r="BA56" s="37">
        <v>88759</v>
      </c>
      <c r="BB56" s="37">
        <v>0</v>
      </c>
      <c r="BC56" s="37">
        <v>244668.75</v>
      </c>
      <c r="BD56" s="37">
        <v>41328.716999999997</v>
      </c>
      <c r="BE56" s="37">
        <v>12583.8588</v>
      </c>
      <c r="BF56" s="37">
        <v>1822.933</v>
      </c>
      <c r="BG56" s="37">
        <v>4000</v>
      </c>
      <c r="BH56" s="37">
        <v>0</v>
      </c>
      <c r="BI56" s="37">
        <v>0</v>
      </c>
      <c r="BJ56" s="37">
        <v>0</v>
      </c>
      <c r="BK56" s="37">
        <v>-111241</v>
      </c>
      <c r="BL56" s="37">
        <v>-9566.6514999999999</v>
      </c>
      <c r="BM56" s="37">
        <v>0</v>
      </c>
      <c r="BN56" s="37">
        <v>0</v>
      </c>
    </row>
    <row r="57" spans="1:66" x14ac:dyDescent="0.3">
      <c r="A57" s="36">
        <v>48</v>
      </c>
      <c r="B57" s="25" t="s">
        <v>88</v>
      </c>
      <c r="C57" s="37">
        <f t="shared" si="8"/>
        <v>28811.237000000001</v>
      </c>
      <c r="D57" s="37">
        <f t="shared" si="9"/>
        <v>7189.3870000000006</v>
      </c>
      <c r="E57" s="37">
        <f t="shared" si="10"/>
        <v>22986.043000000001</v>
      </c>
      <c r="F57" s="37">
        <f t="shared" si="11"/>
        <v>3388.5190000000002</v>
      </c>
      <c r="G57" s="37">
        <f t="shared" si="12"/>
        <v>5825.1939999999995</v>
      </c>
      <c r="H57" s="37">
        <f t="shared" si="13"/>
        <v>3800.8679999999999</v>
      </c>
      <c r="I57" s="37">
        <v>12552</v>
      </c>
      <c r="J57" s="37">
        <v>2352.1120000000001</v>
      </c>
      <c r="K57" s="37">
        <v>0</v>
      </c>
      <c r="L57" s="37">
        <v>0</v>
      </c>
      <c r="M57" s="37">
        <v>4656</v>
      </c>
      <c r="N57" s="37">
        <v>926.32600000000002</v>
      </c>
      <c r="O57" s="37">
        <v>1400</v>
      </c>
      <c r="P57" s="37">
        <v>412.02600000000001</v>
      </c>
      <c r="Q57" s="37">
        <v>40</v>
      </c>
      <c r="R57" s="37">
        <v>0</v>
      </c>
      <c r="S57" s="37">
        <v>36</v>
      </c>
      <c r="T57" s="37">
        <v>9</v>
      </c>
      <c r="U57" s="37">
        <v>0</v>
      </c>
      <c r="V57" s="37">
        <v>0</v>
      </c>
      <c r="W57" s="37">
        <v>180</v>
      </c>
      <c r="X57" s="37">
        <v>9.6</v>
      </c>
      <c r="Y57" s="37">
        <v>0</v>
      </c>
      <c r="Z57" s="37">
        <v>0</v>
      </c>
      <c r="AA57" s="37">
        <v>1200</v>
      </c>
      <c r="AB57" s="37">
        <v>407</v>
      </c>
      <c r="AC57" s="37">
        <v>1100</v>
      </c>
      <c r="AD57" s="37">
        <v>84</v>
      </c>
      <c r="AE57" s="37">
        <v>0</v>
      </c>
      <c r="AF57" s="37">
        <v>0</v>
      </c>
      <c r="AG57" s="37">
        <v>2100</v>
      </c>
      <c r="AH57" s="37">
        <v>100</v>
      </c>
      <c r="AI57" s="37">
        <v>2000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f t="shared" si="14"/>
        <v>3678.0430000000001</v>
      </c>
      <c r="AR57" s="37">
        <f t="shared" si="15"/>
        <v>10.081</v>
      </c>
      <c r="AS57" s="37">
        <v>3678.0430000000001</v>
      </c>
      <c r="AT57" s="37">
        <v>10.081</v>
      </c>
      <c r="AU57" s="37">
        <v>0</v>
      </c>
      <c r="AV57" s="37">
        <v>0</v>
      </c>
      <c r="AW57" s="37">
        <v>3328.0430000000001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4270.6689999999999</v>
      </c>
      <c r="BD57" s="37">
        <v>3616.518</v>
      </c>
      <c r="BE57" s="37">
        <v>1554.5250000000001</v>
      </c>
      <c r="BF57" s="37">
        <v>250</v>
      </c>
      <c r="BG57" s="37">
        <v>0</v>
      </c>
      <c r="BH57" s="37">
        <v>0</v>
      </c>
      <c r="BI57" s="37">
        <v>0</v>
      </c>
      <c r="BJ57" s="37">
        <v>0</v>
      </c>
      <c r="BK57" s="37">
        <v>0</v>
      </c>
      <c r="BL57" s="37">
        <v>-65.650000000000006</v>
      </c>
      <c r="BM57" s="37">
        <v>0</v>
      </c>
      <c r="BN57" s="37">
        <v>0</v>
      </c>
    </row>
    <row r="58" spans="1:66" x14ac:dyDescent="0.3">
      <c r="A58" s="36">
        <v>49</v>
      </c>
      <c r="B58" s="25" t="s">
        <v>89</v>
      </c>
      <c r="C58" s="37">
        <f t="shared" si="8"/>
        <v>92599.215299999996</v>
      </c>
      <c r="D58" s="37">
        <f t="shared" si="9"/>
        <v>10621.9995</v>
      </c>
      <c r="E58" s="37">
        <f t="shared" si="10"/>
        <v>56694.2</v>
      </c>
      <c r="F58" s="37">
        <f t="shared" si="11"/>
        <v>7397.1355000000003</v>
      </c>
      <c r="G58" s="37">
        <f t="shared" si="12"/>
        <v>35905.015299999999</v>
      </c>
      <c r="H58" s="37">
        <f t="shared" si="13"/>
        <v>3224.864</v>
      </c>
      <c r="I58" s="37">
        <v>18590</v>
      </c>
      <c r="J58" s="37">
        <v>4184.7439999999997</v>
      </c>
      <c r="K58" s="37">
        <v>0</v>
      </c>
      <c r="L58" s="37">
        <v>0</v>
      </c>
      <c r="M58" s="37">
        <v>23773.4</v>
      </c>
      <c r="N58" s="37">
        <v>2725.3915000000002</v>
      </c>
      <c r="O58" s="37">
        <v>3853.4</v>
      </c>
      <c r="P58" s="37">
        <v>814.85929999999996</v>
      </c>
      <c r="Q58" s="37">
        <v>2030</v>
      </c>
      <c r="R58" s="37">
        <v>335.649</v>
      </c>
      <c r="S58" s="37">
        <v>250</v>
      </c>
      <c r="T58" s="37">
        <v>49.083500000000001</v>
      </c>
      <c r="U58" s="37">
        <v>335</v>
      </c>
      <c r="V58" s="37">
        <v>0</v>
      </c>
      <c r="W58" s="37">
        <v>5600</v>
      </c>
      <c r="X58" s="37">
        <v>655.20000000000005</v>
      </c>
      <c r="Y58" s="37">
        <v>4400</v>
      </c>
      <c r="Z58" s="37">
        <v>624</v>
      </c>
      <c r="AA58" s="37">
        <v>3314</v>
      </c>
      <c r="AB58" s="37">
        <v>66.7</v>
      </c>
      <c r="AC58" s="37">
        <v>6650</v>
      </c>
      <c r="AD58" s="37">
        <v>713.39970000000005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1600</v>
      </c>
      <c r="AP58" s="37">
        <v>240</v>
      </c>
      <c r="AQ58" s="37">
        <f t="shared" si="14"/>
        <v>12730.8</v>
      </c>
      <c r="AR58" s="37">
        <f t="shared" si="15"/>
        <v>247</v>
      </c>
      <c r="AS58" s="37">
        <v>12730.8</v>
      </c>
      <c r="AT58" s="37">
        <v>247</v>
      </c>
      <c r="AU58" s="37">
        <v>0</v>
      </c>
      <c r="AV58" s="37">
        <v>0</v>
      </c>
      <c r="AW58" s="37">
        <v>11230.8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29605.015299999999</v>
      </c>
      <c r="BD58" s="37">
        <v>0</v>
      </c>
      <c r="BE58" s="37">
        <v>6300</v>
      </c>
      <c r="BF58" s="37">
        <v>3350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-125.136</v>
      </c>
      <c r="BM58" s="37">
        <v>0</v>
      </c>
      <c r="BN58" s="37">
        <v>0</v>
      </c>
    </row>
    <row r="59" spans="1:66" x14ac:dyDescent="0.3">
      <c r="A59" s="36">
        <v>50</v>
      </c>
      <c r="B59" s="25" t="s">
        <v>90</v>
      </c>
      <c r="C59" s="37">
        <f t="shared" si="8"/>
        <v>17353.307000000001</v>
      </c>
      <c r="D59" s="37">
        <f t="shared" si="9"/>
        <v>2516.8411000000001</v>
      </c>
      <c r="E59" s="37">
        <f t="shared" si="10"/>
        <v>15775.934000000001</v>
      </c>
      <c r="F59" s="37">
        <f t="shared" si="11"/>
        <v>2163.8411000000001</v>
      </c>
      <c r="G59" s="37">
        <f t="shared" si="12"/>
        <v>1577.373</v>
      </c>
      <c r="H59" s="37">
        <f t="shared" si="13"/>
        <v>353</v>
      </c>
      <c r="I59" s="37">
        <v>8006.2</v>
      </c>
      <c r="J59" s="37">
        <v>1328.4</v>
      </c>
      <c r="K59" s="37">
        <v>0</v>
      </c>
      <c r="L59" s="37">
        <v>0</v>
      </c>
      <c r="M59" s="37">
        <v>4048</v>
      </c>
      <c r="N59" s="37">
        <v>735.44110000000001</v>
      </c>
      <c r="O59" s="37">
        <v>1150</v>
      </c>
      <c r="P59" s="37">
        <v>314.99099999999999</v>
      </c>
      <c r="Q59" s="37">
        <v>525</v>
      </c>
      <c r="R59" s="37">
        <v>75</v>
      </c>
      <c r="S59" s="37">
        <v>130</v>
      </c>
      <c r="T59" s="37">
        <v>30</v>
      </c>
      <c r="U59" s="37">
        <v>0</v>
      </c>
      <c r="V59" s="37">
        <v>0</v>
      </c>
      <c r="W59" s="37">
        <v>223</v>
      </c>
      <c r="X59" s="37">
        <v>21.6</v>
      </c>
      <c r="Y59" s="37">
        <v>0</v>
      </c>
      <c r="Z59" s="37">
        <v>0</v>
      </c>
      <c r="AA59" s="37">
        <v>400</v>
      </c>
      <c r="AB59" s="37">
        <v>0</v>
      </c>
      <c r="AC59" s="37">
        <v>1360</v>
      </c>
      <c r="AD59" s="37">
        <v>290.3501</v>
      </c>
      <c r="AE59" s="37">
        <v>0</v>
      </c>
      <c r="AF59" s="37">
        <v>0</v>
      </c>
      <c r="AG59" s="37">
        <v>100</v>
      </c>
      <c r="AH59" s="37">
        <v>0</v>
      </c>
      <c r="AI59" s="37">
        <v>100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300</v>
      </c>
      <c r="AP59" s="37">
        <v>100</v>
      </c>
      <c r="AQ59" s="37">
        <f t="shared" si="14"/>
        <v>3321.7339999999999</v>
      </c>
      <c r="AR59" s="37">
        <f t="shared" si="15"/>
        <v>0</v>
      </c>
      <c r="AS59" s="37">
        <v>3321.7339999999999</v>
      </c>
      <c r="AT59" s="37">
        <v>0</v>
      </c>
      <c r="AU59" s="37">
        <v>0</v>
      </c>
      <c r="AV59" s="37">
        <v>0</v>
      </c>
      <c r="AW59" s="37">
        <v>2186.8339999999998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1577.373</v>
      </c>
      <c r="BF59" s="37">
        <v>353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</row>
    <row r="60" spans="1:66" x14ac:dyDescent="0.3">
      <c r="A60" s="36">
        <v>51</v>
      </c>
      <c r="B60" s="25" t="s">
        <v>91</v>
      </c>
      <c r="C60" s="37">
        <f t="shared" si="8"/>
        <v>75409.79389999999</v>
      </c>
      <c r="D60" s="37">
        <f t="shared" si="9"/>
        <v>7348.2170999999998</v>
      </c>
      <c r="E60" s="37">
        <f t="shared" si="10"/>
        <v>57938.400000000001</v>
      </c>
      <c r="F60" s="37">
        <f t="shared" si="11"/>
        <v>7018.2170999999998</v>
      </c>
      <c r="G60" s="37">
        <f t="shared" si="12"/>
        <v>28971.393899999995</v>
      </c>
      <c r="H60" s="37">
        <f t="shared" si="13"/>
        <v>330</v>
      </c>
      <c r="I60" s="37">
        <v>23000</v>
      </c>
      <c r="J60" s="37">
        <v>4987.3999999999996</v>
      </c>
      <c r="K60" s="37">
        <v>0</v>
      </c>
      <c r="L60" s="37">
        <v>0</v>
      </c>
      <c r="M60" s="37">
        <v>20095</v>
      </c>
      <c r="N60" s="37">
        <v>1581.3171</v>
      </c>
      <c r="O60" s="37">
        <v>3660</v>
      </c>
      <c r="P60" s="37">
        <v>760.81370000000004</v>
      </c>
      <c r="Q60" s="37">
        <v>840</v>
      </c>
      <c r="R60" s="37">
        <v>210</v>
      </c>
      <c r="S60" s="37">
        <v>80</v>
      </c>
      <c r="T60" s="37">
        <v>0</v>
      </c>
      <c r="U60" s="37">
        <v>0</v>
      </c>
      <c r="V60" s="37">
        <v>0</v>
      </c>
      <c r="W60" s="37">
        <v>735</v>
      </c>
      <c r="X60" s="37">
        <v>27.2</v>
      </c>
      <c r="Y60" s="37">
        <v>0</v>
      </c>
      <c r="Z60" s="37">
        <v>0</v>
      </c>
      <c r="AA60" s="37">
        <v>8490</v>
      </c>
      <c r="AB60" s="37">
        <v>360</v>
      </c>
      <c r="AC60" s="37">
        <v>3800</v>
      </c>
      <c r="AD60" s="37">
        <v>215.5034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1700</v>
      </c>
      <c r="AP60" s="37">
        <v>420</v>
      </c>
      <c r="AQ60" s="37">
        <f t="shared" si="14"/>
        <v>1643.3999999999996</v>
      </c>
      <c r="AR60" s="37">
        <f t="shared" si="15"/>
        <v>29.5</v>
      </c>
      <c r="AS60" s="37">
        <v>13143.4</v>
      </c>
      <c r="AT60" s="37">
        <v>29.5</v>
      </c>
      <c r="AU60" s="37">
        <v>0</v>
      </c>
      <c r="AV60" s="37">
        <v>0</v>
      </c>
      <c r="AW60" s="37">
        <v>11500</v>
      </c>
      <c r="AX60" s="37">
        <v>0</v>
      </c>
      <c r="AY60" s="37">
        <v>0</v>
      </c>
      <c r="AZ60" s="37">
        <v>0</v>
      </c>
      <c r="BA60" s="37">
        <v>11500</v>
      </c>
      <c r="BB60" s="37">
        <v>0</v>
      </c>
      <c r="BC60" s="37">
        <v>53149.77</v>
      </c>
      <c r="BD60" s="37">
        <v>0</v>
      </c>
      <c r="BE60" s="37">
        <v>2900</v>
      </c>
      <c r="BF60" s="37">
        <v>330</v>
      </c>
      <c r="BG60" s="37">
        <v>0</v>
      </c>
      <c r="BH60" s="37">
        <v>0</v>
      </c>
      <c r="BI60" s="37">
        <v>0</v>
      </c>
      <c r="BJ60" s="37">
        <v>0</v>
      </c>
      <c r="BK60" s="37">
        <v>-27078.376100000001</v>
      </c>
      <c r="BL60" s="37">
        <v>0</v>
      </c>
      <c r="BM60" s="37">
        <v>0</v>
      </c>
      <c r="BN60" s="37">
        <v>0</v>
      </c>
    </row>
    <row r="61" spans="1:66" x14ac:dyDescent="0.3">
      <c r="A61" s="36">
        <v>52</v>
      </c>
      <c r="B61" s="25" t="s">
        <v>92</v>
      </c>
      <c r="C61" s="37">
        <f t="shared" si="8"/>
        <v>83662.502399999998</v>
      </c>
      <c r="D61" s="37">
        <f t="shared" si="9"/>
        <v>15027.3153</v>
      </c>
      <c r="E61" s="37">
        <f t="shared" si="10"/>
        <v>79000</v>
      </c>
      <c r="F61" s="37">
        <f t="shared" si="11"/>
        <v>13822.3153</v>
      </c>
      <c r="G61" s="37">
        <f t="shared" si="12"/>
        <v>4662.5024000000003</v>
      </c>
      <c r="H61" s="37">
        <f t="shared" si="13"/>
        <v>1205</v>
      </c>
      <c r="I61" s="37">
        <v>26700</v>
      </c>
      <c r="J61" s="37">
        <v>5793.6</v>
      </c>
      <c r="K61" s="37">
        <v>0</v>
      </c>
      <c r="L61" s="37">
        <v>0</v>
      </c>
      <c r="M61" s="37">
        <v>16530</v>
      </c>
      <c r="N61" s="37">
        <v>2904.7802999999999</v>
      </c>
      <c r="O61" s="37">
        <v>3500</v>
      </c>
      <c r="P61" s="37">
        <v>987.00030000000004</v>
      </c>
      <c r="Q61" s="37">
        <v>3100</v>
      </c>
      <c r="R61" s="37">
        <v>690</v>
      </c>
      <c r="S61" s="37">
        <v>65</v>
      </c>
      <c r="T61" s="37">
        <v>9.6</v>
      </c>
      <c r="U61" s="37">
        <v>100</v>
      </c>
      <c r="V61" s="37">
        <v>0</v>
      </c>
      <c r="W61" s="37">
        <v>1220</v>
      </c>
      <c r="X61" s="37">
        <v>45.8</v>
      </c>
      <c r="Y61" s="37">
        <v>0</v>
      </c>
      <c r="Z61" s="37">
        <v>0</v>
      </c>
      <c r="AA61" s="37">
        <v>2200</v>
      </c>
      <c r="AB61" s="37">
        <v>188.5</v>
      </c>
      <c r="AC61" s="37">
        <v>4450</v>
      </c>
      <c r="AD61" s="37">
        <v>970.88</v>
      </c>
      <c r="AE61" s="37">
        <v>0</v>
      </c>
      <c r="AF61" s="37">
        <v>0</v>
      </c>
      <c r="AG61" s="37">
        <v>19300</v>
      </c>
      <c r="AH61" s="37">
        <v>4095.085</v>
      </c>
      <c r="AI61" s="37">
        <v>19300</v>
      </c>
      <c r="AJ61" s="37">
        <v>4095.085</v>
      </c>
      <c r="AK61" s="37">
        <v>0</v>
      </c>
      <c r="AL61" s="37">
        <v>0</v>
      </c>
      <c r="AM61" s="37">
        <v>0</v>
      </c>
      <c r="AN61" s="37">
        <v>0</v>
      </c>
      <c r="AO61" s="37">
        <v>2300</v>
      </c>
      <c r="AP61" s="37">
        <v>990</v>
      </c>
      <c r="AQ61" s="37">
        <f t="shared" si="14"/>
        <v>14170</v>
      </c>
      <c r="AR61" s="37">
        <f t="shared" si="15"/>
        <v>38.85</v>
      </c>
      <c r="AS61" s="37">
        <v>14170</v>
      </c>
      <c r="AT61" s="37">
        <v>38.85</v>
      </c>
      <c r="AU61" s="37">
        <v>0</v>
      </c>
      <c r="AV61" s="37">
        <v>0</v>
      </c>
      <c r="AW61" s="37">
        <v>13440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1201.5024000000001</v>
      </c>
      <c r="BD61" s="37">
        <v>0</v>
      </c>
      <c r="BE61" s="37">
        <v>3461</v>
      </c>
      <c r="BF61" s="37">
        <v>1205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</row>
    <row r="62" spans="1:66" x14ac:dyDescent="0.3">
      <c r="A62" s="36">
        <v>53</v>
      </c>
      <c r="B62" s="25" t="s">
        <v>93</v>
      </c>
      <c r="C62" s="37">
        <f t="shared" si="8"/>
        <v>10301.393</v>
      </c>
      <c r="D62" s="37">
        <f t="shared" si="9"/>
        <v>-48.627500000000055</v>
      </c>
      <c r="E62" s="37">
        <f t="shared" si="10"/>
        <v>10024.1</v>
      </c>
      <c r="F62" s="37">
        <f t="shared" si="11"/>
        <v>1599.9824999999998</v>
      </c>
      <c r="G62" s="37">
        <f t="shared" si="12"/>
        <v>277.29300000000001</v>
      </c>
      <c r="H62" s="37">
        <f t="shared" si="13"/>
        <v>-1648.61</v>
      </c>
      <c r="I62" s="37">
        <v>7883</v>
      </c>
      <c r="J62" s="37">
        <v>1510.5239999999999</v>
      </c>
      <c r="K62" s="37">
        <v>0</v>
      </c>
      <c r="L62" s="37">
        <v>0</v>
      </c>
      <c r="M62" s="37">
        <v>1305</v>
      </c>
      <c r="N62" s="37">
        <v>78.158500000000004</v>
      </c>
      <c r="O62" s="37">
        <v>300</v>
      </c>
      <c r="P62" s="37">
        <v>48.2485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190</v>
      </c>
      <c r="X62" s="37">
        <v>0</v>
      </c>
      <c r="Y62" s="37">
        <v>160</v>
      </c>
      <c r="Z62" s="37">
        <v>0</v>
      </c>
      <c r="AA62" s="37">
        <v>80</v>
      </c>
      <c r="AB62" s="37">
        <v>3</v>
      </c>
      <c r="AC62" s="37">
        <v>555</v>
      </c>
      <c r="AD62" s="37">
        <v>24.81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250</v>
      </c>
      <c r="AP62" s="37">
        <v>0</v>
      </c>
      <c r="AQ62" s="37">
        <f t="shared" si="14"/>
        <v>586.1</v>
      </c>
      <c r="AR62" s="37">
        <f t="shared" si="15"/>
        <v>11.3</v>
      </c>
      <c r="AS62" s="37">
        <v>586.1</v>
      </c>
      <c r="AT62" s="37">
        <v>11.3</v>
      </c>
      <c r="AU62" s="37">
        <v>0</v>
      </c>
      <c r="AV62" s="37">
        <v>0</v>
      </c>
      <c r="AW62" s="37">
        <v>306.10000000000002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450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-172.70699999999999</v>
      </c>
      <c r="BL62" s="37">
        <v>-1648.61</v>
      </c>
      <c r="BM62" s="37">
        <v>0</v>
      </c>
      <c r="BN62" s="37">
        <v>0</v>
      </c>
    </row>
    <row r="63" spans="1:66" x14ac:dyDescent="0.3">
      <c r="A63" s="36">
        <v>54</v>
      </c>
      <c r="B63" s="25" t="s">
        <v>94</v>
      </c>
      <c r="C63" s="37">
        <f t="shared" si="8"/>
        <v>41655.966800000002</v>
      </c>
      <c r="D63" s="37">
        <f t="shared" si="9"/>
        <v>6265.3615999999993</v>
      </c>
      <c r="E63" s="37">
        <f t="shared" si="10"/>
        <v>30785.8</v>
      </c>
      <c r="F63" s="37">
        <f t="shared" si="11"/>
        <v>6265.3615999999993</v>
      </c>
      <c r="G63" s="37">
        <f t="shared" si="12"/>
        <v>10870.166800000001</v>
      </c>
      <c r="H63" s="37">
        <f t="shared" si="13"/>
        <v>0</v>
      </c>
      <c r="I63" s="37">
        <v>21533.5</v>
      </c>
      <c r="J63" s="37">
        <v>5413.8149999999996</v>
      </c>
      <c r="K63" s="37">
        <v>0</v>
      </c>
      <c r="L63" s="37">
        <v>0</v>
      </c>
      <c r="M63" s="37">
        <v>5891.5</v>
      </c>
      <c r="N63" s="37">
        <v>629.84659999999997</v>
      </c>
      <c r="O63" s="37">
        <v>1670</v>
      </c>
      <c r="P63" s="37">
        <v>385.45760000000001</v>
      </c>
      <c r="Q63" s="37">
        <v>650</v>
      </c>
      <c r="R63" s="37">
        <v>150</v>
      </c>
      <c r="S63" s="37">
        <v>200</v>
      </c>
      <c r="T63" s="37">
        <v>22</v>
      </c>
      <c r="U63" s="37">
        <v>40</v>
      </c>
      <c r="V63" s="37">
        <v>13</v>
      </c>
      <c r="W63" s="37">
        <v>1641.5</v>
      </c>
      <c r="X63" s="37">
        <v>30.6</v>
      </c>
      <c r="Y63" s="37">
        <v>300</v>
      </c>
      <c r="Z63" s="37">
        <v>0</v>
      </c>
      <c r="AA63" s="37">
        <v>120</v>
      </c>
      <c r="AB63" s="37">
        <v>0</v>
      </c>
      <c r="AC63" s="37">
        <v>730</v>
      </c>
      <c r="AD63" s="37">
        <v>13.2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800</v>
      </c>
      <c r="AP63" s="37">
        <v>200</v>
      </c>
      <c r="AQ63" s="37">
        <f t="shared" si="14"/>
        <v>2560.8000000000002</v>
      </c>
      <c r="AR63" s="37">
        <f t="shared" si="15"/>
        <v>21.7</v>
      </c>
      <c r="AS63" s="37">
        <v>2560.8000000000002</v>
      </c>
      <c r="AT63" s="37">
        <v>21.7</v>
      </c>
      <c r="AU63" s="37">
        <v>0</v>
      </c>
      <c r="AV63" s="37">
        <v>0</v>
      </c>
      <c r="AW63" s="37">
        <v>1610.8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10670.166800000001</v>
      </c>
      <c r="BD63" s="37">
        <v>0</v>
      </c>
      <c r="BE63" s="37">
        <v>200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</row>
    <row r="64" spans="1:66" x14ac:dyDescent="0.3">
      <c r="A64" s="36">
        <v>55</v>
      </c>
      <c r="B64" s="25" t="s">
        <v>95</v>
      </c>
      <c r="C64" s="37">
        <f t="shared" si="8"/>
        <v>219237.41459999999</v>
      </c>
      <c r="D64" s="37">
        <f t="shared" si="9"/>
        <v>8573.2615999999998</v>
      </c>
      <c r="E64" s="37">
        <f t="shared" si="10"/>
        <v>164054.79999999999</v>
      </c>
      <c r="F64" s="37">
        <f t="shared" si="11"/>
        <v>8293.2615999999998</v>
      </c>
      <c r="G64" s="37">
        <f t="shared" si="12"/>
        <v>87982.614600000001</v>
      </c>
      <c r="H64" s="37">
        <f t="shared" si="13"/>
        <v>280</v>
      </c>
      <c r="I64" s="37">
        <v>20000</v>
      </c>
      <c r="J64" s="37">
        <v>4284.9089999999997</v>
      </c>
      <c r="K64" s="37">
        <v>0</v>
      </c>
      <c r="L64" s="37">
        <v>0</v>
      </c>
      <c r="M64" s="37">
        <v>63454.8</v>
      </c>
      <c r="N64" s="37">
        <v>1742.4885999999999</v>
      </c>
      <c r="O64" s="37">
        <v>8000</v>
      </c>
      <c r="P64" s="37">
        <v>1540.9485999999999</v>
      </c>
      <c r="Q64" s="37">
        <v>6000</v>
      </c>
      <c r="R64" s="37">
        <v>0</v>
      </c>
      <c r="S64" s="37">
        <v>100</v>
      </c>
      <c r="T64" s="37">
        <v>16.5</v>
      </c>
      <c r="U64" s="37">
        <v>0</v>
      </c>
      <c r="V64" s="37">
        <v>0</v>
      </c>
      <c r="W64" s="37">
        <v>7300</v>
      </c>
      <c r="X64" s="37">
        <v>14.4</v>
      </c>
      <c r="Y64" s="37">
        <v>5000</v>
      </c>
      <c r="Z64" s="37">
        <v>0</v>
      </c>
      <c r="AA64" s="37">
        <v>28054.799999999999</v>
      </c>
      <c r="AB64" s="37">
        <v>0</v>
      </c>
      <c r="AC64" s="37">
        <v>7800</v>
      </c>
      <c r="AD64" s="37">
        <v>108.64</v>
      </c>
      <c r="AE64" s="37">
        <v>0</v>
      </c>
      <c r="AF64" s="37">
        <v>0</v>
      </c>
      <c r="AG64" s="37">
        <v>35700</v>
      </c>
      <c r="AH64" s="37">
        <v>2265.864</v>
      </c>
      <c r="AI64" s="37">
        <v>34500</v>
      </c>
      <c r="AJ64" s="37">
        <v>2265.864</v>
      </c>
      <c r="AK64" s="37">
        <v>6000</v>
      </c>
      <c r="AL64" s="37">
        <v>0</v>
      </c>
      <c r="AM64" s="37">
        <v>0</v>
      </c>
      <c r="AN64" s="37">
        <v>0</v>
      </c>
      <c r="AO64" s="37">
        <v>4100</v>
      </c>
      <c r="AP64" s="37">
        <v>0</v>
      </c>
      <c r="AQ64" s="37">
        <f t="shared" si="14"/>
        <v>2000</v>
      </c>
      <c r="AR64" s="37">
        <f t="shared" si="15"/>
        <v>0</v>
      </c>
      <c r="AS64" s="37">
        <v>34800</v>
      </c>
      <c r="AT64" s="37">
        <v>0</v>
      </c>
      <c r="AU64" s="37">
        <v>0</v>
      </c>
      <c r="AV64" s="37">
        <v>0</v>
      </c>
      <c r="AW64" s="37">
        <v>32800</v>
      </c>
      <c r="AX64" s="37">
        <v>0</v>
      </c>
      <c r="AY64" s="37">
        <v>0</v>
      </c>
      <c r="AZ64" s="37">
        <v>0</v>
      </c>
      <c r="BA64" s="37">
        <v>32800</v>
      </c>
      <c r="BB64" s="37">
        <v>0</v>
      </c>
      <c r="BC64" s="37">
        <v>86582.614600000001</v>
      </c>
      <c r="BD64" s="37">
        <v>0</v>
      </c>
      <c r="BE64" s="37">
        <v>1400</v>
      </c>
      <c r="BF64" s="37">
        <v>280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</row>
    <row r="65" spans="1:66" x14ac:dyDescent="0.3">
      <c r="A65" s="36">
        <v>56</v>
      </c>
      <c r="B65" s="25" t="s">
        <v>96</v>
      </c>
      <c r="C65" s="37">
        <f t="shared" si="8"/>
        <v>208420.5</v>
      </c>
      <c r="D65" s="37">
        <f t="shared" si="9"/>
        <v>46558.328699999998</v>
      </c>
      <c r="E65" s="37">
        <f t="shared" si="10"/>
        <v>157700</v>
      </c>
      <c r="F65" s="37">
        <f t="shared" si="11"/>
        <v>26924.737700000001</v>
      </c>
      <c r="G65" s="37">
        <f t="shared" si="12"/>
        <v>50720.5</v>
      </c>
      <c r="H65" s="37">
        <f t="shared" si="13"/>
        <v>19633.591</v>
      </c>
      <c r="I65" s="37">
        <v>48700</v>
      </c>
      <c r="J65" s="37">
        <v>9187.1</v>
      </c>
      <c r="K65" s="37">
        <v>0</v>
      </c>
      <c r="L65" s="37">
        <v>0</v>
      </c>
      <c r="M65" s="37">
        <v>35060</v>
      </c>
      <c r="N65" s="37">
        <v>5580.6377000000002</v>
      </c>
      <c r="O65" s="37">
        <v>6900</v>
      </c>
      <c r="P65" s="37">
        <v>1396.0940000000001</v>
      </c>
      <c r="Q65" s="37">
        <v>3170</v>
      </c>
      <c r="R65" s="37">
        <v>701.37699999999995</v>
      </c>
      <c r="S65" s="37">
        <v>400</v>
      </c>
      <c r="T65" s="37">
        <v>73.2667</v>
      </c>
      <c r="U65" s="37">
        <v>1250</v>
      </c>
      <c r="V65" s="37">
        <v>30</v>
      </c>
      <c r="W65" s="37">
        <v>4900</v>
      </c>
      <c r="X65" s="37">
        <v>884.2</v>
      </c>
      <c r="Y65" s="37">
        <v>1700</v>
      </c>
      <c r="Z65" s="37">
        <v>670</v>
      </c>
      <c r="AA65" s="37">
        <v>4190</v>
      </c>
      <c r="AB65" s="37">
        <v>298</v>
      </c>
      <c r="AC65" s="37">
        <v>11800</v>
      </c>
      <c r="AD65" s="37">
        <v>2191.3000000000002</v>
      </c>
      <c r="AE65" s="37">
        <v>0</v>
      </c>
      <c r="AF65" s="37">
        <v>0</v>
      </c>
      <c r="AG65" s="37">
        <v>45000</v>
      </c>
      <c r="AH65" s="37">
        <v>9885</v>
      </c>
      <c r="AI65" s="37">
        <v>44600</v>
      </c>
      <c r="AJ65" s="37">
        <v>9885</v>
      </c>
      <c r="AK65" s="37">
        <v>2500</v>
      </c>
      <c r="AL65" s="37">
        <v>500</v>
      </c>
      <c r="AM65" s="37">
        <v>0</v>
      </c>
      <c r="AN65" s="37">
        <v>0</v>
      </c>
      <c r="AO65" s="37">
        <v>3730</v>
      </c>
      <c r="AP65" s="37">
        <v>1745</v>
      </c>
      <c r="AQ65" s="37">
        <f t="shared" si="14"/>
        <v>22710</v>
      </c>
      <c r="AR65" s="37">
        <f t="shared" si="15"/>
        <v>27</v>
      </c>
      <c r="AS65" s="37">
        <v>22710</v>
      </c>
      <c r="AT65" s="37">
        <v>27</v>
      </c>
      <c r="AU65" s="37">
        <v>0</v>
      </c>
      <c r="AV65" s="37">
        <v>0</v>
      </c>
      <c r="AW65" s="37">
        <v>13260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52486.6</v>
      </c>
      <c r="BD65" s="37">
        <v>18104.550999999999</v>
      </c>
      <c r="BE65" s="37">
        <v>8233.9</v>
      </c>
      <c r="BF65" s="37">
        <v>2764</v>
      </c>
      <c r="BG65" s="37">
        <v>0</v>
      </c>
      <c r="BH65" s="37">
        <v>0</v>
      </c>
      <c r="BI65" s="37">
        <v>0</v>
      </c>
      <c r="BJ65" s="37">
        <v>0</v>
      </c>
      <c r="BK65" s="37">
        <v>-10000</v>
      </c>
      <c r="BL65" s="37">
        <v>-1234.96</v>
      </c>
      <c r="BM65" s="37">
        <v>0</v>
      </c>
      <c r="BN65" s="37">
        <v>0</v>
      </c>
    </row>
    <row r="66" spans="1:66" x14ac:dyDescent="0.3">
      <c r="A66" s="36">
        <v>57</v>
      </c>
      <c r="B66" s="25" t="s">
        <v>97</v>
      </c>
      <c r="C66" s="37">
        <f t="shared" ref="C66:D66" si="16">E66+G66-BA66</f>
        <v>64539.381600000001</v>
      </c>
      <c r="D66" s="37">
        <f t="shared" si="16"/>
        <v>17099.855899999999</v>
      </c>
      <c r="E66" s="37">
        <f t="shared" ref="E66:F66" si="17">I66+K66+M66+AE66+AG66+AK66+AO66+AS66</f>
        <v>48200</v>
      </c>
      <c r="F66" s="37">
        <f t="shared" si="17"/>
        <v>8051.9488999999994</v>
      </c>
      <c r="G66" s="37">
        <f t="shared" ref="G66:H66" si="18">AY66+BC66+BE66+BG66+BI66+BK66+BM66</f>
        <v>16339.381600000001</v>
      </c>
      <c r="H66" s="37">
        <f t="shared" si="18"/>
        <v>9047.9069999999992</v>
      </c>
      <c r="I66" s="37">
        <v>23000</v>
      </c>
      <c r="J66" s="37">
        <v>5403.3329999999996</v>
      </c>
      <c r="K66" s="37">
        <v>0</v>
      </c>
      <c r="L66" s="37">
        <v>0</v>
      </c>
      <c r="M66" s="37">
        <v>13528</v>
      </c>
      <c r="N66" s="37">
        <v>2548.6158999999998</v>
      </c>
      <c r="O66" s="37">
        <v>3500</v>
      </c>
      <c r="P66" s="37">
        <v>772.73879999999997</v>
      </c>
      <c r="Q66" s="37">
        <v>990</v>
      </c>
      <c r="R66" s="37">
        <v>247.5</v>
      </c>
      <c r="S66" s="37">
        <v>180</v>
      </c>
      <c r="T66" s="37">
        <v>30.807099999999998</v>
      </c>
      <c r="U66" s="37">
        <v>100</v>
      </c>
      <c r="V66" s="37">
        <v>0</v>
      </c>
      <c r="W66" s="37">
        <v>1282</v>
      </c>
      <c r="X66" s="37">
        <v>484.45</v>
      </c>
      <c r="Y66" s="37">
        <v>630</v>
      </c>
      <c r="Z66" s="37">
        <v>399.8</v>
      </c>
      <c r="AA66" s="37">
        <v>2900</v>
      </c>
      <c r="AB66" s="37">
        <v>562.82000000000005</v>
      </c>
      <c r="AC66" s="37">
        <v>3900</v>
      </c>
      <c r="AD66" s="37">
        <v>370</v>
      </c>
      <c r="AE66" s="37">
        <v>0</v>
      </c>
      <c r="AF66" s="37">
        <v>0</v>
      </c>
      <c r="AG66" s="37">
        <v>5320</v>
      </c>
      <c r="AH66" s="37">
        <v>0</v>
      </c>
      <c r="AI66" s="37">
        <v>5320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1300</v>
      </c>
      <c r="AP66" s="37">
        <v>100</v>
      </c>
      <c r="AQ66" s="37">
        <f t="shared" ref="AQ66:AR66" si="19">AS66+AU66-BA66</f>
        <v>5052</v>
      </c>
      <c r="AR66" s="37">
        <f t="shared" si="19"/>
        <v>0</v>
      </c>
      <c r="AS66" s="37">
        <v>5052</v>
      </c>
      <c r="AT66" s="37">
        <v>0</v>
      </c>
      <c r="AU66" s="37">
        <v>0</v>
      </c>
      <c r="AV66" s="37">
        <v>0</v>
      </c>
      <c r="AW66" s="37">
        <v>4862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14840.5</v>
      </c>
      <c r="BD66" s="37">
        <v>9152.57</v>
      </c>
      <c r="BE66" s="37">
        <v>1498.8815999999999</v>
      </c>
      <c r="BF66" s="37">
        <v>0</v>
      </c>
      <c r="BG66" s="37">
        <v>0</v>
      </c>
      <c r="BH66" s="37">
        <v>0</v>
      </c>
      <c r="BI66" s="37">
        <v>0</v>
      </c>
      <c r="BJ66" s="37">
        <v>-104.663</v>
      </c>
      <c r="BK66" s="37">
        <v>0</v>
      </c>
      <c r="BL66" s="37">
        <v>0</v>
      </c>
      <c r="BM66" s="37">
        <v>0</v>
      </c>
      <c r="BN66" s="37">
        <v>0</v>
      </c>
    </row>
    <row r="67" spans="1:66" x14ac:dyDescent="0.3">
      <c r="A67" s="36"/>
      <c r="B67" s="39"/>
      <c r="C67" s="37">
        <f t="shared" ref="C67:D69" si="20">E67+G67-BA67</f>
        <v>0</v>
      </c>
      <c r="D67" s="37">
        <f t="shared" si="20"/>
        <v>0</v>
      </c>
      <c r="E67" s="37">
        <f t="shared" ref="E67:F69" si="21">I67+K67+M67+AE67+AG67+AK67+AO67+AS67</f>
        <v>0</v>
      </c>
      <c r="F67" s="37">
        <f t="shared" si="21"/>
        <v>0</v>
      </c>
      <c r="G67" s="37">
        <f t="shared" ref="G67:H69" si="22">AY67+BC67+BE67+BG67+BI67+BK67+BM67</f>
        <v>0</v>
      </c>
      <c r="H67" s="37">
        <f t="shared" si="22"/>
        <v>0</v>
      </c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>
        <f t="shared" ref="AQ67:AR69" si="23">AS67+AU67-BA67</f>
        <v>0</v>
      </c>
      <c r="AR67" s="37">
        <f t="shared" si="23"/>
        <v>0</v>
      </c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</row>
    <row r="68" spans="1:66" x14ac:dyDescent="0.3">
      <c r="A68" s="36"/>
      <c r="B68" s="39"/>
      <c r="C68" s="37">
        <f t="shared" si="20"/>
        <v>0</v>
      </c>
      <c r="D68" s="37">
        <f t="shared" si="20"/>
        <v>0</v>
      </c>
      <c r="E68" s="37">
        <f t="shared" si="21"/>
        <v>0</v>
      </c>
      <c r="F68" s="37">
        <f t="shared" si="21"/>
        <v>0</v>
      </c>
      <c r="G68" s="37">
        <f t="shared" si="22"/>
        <v>0</v>
      </c>
      <c r="H68" s="37">
        <f t="shared" si="22"/>
        <v>0</v>
      </c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>
        <f t="shared" si="23"/>
        <v>0</v>
      </c>
      <c r="AR68" s="37">
        <f t="shared" si="23"/>
        <v>0</v>
      </c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</row>
    <row r="69" spans="1:66" x14ac:dyDescent="0.3">
      <c r="A69" s="36"/>
      <c r="B69" s="39" t="s">
        <v>40</v>
      </c>
      <c r="C69" s="37">
        <f t="shared" si="20"/>
        <v>10777531.9772</v>
      </c>
      <c r="D69" s="37">
        <f t="shared" si="20"/>
        <v>1577715.0051</v>
      </c>
      <c r="E69" s="37">
        <f t="shared" si="21"/>
        <v>8572199.9024999999</v>
      </c>
      <c r="F69" s="37">
        <f t="shared" si="21"/>
        <v>1179093.2612999999</v>
      </c>
      <c r="G69" s="37">
        <f t="shared" si="22"/>
        <v>3250534.9232999999</v>
      </c>
      <c r="H69" s="37">
        <f t="shared" si="22"/>
        <v>432931.94819999987</v>
      </c>
      <c r="I69" s="37">
        <f>SUM(I10:I66)</f>
        <v>2245257.1670000004</v>
      </c>
      <c r="J69" s="37">
        <f t="shared" ref="J69:AP69" si="24">SUM(J10:J66)</f>
        <v>441665.50099999981</v>
      </c>
      <c r="K69" s="37">
        <f t="shared" si="24"/>
        <v>0</v>
      </c>
      <c r="L69" s="37">
        <f t="shared" si="24"/>
        <v>0</v>
      </c>
      <c r="M69" s="37">
        <f t="shared" si="24"/>
        <v>1992018.8332999989</v>
      </c>
      <c r="N69" s="37">
        <f t="shared" si="24"/>
        <v>276858.04790000001</v>
      </c>
      <c r="O69" s="37">
        <f t="shared" si="24"/>
        <v>254511.56769999999</v>
      </c>
      <c r="P69" s="37">
        <f t="shared" si="24"/>
        <v>65388.150299999987</v>
      </c>
      <c r="Q69" s="37">
        <f t="shared" si="24"/>
        <v>219470.86000000002</v>
      </c>
      <c r="R69" s="37">
        <f t="shared" si="24"/>
        <v>34019.807999999997</v>
      </c>
      <c r="S69" s="37">
        <f t="shared" si="24"/>
        <v>22584.3056</v>
      </c>
      <c r="T69" s="37">
        <f t="shared" si="24"/>
        <v>2935.1725000000001</v>
      </c>
      <c r="U69" s="37">
        <f t="shared" si="24"/>
        <v>19395</v>
      </c>
      <c r="V69" s="37">
        <f t="shared" si="24"/>
        <v>741.8</v>
      </c>
      <c r="W69" s="37">
        <f t="shared" si="24"/>
        <v>580988.9</v>
      </c>
      <c r="X69" s="37">
        <f t="shared" si="24"/>
        <v>92536.256000000023</v>
      </c>
      <c r="Y69" s="37">
        <f t="shared" si="24"/>
        <v>496587.71899999998</v>
      </c>
      <c r="Z69" s="37">
        <f t="shared" si="24"/>
        <v>85445.416000000012</v>
      </c>
      <c r="AA69" s="37">
        <f t="shared" si="24"/>
        <v>371757.6</v>
      </c>
      <c r="AB69" s="37">
        <f t="shared" si="24"/>
        <v>22825.735000000001</v>
      </c>
      <c r="AC69" s="37">
        <f t="shared" si="24"/>
        <v>402711.00000000006</v>
      </c>
      <c r="AD69" s="37">
        <f t="shared" si="24"/>
        <v>51091.338000000003</v>
      </c>
      <c r="AE69" s="37">
        <f t="shared" si="24"/>
        <v>0</v>
      </c>
      <c r="AF69" s="37">
        <f t="shared" si="24"/>
        <v>0</v>
      </c>
      <c r="AG69" s="37">
        <f t="shared" si="24"/>
        <v>2076085.2</v>
      </c>
      <c r="AH69" s="37">
        <f t="shared" si="24"/>
        <v>363913.89300000004</v>
      </c>
      <c r="AI69" s="37">
        <f t="shared" si="24"/>
        <v>2074385.2</v>
      </c>
      <c r="AJ69" s="37">
        <f t="shared" si="24"/>
        <v>363813.89300000004</v>
      </c>
      <c r="AK69" s="37">
        <f t="shared" si="24"/>
        <v>412354.12</v>
      </c>
      <c r="AL69" s="37">
        <f t="shared" si="24"/>
        <v>19226.223999999998</v>
      </c>
      <c r="AM69" s="37">
        <f t="shared" si="24"/>
        <v>47616.600000000006</v>
      </c>
      <c r="AN69" s="37">
        <f t="shared" si="24"/>
        <v>6779.7060000000001</v>
      </c>
      <c r="AO69" s="37">
        <f t="shared" si="24"/>
        <v>157264.5</v>
      </c>
      <c r="AP69" s="37">
        <f t="shared" si="24"/>
        <v>35517.4</v>
      </c>
      <c r="AQ69" s="37">
        <f t="shared" si="23"/>
        <v>644429.81799999997</v>
      </c>
      <c r="AR69" s="37">
        <f t="shared" si="23"/>
        <v>7601.9909999999873</v>
      </c>
      <c r="AS69" s="37">
        <f t="shared" ref="AS69:BN69" si="25">SUM(AS10:AS66)</f>
        <v>1689220.0822000001</v>
      </c>
      <c r="AT69" s="37">
        <f t="shared" si="25"/>
        <v>41912.19539999999</v>
      </c>
      <c r="AU69" s="37">
        <f t="shared" si="25"/>
        <v>412.58440000000002</v>
      </c>
      <c r="AV69" s="37">
        <f t="shared" si="25"/>
        <v>0</v>
      </c>
      <c r="AW69" s="37">
        <f t="shared" si="25"/>
        <v>1588023.6822000002</v>
      </c>
      <c r="AX69" s="37">
        <f t="shared" si="25"/>
        <v>37829.454400000002</v>
      </c>
      <c r="AY69" s="37">
        <f t="shared" si="25"/>
        <v>412.58440000000002</v>
      </c>
      <c r="AZ69" s="37">
        <f t="shared" si="25"/>
        <v>0</v>
      </c>
      <c r="BA69" s="37">
        <f t="shared" si="25"/>
        <v>1045202.8486000001</v>
      </c>
      <c r="BB69" s="37">
        <f t="shared" si="25"/>
        <v>34310.204400000002</v>
      </c>
      <c r="BC69" s="37">
        <f t="shared" si="25"/>
        <v>3181796.1113999998</v>
      </c>
      <c r="BD69" s="37">
        <f t="shared" si="25"/>
        <v>434496.6278999999</v>
      </c>
      <c r="BE69" s="37">
        <f t="shared" si="25"/>
        <v>467571.62770000007</v>
      </c>
      <c r="BF69" s="37">
        <f t="shared" si="25"/>
        <v>49441.163100000005</v>
      </c>
      <c r="BG69" s="37">
        <f t="shared" si="25"/>
        <v>6800</v>
      </c>
      <c r="BH69" s="37">
        <f t="shared" si="25"/>
        <v>0</v>
      </c>
      <c r="BI69" s="37">
        <f t="shared" si="25"/>
        <v>-1800</v>
      </c>
      <c r="BJ69" s="37">
        <f t="shared" si="25"/>
        <v>-2784.4952999999996</v>
      </c>
      <c r="BK69" s="37">
        <f t="shared" si="25"/>
        <v>-404245.40019999997</v>
      </c>
      <c r="BL69" s="37">
        <f t="shared" si="25"/>
        <v>-48221.347500000003</v>
      </c>
      <c r="BM69" s="37">
        <f t="shared" si="25"/>
        <v>0</v>
      </c>
      <c r="BN69" s="37">
        <f t="shared" si="25"/>
        <v>0</v>
      </c>
    </row>
  </sheetData>
  <protectedRanges>
    <protectedRange sqref="AS10:BN15 AS17:BN68 AT16:AV16 AX16:BB16 BD16 BF16:BN16" name="Range3"/>
    <protectedRange sqref="B67:B69" name="Range1"/>
    <protectedRange sqref="I10:AP15 AS69:BN69 I17:AP69 J16:N16 P16 R16:T16 V16 X16:AB16 AD16:AN16 AP16" name="Range2"/>
    <protectedRange sqref="B64:B65" name="Range1_1"/>
    <protectedRange sqref="B10:B66" name="Range1_1_1"/>
    <protectedRange sqref="I16" name="Range1_2"/>
    <protectedRange sqref="O16" name="Range2_1"/>
    <protectedRange sqref="Q16" name="Range2_2"/>
    <protectedRange sqref="U16" name="Range2_3"/>
    <protectedRange sqref="W16" name="Range2_4"/>
    <protectedRange sqref="AC16" name="Range2_3_1"/>
    <protectedRange sqref="AO16" name="Range2_4_1"/>
    <protectedRange sqref="AS16" name="Range3_1"/>
    <protectedRange sqref="AW16" name="Range3_2"/>
    <protectedRange sqref="BC16" name="Range3_3"/>
    <protectedRange sqref="BE16" name="Range3_4"/>
  </protectedRanges>
  <mergeCells count="52">
    <mergeCell ref="AY7:AZ7"/>
    <mergeCell ref="BA7:BB7"/>
    <mergeCell ref="BK7:BL7"/>
    <mergeCell ref="BM7:BN7"/>
    <mergeCell ref="A1:BN1"/>
    <mergeCell ref="BM2:BN2"/>
    <mergeCell ref="U7:V7"/>
    <mergeCell ref="W7:X7"/>
    <mergeCell ref="Y7:Z7"/>
    <mergeCell ref="AA7:AB7"/>
    <mergeCell ref="AC7:AD7"/>
    <mergeCell ref="AI7:AJ7"/>
    <mergeCell ref="BC6:BD7"/>
    <mergeCell ref="BE6:BF7"/>
    <mergeCell ref="C7:D7"/>
    <mergeCell ref="E7:F7"/>
    <mergeCell ref="G7:H7"/>
    <mergeCell ref="I7:J7"/>
    <mergeCell ref="K7:L7"/>
    <mergeCell ref="O7:P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AO6:AP7"/>
    <mergeCell ref="AQ6:AV6"/>
    <mergeCell ref="AW6:BB6"/>
    <mergeCell ref="AM7:AN7"/>
    <mergeCell ref="AQ7:AR7"/>
    <mergeCell ref="AS7:AT7"/>
    <mergeCell ref="A2:H2"/>
    <mergeCell ref="A3:A8"/>
    <mergeCell ref="B3:B8"/>
    <mergeCell ref="C3:H6"/>
    <mergeCell ref="I3:BB3"/>
    <mergeCell ref="M6:N7"/>
    <mergeCell ref="O6:AD6"/>
    <mergeCell ref="AE6:AF7"/>
    <mergeCell ref="AG6:AH7"/>
    <mergeCell ref="AU7:AV7"/>
    <mergeCell ref="Q7:R7"/>
    <mergeCell ref="S7:T7"/>
    <mergeCell ref="AI6:AJ6"/>
    <mergeCell ref="AK6:AL7"/>
    <mergeCell ref="AM6:AN6"/>
    <mergeCell ref="AW7:AX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Գործառնական 31.03.2021</vt:lpstr>
      <vt:lpstr>Տնտեսագիտական 31.03.2021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2021-04-12T11:45:38Z</dcterms:modified>
</cp:coreProperties>
</file>