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tabRatio="424"/>
  </bookViews>
  <sheets>
    <sheet name="Лист1" sheetId="1" r:id="rId1"/>
  </sheets>
  <definedNames>
    <definedName name="_xlnm.Print_Titles" localSheetId="0">Лист1!$A:$A</definedName>
  </definedNames>
  <calcPr calcId="124519"/>
</workbook>
</file>

<file path=xl/calcChain.xml><?xml version="1.0" encoding="utf-8"?>
<calcChain xmlns="http://schemas.openxmlformats.org/spreadsheetml/2006/main">
  <c r="T11" i="1"/>
  <c r="T10"/>
  <c r="T9"/>
  <c r="T12"/>
  <c r="T13"/>
  <c r="T14"/>
  <c r="T15"/>
  <c r="T16"/>
  <c r="T8"/>
  <c r="S18"/>
  <c r="N18" l="1"/>
  <c r="O18"/>
  <c r="P18"/>
  <c r="Q18"/>
  <c r="R18"/>
  <c r="T18" l="1"/>
  <c r="M18" l="1"/>
  <c r="L18"/>
  <c r="I11"/>
  <c r="K11" s="1"/>
  <c r="U11" s="1"/>
  <c r="D11"/>
  <c r="F8" l="1"/>
  <c r="J18" l="1"/>
  <c r="F9"/>
  <c r="G9" s="1"/>
  <c r="I9" s="1"/>
  <c r="K9" s="1"/>
  <c r="U9" s="1"/>
  <c r="F10"/>
  <c r="G10" s="1"/>
  <c r="I10" s="1"/>
  <c r="K10" s="1"/>
  <c r="U10" s="1"/>
  <c r="F11"/>
  <c r="F12"/>
  <c r="G12" s="1"/>
  <c r="I12" s="1"/>
  <c r="K12" s="1"/>
  <c r="U12" s="1"/>
  <c r="F13"/>
  <c r="G13" s="1"/>
  <c r="I13" s="1"/>
  <c r="K13" s="1"/>
  <c r="U13" s="1"/>
  <c r="F14"/>
  <c r="G14" s="1"/>
  <c r="I14" s="1"/>
  <c r="K14" s="1"/>
  <c r="U14" s="1"/>
  <c r="F15"/>
  <c r="G15" s="1"/>
  <c r="I15" s="1"/>
  <c r="K15" s="1"/>
  <c r="U15" s="1"/>
  <c r="F16"/>
  <c r="G16" s="1"/>
  <c r="I16" s="1"/>
  <c r="K16" s="1"/>
  <c r="U16" s="1"/>
  <c r="F17"/>
  <c r="G17" s="1"/>
  <c r="I17" s="1"/>
  <c r="K17" s="1"/>
  <c r="U17" s="1"/>
  <c r="G8"/>
  <c r="I8" s="1"/>
  <c r="G18" l="1"/>
  <c r="F18"/>
  <c r="H18"/>
  <c r="K8" l="1"/>
  <c r="U8" s="1"/>
  <c r="U18" s="1"/>
  <c r="I18" l="1"/>
  <c r="K18"/>
  <c r="E18"/>
  <c r="D18"/>
  <c r="C18" l="1"/>
</calcChain>
</file>

<file path=xl/sharedStrings.xml><?xml version="1.0" encoding="utf-8"?>
<sst xmlns="http://schemas.openxmlformats.org/spreadsheetml/2006/main" count="42" uniqueCount="42">
  <si>
    <t>հ/հ</t>
  </si>
  <si>
    <t>Մարզի անվանումը</t>
  </si>
  <si>
    <t>Ընդամենը</t>
  </si>
  <si>
    <t xml:space="preserve">հազար դրամ </t>
  </si>
  <si>
    <t>Պարտքի մարումը մինչև 01.01.13թ.</t>
  </si>
  <si>
    <t xml:space="preserve">Նախորդ տարիների ընթացքում կուտակված պարտքը </t>
  </si>
  <si>
    <t>Արագածոտն</t>
  </si>
  <si>
    <t>2013թ. 
պարտքի մարումը 
2013թ. ընթացքում</t>
  </si>
  <si>
    <t>ՏԵՂԵԿԱՆՔ</t>
  </si>
  <si>
    <t>ՀՀ  ՀԱՄԱՅՆՔՆԵՐԻ  /ԸՍՏ ՄԱՐԶԵՐԻ/    ԱՇԽԱՏԱՎԱՐՁԻ ԳԾՈՎ  ՊԱՐՏՔԵՐԻ  ՎԵՐԱԲԵՐՅԱԼ</t>
  </si>
  <si>
    <t>Արմավիր*</t>
  </si>
  <si>
    <t>Պարտքի մարումը մինչև 01.01.16թ.</t>
  </si>
  <si>
    <t>Ընդամենը նախորդ տարիների պարտքի մնացորդը
01.01.16թ. դրությամբ</t>
  </si>
  <si>
    <t>2015թ. պարտքը 01.01.16թ. դրությամբ</t>
  </si>
  <si>
    <t>Ընդամենը պարտքը 01.01.16թ. դրությամբ</t>
  </si>
  <si>
    <t xml:space="preserve">հաշվարկային </t>
  </si>
  <si>
    <t>փաստացի</t>
  </si>
  <si>
    <t>2016թ. պարտքը 15.05.16թ. դրությամբ</t>
  </si>
  <si>
    <t>2016թ. պարտքը 15.06.16թ. դրությամբ</t>
  </si>
  <si>
    <t>2016թ. պարտքը 01.07.16թ. դրությամբ</t>
  </si>
  <si>
    <t>2016թ. պարտքը 15.07.16թ. դրությամբ</t>
  </si>
  <si>
    <t>2016թ. պարտքը 15.09.16թ. դրությամբ</t>
  </si>
  <si>
    <t>Սյունիք</t>
  </si>
  <si>
    <t>Տավուշ*</t>
  </si>
  <si>
    <t xml:space="preserve">Լոռի* </t>
  </si>
  <si>
    <t>Կոտայք*</t>
  </si>
  <si>
    <t>2016թ· պարտքը 15.08.16թ. դրությամբ</t>
  </si>
  <si>
    <t>Արարատ</t>
  </si>
  <si>
    <t>Գեղարքունիք*</t>
  </si>
  <si>
    <t>Շիրակ</t>
  </si>
  <si>
    <t>15.12.2016թ.  դրությամբ</t>
  </si>
  <si>
    <t>2016թ. պարտքը 15.12.16թ. դրությամբ</t>
  </si>
  <si>
    <r>
      <t>*Հ</t>
    </r>
    <r>
      <rPr>
        <b/>
        <u/>
        <sz val="12"/>
        <rFont val="GHEA Grapalat"/>
        <family val="3"/>
      </rPr>
      <t>Հ Արմավիրի</t>
    </r>
    <r>
      <rPr>
        <b/>
        <sz val="12"/>
        <rFont val="GHEA Grapalat"/>
        <family val="3"/>
      </rPr>
      <t xml:space="preserve"> մարզի  համայնքների 2016թ. ընդամենը պարտք  դեկտեմբերի 15-ի դրությամբ  կազմում  է 20,939 հազ. դրամ: Պարտքեր են առկա` Ֆերիկ` 311.6 հազ. դրամ,  Ամասիա` 1,568.6  հազ. դրամ, Այգեշատ (Արմ.)` 557.4 հազ.դրամ,  Արգավանդ` 3,875 հազ.դրամ,  Լենուղի` 1,424 հազ.դրամ, Լուկաշին` 798.8  հազ. դրամ, Նալբանդյան` 450  հազ. դրամ, Նոր Արտագես` 307.9 հազ. դրամ, Ջանֆիդա` 866 հազ. դրամ,  Մյասնիկյան` 965.4 հազ. դրամ,   Արգինա` 1,832.9 հազ. դրամ, Վանանդ` 4,953 հազ. դրամ, Արտամետ` 1,230.9 հազ. դրամ:</t>
    </r>
  </si>
  <si>
    <r>
      <t>*</t>
    </r>
    <r>
      <rPr>
        <b/>
        <u/>
        <sz val="12"/>
        <rFont val="GHEA Grapalat"/>
        <family val="3"/>
      </rPr>
      <t>ՀՀ Գեղարքունիքի մ</t>
    </r>
    <r>
      <rPr>
        <b/>
        <sz val="12"/>
        <rFont val="GHEA Grapalat"/>
        <family val="3"/>
      </rPr>
      <t>արզի համայնքների  աշխատավարձի գծով պարտքը 2016թ. դեկտեմբերի 15-ի դրությամբ կազմում է 4,240.6  հազ. դրամ, որից`  1,267.8  հազ. դրամը` Ջաղացաձոր համայնքի պարտքն է, 2,053.6 հազ. դրամը`  Կախակն համայնքնի պարտքն է, 919.2 հազ. դրամը` Ազատ համայնքի պարտքն է (որից` 666.2 հազ. դրամը` ընթացիկ տարվա պարտքը):</t>
    </r>
  </si>
  <si>
    <t>*ՀՀ Տավուշի  մարզի Դիլիջան համայնքի 2016թ. ընթացիկ տարվա աշխատավարձի գծով  պարտքը դեկտեմբերի 15-ի դրությամբ կազմում է 9,287.8 հազ դրամ, որից  1,287.8 հազ. դրամը` Դիլիջան համայնքապետարանի (նախկին Խաչարձան գյուղապետարանի) պարտքն է, 8,000.0  հազ դրամը`  ՀՈԱԿ-ների  պարտքը:</t>
  </si>
  <si>
    <r>
      <t>*</t>
    </r>
    <r>
      <rPr>
        <b/>
        <u/>
        <sz val="11"/>
        <rFont val="GHEA Grapalat"/>
        <family val="3"/>
      </rPr>
      <t xml:space="preserve">ՀՀ Շիրակի </t>
    </r>
    <r>
      <rPr>
        <b/>
        <sz val="11"/>
        <rFont val="GHEA Grapalat"/>
        <family val="3"/>
      </rPr>
      <t>մարզի 2016թ. ընթացիկ տարվա աշխատավարձի գծով  պարտքը դեկտեմբերի 15-ի դրությամբ կազմում է 4,483 հազ դրամ, որից  2,779 հազ. դրամը`  Լուսաղբյուր համայնքի պարտքն է, 1,703.7հազ. դրամը` Հովունի համայնքի պարտքն է, 600 հազ. դրամը` Ամասիա համայնքի պարտքն է:</t>
    </r>
  </si>
  <si>
    <r>
      <t>*</t>
    </r>
    <r>
      <rPr>
        <b/>
        <u/>
        <sz val="12"/>
        <rFont val="GHEA Grapalat"/>
        <family val="3"/>
      </rPr>
      <t>ՀՀ Լոռու մարզի</t>
    </r>
    <r>
      <rPr>
        <b/>
        <sz val="12"/>
        <rFont val="GHEA Grapalat"/>
        <family val="3"/>
      </rPr>
      <t xml:space="preserve">  համայնքների 2016թ. պարտքը դեկտեմբերի  15-ի դրությամբ կազմոմ է` 21,422.5 հազ. դրամ,  որը Վանաձոր համայնքի ՀՈԱԿ-ների պարտքն է:</t>
    </r>
  </si>
  <si>
    <t>2016թ. հաշվարկային և փաստացի աշխատավարձերը 15.12.16թ. դրությամբ</t>
  </si>
  <si>
    <t>Ընդամենը պարտքը 15.12.16թ. դրությամբ</t>
  </si>
  <si>
    <t>Պարտքի մարումը 15.12.16թ.
դրությամբ</t>
  </si>
  <si>
    <t>Ընդամենը նախորդ տարիների պարտքի մնացորդը
15.12.16թ. դրությամբ</t>
  </si>
  <si>
    <t>Վայոց ձոր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</si>
</sst>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b/>
      <sz val="10"/>
      <name val="GHEA Grapalat"/>
      <family val="3"/>
    </font>
    <font>
      <b/>
      <sz val="11"/>
      <name val="GHEA Grapalat"/>
      <family val="3"/>
    </font>
    <font>
      <b/>
      <sz val="12"/>
      <name val="GHEA Grapalat"/>
      <family val="3"/>
    </font>
    <font>
      <b/>
      <u/>
      <sz val="12"/>
      <name val="GHEA Grapalat"/>
      <family val="3"/>
    </font>
    <font>
      <b/>
      <u/>
      <sz val="11"/>
      <name val="GHEA Grapalat"/>
      <family val="3"/>
    </font>
    <font>
      <b/>
      <sz val="10"/>
      <color indexed="8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3" fontId="3" fillId="0" borderId="0" xfId="0" applyNumberFormat="1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1" fillId="4" borderId="1" xfId="0" applyFon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Alignment="1">
      <alignment horizontal="left" vertical="center" wrapText="1"/>
    </xf>
    <xf numFmtId="3" fontId="1" fillId="0" borderId="0" xfId="0" applyNumberFormat="1" applyFont="1"/>
    <xf numFmtId="2" fontId="4" fillId="0" borderId="0" xfId="0" applyNumberFormat="1" applyFont="1" applyAlignment="1">
      <alignment horizontal="left" vertical="center" wrapText="1"/>
    </xf>
    <xf numFmtId="3" fontId="3" fillId="0" borderId="0" xfId="0" applyNumberFormat="1" applyFont="1" applyFill="1"/>
    <xf numFmtId="2" fontId="4" fillId="0" borderId="0" xfId="0" applyNumberFormat="1" applyFont="1" applyAlignment="1">
      <alignment horizontal="left" vertical="center" wrapText="1"/>
    </xf>
    <xf numFmtId="3" fontId="3" fillId="0" borderId="2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left" vertical="center" wrapText="1"/>
    </xf>
    <xf numFmtId="2" fontId="4" fillId="0" borderId="0" xfId="0" applyNumberFormat="1" applyFont="1" applyAlignment="1">
      <alignment horizontal="left" vertical="center" wrapText="1"/>
    </xf>
    <xf numFmtId="2" fontId="4" fillId="0" borderId="0" xfId="0" applyNumberFormat="1" applyFont="1" applyAlignment="1">
      <alignment horizontal="left" vertical="center" wrapText="1"/>
    </xf>
    <xf numFmtId="2" fontId="4" fillId="0" borderId="0" xfId="0" applyNumberFormat="1" applyFont="1" applyAlignment="1">
      <alignment horizontal="left" vertical="center" wrapText="1"/>
    </xf>
    <xf numFmtId="2" fontId="4" fillId="0" borderId="0" xfId="0" applyNumberFormat="1" applyFont="1" applyAlignment="1">
      <alignment horizontal="left" vertical="center" wrapText="1"/>
    </xf>
    <xf numFmtId="3" fontId="4" fillId="4" borderId="2" xfId="0" applyNumberFormat="1" applyFont="1" applyFill="1" applyBorder="1" applyAlignment="1">
      <alignment horizontal="right" vertical="center"/>
    </xf>
    <xf numFmtId="3" fontId="9" fillId="5" borderId="2" xfId="0" applyNumberFormat="1" applyFont="1" applyFill="1" applyBorder="1" applyAlignment="1">
      <alignment horizontal="right" vertical="center"/>
    </xf>
    <xf numFmtId="3" fontId="4" fillId="4" borderId="1" xfId="0" applyNumberFormat="1" applyFont="1" applyFill="1" applyBorder="1" applyAlignment="1">
      <alignment horizontal="right" vertical="center" wrapText="1"/>
    </xf>
    <xf numFmtId="0" fontId="6" fillId="4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2" fontId="6" fillId="0" borderId="0" xfId="0" applyNumberFormat="1" applyFont="1" applyAlignment="1">
      <alignment horizontal="left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4"/>
  <sheetViews>
    <sheetView tabSelected="1" workbookViewId="0">
      <pane xSplit="2" ySplit="7" topLeftCell="G8" activePane="bottomRight" state="frozen"/>
      <selection pane="topRight" activeCell="C1" sqref="C1"/>
      <selection pane="bottomLeft" activeCell="A8" sqref="A8"/>
      <selection pane="bottomRight" activeCell="B16" sqref="B16"/>
    </sheetView>
  </sheetViews>
  <sheetFormatPr defaultRowHeight="17.25"/>
  <cols>
    <col min="1" max="1" width="4.5703125" style="2" customWidth="1"/>
    <col min="2" max="2" width="14.28515625" style="2" customWidth="1"/>
    <col min="3" max="3" width="12" style="2" hidden="1" customWidth="1"/>
    <col min="4" max="4" width="12.140625" style="2" hidden="1" customWidth="1"/>
    <col min="5" max="5" width="11.42578125" style="2" hidden="1" customWidth="1"/>
    <col min="6" max="6" width="12.28515625" style="2" hidden="1" customWidth="1"/>
    <col min="7" max="7" width="12.42578125" style="2" customWidth="1"/>
    <col min="8" max="8" width="10.28515625" style="2" customWidth="1"/>
    <col min="9" max="9" width="11.140625" style="2" customWidth="1"/>
    <col min="10" max="10" width="11.7109375" style="2" customWidth="1"/>
    <col min="11" max="11" width="12.85546875" style="2" customWidth="1"/>
    <col min="12" max="12" width="13.42578125" style="2" customWidth="1"/>
    <col min="13" max="13" width="13.140625" style="6" customWidth="1"/>
    <col min="14" max="14" width="11.140625" style="2" hidden="1" customWidth="1"/>
    <col min="15" max="15" width="11" style="2" hidden="1" customWidth="1"/>
    <col min="16" max="16" width="11.28515625" style="2" hidden="1" customWidth="1"/>
    <col min="17" max="18" width="11.140625" style="2" hidden="1" customWidth="1"/>
    <col min="19" max="19" width="11.7109375" style="2" hidden="1" customWidth="1"/>
    <col min="20" max="20" width="12.42578125" style="2" customWidth="1"/>
    <col min="21" max="21" width="13.140625" style="2" customWidth="1"/>
    <col min="22" max="16384" width="9.140625" style="2"/>
  </cols>
  <sheetData>
    <row r="1" spans="1:22" ht="15.75" customHeight="1">
      <c r="A1" s="35" t="s">
        <v>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</row>
    <row r="2" spans="1:22" ht="17.25" customHeight="1">
      <c r="A2" s="35" t="s">
        <v>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spans="1:22" ht="16.5" customHeight="1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</row>
    <row r="4" spans="1:22" ht="15.75" customHeight="1">
      <c r="C4" s="3"/>
      <c r="D4" s="3"/>
      <c r="E4" s="3"/>
      <c r="F4" s="3"/>
      <c r="G4" s="3"/>
      <c r="H4" s="3"/>
      <c r="I4" s="3"/>
      <c r="J4" s="3"/>
      <c r="K4" s="11"/>
      <c r="L4" s="11"/>
      <c r="M4" s="36" t="s">
        <v>3</v>
      </c>
      <c r="N4" s="36"/>
      <c r="O4" s="36"/>
      <c r="P4" s="36"/>
      <c r="Q4" s="36"/>
      <c r="R4" s="36"/>
      <c r="S4" s="36"/>
      <c r="T4" s="36"/>
      <c r="U4" s="36"/>
    </row>
    <row r="5" spans="1:22" ht="65.25" customHeight="1">
      <c r="A5" s="38" t="s">
        <v>0</v>
      </c>
      <c r="B5" s="38" t="s">
        <v>1</v>
      </c>
      <c r="C5" s="15"/>
      <c r="D5" s="15"/>
      <c r="E5" s="15"/>
      <c r="F5" s="15"/>
      <c r="G5" s="38" t="s">
        <v>12</v>
      </c>
      <c r="H5" s="38" t="s">
        <v>13</v>
      </c>
      <c r="I5" s="40" t="s">
        <v>14</v>
      </c>
      <c r="J5" s="38" t="s">
        <v>39</v>
      </c>
      <c r="K5" s="38" t="s">
        <v>40</v>
      </c>
      <c r="L5" s="32" t="s">
        <v>37</v>
      </c>
      <c r="M5" s="33"/>
      <c r="N5" s="29" t="s">
        <v>17</v>
      </c>
      <c r="O5" s="29" t="s">
        <v>18</v>
      </c>
      <c r="P5" s="29" t="s">
        <v>19</v>
      </c>
      <c r="Q5" s="29" t="s">
        <v>20</v>
      </c>
      <c r="R5" s="29" t="s">
        <v>26</v>
      </c>
      <c r="S5" s="29" t="s">
        <v>21</v>
      </c>
      <c r="T5" s="29" t="s">
        <v>31</v>
      </c>
      <c r="U5" s="29" t="s">
        <v>38</v>
      </c>
    </row>
    <row r="6" spans="1:22" ht="29.25" customHeight="1">
      <c r="A6" s="39"/>
      <c r="B6" s="39"/>
      <c r="C6" s="16" t="s">
        <v>5</v>
      </c>
      <c r="D6" s="16" t="s">
        <v>4</v>
      </c>
      <c r="E6" s="17" t="s">
        <v>7</v>
      </c>
      <c r="F6" s="16" t="s">
        <v>11</v>
      </c>
      <c r="G6" s="39"/>
      <c r="H6" s="39"/>
      <c r="I6" s="41"/>
      <c r="J6" s="39"/>
      <c r="K6" s="39"/>
      <c r="L6" s="17" t="s">
        <v>15</v>
      </c>
      <c r="M6" s="18" t="s">
        <v>16</v>
      </c>
      <c r="N6" s="30"/>
      <c r="O6" s="30"/>
      <c r="P6" s="30"/>
      <c r="Q6" s="30"/>
      <c r="R6" s="30"/>
      <c r="S6" s="30"/>
      <c r="T6" s="30"/>
      <c r="U6" s="30"/>
    </row>
    <row r="7" spans="1:22" ht="6.75" customHeight="1">
      <c r="A7" s="4"/>
      <c r="B7" s="4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2" ht="27.95" customHeight="1">
      <c r="A8" s="1">
        <v>1</v>
      </c>
      <c r="B8" s="7" t="s">
        <v>6</v>
      </c>
      <c r="C8" s="8">
        <v>454776</v>
      </c>
      <c r="D8" s="8">
        <v>447028</v>
      </c>
      <c r="E8" s="8">
        <v>7748.2</v>
      </c>
      <c r="F8" s="8">
        <f>D8+E8</f>
        <v>454776.2</v>
      </c>
      <c r="G8" s="8">
        <f>C8-F8</f>
        <v>-0.20000000001164153</v>
      </c>
      <c r="H8" s="8">
        <v>0</v>
      </c>
      <c r="I8" s="8">
        <f>G8+H8</f>
        <v>-0.20000000001164153</v>
      </c>
      <c r="J8" s="8">
        <v>0</v>
      </c>
      <c r="K8" s="8">
        <f>I8-J8</f>
        <v>-0.20000000001164153</v>
      </c>
      <c r="L8" s="8">
        <v>1932969.1333333333</v>
      </c>
      <c r="M8" s="8">
        <v>1932969.1333333333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f>L8-M8</f>
        <v>0</v>
      </c>
      <c r="U8" s="8">
        <f t="shared" ref="U8:U17" si="0">K8+T8</f>
        <v>-0.20000000001164153</v>
      </c>
    </row>
    <row r="9" spans="1:22" ht="27.95" customHeight="1">
      <c r="A9" s="1">
        <v>2</v>
      </c>
      <c r="B9" s="7" t="s">
        <v>27</v>
      </c>
      <c r="C9" s="8">
        <v>9926</v>
      </c>
      <c r="D9" s="8">
        <v>9926</v>
      </c>
      <c r="E9" s="8">
        <v>0</v>
      </c>
      <c r="F9" s="8">
        <f t="shared" ref="F9:F17" si="1">D9+E9</f>
        <v>9926</v>
      </c>
      <c r="G9" s="8">
        <f t="shared" ref="G9:G17" si="2">C9-F9</f>
        <v>0</v>
      </c>
      <c r="H9" s="8">
        <v>0</v>
      </c>
      <c r="I9" s="8">
        <f t="shared" ref="I9:I17" si="3">G9+H9</f>
        <v>0</v>
      </c>
      <c r="J9" s="8">
        <v>0</v>
      </c>
      <c r="K9" s="8">
        <f t="shared" ref="K9:K17" si="4">I9-J9</f>
        <v>0</v>
      </c>
      <c r="L9" s="8">
        <v>3489049.4349999996</v>
      </c>
      <c r="M9" s="8">
        <v>3489049.4349999996</v>
      </c>
      <c r="N9" s="8">
        <v>0</v>
      </c>
      <c r="O9" s="8">
        <v>0</v>
      </c>
      <c r="P9" s="8">
        <v>0</v>
      </c>
      <c r="Q9" s="8">
        <v>0</v>
      </c>
      <c r="R9" s="8">
        <v>1610.6999999997206</v>
      </c>
      <c r="S9" s="8">
        <v>719.5</v>
      </c>
      <c r="T9" s="8">
        <f t="shared" ref="T9:T16" si="5">L9-M9</f>
        <v>0</v>
      </c>
      <c r="U9" s="8">
        <f t="shared" si="0"/>
        <v>0</v>
      </c>
    </row>
    <row r="10" spans="1:22" s="6" customFormat="1" ht="28.5" customHeight="1">
      <c r="A10" s="1">
        <v>3</v>
      </c>
      <c r="B10" s="7" t="s">
        <v>10</v>
      </c>
      <c r="C10" s="8">
        <v>348474</v>
      </c>
      <c r="D10" s="8">
        <v>344260.7</v>
      </c>
      <c r="E10" s="8">
        <v>4213.3999999999996</v>
      </c>
      <c r="F10" s="8">
        <f t="shared" si="1"/>
        <v>348474.10000000003</v>
      </c>
      <c r="G10" s="8">
        <f t="shared" si="2"/>
        <v>-0.1000000000349246</v>
      </c>
      <c r="H10" s="8">
        <v>9955.2000000000007</v>
      </c>
      <c r="I10" s="8">
        <f t="shared" si="3"/>
        <v>9955.0999999999658</v>
      </c>
      <c r="J10" s="8">
        <v>9743.4</v>
      </c>
      <c r="K10" s="8">
        <f t="shared" si="4"/>
        <v>211.69999999996617</v>
      </c>
      <c r="L10" s="25">
        <v>3591481.8000000012</v>
      </c>
      <c r="M10" s="25">
        <v>3570634.600000001</v>
      </c>
      <c r="N10" s="8">
        <v>31257.599999999999</v>
      </c>
      <c r="O10" s="8">
        <v>35023.1</v>
      </c>
      <c r="P10" s="8">
        <v>43658.599999999991</v>
      </c>
      <c r="Q10" s="8">
        <v>35939.999999999993</v>
      </c>
      <c r="R10" s="8">
        <v>32186.399999999441</v>
      </c>
      <c r="S10" s="8">
        <v>30236.5</v>
      </c>
      <c r="T10" s="8">
        <f t="shared" si="5"/>
        <v>20847.200000000186</v>
      </c>
      <c r="U10" s="8">
        <f t="shared" si="0"/>
        <v>21058.900000000154</v>
      </c>
    </row>
    <row r="11" spans="1:22" s="6" customFormat="1" ht="29.25" customHeight="1">
      <c r="A11" s="1">
        <v>4</v>
      </c>
      <c r="B11" s="7" t="s">
        <v>28</v>
      </c>
      <c r="C11" s="8">
        <v>590217</v>
      </c>
      <c r="D11" s="8">
        <f>530063+7551</f>
        <v>537614</v>
      </c>
      <c r="E11" s="8">
        <v>23800.5</v>
      </c>
      <c r="F11" s="8">
        <f t="shared" si="1"/>
        <v>561414.5</v>
      </c>
      <c r="G11" s="8">
        <v>8395.3000000000029</v>
      </c>
      <c r="H11" s="8">
        <v>0</v>
      </c>
      <c r="I11" s="8">
        <f t="shared" si="3"/>
        <v>8395.3000000000029</v>
      </c>
      <c r="J11" s="8">
        <v>4820.9000000000005</v>
      </c>
      <c r="K11" s="8">
        <f t="shared" si="4"/>
        <v>3574.4000000000024</v>
      </c>
      <c r="L11" s="8">
        <v>2289231.9000000008</v>
      </c>
      <c r="M11" s="8">
        <v>2288565.5000000009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f t="shared" si="5"/>
        <v>666.39999999990687</v>
      </c>
      <c r="U11" s="8">
        <f t="shared" si="0"/>
        <v>4240.7999999999092</v>
      </c>
    </row>
    <row r="12" spans="1:22" s="6" customFormat="1" ht="27.95" customHeight="1">
      <c r="A12" s="1">
        <v>5</v>
      </c>
      <c r="B12" s="7" t="s">
        <v>24</v>
      </c>
      <c r="C12" s="8">
        <v>100126</v>
      </c>
      <c r="D12" s="8">
        <v>100126</v>
      </c>
      <c r="E12" s="8">
        <v>0</v>
      </c>
      <c r="F12" s="8">
        <f t="shared" si="1"/>
        <v>100126</v>
      </c>
      <c r="G12" s="8">
        <f t="shared" si="2"/>
        <v>0</v>
      </c>
      <c r="H12" s="8">
        <v>49890.832000000053</v>
      </c>
      <c r="I12" s="8">
        <f t="shared" si="3"/>
        <v>49890.832000000053</v>
      </c>
      <c r="J12" s="8">
        <v>49891</v>
      </c>
      <c r="K12" s="8">
        <f t="shared" si="4"/>
        <v>-0.16799999994691461</v>
      </c>
      <c r="L12" s="8">
        <v>3534775.5139999981</v>
      </c>
      <c r="M12" s="8">
        <v>3513352.9649999985</v>
      </c>
      <c r="N12" s="8">
        <v>93270.491999999998</v>
      </c>
      <c r="O12" s="8">
        <v>110547.99800000005</v>
      </c>
      <c r="P12" s="8">
        <v>137861.79300000006</v>
      </c>
      <c r="Q12" s="8">
        <v>129290.39299999969</v>
      </c>
      <c r="R12" s="8">
        <v>167629.87400000053</v>
      </c>
      <c r="S12" s="8">
        <v>186142.4000000013</v>
      </c>
      <c r="T12" s="8">
        <f t="shared" si="5"/>
        <v>21422.54899999965</v>
      </c>
      <c r="U12" s="8">
        <f t="shared" si="0"/>
        <v>21422.380999999703</v>
      </c>
      <c r="V12" s="13"/>
    </row>
    <row r="13" spans="1:22" s="6" customFormat="1" ht="27.95" customHeight="1">
      <c r="A13" s="1">
        <v>6</v>
      </c>
      <c r="B13" s="7" t="s">
        <v>25</v>
      </c>
      <c r="C13" s="8">
        <v>72517</v>
      </c>
      <c r="D13" s="8">
        <v>72517</v>
      </c>
      <c r="E13" s="8">
        <v>0</v>
      </c>
      <c r="F13" s="8">
        <f t="shared" si="1"/>
        <v>72517</v>
      </c>
      <c r="G13" s="8">
        <f t="shared" si="2"/>
        <v>0</v>
      </c>
      <c r="H13" s="8">
        <v>0</v>
      </c>
      <c r="I13" s="8">
        <f t="shared" si="3"/>
        <v>0</v>
      </c>
      <c r="J13" s="8">
        <v>0</v>
      </c>
      <c r="K13" s="8">
        <f t="shared" si="4"/>
        <v>0</v>
      </c>
      <c r="L13" s="26">
        <v>4729773.0018542539</v>
      </c>
      <c r="M13" s="8">
        <v>4729773.0018542539</v>
      </c>
      <c r="N13" s="8">
        <v>0</v>
      </c>
      <c r="O13" s="8">
        <v>82802.881000000008</v>
      </c>
      <c r="P13" s="8">
        <v>133658.63299999991</v>
      </c>
      <c r="Q13" s="8">
        <v>133658.63299999991</v>
      </c>
      <c r="R13" s="8">
        <v>80709.000000000931</v>
      </c>
      <c r="S13" s="8">
        <v>54011.828571428079</v>
      </c>
      <c r="T13" s="8">
        <f t="shared" si="5"/>
        <v>0</v>
      </c>
      <c r="U13" s="8">
        <f t="shared" si="0"/>
        <v>0</v>
      </c>
    </row>
    <row r="14" spans="1:22" s="6" customFormat="1" ht="27.95" customHeight="1">
      <c r="A14" s="1">
        <v>7</v>
      </c>
      <c r="B14" s="7" t="s">
        <v>29</v>
      </c>
      <c r="C14" s="8">
        <v>495578</v>
      </c>
      <c r="D14" s="8">
        <v>462433.9</v>
      </c>
      <c r="E14" s="8">
        <v>33144.199999999997</v>
      </c>
      <c r="F14" s="8">
        <f t="shared" si="1"/>
        <v>495578.10000000003</v>
      </c>
      <c r="G14" s="8">
        <f t="shared" si="2"/>
        <v>-0.1000000000349246</v>
      </c>
      <c r="H14" s="8">
        <v>0</v>
      </c>
      <c r="I14" s="8">
        <f t="shared" si="3"/>
        <v>-0.1000000000349246</v>
      </c>
      <c r="J14" s="8">
        <v>0</v>
      </c>
      <c r="K14" s="8">
        <f t="shared" si="4"/>
        <v>-0.1000000000349246</v>
      </c>
      <c r="L14" s="8">
        <v>3759455.2000000011</v>
      </c>
      <c r="M14" s="8">
        <v>3754972.5000000009</v>
      </c>
      <c r="N14" s="8">
        <v>821.09999999999991</v>
      </c>
      <c r="O14" s="8">
        <v>1044.6999999999998</v>
      </c>
      <c r="P14" s="24">
        <v>38432.69999999991</v>
      </c>
      <c r="Q14" s="8">
        <v>957.80000000004657</v>
      </c>
      <c r="R14" s="8">
        <v>0</v>
      </c>
      <c r="S14" s="8">
        <v>0</v>
      </c>
      <c r="T14" s="8">
        <f t="shared" si="5"/>
        <v>4482.7000000001863</v>
      </c>
      <c r="U14" s="8">
        <f t="shared" si="0"/>
        <v>4482.6000000001513</v>
      </c>
    </row>
    <row r="15" spans="1:22" s="6" customFormat="1" ht="27.95" customHeight="1">
      <c r="A15" s="1">
        <v>8</v>
      </c>
      <c r="B15" s="7" t="s">
        <v>22</v>
      </c>
      <c r="C15" s="8">
        <v>126214</v>
      </c>
      <c r="D15" s="8">
        <v>126214.3</v>
      </c>
      <c r="E15" s="8">
        <v>0</v>
      </c>
      <c r="F15" s="8">
        <f t="shared" si="1"/>
        <v>126214.3</v>
      </c>
      <c r="G15" s="8">
        <f t="shared" si="2"/>
        <v>-0.30000000000291038</v>
      </c>
      <c r="H15" s="8">
        <v>0</v>
      </c>
      <c r="I15" s="8">
        <f t="shared" si="3"/>
        <v>-0.30000000000291038</v>
      </c>
      <c r="J15" s="8">
        <v>0</v>
      </c>
      <c r="K15" s="8">
        <f t="shared" si="4"/>
        <v>-0.30000000000291038</v>
      </c>
      <c r="L15" s="8">
        <v>2621802.5560000008</v>
      </c>
      <c r="M15" s="8">
        <v>2621802.5560000008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f t="shared" si="5"/>
        <v>0</v>
      </c>
      <c r="U15" s="8">
        <f t="shared" si="0"/>
        <v>-0.30000000000291038</v>
      </c>
    </row>
    <row r="16" spans="1:22" s="6" customFormat="1" ht="27.95" customHeight="1">
      <c r="A16" s="1">
        <v>9</v>
      </c>
      <c r="B16" s="7" t="s">
        <v>41</v>
      </c>
      <c r="C16" s="8">
        <v>115277</v>
      </c>
      <c r="D16" s="8">
        <v>115277</v>
      </c>
      <c r="E16" s="8">
        <v>0</v>
      </c>
      <c r="F16" s="8">
        <f t="shared" si="1"/>
        <v>115277</v>
      </c>
      <c r="G16" s="8">
        <f t="shared" si="2"/>
        <v>0</v>
      </c>
      <c r="H16" s="8">
        <v>0</v>
      </c>
      <c r="I16" s="8">
        <f t="shared" si="3"/>
        <v>0</v>
      </c>
      <c r="J16" s="8">
        <v>0</v>
      </c>
      <c r="K16" s="8">
        <f t="shared" si="4"/>
        <v>0</v>
      </c>
      <c r="L16" s="8">
        <v>888073.9</v>
      </c>
      <c r="M16" s="8">
        <v>888073.9</v>
      </c>
      <c r="N16" s="8">
        <v>16034</v>
      </c>
      <c r="O16" s="8">
        <v>28066.100000000006</v>
      </c>
      <c r="P16" s="8">
        <v>27131.300000000003</v>
      </c>
      <c r="Q16" s="8">
        <v>27131.300000000003</v>
      </c>
      <c r="R16" s="8">
        <v>8633.5999999999767</v>
      </c>
      <c r="S16" s="8">
        <v>27540.099999999977</v>
      </c>
      <c r="T16" s="8">
        <f t="shared" si="5"/>
        <v>0</v>
      </c>
      <c r="U16" s="8">
        <f t="shared" si="0"/>
        <v>0</v>
      </c>
    </row>
    <row r="17" spans="1:21" s="6" customFormat="1" ht="27.95" customHeight="1">
      <c r="A17" s="1">
        <v>10</v>
      </c>
      <c r="B17" s="7" t="s">
        <v>23</v>
      </c>
      <c r="C17" s="8">
        <v>22202</v>
      </c>
      <c r="D17" s="8">
        <v>22201.8</v>
      </c>
      <c r="E17" s="8">
        <v>0</v>
      </c>
      <c r="F17" s="8">
        <f t="shared" si="1"/>
        <v>22201.8</v>
      </c>
      <c r="G17" s="8">
        <f t="shared" si="2"/>
        <v>0.2000000000007276</v>
      </c>
      <c r="H17" s="8">
        <v>0</v>
      </c>
      <c r="I17" s="8">
        <f t="shared" si="3"/>
        <v>0.2000000000007276</v>
      </c>
      <c r="J17" s="8">
        <v>0</v>
      </c>
      <c r="K17" s="8">
        <f t="shared" si="4"/>
        <v>0.2000000000007276</v>
      </c>
      <c r="L17" s="8">
        <v>2094836.2000000002</v>
      </c>
      <c r="M17" s="8">
        <v>2085548.4000000004</v>
      </c>
      <c r="N17" s="8">
        <v>38293.500000000015</v>
      </c>
      <c r="O17" s="8">
        <v>42740.5</v>
      </c>
      <c r="P17" s="8">
        <v>40262.100000000006</v>
      </c>
      <c r="Q17" s="8">
        <v>40262.100000000006</v>
      </c>
      <c r="R17" s="8">
        <v>35443.300000000047</v>
      </c>
      <c r="S17" s="8">
        <v>34742.799999999814</v>
      </c>
      <c r="T17" s="8">
        <v>9287.7999999999884</v>
      </c>
      <c r="U17" s="8">
        <f t="shared" si="0"/>
        <v>9287.9999999999891</v>
      </c>
    </row>
    <row r="18" spans="1:21" ht="33" customHeight="1">
      <c r="A18" s="37" t="s">
        <v>2</v>
      </c>
      <c r="B18" s="37"/>
      <c r="C18" s="9">
        <f t="shared" ref="C18:U18" si="6">SUM(C8:C17)</f>
        <v>2335307</v>
      </c>
      <c r="D18" s="9">
        <f t="shared" si="6"/>
        <v>2237598.6999999997</v>
      </c>
      <c r="E18" s="9">
        <f t="shared" si="6"/>
        <v>68906.299999999988</v>
      </c>
      <c r="F18" s="9">
        <f t="shared" si="6"/>
        <v>2306505</v>
      </c>
      <c r="G18" s="9">
        <f t="shared" si="6"/>
        <v>8394.7999999999192</v>
      </c>
      <c r="H18" s="9">
        <f t="shared" si="6"/>
        <v>59846.03200000005</v>
      </c>
      <c r="I18" s="9">
        <f t="shared" si="6"/>
        <v>68240.831999999966</v>
      </c>
      <c r="J18" s="9">
        <f t="shared" si="6"/>
        <v>64455.3</v>
      </c>
      <c r="K18" s="9">
        <f t="shared" si="6"/>
        <v>3785.5319999999729</v>
      </c>
      <c r="L18" s="9">
        <f t="shared" si="6"/>
        <v>28931448.640187588</v>
      </c>
      <c r="M18" s="9">
        <f t="shared" si="6"/>
        <v>28874741.991187587</v>
      </c>
      <c r="N18" s="9">
        <f t="shared" si="6"/>
        <v>179676.69200000004</v>
      </c>
      <c r="O18" s="9">
        <f t="shared" si="6"/>
        <v>300225.2790000001</v>
      </c>
      <c r="P18" s="9">
        <f t="shared" si="6"/>
        <v>421005.12599999981</v>
      </c>
      <c r="Q18" s="9">
        <f t="shared" si="6"/>
        <v>367240.22599999967</v>
      </c>
      <c r="R18" s="9">
        <f t="shared" si="6"/>
        <v>326212.87400000065</v>
      </c>
      <c r="S18" s="9">
        <f t="shared" si="6"/>
        <v>333393.12857142917</v>
      </c>
      <c r="T18" s="9">
        <f t="shared" si="6"/>
        <v>56706.648999999918</v>
      </c>
      <c r="U18" s="9">
        <f t="shared" si="6"/>
        <v>60492.180999999895</v>
      </c>
    </row>
    <row r="19" spans="1:21" ht="18" customHeight="1">
      <c r="B19" s="10"/>
      <c r="C19" s="10"/>
      <c r="D19" s="10"/>
      <c r="E19" s="10"/>
      <c r="F19" s="10"/>
      <c r="G19" s="10"/>
      <c r="H19" s="10"/>
      <c r="I19" s="10"/>
      <c r="J19" s="10"/>
      <c r="K19" s="14"/>
      <c r="L19" s="14"/>
      <c r="M19" s="14"/>
      <c r="N19" s="19"/>
      <c r="O19" s="20"/>
      <c r="P19" s="21"/>
      <c r="Q19" s="22"/>
      <c r="R19" s="23"/>
      <c r="S19" s="23"/>
      <c r="T19" s="23"/>
      <c r="U19" s="10"/>
    </row>
    <row r="20" spans="1:21" ht="27.75" customHeight="1">
      <c r="B20" s="12"/>
      <c r="C20" s="12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9"/>
      <c r="O20" s="20"/>
      <c r="P20" s="21"/>
      <c r="Q20" s="22"/>
      <c r="R20" s="23"/>
      <c r="S20" s="23"/>
      <c r="T20" s="23"/>
      <c r="U20" s="12"/>
    </row>
    <row r="21" spans="1:21" ht="42" customHeight="1">
      <c r="B21" s="12"/>
      <c r="C21" s="12"/>
      <c r="D21" s="12"/>
      <c r="E21" s="12"/>
      <c r="F21" s="12"/>
      <c r="G21" s="12"/>
      <c r="H21" s="12"/>
      <c r="I21" s="12"/>
      <c r="J21" s="12"/>
      <c r="K21" s="14"/>
      <c r="L21" s="14"/>
      <c r="M21" s="14"/>
      <c r="N21" s="19"/>
      <c r="O21" s="20"/>
      <c r="P21" s="21"/>
      <c r="Q21" s="22"/>
      <c r="R21" s="23"/>
      <c r="S21" s="23"/>
      <c r="T21" s="23"/>
      <c r="U21" s="12"/>
    </row>
    <row r="22" spans="1:21" ht="15" customHeight="1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4"/>
      <c r="M22" s="12"/>
      <c r="N22" s="19"/>
      <c r="O22" s="20"/>
      <c r="P22" s="21"/>
      <c r="Q22" s="22"/>
      <c r="R22" s="23"/>
      <c r="S22" s="23"/>
      <c r="T22" s="23"/>
      <c r="U22" s="12"/>
    </row>
    <row r="24" spans="1:21" ht="24" customHeight="1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</row>
    <row r="25" spans="1:21" ht="134.25" customHeight="1">
      <c r="B25" s="31" t="s">
        <v>32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</row>
    <row r="26" spans="1:21" ht="18.75" customHeight="1">
      <c r="B26" s="34" t="s">
        <v>33</v>
      </c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</row>
    <row r="27" spans="1:21" ht="78" customHeight="1"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</row>
    <row r="28" spans="1:21" ht="23.25" customHeight="1"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</row>
    <row r="29" spans="1:21" ht="50.25" customHeight="1">
      <c r="B29" s="31" t="s">
        <v>36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</row>
    <row r="30" spans="1:21" ht="12.75" customHeight="1"/>
    <row r="31" spans="1:21" ht="72.75" customHeight="1">
      <c r="B31" s="28" t="s">
        <v>35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</row>
    <row r="32" spans="1:21" ht="13.5" customHeight="1"/>
    <row r="33" spans="2:21" ht="13.5" customHeight="1"/>
    <row r="34" spans="2:21" ht="70.5" customHeight="1">
      <c r="B34" s="28" t="s">
        <v>34</v>
      </c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</row>
  </sheetData>
  <mergeCells count="27">
    <mergeCell ref="A1:U1"/>
    <mergeCell ref="A2:U2"/>
    <mergeCell ref="A3:U3"/>
    <mergeCell ref="M4:U4"/>
    <mergeCell ref="A18:B18"/>
    <mergeCell ref="G5:G6"/>
    <mergeCell ref="H5:H6"/>
    <mergeCell ref="I5:I6"/>
    <mergeCell ref="J5:J6"/>
    <mergeCell ref="K5:K6"/>
    <mergeCell ref="B5:B6"/>
    <mergeCell ref="A5:A6"/>
    <mergeCell ref="T5:T6"/>
    <mergeCell ref="R5:R6"/>
    <mergeCell ref="S5:S6"/>
    <mergeCell ref="B34:U34"/>
    <mergeCell ref="O5:O6"/>
    <mergeCell ref="B25:U25"/>
    <mergeCell ref="Q5:Q6"/>
    <mergeCell ref="P5:P6"/>
    <mergeCell ref="L5:M5"/>
    <mergeCell ref="U5:U6"/>
    <mergeCell ref="N5:N6"/>
    <mergeCell ref="B26:U27"/>
    <mergeCell ref="B29:U29"/>
    <mergeCell ref="B24:U24"/>
    <mergeCell ref="B31:U31"/>
  </mergeCells>
  <pageMargins left="0.51" right="0.05" top="0.17" bottom="0.18" header="0.17" footer="0.18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2016-12-19T05:27:28Z</dcterms:modified>
</cp:coreProperties>
</file>