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25" windowWidth="20115" windowHeight="7815"/>
  </bookViews>
  <sheets>
    <sheet name="HAVELVAC2" sheetId="2" r:id="rId1"/>
  </sheets>
  <definedNames>
    <definedName name="_Hlk226693269" localSheetId="0">HAVELVAC2!$B$26</definedName>
  </definedNames>
  <calcPr calcId="144525"/>
</workbook>
</file>

<file path=xl/calcChain.xml><?xml version="1.0" encoding="utf-8"?>
<calcChain xmlns="http://schemas.openxmlformats.org/spreadsheetml/2006/main">
  <c r="C60" i="2" l="1"/>
  <c r="E17" i="2" l="1"/>
  <c r="E10" i="2"/>
  <c r="C98" i="2" l="1"/>
  <c r="C110" i="2" l="1"/>
  <c r="C25" i="2" l="1"/>
  <c r="C124" i="2" l="1"/>
  <c r="C122" i="2"/>
  <c r="C114" i="2"/>
  <c r="C90" i="2"/>
  <c r="C86" i="2"/>
  <c r="C79" i="2"/>
  <c r="C54" i="2"/>
  <c r="C51" i="2"/>
  <c r="C44" i="2"/>
  <c r="C32" i="2"/>
  <c r="C123" i="2"/>
  <c r="C17" i="2"/>
  <c r="C10" i="2"/>
  <c r="C120" i="2" l="1"/>
  <c r="C115" i="2"/>
  <c r="C118" i="2" l="1"/>
  <c r="C119" i="2" s="1"/>
</calcChain>
</file>

<file path=xl/sharedStrings.xml><?xml version="1.0" encoding="utf-8"?>
<sst xmlns="http://schemas.openxmlformats.org/spreadsheetml/2006/main" count="237" uniqueCount="139">
  <si>
    <t>Ֆինանսավորման աղբյուրը</t>
  </si>
  <si>
    <t>Ընդամենը</t>
  </si>
  <si>
    <t>Կրթություն</t>
  </si>
  <si>
    <t>Ճանապարհաշինություն</t>
  </si>
  <si>
    <t>Սոցիալական պաշտպանություն</t>
  </si>
  <si>
    <t>Արտակարգ իրավիճակներից բնակչության և տարածքների պաշտպանություն</t>
  </si>
  <si>
    <t>Ծանոթություն</t>
  </si>
  <si>
    <t>Մարզային նշանակության ավտոճանապարհների ձմեռային պահպանում, ընթացիկ պահպանում և շահագործում</t>
  </si>
  <si>
    <t>ՀՀ պետական բյուջե</t>
  </si>
  <si>
    <t>Միջպետական և հանրապետական նշանակության ավտոճանապարհների ձմեռային պահպանում, ընթացիկ պահպանում և շահագործում</t>
  </si>
  <si>
    <t>համայնքային բյուջեներ</t>
  </si>
  <si>
    <t>Կոտայքի մարզում կենտրոնացված աղբավայրի կառուցում</t>
  </si>
  <si>
    <t>Փողոցների լուսավորության անցկացում</t>
  </si>
  <si>
    <t xml:space="preserve">Առևտրի և սպասարկման օբյեկտների կառուցում </t>
  </si>
  <si>
    <t>Հանգստի գոտիների հիմնում</t>
  </si>
  <si>
    <t>Հյուրանոցային և ռեստորանային համալիրների կառուցում</t>
  </si>
  <si>
    <t>Համայնքների ջրամատակարարման  և ջրահեռացման համակարգերի բարելավում</t>
  </si>
  <si>
    <t>Խաղահրապարակների, զբոսայգիների կառուցում</t>
  </si>
  <si>
    <t>&lt;&lt;Գազպրոմ Արմենիա&gt;&gt;ՓԲԸ</t>
  </si>
  <si>
    <t>Միջոցառման  համառոտ բովանդակությունը</t>
  </si>
  <si>
    <t>Էներգետիկա</t>
  </si>
  <si>
    <t>&lt;&lt;Բարձրավոլտ էլեկտրացանցեր&gt;&gt;   ՓԲԸ</t>
  </si>
  <si>
    <t>Վերակառուցման և զարգացման եվրոպական բանկ</t>
  </si>
  <si>
    <t>Զոհված կամ հաշմանդամ դարձած զինծառայողների ընտանիքներին բնակարանով ապահովում</t>
  </si>
  <si>
    <t>Մարզում մշակութային միջոցառումների կազմակերպում</t>
  </si>
  <si>
    <t>Հեղեղատարների  մաքրման և նորոգման աշխատանքներ</t>
  </si>
  <si>
    <t>Ներհամայնքային ճանապարհների բարեկարգում</t>
  </si>
  <si>
    <t>Ընտանիքի կենսամակարդակի բարձրացմանն ուղղված նպաստներ</t>
  </si>
  <si>
    <t>Կրթական ծառայությունների մատուցում</t>
  </si>
  <si>
    <t>Մարզպետարանի ենթակայության առողջապահական հաստատությունների կողմից մատուցվող ծառայություններ</t>
  </si>
  <si>
    <t xml:space="preserve">Արտադրական ձեռնարկությունների հիմնում, ընդլայնում  </t>
  </si>
  <si>
    <t>Առողջապահություն</t>
  </si>
  <si>
    <t>Էլեկտրահաղորդման օդային գծերի, ենթակայանների վերակառուցման աշխատանքներ</t>
  </si>
  <si>
    <t>ՀՏԶՀ</t>
  </si>
  <si>
    <t>Համայնքների ոռոգման համակարգերի հիմնանորոգում</t>
  </si>
  <si>
    <t>Քանաքեռավան համայնքում պտուղ-բանջարեղենի վերամշակում, սառնարանային համալիրի կառուցում</t>
  </si>
  <si>
    <t>դրամաշնորհ</t>
  </si>
  <si>
    <t>Հ-6 Աբովյան-Եղվարդ-Աշտարակ ավտոճանապարհի Հրազդան գետի վրայի կամուրջի պահպանում և շահագործում</t>
  </si>
  <si>
    <t xml:space="preserve">ՀՀ պետական բյուջե       </t>
  </si>
  <si>
    <t>&lt;&lt;ՀԵՑ&gt;&gt; ՓԲԸ</t>
  </si>
  <si>
    <t xml:space="preserve">Մարզի համայնքներում ՕԳ-երի և ցանցերի վերակառուցում  </t>
  </si>
  <si>
    <t>Համայնքների թաղամասերի գազիֆիկացում</t>
  </si>
  <si>
    <t>Մարզի վարչական տարածքում կատարված ներդրումների ծավալը</t>
  </si>
  <si>
    <t>այդ թվում՝ մասնավոր հատվածում կատարվող ներդրումներ</t>
  </si>
  <si>
    <t>Գյուղատնտեսության մեջ նոր կամ շարունակական ներդրումներ</t>
  </si>
  <si>
    <t>հազ.դրամ</t>
  </si>
  <si>
    <t>Տարվա ընթացքում ստեղծված ոչ գյուղատնտեսական աշխատատեղերի թիվը (առանց սեզոնային աշխատատեղերի) հատ</t>
  </si>
  <si>
    <t>1000 բնակչին ընկնող աշխատատեղերի թիվը</t>
  </si>
  <si>
    <t>ներդրումները մեկ շնչի հաշվով</t>
  </si>
  <si>
    <t>Գյուղատնտեսական նոր աշխատատեղեր /հատ/</t>
  </si>
  <si>
    <t>ՀՀ պետական բյուջե, վարկային միջոցներ</t>
  </si>
  <si>
    <t xml:space="preserve">ՀՀ պետական բյուջե </t>
  </si>
  <si>
    <t xml:space="preserve">ՀՀ պետական բյուջե, վարկային միջոցներ </t>
  </si>
  <si>
    <t xml:space="preserve">Մարզում գազամատակարարման բարելավման աշխատանքներ </t>
  </si>
  <si>
    <t>&lt;&lt;Վեոլիա Ջուր&gt;&gt; ՓԲԸ</t>
  </si>
  <si>
    <t>Գառնու տաճարի շրջակա  տարածքի բարեկարգում</t>
  </si>
  <si>
    <t>ԸՆԴԱՄԵՆԸ  2021Թ.</t>
  </si>
  <si>
    <t>ՀՀ քաղաքաշինության կոմիտե</t>
  </si>
  <si>
    <t>Մարզի համայնքների միկրոռեգիոնալ մակարդակի` համակցված տարածական պլանավորման թվով 7 փաստաթղթերի նախագծի մշակում (տարածքային հատակագծման նախագծի և փորձաքննությունների մասով)</t>
  </si>
  <si>
    <t>Ջերմոցային տնտեսությունների հիմնում` 18.7 հա տարածքով</t>
  </si>
  <si>
    <t>Ինտենսիվ այգիների հիմնում` 40 հա տարածքով</t>
  </si>
  <si>
    <t>Անասնաֆերմաների հիմնում</t>
  </si>
  <si>
    <t xml:space="preserve">ՀՀ պետական բյուջե, վարկային միջոցներ  </t>
  </si>
  <si>
    <t>Սուբվենցիայի ծրագիր</t>
  </si>
  <si>
    <t>Կրթական հաստատությունների 
շենքերի հիմնանորոգում, կահավորում</t>
  </si>
  <si>
    <t>Աբովյան քաղաքի թիվ 2 դպրոցի կառուցում</t>
  </si>
  <si>
    <t>ՀՏԶՀ, Ասիական զարգացման բանկ</t>
  </si>
  <si>
    <t xml:space="preserve">ՀՀ պետական բյուջե, վարկային միջոցներ   </t>
  </si>
  <si>
    <t xml:space="preserve">Համայնքների  մանկապարտեզների շենքերի կառուցում և հիմնանորոգում </t>
  </si>
  <si>
    <t>Ջրառատի միջնակարգ դպրոցի հիմնանորոգում</t>
  </si>
  <si>
    <t>Կաթնաղբյուրի հիմնական դպրոցի հիմնանորոգում</t>
  </si>
  <si>
    <t>Նոր Գեղիի ակադեմիկոս Գ. Աղաջանյանի անվան պետական գյուղատնտեսական քոլեջի հիմնանորոգում</t>
  </si>
  <si>
    <t>Ազգային,  լարային  ու  փողային  նվագարանների  ուսուցում&gt;&gt;  ծրագրով մատուցվող ծառայություններ</t>
  </si>
  <si>
    <t>Համայնքների  մշակույթի տների հիմնանորոգում</t>
  </si>
  <si>
    <t>Համայնքների  մշակութային և մարզական հաստատությունների շենքերի հիմնանորոգում</t>
  </si>
  <si>
    <t>Հ-2, /Հ-1/ Աբովյան- Արզնի-/Հ-6/ (Նոր Գեղի) հանրապետական նշանակության ավտոճանապարհի կմ0+000-կմ1+400 հատվածի հիմնանորոգում</t>
  </si>
  <si>
    <t>Հ-3, Երևան (Ջրաշխարհ, Մ-4-ի հետ հատման տեղ) - Գառնի -Գեղարդի վանք հանրապետական նշանակության ավտոճանապարհի կմ27+500-կմ33+500 հատվածի հիմնանորոգում</t>
  </si>
  <si>
    <t>Մ- 4,  Երևան  - Սևան - Իջևան - Ադրբեջանի սահման կմ 14+796 հատվածում գտնվող կամրջի վերանորոգում</t>
  </si>
  <si>
    <t>Հ-7, /Հ-5/ - Կարենիս - Չարենցավան - Ֆանտան հանրապետական նշանակության ավտոճանապարհի Չարենցավան - Ֆանտան հատվածի (Երևան -Սևան երկաթգծի և հրազդանի ջրանցքի վրայով անցնող) կամրջի հիմնանորոգում</t>
  </si>
  <si>
    <t>Հ-6, /Հ-2/ –Նոր Գեղի - Եղվարդի տրանսպորտային հանգույց - /Մ-1/ ավտոճանապարհի Հրազդան գետի վրայի կամրջի վերանորոգում</t>
  </si>
  <si>
    <t>Գառնի համայնքի &lt;&lt;Քարերի սիմֆոնիա&gt;&gt; բնական հուշարձան տանող  ճանապարհի վերականգնման աշխատանքներ</t>
  </si>
  <si>
    <t>Երևան-Լանջազատ-Գառնի տանող ճանապարհի վերականգնում</t>
  </si>
  <si>
    <t xml:space="preserve">Ակունք համայնքի ավտոկայանատեղի կառուցում  </t>
  </si>
  <si>
    <t xml:space="preserve">Համայնքների  ներհամայնքային ճանապարհների հիմնանորոգում         </t>
  </si>
  <si>
    <t>Արզնի համայնքի ջրամատակարարման և ջրահեռացման համակարգերի բարելավման աշխատանքների իրականացում</t>
  </si>
  <si>
    <t>ՀՏԶՀ,                  ՎՎԲ, ԵՆԲ</t>
  </si>
  <si>
    <t>Եղվարդ համայնքում հանգստի գոտու կառուցում</t>
  </si>
  <si>
    <t>Համայնքների ջրահեռացման համակարգերի կառուցում</t>
  </si>
  <si>
    <t>Մեղրաձոր համայնքի արևային կայանների կառուցում</t>
  </si>
  <si>
    <t>ՀՏԶՀ, ՀԲ</t>
  </si>
  <si>
    <t>Չարենցավան համայնքի արևային կայանների կառուցում</t>
  </si>
  <si>
    <t>Համայնքներում արևային ֆոտովոլտային կայանների տեղադրում</t>
  </si>
  <si>
    <t>Մարզի համայնքներում  լուսավորության անցկացում</t>
  </si>
  <si>
    <t>Բազմաբնակարան շենքերի  տանիքների և մուտքերի հիմնանորոգում</t>
  </si>
  <si>
    <t>Այգիների և պուրակների կառուցում</t>
  </si>
  <si>
    <t>Բազմաբնակարան շենքերի  տանիքների, մուտքերի  և վերելակների նորոգում</t>
  </si>
  <si>
    <t>Հրազդան քաղաքի թիվ 2 դպրոցի կառուցում</t>
  </si>
  <si>
    <t>ԱՐԴՅՈՒՆԱԲԵՐՈՒԹՅՈՒՆ, ՓՄՁ  ԵՎ ՄԱՍՆԱՎՈՐ ՀԱՏՎԱԾ</t>
  </si>
  <si>
    <t>II</t>
  </si>
  <si>
    <t>III</t>
  </si>
  <si>
    <t>ԶԲՈՍԱՇՐՋՈՒԹՅՈՒՆ</t>
  </si>
  <si>
    <t>Հ/Հ</t>
  </si>
  <si>
    <t>2021թ․ նախատեսված                  գումարը                    (հազ. դրամ)</t>
  </si>
  <si>
    <t>ժամանակավոր</t>
  </si>
  <si>
    <t>Հավելված 2</t>
  </si>
  <si>
    <t xml:space="preserve">
ՀԱՅԱՍՏԱՆԻ ՀԱՆՐԱՊԵՏՈՒԹՅԱՆ ԿՈՏԱՅՔԻ ՄԱՐԶԻ 2017-2025 ԹՎԱԿԱՆՆԵՐԻ  ԶԱՐԳԱՑՄԱՆ ՌԱԶՄԱՎԱՐՈՒԹՅՈՒՆԻՑ ԲԽՈՂ 2021 ԹՎԱԿԱՆԻ ՏԱՐԵԿԱՆ ԳՈՐԾՈՒՆԵՈՒԹՅԱՆ ԾՐԱԳՐՈՎ  ՆԱԽԱՏԵՍՎԱԾ  ՄԻՋՈՑԱՌՈՒՄՆԵՐԻ  ՖԻՆԱՆՍԱՎՈՐՈՒՄԸ՝ ԸՍՏ ՈԼՈՐՏՆԵՐԻ</t>
  </si>
  <si>
    <t>ԳՅՈՒՂԱՏՆՏԵՍՈՒԹՅՈՒՆ</t>
  </si>
  <si>
    <t>IV</t>
  </si>
  <si>
    <t xml:space="preserve">ԲՆԱՊԱՀՊԱՆՈՒԹՅՈՒՆ  </t>
  </si>
  <si>
    <t>V</t>
  </si>
  <si>
    <t>ՍՈՑԻԱԼԱԿԱՆ ՈԼՈՐՏ</t>
  </si>
  <si>
    <t>VI</t>
  </si>
  <si>
    <t>ԵՆԹԱԿԱՌՈՒՑՎԱԾՔՆԵՐ</t>
  </si>
  <si>
    <t>VII</t>
  </si>
  <si>
    <t>Ջրամատակարարում և ջրահեռացում</t>
  </si>
  <si>
    <t>Գամատակարարում</t>
  </si>
  <si>
    <t>7․4</t>
  </si>
  <si>
    <t>ՔԱՂԱՔԱՇԻՆՈՒԹՅՈՒՆ</t>
  </si>
  <si>
    <t>VIII</t>
  </si>
  <si>
    <t>IX</t>
  </si>
  <si>
    <t xml:space="preserve">ՏԱՐԱԾՔԱՅԻՆ  ԿԱՌԱՎԱՐՈՒՄ, ՏԵՂԱԿԱՆ  ԻՆՔՆԱԿԱՌԱՎԱՐՈՒՄ,
ՔԱՂԱՔԱՑԻԱԿԱՆ  ՀԱՍԱՐԱԿՈՒԹՅՈՒՆ, ԱՐՏԱԿԱՐԳ   ԻՐԱՎԻՃԱԿՆԵՐԻՑ   ԲՆԱԿՉՈՒԹՅԱՆ ԵՎ ՏԱՐԱԾՔՆԵՐԻ ՊԱՇՏՊԱՆՈՒԹՅՈՒՆ
</t>
  </si>
  <si>
    <t xml:space="preserve">Կոտայքի մայր ջրանցքի գլխամասային թունելի շրջանցող ջրատարի, Նոր Գեղի, Պտղնի և Նոր Արտամետ ինքնահոս ոռոգման համակարգերի կառուցում և մարզի ներտնտեսային ոռոգման ցանցի վերականգնում </t>
  </si>
  <si>
    <t>Բյուրեղավան խոշորացված համայնքում ընդգրկված Բյուրեղավան, Նուռնուս, Ջրաբեր բնակավայրերի ոռոգման համակարգի կառուցում և վերանորոգում</t>
  </si>
  <si>
    <t>ՀՏԶՀ,                 ՀԲ</t>
  </si>
  <si>
    <t xml:space="preserve">ՀՏԶՀ,                  ԵԶԲ               </t>
  </si>
  <si>
    <t>Ջրվեժ խոշորացված համայնքի կոմունալ ծառայությունների և աղբահանության համակարգի բարելավման ծրագիր (տեխնիկայի գնում)</t>
  </si>
  <si>
    <t>Հրազդան և Ակունք համայնքներում սանիտարական աղբավայրի ենթակառուցվածքների, փոխաբեռնման կայանի կառուցում</t>
  </si>
  <si>
    <t>ՀՏԶՀ, ՎԶԵԲ, ԵՄ, Արևելյան Եվրոպայի էներգախնայողության և շրջակա միջավայրի գործընկերության տարածաշրջանային հիմնադրամ</t>
  </si>
  <si>
    <t xml:space="preserve">Հրազդան  համայնքի բնապահպանական ծրագիր </t>
  </si>
  <si>
    <t>Տարեցների և հաշմանդամություն ունեցող անձանց տնային պայմաններում խնամքի ծառայություններ</t>
  </si>
  <si>
    <t>Տարեցների և հաշմանդամություն ունեցող անձանց ցերեկային խնամքի ծառայություններ</t>
  </si>
  <si>
    <t>ՀՀ ԱՍՀՆ, «Առաքելություն Հայաստան» ԲՀԿ</t>
  </si>
  <si>
    <t xml:space="preserve">Ակունք համայնքի համար 1 էքսկավատորի գնում </t>
  </si>
  <si>
    <t>Ակունք  համայնքի համար 1 հատ արտաճանապարհային և տեխնիկական սպասարկման ավտոմեքենա՝ համալրող սարքի գնում</t>
  </si>
  <si>
    <t>Մշակույթ, սպորտ և երիտասարդության հարցեր</t>
  </si>
  <si>
    <t>Մասնավոր միջոցներ</t>
  </si>
  <si>
    <t>Համայնքային բյուջե</t>
  </si>
  <si>
    <t>մշտական</t>
  </si>
  <si>
    <t>Ստեղծվող աշխատատեղ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</si>
</sst>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;[Red]0.0"/>
    <numFmt numFmtId="166" formatCode="0.0_ ;\-0.0\ "/>
    <numFmt numFmtId="167" formatCode="#,##0.0"/>
  </numFmts>
  <fonts count="8" x14ac:knownFonts="1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b/>
      <sz val="14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Normal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tabSelected="1" workbookViewId="0">
      <selection activeCell="K3" sqref="K3"/>
    </sheetView>
  </sheetViews>
  <sheetFormatPr defaultRowHeight="16.5" x14ac:dyDescent="0.3"/>
  <cols>
    <col min="1" max="1" width="5.28515625" style="6" customWidth="1"/>
    <col min="2" max="2" width="37.5703125" style="6" customWidth="1"/>
    <col min="3" max="3" width="18.85546875" style="7" customWidth="1"/>
    <col min="4" max="4" width="25.5703125" style="6" customWidth="1"/>
    <col min="5" max="5" width="22" style="6" customWidth="1"/>
    <col min="6" max="6" width="19" style="6" customWidth="1"/>
    <col min="7" max="7" width="18.5703125" style="6" customWidth="1"/>
    <col min="8" max="16384" width="9.140625" style="10"/>
  </cols>
  <sheetData>
    <row r="1" spans="1:7" x14ac:dyDescent="0.3">
      <c r="D1" s="8"/>
      <c r="E1" s="8"/>
      <c r="F1" s="8"/>
      <c r="G1" s="9" t="s">
        <v>104</v>
      </c>
    </row>
    <row r="2" spans="1:7" ht="68.25" customHeight="1" x14ac:dyDescent="0.3">
      <c r="A2" s="88" t="s">
        <v>105</v>
      </c>
      <c r="B2" s="88"/>
      <c r="C2" s="88"/>
      <c r="D2" s="88"/>
      <c r="E2" s="88"/>
      <c r="F2" s="88"/>
      <c r="G2" s="88"/>
    </row>
    <row r="3" spans="1:7" ht="48.75" customHeight="1" x14ac:dyDescent="0.3">
      <c r="A3" s="89" t="s">
        <v>101</v>
      </c>
      <c r="B3" s="91" t="s">
        <v>19</v>
      </c>
      <c r="C3" s="91" t="s">
        <v>102</v>
      </c>
      <c r="D3" s="91" t="s">
        <v>0</v>
      </c>
      <c r="E3" s="91" t="s">
        <v>138</v>
      </c>
      <c r="F3" s="91"/>
      <c r="G3" s="91" t="s">
        <v>6</v>
      </c>
    </row>
    <row r="4" spans="1:7" ht="48.75" customHeight="1" x14ac:dyDescent="0.3">
      <c r="A4" s="90"/>
      <c r="B4" s="92"/>
      <c r="C4" s="92"/>
      <c r="D4" s="92"/>
      <c r="E4" s="57" t="s">
        <v>137</v>
      </c>
      <c r="F4" s="57" t="s">
        <v>103</v>
      </c>
      <c r="G4" s="92"/>
    </row>
    <row r="5" spans="1:7" ht="22.5" customHeight="1" x14ac:dyDescent="0.3">
      <c r="A5" s="58">
        <v>1</v>
      </c>
      <c r="B5" s="58">
        <v>2</v>
      </c>
      <c r="C5" s="58">
        <v>3</v>
      </c>
      <c r="D5" s="58">
        <v>4</v>
      </c>
      <c r="E5" s="58">
        <v>5</v>
      </c>
      <c r="F5" s="58">
        <v>6</v>
      </c>
      <c r="G5" s="58">
        <v>7</v>
      </c>
    </row>
    <row r="6" spans="1:7" ht="21" customHeight="1" x14ac:dyDescent="0.3">
      <c r="A6" s="2" t="s">
        <v>98</v>
      </c>
      <c r="B6" s="63" t="s">
        <v>97</v>
      </c>
      <c r="C6" s="64"/>
      <c r="D6" s="64"/>
      <c r="E6" s="64"/>
      <c r="F6" s="64"/>
      <c r="G6" s="65"/>
    </row>
    <row r="7" spans="1:7" ht="43.5" customHeight="1" x14ac:dyDescent="0.3">
      <c r="A7" s="11">
        <v>1</v>
      </c>
      <c r="B7" s="12" t="s">
        <v>30</v>
      </c>
      <c r="C7" s="3">
        <v>30000</v>
      </c>
      <c r="D7" s="13" t="s">
        <v>135</v>
      </c>
      <c r="E7" s="13">
        <v>25</v>
      </c>
      <c r="F7" s="13"/>
      <c r="G7" s="13"/>
    </row>
    <row r="8" spans="1:7" ht="45" customHeight="1" x14ac:dyDescent="0.3">
      <c r="A8" s="11">
        <v>2</v>
      </c>
      <c r="B8" s="12" t="s">
        <v>59</v>
      </c>
      <c r="C8" s="3">
        <v>6947500</v>
      </c>
      <c r="D8" s="13" t="s">
        <v>135</v>
      </c>
      <c r="E8" s="13">
        <v>195</v>
      </c>
      <c r="F8" s="13"/>
      <c r="G8" s="13"/>
    </row>
    <row r="9" spans="1:7" ht="44.25" customHeight="1" x14ac:dyDescent="0.3">
      <c r="A9" s="13">
        <v>3</v>
      </c>
      <c r="B9" s="14" t="s">
        <v>13</v>
      </c>
      <c r="C9" s="3">
        <v>15023600</v>
      </c>
      <c r="D9" s="13" t="s">
        <v>135</v>
      </c>
      <c r="E9" s="13">
        <v>360</v>
      </c>
      <c r="F9" s="13"/>
      <c r="G9" s="13"/>
    </row>
    <row r="10" spans="1:7" ht="24" customHeight="1" x14ac:dyDescent="0.3">
      <c r="A10" s="70" t="s">
        <v>1</v>
      </c>
      <c r="B10" s="71"/>
      <c r="C10" s="4">
        <f>SUM(C7:C9)</f>
        <v>22001100</v>
      </c>
      <c r="D10" s="15"/>
      <c r="E10" s="16">
        <f>SUM(E7:E9)</f>
        <v>580</v>
      </c>
      <c r="F10" s="15"/>
      <c r="G10" s="16"/>
    </row>
    <row r="11" spans="1:7" ht="26.25" customHeight="1" x14ac:dyDescent="0.3">
      <c r="A11" s="1" t="s">
        <v>99</v>
      </c>
      <c r="B11" s="63" t="s">
        <v>100</v>
      </c>
      <c r="C11" s="64"/>
      <c r="D11" s="64"/>
      <c r="E11" s="64"/>
      <c r="F11" s="64"/>
      <c r="G11" s="65"/>
    </row>
    <row r="12" spans="1:7" ht="35.25" customHeight="1" x14ac:dyDescent="0.3">
      <c r="A12" s="13">
        <v>1</v>
      </c>
      <c r="B12" s="12" t="s">
        <v>14</v>
      </c>
      <c r="C12" s="3">
        <v>1146275</v>
      </c>
      <c r="D12" s="13" t="s">
        <v>135</v>
      </c>
      <c r="E12" s="13">
        <v>60</v>
      </c>
      <c r="F12" s="13"/>
      <c r="G12" s="17"/>
    </row>
    <row r="13" spans="1:7" ht="33" x14ac:dyDescent="0.3">
      <c r="A13" s="13">
        <v>2</v>
      </c>
      <c r="B13" s="12" t="s">
        <v>15</v>
      </c>
      <c r="C13" s="3">
        <v>7077375</v>
      </c>
      <c r="D13" s="13" t="s">
        <v>135</v>
      </c>
      <c r="E13" s="13">
        <v>650</v>
      </c>
      <c r="F13" s="13"/>
      <c r="G13" s="17"/>
    </row>
    <row r="14" spans="1:7" ht="25.5" customHeight="1" x14ac:dyDescent="0.3">
      <c r="A14" s="66">
        <v>3</v>
      </c>
      <c r="B14" s="75" t="s">
        <v>86</v>
      </c>
      <c r="C14" s="3">
        <v>68526.8</v>
      </c>
      <c r="D14" s="13" t="s">
        <v>8</v>
      </c>
      <c r="E14" s="68"/>
      <c r="F14" s="68"/>
      <c r="G14" s="68" t="s">
        <v>63</v>
      </c>
    </row>
    <row r="15" spans="1:7" ht="26.25" customHeight="1" x14ac:dyDescent="0.3">
      <c r="A15" s="67"/>
      <c r="B15" s="76"/>
      <c r="C15" s="3">
        <v>159895.9</v>
      </c>
      <c r="D15" s="13" t="s">
        <v>136</v>
      </c>
      <c r="E15" s="69"/>
      <c r="F15" s="69"/>
      <c r="G15" s="69"/>
    </row>
    <row r="16" spans="1:7" ht="39.75" customHeight="1" x14ac:dyDescent="0.3">
      <c r="A16" s="13">
        <v>4</v>
      </c>
      <c r="B16" s="12" t="s">
        <v>55</v>
      </c>
      <c r="C16" s="3">
        <v>234956</v>
      </c>
      <c r="D16" s="13" t="s">
        <v>52</v>
      </c>
      <c r="E16" s="13"/>
      <c r="F16" s="13"/>
      <c r="G16" s="18" t="s">
        <v>33</v>
      </c>
    </row>
    <row r="17" spans="1:7" ht="24" customHeight="1" x14ac:dyDescent="0.3">
      <c r="A17" s="70" t="s">
        <v>1</v>
      </c>
      <c r="B17" s="71"/>
      <c r="C17" s="4">
        <f>SUM(C12:C16)</f>
        <v>8687028.6999999993</v>
      </c>
      <c r="D17" s="13"/>
      <c r="E17" s="19">
        <f>SUM(E12:E16)</f>
        <v>710</v>
      </c>
      <c r="F17" s="13"/>
      <c r="G17" s="16"/>
    </row>
    <row r="18" spans="1:7" ht="23.25" customHeight="1" x14ac:dyDescent="0.3">
      <c r="A18" s="1" t="s">
        <v>107</v>
      </c>
      <c r="B18" s="63" t="s">
        <v>106</v>
      </c>
      <c r="C18" s="64"/>
      <c r="D18" s="64"/>
      <c r="E18" s="64"/>
      <c r="F18" s="64"/>
      <c r="G18" s="65"/>
    </row>
    <row r="19" spans="1:7" ht="120" customHeight="1" x14ac:dyDescent="0.3">
      <c r="A19" s="13">
        <v>1</v>
      </c>
      <c r="B19" s="12" t="s">
        <v>121</v>
      </c>
      <c r="C19" s="3">
        <v>279138.3</v>
      </c>
      <c r="D19" s="13" t="s">
        <v>52</v>
      </c>
      <c r="E19" s="20"/>
      <c r="F19" s="20"/>
      <c r="G19" s="21" t="s">
        <v>124</v>
      </c>
    </row>
    <row r="20" spans="1:7" ht="102" customHeight="1" x14ac:dyDescent="0.3">
      <c r="A20" s="13">
        <v>2</v>
      </c>
      <c r="B20" s="12" t="s">
        <v>122</v>
      </c>
      <c r="C20" s="3">
        <v>300000</v>
      </c>
      <c r="D20" s="13" t="s">
        <v>52</v>
      </c>
      <c r="E20" s="20"/>
      <c r="F20" s="20"/>
      <c r="G20" s="21" t="s">
        <v>123</v>
      </c>
    </row>
    <row r="21" spans="1:7" ht="52.5" customHeight="1" x14ac:dyDescent="0.3">
      <c r="A21" s="13">
        <v>3</v>
      </c>
      <c r="B21" s="12" t="s">
        <v>34</v>
      </c>
      <c r="C21" s="3">
        <v>131800</v>
      </c>
      <c r="D21" s="13" t="s">
        <v>136</v>
      </c>
      <c r="E21" s="22"/>
      <c r="F21" s="22"/>
      <c r="G21" s="23"/>
    </row>
    <row r="22" spans="1:7" ht="57" customHeight="1" x14ac:dyDescent="0.3">
      <c r="A22" s="13">
        <v>4</v>
      </c>
      <c r="B22" s="12" t="s">
        <v>60</v>
      </c>
      <c r="C22" s="3">
        <v>608165</v>
      </c>
      <c r="D22" s="13" t="s">
        <v>135</v>
      </c>
      <c r="E22" s="13">
        <v>165</v>
      </c>
      <c r="F22" s="13"/>
      <c r="G22" s="22"/>
    </row>
    <row r="23" spans="1:7" ht="57" customHeight="1" x14ac:dyDescent="0.3">
      <c r="A23" s="13">
        <v>5</v>
      </c>
      <c r="B23" s="12" t="s">
        <v>35</v>
      </c>
      <c r="C23" s="3">
        <v>29223</v>
      </c>
      <c r="D23" s="13" t="s">
        <v>135</v>
      </c>
      <c r="E23" s="13">
        <v>35</v>
      </c>
      <c r="F23" s="13"/>
      <c r="G23" s="13"/>
    </row>
    <row r="24" spans="1:7" ht="57" customHeight="1" x14ac:dyDescent="0.3">
      <c r="A24" s="13">
        <v>6</v>
      </c>
      <c r="B24" s="12" t="s">
        <v>61</v>
      </c>
      <c r="C24" s="3">
        <v>45500</v>
      </c>
      <c r="D24" s="13" t="s">
        <v>135</v>
      </c>
      <c r="E24" s="13">
        <v>10</v>
      </c>
      <c r="F24" s="13"/>
      <c r="G24" s="13"/>
    </row>
    <row r="25" spans="1:7" ht="27" customHeight="1" x14ac:dyDescent="0.3">
      <c r="A25" s="70" t="s">
        <v>1</v>
      </c>
      <c r="B25" s="71"/>
      <c r="C25" s="4">
        <f>SUM(C19:C24)</f>
        <v>1393826.3</v>
      </c>
      <c r="D25" s="13"/>
      <c r="E25" s="19">
        <v>210</v>
      </c>
      <c r="F25" s="13"/>
      <c r="G25" s="2"/>
    </row>
    <row r="26" spans="1:7" ht="29.25" customHeight="1" x14ac:dyDescent="0.3">
      <c r="A26" s="2" t="s">
        <v>109</v>
      </c>
      <c r="B26" s="79" t="s">
        <v>108</v>
      </c>
      <c r="C26" s="79"/>
      <c r="D26" s="79"/>
      <c r="E26" s="79"/>
      <c r="F26" s="79"/>
      <c r="G26" s="80"/>
    </row>
    <row r="27" spans="1:7" ht="45" customHeight="1" x14ac:dyDescent="0.3">
      <c r="A27" s="20">
        <v>1</v>
      </c>
      <c r="B27" s="24" t="s">
        <v>128</v>
      </c>
      <c r="C27" s="3">
        <v>348.9</v>
      </c>
      <c r="D27" s="22" t="s">
        <v>51</v>
      </c>
      <c r="E27" s="21"/>
      <c r="F27" s="21"/>
      <c r="G27" s="25"/>
    </row>
    <row r="28" spans="1:7" ht="81.75" customHeight="1" x14ac:dyDescent="0.3">
      <c r="A28" s="20">
        <v>2</v>
      </c>
      <c r="B28" s="24" t="s">
        <v>125</v>
      </c>
      <c r="C28" s="3">
        <v>146663.79999999999</v>
      </c>
      <c r="D28" s="13" t="s">
        <v>52</v>
      </c>
      <c r="E28" s="21"/>
      <c r="F28" s="21"/>
      <c r="G28" s="21" t="s">
        <v>123</v>
      </c>
    </row>
    <row r="29" spans="1:7" ht="149.25" customHeight="1" x14ac:dyDescent="0.3">
      <c r="A29" s="20">
        <v>3</v>
      </c>
      <c r="B29" s="24" t="s">
        <v>126</v>
      </c>
      <c r="C29" s="3">
        <v>1798000</v>
      </c>
      <c r="D29" s="13" t="s">
        <v>52</v>
      </c>
      <c r="E29" s="21"/>
      <c r="F29" s="21"/>
      <c r="G29" s="21" t="s">
        <v>127</v>
      </c>
    </row>
    <row r="30" spans="1:7" ht="27" customHeight="1" x14ac:dyDescent="0.3">
      <c r="A30" s="93">
        <v>4</v>
      </c>
      <c r="B30" s="95" t="s">
        <v>11</v>
      </c>
      <c r="C30" s="3">
        <v>694391.7</v>
      </c>
      <c r="D30" s="22" t="s">
        <v>36</v>
      </c>
      <c r="E30" s="77"/>
      <c r="F30" s="77"/>
      <c r="G30" s="77" t="s">
        <v>22</v>
      </c>
    </row>
    <row r="31" spans="1:7" ht="39.75" customHeight="1" x14ac:dyDescent="0.3">
      <c r="A31" s="94"/>
      <c r="B31" s="96"/>
      <c r="C31" s="3">
        <v>138820.70000000001</v>
      </c>
      <c r="D31" s="22" t="s">
        <v>62</v>
      </c>
      <c r="E31" s="78"/>
      <c r="F31" s="78"/>
      <c r="G31" s="78"/>
    </row>
    <row r="32" spans="1:7" ht="25.5" customHeight="1" x14ac:dyDescent="0.3">
      <c r="A32" s="70" t="s">
        <v>1</v>
      </c>
      <c r="B32" s="71"/>
      <c r="C32" s="4">
        <f>SUM(C27:C31)</f>
        <v>2778225.1</v>
      </c>
      <c r="D32" s="15"/>
      <c r="E32" s="15"/>
      <c r="F32" s="15"/>
      <c r="G32" s="15"/>
    </row>
    <row r="33" spans="1:7" ht="25.5" customHeight="1" x14ac:dyDescent="0.3">
      <c r="A33" s="2" t="s">
        <v>111</v>
      </c>
      <c r="B33" s="64" t="s">
        <v>110</v>
      </c>
      <c r="C33" s="64"/>
      <c r="D33" s="64"/>
      <c r="E33" s="64"/>
      <c r="F33" s="64"/>
      <c r="G33" s="65"/>
    </row>
    <row r="34" spans="1:7" ht="27" customHeight="1" x14ac:dyDescent="0.3">
      <c r="A34" s="1">
        <v>6.1</v>
      </c>
      <c r="B34" s="63" t="s">
        <v>2</v>
      </c>
      <c r="C34" s="64"/>
      <c r="D34" s="64"/>
      <c r="E34" s="64"/>
      <c r="F34" s="64"/>
      <c r="G34" s="65"/>
    </row>
    <row r="35" spans="1:7" ht="40.5" customHeight="1" x14ac:dyDescent="0.3">
      <c r="A35" s="13">
        <v>1</v>
      </c>
      <c r="B35" s="14" t="s">
        <v>28</v>
      </c>
      <c r="C35" s="3">
        <v>7036007.5</v>
      </c>
      <c r="D35" s="13" t="s">
        <v>8</v>
      </c>
      <c r="E35" s="13"/>
      <c r="F35" s="13"/>
      <c r="G35" s="22"/>
    </row>
    <row r="36" spans="1:7" ht="69" customHeight="1" x14ac:dyDescent="0.3">
      <c r="A36" s="13">
        <v>2</v>
      </c>
      <c r="B36" s="14" t="s">
        <v>71</v>
      </c>
      <c r="C36" s="3">
        <v>149916.4</v>
      </c>
      <c r="D36" s="13" t="s">
        <v>51</v>
      </c>
      <c r="E36" s="13"/>
      <c r="F36" s="13"/>
      <c r="G36" s="22" t="s">
        <v>57</v>
      </c>
    </row>
    <row r="37" spans="1:7" ht="47.25" customHeight="1" x14ac:dyDescent="0.3">
      <c r="A37" s="13">
        <v>3</v>
      </c>
      <c r="B37" s="14" t="s">
        <v>69</v>
      </c>
      <c r="C37" s="3">
        <v>52163.9</v>
      </c>
      <c r="D37" s="13" t="s">
        <v>51</v>
      </c>
      <c r="E37" s="13"/>
      <c r="F37" s="13"/>
      <c r="G37" s="22" t="s">
        <v>57</v>
      </c>
    </row>
    <row r="38" spans="1:7" ht="48.75" customHeight="1" x14ac:dyDescent="0.3">
      <c r="A38" s="13">
        <v>4</v>
      </c>
      <c r="B38" s="14" t="s">
        <v>70</v>
      </c>
      <c r="C38" s="3">
        <v>52364.4</v>
      </c>
      <c r="D38" s="13" t="s">
        <v>51</v>
      </c>
      <c r="E38" s="13"/>
      <c r="F38" s="13"/>
      <c r="G38" s="22" t="s">
        <v>57</v>
      </c>
    </row>
    <row r="39" spans="1:7" ht="52.5" customHeight="1" x14ac:dyDescent="0.3">
      <c r="A39" s="20">
        <v>5</v>
      </c>
      <c r="B39" s="24" t="s">
        <v>65</v>
      </c>
      <c r="C39" s="3">
        <v>600000</v>
      </c>
      <c r="D39" s="13" t="s">
        <v>67</v>
      </c>
      <c r="E39" s="20"/>
      <c r="F39" s="20"/>
      <c r="G39" s="21" t="s">
        <v>66</v>
      </c>
    </row>
    <row r="40" spans="1:7" ht="51.75" customHeight="1" x14ac:dyDescent="0.3">
      <c r="A40" s="20">
        <v>6</v>
      </c>
      <c r="B40" s="24" t="s">
        <v>96</v>
      </c>
      <c r="C40" s="3">
        <v>340000</v>
      </c>
      <c r="D40" s="13" t="s">
        <v>67</v>
      </c>
      <c r="E40" s="20"/>
      <c r="F40" s="20"/>
      <c r="G40" s="21" t="s">
        <v>66</v>
      </c>
    </row>
    <row r="41" spans="1:7" ht="27" customHeight="1" x14ac:dyDescent="0.3">
      <c r="A41" s="66">
        <v>7</v>
      </c>
      <c r="B41" s="75" t="s">
        <v>68</v>
      </c>
      <c r="C41" s="3">
        <v>610747.4</v>
      </c>
      <c r="D41" s="13" t="s">
        <v>8</v>
      </c>
      <c r="E41" s="77"/>
      <c r="F41" s="77"/>
      <c r="G41" s="77" t="s">
        <v>63</v>
      </c>
    </row>
    <row r="42" spans="1:7" ht="25.5" customHeight="1" x14ac:dyDescent="0.3">
      <c r="A42" s="99"/>
      <c r="B42" s="100"/>
      <c r="C42" s="3">
        <v>610747.4</v>
      </c>
      <c r="D42" s="22" t="s">
        <v>136</v>
      </c>
      <c r="E42" s="97"/>
      <c r="F42" s="97"/>
      <c r="G42" s="97"/>
    </row>
    <row r="43" spans="1:7" ht="53.25" customHeight="1" x14ac:dyDescent="0.3">
      <c r="A43" s="13">
        <v>8</v>
      </c>
      <c r="B43" s="14" t="s">
        <v>64</v>
      </c>
      <c r="C43" s="3">
        <v>338000</v>
      </c>
      <c r="D43" s="22" t="s">
        <v>136</v>
      </c>
      <c r="E43" s="22"/>
      <c r="F43" s="22"/>
      <c r="G43" s="22"/>
    </row>
    <row r="44" spans="1:7" ht="24.75" customHeight="1" x14ac:dyDescent="0.3">
      <c r="A44" s="98" t="s">
        <v>1</v>
      </c>
      <c r="B44" s="98"/>
      <c r="C44" s="4">
        <f>SUM(C35:C43)</f>
        <v>9789947.0000000019</v>
      </c>
      <c r="D44" s="26"/>
      <c r="E44" s="26"/>
      <c r="F44" s="26"/>
      <c r="G44" s="26"/>
    </row>
    <row r="45" spans="1:7" ht="21" customHeight="1" x14ac:dyDescent="0.3">
      <c r="A45" s="1">
        <v>6.2</v>
      </c>
      <c r="B45" s="63" t="s">
        <v>134</v>
      </c>
      <c r="C45" s="64"/>
      <c r="D45" s="64"/>
      <c r="E45" s="64"/>
      <c r="F45" s="64"/>
      <c r="G45" s="65"/>
    </row>
    <row r="46" spans="1:7" ht="47.25" customHeight="1" x14ac:dyDescent="0.3">
      <c r="A46" s="13">
        <v>1</v>
      </c>
      <c r="B46" s="12" t="s">
        <v>24</v>
      </c>
      <c r="C46" s="3">
        <v>2009.7</v>
      </c>
      <c r="D46" s="13" t="s">
        <v>8</v>
      </c>
      <c r="E46" s="13"/>
      <c r="F46" s="13"/>
      <c r="G46" s="13"/>
    </row>
    <row r="47" spans="1:7" ht="78" customHeight="1" x14ac:dyDescent="0.3">
      <c r="A47" s="20">
        <v>2</v>
      </c>
      <c r="B47" s="27" t="s">
        <v>72</v>
      </c>
      <c r="C47" s="3">
        <v>55146.6</v>
      </c>
      <c r="D47" s="20" t="s">
        <v>8</v>
      </c>
      <c r="E47" s="20"/>
      <c r="F47" s="20"/>
      <c r="G47" s="13"/>
    </row>
    <row r="48" spans="1:7" ht="27.75" customHeight="1" x14ac:dyDescent="0.3">
      <c r="A48" s="66">
        <v>3</v>
      </c>
      <c r="B48" s="75" t="s">
        <v>73</v>
      </c>
      <c r="C48" s="3">
        <v>110634.8</v>
      </c>
      <c r="D48" s="20" t="s">
        <v>8</v>
      </c>
      <c r="E48" s="77"/>
      <c r="F48" s="77"/>
      <c r="G48" s="77" t="s">
        <v>63</v>
      </c>
    </row>
    <row r="49" spans="1:7" ht="32.25" customHeight="1" x14ac:dyDescent="0.3">
      <c r="A49" s="67"/>
      <c r="B49" s="76"/>
      <c r="C49" s="3">
        <v>258147.8</v>
      </c>
      <c r="D49" s="22" t="s">
        <v>136</v>
      </c>
      <c r="E49" s="97"/>
      <c r="F49" s="97"/>
      <c r="G49" s="97"/>
    </row>
    <row r="50" spans="1:7" ht="60" customHeight="1" x14ac:dyDescent="0.3">
      <c r="A50" s="13">
        <v>4</v>
      </c>
      <c r="B50" s="12" t="s">
        <v>74</v>
      </c>
      <c r="C50" s="3">
        <v>257000</v>
      </c>
      <c r="D50" s="22" t="s">
        <v>136</v>
      </c>
      <c r="E50" s="22"/>
      <c r="F50" s="22"/>
      <c r="G50" s="13"/>
    </row>
    <row r="51" spans="1:7" ht="21.75" customHeight="1" x14ac:dyDescent="0.3">
      <c r="A51" s="70" t="s">
        <v>1</v>
      </c>
      <c r="B51" s="71"/>
      <c r="C51" s="4">
        <f>SUM(C46:C50)</f>
        <v>682938.9</v>
      </c>
      <c r="D51" s="28"/>
      <c r="E51" s="28"/>
      <c r="F51" s="28"/>
      <c r="G51" s="28"/>
    </row>
    <row r="52" spans="1:7" ht="23.25" customHeight="1" x14ac:dyDescent="0.3">
      <c r="A52" s="1">
        <v>6.3</v>
      </c>
      <c r="B52" s="63" t="s">
        <v>31</v>
      </c>
      <c r="C52" s="64"/>
      <c r="D52" s="64"/>
      <c r="E52" s="64"/>
      <c r="F52" s="64"/>
      <c r="G52" s="65"/>
    </row>
    <row r="53" spans="1:7" ht="65.25" customHeight="1" x14ac:dyDescent="0.3">
      <c r="A53" s="13">
        <v>1</v>
      </c>
      <c r="B53" s="29" t="s">
        <v>29</v>
      </c>
      <c r="C53" s="3">
        <v>3800000</v>
      </c>
      <c r="D53" s="13" t="s">
        <v>8</v>
      </c>
      <c r="E53" s="13"/>
      <c r="F53" s="13"/>
      <c r="G53" s="28"/>
    </row>
    <row r="54" spans="1:7" ht="23.25" customHeight="1" x14ac:dyDescent="0.3">
      <c r="A54" s="70" t="s">
        <v>1</v>
      </c>
      <c r="B54" s="71"/>
      <c r="C54" s="4">
        <f>C53</f>
        <v>3800000</v>
      </c>
      <c r="D54" s="13"/>
      <c r="E54" s="13"/>
      <c r="F54" s="13"/>
      <c r="G54" s="28"/>
    </row>
    <row r="55" spans="1:7" ht="28.5" customHeight="1" x14ac:dyDescent="0.3">
      <c r="A55" s="1">
        <v>6.4</v>
      </c>
      <c r="B55" s="63" t="s">
        <v>4</v>
      </c>
      <c r="C55" s="64"/>
      <c r="D55" s="64"/>
      <c r="E55" s="64"/>
      <c r="F55" s="64"/>
      <c r="G55" s="65"/>
    </row>
    <row r="56" spans="1:7" ht="49.5" x14ac:dyDescent="0.3">
      <c r="A56" s="30">
        <v>1</v>
      </c>
      <c r="B56" s="31" t="s">
        <v>23</v>
      </c>
      <c r="C56" s="3">
        <v>100000</v>
      </c>
      <c r="D56" s="13" t="s">
        <v>38</v>
      </c>
      <c r="E56" s="13"/>
      <c r="F56" s="13"/>
      <c r="G56" s="13"/>
    </row>
    <row r="57" spans="1:7" ht="66" x14ac:dyDescent="0.3">
      <c r="A57" s="30">
        <v>2</v>
      </c>
      <c r="B57" s="31" t="s">
        <v>129</v>
      </c>
      <c r="C57" s="3">
        <v>18185.3</v>
      </c>
      <c r="D57" s="13" t="s">
        <v>38</v>
      </c>
      <c r="E57" s="13"/>
      <c r="F57" s="13"/>
      <c r="G57" s="13" t="s">
        <v>131</v>
      </c>
    </row>
    <row r="58" spans="1:7" ht="61.5" customHeight="1" x14ac:dyDescent="0.3">
      <c r="A58" s="30">
        <v>3</v>
      </c>
      <c r="B58" s="31" t="s">
        <v>130</v>
      </c>
      <c r="C58" s="3">
        <v>12574.2</v>
      </c>
      <c r="D58" s="13" t="s">
        <v>38</v>
      </c>
      <c r="E58" s="13"/>
      <c r="F58" s="13"/>
      <c r="G58" s="13" t="s">
        <v>131</v>
      </c>
    </row>
    <row r="59" spans="1:7" ht="42" customHeight="1" x14ac:dyDescent="0.3">
      <c r="A59" s="32">
        <v>4</v>
      </c>
      <c r="B59" s="27" t="s">
        <v>27</v>
      </c>
      <c r="C59" s="5">
        <v>3411042.4</v>
      </c>
      <c r="D59" s="33" t="s">
        <v>8</v>
      </c>
      <c r="E59" s="33"/>
      <c r="F59" s="33"/>
      <c r="G59" s="34"/>
    </row>
    <row r="60" spans="1:7" ht="24.75" customHeight="1" x14ac:dyDescent="0.3">
      <c r="A60" s="70" t="s">
        <v>1</v>
      </c>
      <c r="B60" s="71"/>
      <c r="C60" s="4">
        <f>SUM(C56:C59)</f>
        <v>3541801.9</v>
      </c>
      <c r="D60" s="15"/>
      <c r="E60" s="15"/>
      <c r="F60" s="15"/>
      <c r="G60" s="15"/>
    </row>
    <row r="61" spans="1:7" ht="24.75" customHeight="1" x14ac:dyDescent="0.3">
      <c r="A61" s="35" t="s">
        <v>113</v>
      </c>
      <c r="B61" s="74" t="s">
        <v>112</v>
      </c>
      <c r="C61" s="74"/>
      <c r="D61" s="74"/>
      <c r="E61" s="74"/>
      <c r="F61" s="74"/>
      <c r="G61" s="74"/>
    </row>
    <row r="62" spans="1:7" ht="25.5" customHeight="1" x14ac:dyDescent="0.3">
      <c r="A62" s="1">
        <v>7.1</v>
      </c>
      <c r="B62" s="63" t="s">
        <v>3</v>
      </c>
      <c r="C62" s="64"/>
      <c r="D62" s="64"/>
      <c r="E62" s="64"/>
      <c r="F62" s="64"/>
      <c r="G62" s="65"/>
    </row>
    <row r="63" spans="1:7" ht="70.5" customHeight="1" x14ac:dyDescent="0.3">
      <c r="A63" s="13">
        <v>1</v>
      </c>
      <c r="B63" s="12" t="s">
        <v>7</v>
      </c>
      <c r="C63" s="3">
        <v>153300</v>
      </c>
      <c r="D63" s="13" t="s">
        <v>8</v>
      </c>
      <c r="E63" s="13"/>
      <c r="F63" s="13"/>
      <c r="G63" s="13"/>
    </row>
    <row r="64" spans="1:7" ht="87" customHeight="1" x14ac:dyDescent="0.3">
      <c r="A64" s="13">
        <v>2</v>
      </c>
      <c r="B64" s="12" t="s">
        <v>9</v>
      </c>
      <c r="C64" s="3">
        <v>490000</v>
      </c>
      <c r="D64" s="13" t="s">
        <v>8</v>
      </c>
      <c r="E64" s="13"/>
      <c r="F64" s="13"/>
      <c r="G64" s="13"/>
    </row>
    <row r="65" spans="1:7" ht="70.5" customHeight="1" x14ac:dyDescent="0.3">
      <c r="A65" s="13">
        <v>3</v>
      </c>
      <c r="B65" s="12" t="s">
        <v>37</v>
      </c>
      <c r="C65" s="3">
        <v>19000</v>
      </c>
      <c r="D65" s="13" t="s">
        <v>8</v>
      </c>
      <c r="E65" s="13"/>
      <c r="F65" s="13"/>
      <c r="G65" s="13"/>
    </row>
    <row r="66" spans="1:7" ht="84.75" customHeight="1" x14ac:dyDescent="0.3">
      <c r="A66" s="13">
        <v>4</v>
      </c>
      <c r="B66" s="12" t="s">
        <v>75</v>
      </c>
      <c r="C66" s="3">
        <v>154000</v>
      </c>
      <c r="D66" s="13" t="s">
        <v>8</v>
      </c>
      <c r="E66" s="13"/>
      <c r="F66" s="13"/>
      <c r="G66" s="13"/>
    </row>
    <row r="67" spans="1:7" ht="107.25" customHeight="1" x14ac:dyDescent="0.3">
      <c r="A67" s="13">
        <v>5</v>
      </c>
      <c r="B67" s="12" t="s">
        <v>76</v>
      </c>
      <c r="C67" s="3">
        <v>660000</v>
      </c>
      <c r="D67" s="13" t="s">
        <v>8</v>
      </c>
      <c r="E67" s="13"/>
      <c r="F67" s="13"/>
      <c r="G67" s="13"/>
    </row>
    <row r="68" spans="1:7" ht="71.25" customHeight="1" x14ac:dyDescent="0.3">
      <c r="A68" s="13">
        <v>6</v>
      </c>
      <c r="B68" s="12" t="s">
        <v>77</v>
      </c>
      <c r="C68" s="3">
        <v>30000</v>
      </c>
      <c r="D68" s="13" t="s">
        <v>8</v>
      </c>
      <c r="E68" s="13"/>
      <c r="F68" s="13"/>
      <c r="G68" s="13"/>
    </row>
    <row r="69" spans="1:7" ht="124.5" customHeight="1" x14ac:dyDescent="0.3">
      <c r="A69" s="13">
        <v>7</v>
      </c>
      <c r="B69" s="12" t="s">
        <v>78</v>
      </c>
      <c r="C69" s="3">
        <v>30000</v>
      </c>
      <c r="D69" s="13" t="s">
        <v>8</v>
      </c>
      <c r="E69" s="13"/>
      <c r="F69" s="13"/>
      <c r="G69" s="13"/>
    </row>
    <row r="70" spans="1:7" ht="66" x14ac:dyDescent="0.3">
      <c r="A70" s="13">
        <v>8</v>
      </c>
      <c r="B70" s="12" t="s">
        <v>79</v>
      </c>
      <c r="C70" s="3">
        <v>100000</v>
      </c>
      <c r="D70" s="13" t="s">
        <v>8</v>
      </c>
      <c r="E70" s="13"/>
      <c r="F70" s="13"/>
      <c r="G70" s="12"/>
    </row>
    <row r="71" spans="1:7" ht="75.75" customHeight="1" x14ac:dyDescent="0.3">
      <c r="A71" s="13">
        <v>9</v>
      </c>
      <c r="B71" s="36" t="s">
        <v>80</v>
      </c>
      <c r="C71" s="3">
        <v>198896.6</v>
      </c>
      <c r="D71" s="22" t="s">
        <v>50</v>
      </c>
      <c r="E71" s="21"/>
      <c r="F71" s="21"/>
      <c r="G71" s="20" t="s">
        <v>33</v>
      </c>
    </row>
    <row r="72" spans="1:7" ht="46.5" customHeight="1" x14ac:dyDescent="0.3">
      <c r="A72" s="20">
        <v>10</v>
      </c>
      <c r="B72" s="37" t="s">
        <v>81</v>
      </c>
      <c r="C72" s="3">
        <v>487680</v>
      </c>
      <c r="D72" s="22" t="s">
        <v>50</v>
      </c>
      <c r="E72" s="21"/>
      <c r="F72" s="21"/>
      <c r="G72" s="20" t="s">
        <v>33</v>
      </c>
    </row>
    <row r="73" spans="1:7" ht="39" customHeight="1" x14ac:dyDescent="0.3">
      <c r="A73" s="20">
        <v>11</v>
      </c>
      <c r="B73" s="37" t="s">
        <v>82</v>
      </c>
      <c r="C73" s="3">
        <v>80000</v>
      </c>
      <c r="D73" s="22" t="s">
        <v>50</v>
      </c>
      <c r="E73" s="21"/>
      <c r="F73" s="21"/>
      <c r="G73" s="20" t="s">
        <v>33</v>
      </c>
    </row>
    <row r="74" spans="1:7" ht="39" customHeight="1" x14ac:dyDescent="0.3">
      <c r="A74" s="20">
        <v>12</v>
      </c>
      <c r="B74" s="37" t="s">
        <v>132</v>
      </c>
      <c r="C74" s="3">
        <v>34200</v>
      </c>
      <c r="D74" s="22" t="s">
        <v>50</v>
      </c>
      <c r="E74" s="21"/>
      <c r="F74" s="21"/>
      <c r="G74" s="20" t="s">
        <v>33</v>
      </c>
    </row>
    <row r="75" spans="1:7" ht="85.5" customHeight="1" x14ac:dyDescent="0.3">
      <c r="A75" s="20">
        <v>13</v>
      </c>
      <c r="B75" s="37" t="s">
        <v>133</v>
      </c>
      <c r="C75" s="3">
        <v>12450</v>
      </c>
      <c r="D75" s="22" t="s">
        <v>50</v>
      </c>
      <c r="E75" s="21"/>
      <c r="F75" s="21"/>
      <c r="G75" s="20" t="s">
        <v>33</v>
      </c>
    </row>
    <row r="76" spans="1:7" ht="26.25" customHeight="1" x14ac:dyDescent="0.3">
      <c r="A76" s="66">
        <v>14</v>
      </c>
      <c r="B76" s="75" t="s">
        <v>83</v>
      </c>
      <c r="C76" s="3">
        <v>568424.69999999995</v>
      </c>
      <c r="D76" s="13" t="s">
        <v>8</v>
      </c>
      <c r="E76" s="66"/>
      <c r="F76" s="66"/>
      <c r="G76" s="66" t="s">
        <v>63</v>
      </c>
    </row>
    <row r="77" spans="1:7" ht="27" customHeight="1" x14ac:dyDescent="0.3">
      <c r="A77" s="67"/>
      <c r="B77" s="76"/>
      <c r="C77" s="3">
        <v>679495.3</v>
      </c>
      <c r="D77" s="22" t="s">
        <v>136</v>
      </c>
      <c r="E77" s="67"/>
      <c r="F77" s="67"/>
      <c r="G77" s="67"/>
    </row>
    <row r="78" spans="1:7" ht="36" customHeight="1" x14ac:dyDescent="0.3">
      <c r="A78" s="13">
        <v>15</v>
      </c>
      <c r="B78" s="38" t="s">
        <v>26</v>
      </c>
      <c r="C78" s="3">
        <v>1165000</v>
      </c>
      <c r="D78" s="22" t="s">
        <v>136</v>
      </c>
      <c r="E78" s="22"/>
      <c r="F78" s="22"/>
      <c r="G78" s="13"/>
    </row>
    <row r="79" spans="1:7" ht="25.5" customHeight="1" x14ac:dyDescent="0.3">
      <c r="A79" s="63" t="s">
        <v>1</v>
      </c>
      <c r="B79" s="65"/>
      <c r="C79" s="4">
        <f>SUM(C63:C78)</f>
        <v>4862446.5999999996</v>
      </c>
      <c r="D79" s="39"/>
      <c r="E79" s="39"/>
      <c r="F79" s="39"/>
      <c r="G79" s="40"/>
    </row>
    <row r="80" spans="1:7" ht="24" customHeight="1" x14ac:dyDescent="0.3">
      <c r="A80" s="1">
        <v>7.2</v>
      </c>
      <c r="B80" s="74" t="s">
        <v>114</v>
      </c>
      <c r="C80" s="74"/>
      <c r="D80" s="74"/>
      <c r="E80" s="74"/>
      <c r="F80" s="74"/>
      <c r="G80" s="74"/>
    </row>
    <row r="81" spans="1:7" ht="84" customHeight="1" x14ac:dyDescent="0.3">
      <c r="A81" s="13">
        <v>1</v>
      </c>
      <c r="B81" s="14" t="s">
        <v>84</v>
      </c>
      <c r="C81" s="3">
        <v>218776.1</v>
      </c>
      <c r="D81" s="22" t="s">
        <v>50</v>
      </c>
      <c r="E81" s="22"/>
      <c r="F81" s="22"/>
      <c r="G81" s="13" t="s">
        <v>85</v>
      </c>
    </row>
    <row r="82" spans="1:7" ht="51.75" customHeight="1" x14ac:dyDescent="0.3">
      <c r="A82" s="13">
        <v>2</v>
      </c>
      <c r="B82" s="36" t="s">
        <v>16</v>
      </c>
      <c r="C82" s="3">
        <v>45000</v>
      </c>
      <c r="D82" s="13" t="s">
        <v>54</v>
      </c>
      <c r="E82" s="13"/>
      <c r="F82" s="13"/>
      <c r="G82" s="13"/>
    </row>
    <row r="83" spans="1:7" ht="42" customHeight="1" x14ac:dyDescent="0.3">
      <c r="A83" s="66">
        <v>3</v>
      </c>
      <c r="B83" s="75" t="s">
        <v>87</v>
      </c>
      <c r="C83" s="3">
        <v>156687.6</v>
      </c>
      <c r="D83" s="13" t="s">
        <v>8</v>
      </c>
      <c r="E83" s="66"/>
      <c r="F83" s="66"/>
      <c r="G83" s="66" t="s">
        <v>63</v>
      </c>
    </row>
    <row r="84" spans="1:7" ht="45.75" customHeight="1" x14ac:dyDescent="0.3">
      <c r="A84" s="67"/>
      <c r="B84" s="76"/>
      <c r="C84" s="3">
        <v>128199</v>
      </c>
      <c r="D84" s="22" t="s">
        <v>136</v>
      </c>
      <c r="E84" s="67"/>
      <c r="F84" s="67"/>
      <c r="G84" s="67"/>
    </row>
    <row r="85" spans="1:7" ht="69.75" customHeight="1" x14ac:dyDescent="0.3">
      <c r="A85" s="18">
        <v>4</v>
      </c>
      <c r="B85" s="14" t="s">
        <v>16</v>
      </c>
      <c r="C85" s="3">
        <v>236000</v>
      </c>
      <c r="D85" s="22" t="s">
        <v>136</v>
      </c>
      <c r="E85" s="22"/>
      <c r="F85" s="22"/>
      <c r="G85" s="22"/>
    </row>
    <row r="86" spans="1:7" ht="24" customHeight="1" x14ac:dyDescent="0.3">
      <c r="A86" s="81" t="s">
        <v>1</v>
      </c>
      <c r="B86" s="82"/>
      <c r="C86" s="4">
        <f>SUM(C81:C85)</f>
        <v>784662.7</v>
      </c>
      <c r="D86" s="15"/>
      <c r="E86" s="15"/>
      <c r="F86" s="15"/>
      <c r="G86" s="15"/>
    </row>
    <row r="87" spans="1:7" ht="21.75" customHeight="1" x14ac:dyDescent="0.3">
      <c r="A87" s="1">
        <v>7.3</v>
      </c>
      <c r="B87" s="63" t="s">
        <v>115</v>
      </c>
      <c r="C87" s="64"/>
      <c r="D87" s="64"/>
      <c r="E87" s="64"/>
      <c r="F87" s="64"/>
      <c r="G87" s="64"/>
    </row>
    <row r="88" spans="1:7" ht="41.25" customHeight="1" x14ac:dyDescent="0.3">
      <c r="A88" s="13">
        <v>1</v>
      </c>
      <c r="B88" s="41" t="s">
        <v>41</v>
      </c>
      <c r="C88" s="3">
        <v>62000</v>
      </c>
      <c r="D88" s="22" t="s">
        <v>136</v>
      </c>
      <c r="E88" s="22"/>
      <c r="F88" s="22"/>
      <c r="G88" s="19"/>
    </row>
    <row r="89" spans="1:7" ht="51.75" customHeight="1" x14ac:dyDescent="0.3">
      <c r="A89" s="13">
        <v>2</v>
      </c>
      <c r="B89" s="41" t="s">
        <v>53</v>
      </c>
      <c r="C89" s="3">
        <v>1162780</v>
      </c>
      <c r="D89" s="22" t="s">
        <v>18</v>
      </c>
      <c r="E89" s="22"/>
      <c r="F89" s="22"/>
      <c r="G89" s="19"/>
    </row>
    <row r="90" spans="1:7" ht="25.5" customHeight="1" x14ac:dyDescent="0.3">
      <c r="A90" s="70" t="s">
        <v>1</v>
      </c>
      <c r="B90" s="71"/>
      <c r="C90" s="4">
        <f>SUM(C88:C89)</f>
        <v>1224780</v>
      </c>
      <c r="D90" s="15"/>
      <c r="E90" s="15"/>
      <c r="F90" s="15"/>
      <c r="G90" s="15"/>
    </row>
    <row r="91" spans="1:7" ht="26.25" customHeight="1" x14ac:dyDescent="0.3">
      <c r="A91" s="1" t="s">
        <v>116</v>
      </c>
      <c r="B91" s="74" t="s">
        <v>20</v>
      </c>
      <c r="C91" s="74"/>
      <c r="D91" s="74"/>
      <c r="E91" s="74"/>
      <c r="F91" s="74"/>
      <c r="G91" s="74"/>
    </row>
    <row r="92" spans="1:7" ht="66" customHeight="1" x14ac:dyDescent="0.3">
      <c r="A92" s="13">
        <v>1</v>
      </c>
      <c r="B92" s="38" t="s">
        <v>32</v>
      </c>
      <c r="C92" s="3">
        <v>2011598.7</v>
      </c>
      <c r="D92" s="17" t="s">
        <v>21</v>
      </c>
      <c r="E92" s="17"/>
      <c r="F92" s="17"/>
      <c r="G92" s="17"/>
    </row>
    <row r="93" spans="1:7" ht="45" customHeight="1" x14ac:dyDescent="0.3">
      <c r="A93" s="13">
        <v>2</v>
      </c>
      <c r="B93" s="38" t="s">
        <v>40</v>
      </c>
      <c r="C93" s="3">
        <v>4883363</v>
      </c>
      <c r="D93" s="17" t="s">
        <v>39</v>
      </c>
      <c r="E93" s="17"/>
      <c r="F93" s="17"/>
      <c r="G93" s="17"/>
    </row>
    <row r="94" spans="1:7" ht="45" customHeight="1" x14ac:dyDescent="0.3">
      <c r="A94" s="20">
        <v>3</v>
      </c>
      <c r="B94" s="42" t="s">
        <v>90</v>
      </c>
      <c r="C94" s="3">
        <v>90000</v>
      </c>
      <c r="D94" s="17" t="s">
        <v>50</v>
      </c>
      <c r="E94" s="17"/>
      <c r="F94" s="17"/>
      <c r="G94" s="17" t="s">
        <v>89</v>
      </c>
    </row>
    <row r="95" spans="1:7" ht="42.75" customHeight="1" x14ac:dyDescent="0.3">
      <c r="A95" s="20">
        <v>4</v>
      </c>
      <c r="B95" s="42" t="s">
        <v>88</v>
      </c>
      <c r="C95" s="3">
        <v>38000</v>
      </c>
      <c r="D95" s="17" t="s">
        <v>50</v>
      </c>
      <c r="E95" s="17"/>
      <c r="F95" s="17"/>
      <c r="G95" s="17" t="s">
        <v>89</v>
      </c>
    </row>
    <row r="96" spans="1:7" ht="27" customHeight="1" x14ac:dyDescent="0.3">
      <c r="A96" s="66">
        <v>5</v>
      </c>
      <c r="B96" s="72" t="s">
        <v>91</v>
      </c>
      <c r="C96" s="3">
        <v>13955.2</v>
      </c>
      <c r="D96" s="17" t="s">
        <v>8</v>
      </c>
      <c r="E96" s="68"/>
      <c r="F96" s="68"/>
      <c r="G96" s="68" t="s">
        <v>63</v>
      </c>
    </row>
    <row r="97" spans="1:7" ht="29.25" customHeight="1" x14ac:dyDescent="0.3">
      <c r="A97" s="67"/>
      <c r="B97" s="73"/>
      <c r="C97" s="3">
        <v>13955.2</v>
      </c>
      <c r="D97" s="22" t="s">
        <v>136</v>
      </c>
      <c r="E97" s="69"/>
      <c r="F97" s="69"/>
      <c r="G97" s="69"/>
    </row>
    <row r="98" spans="1:7" ht="25.5" customHeight="1" x14ac:dyDescent="0.3">
      <c r="A98" s="70" t="s">
        <v>1</v>
      </c>
      <c r="B98" s="71"/>
      <c r="C98" s="4">
        <f>SUM(C92:C97)</f>
        <v>7050872.1000000006</v>
      </c>
      <c r="D98" s="17"/>
      <c r="E98" s="17"/>
      <c r="F98" s="17"/>
      <c r="G98" s="17"/>
    </row>
    <row r="99" spans="1:7" ht="22.5" customHeight="1" x14ac:dyDescent="0.3">
      <c r="A99" s="1" t="s">
        <v>118</v>
      </c>
      <c r="B99" s="63" t="s">
        <v>117</v>
      </c>
      <c r="C99" s="64"/>
      <c r="D99" s="64"/>
      <c r="E99" s="64"/>
      <c r="F99" s="64"/>
      <c r="G99" s="65"/>
    </row>
    <row r="100" spans="1:7" ht="118.5" customHeight="1" x14ac:dyDescent="0.3">
      <c r="A100" s="13">
        <v>1</v>
      </c>
      <c r="B100" s="43" t="s">
        <v>58</v>
      </c>
      <c r="C100" s="3">
        <v>146200</v>
      </c>
      <c r="D100" s="13" t="s">
        <v>8</v>
      </c>
      <c r="E100" s="13"/>
      <c r="F100" s="13"/>
      <c r="G100" s="13" t="s">
        <v>57</v>
      </c>
    </row>
    <row r="101" spans="1:7" ht="24.75" customHeight="1" x14ac:dyDescent="0.3">
      <c r="A101" s="66">
        <v>2</v>
      </c>
      <c r="B101" s="75" t="s">
        <v>92</v>
      </c>
      <c r="C101" s="3">
        <v>16301.3</v>
      </c>
      <c r="D101" s="13" t="s">
        <v>8</v>
      </c>
      <c r="E101" s="66"/>
      <c r="F101" s="66"/>
      <c r="G101" s="66" t="s">
        <v>63</v>
      </c>
    </row>
    <row r="102" spans="1:7" ht="34.5" customHeight="1" x14ac:dyDescent="0.3">
      <c r="A102" s="67"/>
      <c r="B102" s="76"/>
      <c r="C102" s="3">
        <v>16301.3</v>
      </c>
      <c r="D102" s="22" t="s">
        <v>136</v>
      </c>
      <c r="E102" s="67"/>
      <c r="F102" s="67"/>
      <c r="G102" s="67"/>
    </row>
    <row r="103" spans="1:7" ht="28.5" customHeight="1" x14ac:dyDescent="0.3">
      <c r="A103" s="66">
        <v>3</v>
      </c>
      <c r="B103" s="75" t="s">
        <v>94</v>
      </c>
      <c r="C103" s="3">
        <v>95754.7</v>
      </c>
      <c r="D103" s="13" t="s">
        <v>8</v>
      </c>
      <c r="E103" s="66"/>
      <c r="F103" s="66"/>
      <c r="G103" s="66" t="s">
        <v>63</v>
      </c>
    </row>
    <row r="104" spans="1:7" ht="48.75" customHeight="1" x14ac:dyDescent="0.3">
      <c r="A104" s="67"/>
      <c r="B104" s="76"/>
      <c r="C104" s="3">
        <v>223427.7</v>
      </c>
      <c r="D104" s="22" t="s">
        <v>10</v>
      </c>
      <c r="E104" s="67"/>
      <c r="F104" s="67"/>
      <c r="G104" s="67"/>
    </row>
    <row r="105" spans="1:7" ht="35.25" customHeight="1" x14ac:dyDescent="0.3">
      <c r="A105" s="66">
        <v>4</v>
      </c>
      <c r="B105" s="75" t="s">
        <v>93</v>
      </c>
      <c r="C105" s="3">
        <v>39307.699999999997</v>
      </c>
      <c r="D105" s="13" t="s">
        <v>8</v>
      </c>
      <c r="E105" s="66"/>
      <c r="F105" s="66"/>
      <c r="G105" s="66" t="s">
        <v>63</v>
      </c>
    </row>
    <row r="106" spans="1:7" ht="46.5" customHeight="1" x14ac:dyDescent="0.3">
      <c r="A106" s="67"/>
      <c r="B106" s="76"/>
      <c r="C106" s="3">
        <v>32976.699999999997</v>
      </c>
      <c r="D106" s="22" t="s">
        <v>136</v>
      </c>
      <c r="E106" s="67"/>
      <c r="F106" s="67"/>
      <c r="G106" s="67"/>
    </row>
    <row r="107" spans="1:7" ht="44.25" customHeight="1" x14ac:dyDescent="0.3">
      <c r="A107" s="13">
        <v>5</v>
      </c>
      <c r="B107" s="44" t="s">
        <v>12</v>
      </c>
      <c r="C107" s="3">
        <v>285000</v>
      </c>
      <c r="D107" s="22" t="s">
        <v>136</v>
      </c>
      <c r="E107" s="22"/>
      <c r="F107" s="22"/>
      <c r="G107" s="22"/>
    </row>
    <row r="108" spans="1:7" ht="38.25" customHeight="1" x14ac:dyDescent="0.3">
      <c r="A108" s="13">
        <v>6</v>
      </c>
      <c r="B108" s="44" t="s">
        <v>17</v>
      </c>
      <c r="C108" s="3">
        <v>267000</v>
      </c>
      <c r="D108" s="22" t="s">
        <v>136</v>
      </c>
      <c r="E108" s="22"/>
      <c r="F108" s="22"/>
      <c r="G108" s="22"/>
    </row>
    <row r="109" spans="1:7" ht="50.25" customHeight="1" x14ac:dyDescent="0.3">
      <c r="A109" s="13">
        <v>7</v>
      </c>
      <c r="B109" s="44" t="s">
        <v>95</v>
      </c>
      <c r="C109" s="3">
        <v>49000</v>
      </c>
      <c r="D109" s="22" t="s">
        <v>136</v>
      </c>
      <c r="E109" s="22"/>
      <c r="F109" s="22"/>
      <c r="G109" s="22"/>
    </row>
    <row r="110" spans="1:7" ht="25.5" customHeight="1" x14ac:dyDescent="0.3">
      <c r="A110" s="63" t="s">
        <v>1</v>
      </c>
      <c r="B110" s="65"/>
      <c r="C110" s="4">
        <f>SUM(C100:C109)</f>
        <v>1171269.3999999999</v>
      </c>
      <c r="D110" s="15"/>
      <c r="E110" s="15"/>
      <c r="F110" s="15"/>
      <c r="G110" s="15"/>
    </row>
    <row r="111" spans="1:7" ht="52.5" customHeight="1" x14ac:dyDescent="0.3">
      <c r="A111" s="2" t="s">
        <v>119</v>
      </c>
      <c r="B111" s="64" t="s">
        <v>120</v>
      </c>
      <c r="C111" s="64"/>
      <c r="D111" s="64"/>
      <c r="E111" s="64"/>
      <c r="F111" s="64"/>
      <c r="G111" s="65"/>
    </row>
    <row r="112" spans="1:7" ht="32.25" customHeight="1" x14ac:dyDescent="0.3">
      <c r="A112" s="1">
        <v>9.4</v>
      </c>
      <c r="B112" s="63" t="s">
        <v>5</v>
      </c>
      <c r="C112" s="64"/>
      <c r="D112" s="64"/>
      <c r="E112" s="64"/>
      <c r="F112" s="64"/>
      <c r="G112" s="65"/>
    </row>
    <row r="113" spans="1:7" ht="36" customHeight="1" x14ac:dyDescent="0.3">
      <c r="A113" s="18">
        <v>1</v>
      </c>
      <c r="B113" s="12" t="s">
        <v>25</v>
      </c>
      <c r="C113" s="3">
        <v>8000</v>
      </c>
      <c r="D113" s="22" t="s">
        <v>136</v>
      </c>
      <c r="E113" s="22"/>
      <c r="F113" s="22"/>
      <c r="G113" s="22"/>
    </row>
    <row r="114" spans="1:7" ht="23.25" customHeight="1" x14ac:dyDescent="0.3">
      <c r="A114" s="70" t="s">
        <v>1</v>
      </c>
      <c r="B114" s="71"/>
      <c r="C114" s="4">
        <f>SUM(C113:C113)</f>
        <v>8000</v>
      </c>
      <c r="D114" s="15"/>
      <c r="E114" s="15"/>
      <c r="F114" s="15"/>
      <c r="G114" s="15"/>
    </row>
    <row r="115" spans="1:7" ht="36" customHeight="1" x14ac:dyDescent="0.3">
      <c r="A115" s="83" t="s">
        <v>56</v>
      </c>
      <c r="B115" s="84"/>
      <c r="C115" s="59">
        <f>C114+C110+C98+C90+C86+C79+C60+C54+C51+C44+C32+C25+C17+C10</f>
        <v>67776898.700000003</v>
      </c>
      <c r="D115" s="60"/>
      <c r="E115" s="60"/>
      <c r="F115" s="61">
        <v>1500</v>
      </c>
      <c r="G115" s="62"/>
    </row>
    <row r="116" spans="1:7" ht="16.5" hidden="1" customHeight="1" x14ac:dyDescent="0.3">
      <c r="C116" s="45"/>
    </row>
    <row r="117" spans="1:7" ht="75" hidden="1" customHeight="1" x14ac:dyDescent="0.3">
      <c r="C117" s="7" t="s">
        <v>45</v>
      </c>
    </row>
    <row r="118" spans="1:7" ht="26.25" hidden="1" customHeight="1" x14ac:dyDescent="0.3">
      <c r="A118" s="85">
        <v>1</v>
      </c>
      <c r="B118" s="46" t="s">
        <v>42</v>
      </c>
      <c r="C118" s="47">
        <f>C115-C59-C53-C47-C35-C25</f>
        <v>52080875.900000006</v>
      </c>
    </row>
    <row r="119" spans="1:7" ht="33.75" hidden="1" customHeight="1" x14ac:dyDescent="0.3">
      <c r="A119" s="86"/>
      <c r="B119" s="48" t="s">
        <v>48</v>
      </c>
      <c r="C119" s="47" t="e">
        <f>C118/#REF!</f>
        <v>#REF!</v>
      </c>
    </row>
    <row r="120" spans="1:7" ht="65.25" hidden="1" customHeight="1" x14ac:dyDescent="0.3">
      <c r="A120" s="86"/>
      <c r="B120" s="49" t="s">
        <v>43</v>
      </c>
      <c r="C120" s="50" t="e">
        <f>C10+C17+#REF!</f>
        <v>#REF!</v>
      </c>
    </row>
    <row r="121" spans="1:7" ht="48.75" hidden="1" customHeight="1" x14ac:dyDescent="0.3">
      <c r="A121" s="86"/>
      <c r="B121" s="48" t="s">
        <v>46</v>
      </c>
      <c r="C121" s="51">
        <v>2980</v>
      </c>
    </row>
    <row r="122" spans="1:7" ht="33" hidden="1" customHeight="1" x14ac:dyDescent="0.3">
      <c r="A122" s="87"/>
      <c r="B122" s="48" t="s">
        <v>47</v>
      </c>
      <c r="C122" s="52" t="e">
        <f>C121/#REF!*1000</f>
        <v>#REF!</v>
      </c>
    </row>
    <row r="123" spans="1:7" ht="33" hidden="1" customHeight="1" x14ac:dyDescent="0.3">
      <c r="A123" s="85">
        <v>2</v>
      </c>
      <c r="B123" s="53" t="s">
        <v>44</v>
      </c>
      <c r="C123" s="54">
        <f>C25</f>
        <v>1393826.3</v>
      </c>
    </row>
    <row r="124" spans="1:7" ht="33" hidden="1" customHeight="1" x14ac:dyDescent="0.3">
      <c r="A124" s="86"/>
      <c r="B124" s="49" t="s">
        <v>43</v>
      </c>
      <c r="C124" s="47" t="e">
        <f>C23+#REF!+#REF!+C22</f>
        <v>#REF!</v>
      </c>
    </row>
    <row r="125" spans="1:7" ht="16.5" hidden="1" customHeight="1" x14ac:dyDescent="0.3">
      <c r="A125" s="87"/>
      <c r="B125" s="48" t="s">
        <v>49</v>
      </c>
      <c r="C125" s="46">
        <v>360</v>
      </c>
    </row>
    <row r="126" spans="1:7" ht="33" hidden="1" customHeight="1" x14ac:dyDescent="0.3"/>
    <row r="128" spans="1:7" x14ac:dyDescent="0.3">
      <c r="D128" s="55"/>
      <c r="E128" s="55"/>
      <c r="F128" s="55"/>
    </row>
    <row r="129" spans="3:3" x14ac:dyDescent="0.3">
      <c r="C129" s="45"/>
    </row>
    <row r="130" spans="3:3" x14ac:dyDescent="0.3">
      <c r="C130" s="56"/>
    </row>
  </sheetData>
  <mergeCells count="91">
    <mergeCell ref="A41:A42"/>
    <mergeCell ref="B41:B42"/>
    <mergeCell ref="G41:G42"/>
    <mergeCell ref="A48:A49"/>
    <mergeCell ref="B48:B49"/>
    <mergeCell ref="E48:E49"/>
    <mergeCell ref="F48:F49"/>
    <mergeCell ref="A54:B54"/>
    <mergeCell ref="A60:B60"/>
    <mergeCell ref="A51:B51"/>
    <mergeCell ref="A25:B25"/>
    <mergeCell ref="A30:A31"/>
    <mergeCell ref="B30:B31"/>
    <mergeCell ref="A32:B32"/>
    <mergeCell ref="B52:G52"/>
    <mergeCell ref="B55:G55"/>
    <mergeCell ref="B33:G33"/>
    <mergeCell ref="B34:G34"/>
    <mergeCell ref="E41:E42"/>
    <mergeCell ref="F41:F42"/>
    <mergeCell ref="B45:G45"/>
    <mergeCell ref="G48:G49"/>
    <mergeCell ref="A44:B44"/>
    <mergeCell ref="A2:G2"/>
    <mergeCell ref="A10:B10"/>
    <mergeCell ref="A17:B17"/>
    <mergeCell ref="A14:A15"/>
    <mergeCell ref="B14:B15"/>
    <mergeCell ref="G14:G15"/>
    <mergeCell ref="B6:G6"/>
    <mergeCell ref="B11:G11"/>
    <mergeCell ref="A3:A4"/>
    <mergeCell ref="B3:B4"/>
    <mergeCell ref="C3:C4"/>
    <mergeCell ref="D3:D4"/>
    <mergeCell ref="G3:G4"/>
    <mergeCell ref="E3:F3"/>
    <mergeCell ref="E14:E15"/>
    <mergeCell ref="F14:F15"/>
    <mergeCell ref="A115:B115"/>
    <mergeCell ref="A118:A122"/>
    <mergeCell ref="A123:A125"/>
    <mergeCell ref="A110:B110"/>
    <mergeCell ref="B112:G112"/>
    <mergeCell ref="B111:G111"/>
    <mergeCell ref="A86:B86"/>
    <mergeCell ref="B87:G87"/>
    <mergeCell ref="B91:G91"/>
    <mergeCell ref="A90:B90"/>
    <mergeCell ref="A114:B114"/>
    <mergeCell ref="G105:G106"/>
    <mergeCell ref="B101:B102"/>
    <mergeCell ref="B105:B106"/>
    <mergeCell ref="A105:A106"/>
    <mergeCell ref="B103:B104"/>
    <mergeCell ref="G103:G104"/>
    <mergeCell ref="A103:A104"/>
    <mergeCell ref="E103:E104"/>
    <mergeCell ref="F103:F104"/>
    <mergeCell ref="E105:E106"/>
    <mergeCell ref="F105:F106"/>
    <mergeCell ref="B18:G18"/>
    <mergeCell ref="E30:E31"/>
    <mergeCell ref="F30:F31"/>
    <mergeCell ref="B26:G26"/>
    <mergeCell ref="G30:G31"/>
    <mergeCell ref="B61:G61"/>
    <mergeCell ref="B62:G62"/>
    <mergeCell ref="B80:G80"/>
    <mergeCell ref="E83:E84"/>
    <mergeCell ref="F83:F84"/>
    <mergeCell ref="E76:E77"/>
    <mergeCell ref="F76:F77"/>
    <mergeCell ref="G76:G77"/>
    <mergeCell ref="A79:B79"/>
    <mergeCell ref="B76:B77"/>
    <mergeCell ref="A76:A77"/>
    <mergeCell ref="A83:A84"/>
    <mergeCell ref="B83:B84"/>
    <mergeCell ref="G83:G84"/>
    <mergeCell ref="B99:G99"/>
    <mergeCell ref="E101:E102"/>
    <mergeCell ref="F101:F102"/>
    <mergeCell ref="E96:E97"/>
    <mergeCell ref="F96:F97"/>
    <mergeCell ref="A98:B98"/>
    <mergeCell ref="A101:A102"/>
    <mergeCell ref="G101:G102"/>
    <mergeCell ref="A96:A97"/>
    <mergeCell ref="B96:B97"/>
    <mergeCell ref="G96:G97"/>
  </mergeCells>
  <pageMargins left="0.31" right="0.15748031496062992" top="0.35" bottom="0.27559055118110237" header="0.31496062992125984" footer="0.17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HAVELVAC2</vt:lpstr>
      <vt:lpstr>HAVELVAC2!_Hlk226693269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Ivanyan</cp:lastModifiedBy>
  <cp:lastPrinted>2021-05-06T08:24:22Z</cp:lastPrinted>
  <dcterms:created xsi:type="dcterms:W3CDTF">2013-01-15T13:33:55Z</dcterms:created>
  <dcterms:modified xsi:type="dcterms:W3CDTF">2021-05-11T06:53:09Z</dcterms:modified>
</cp:coreProperties>
</file>