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havelvac2-2021" sheetId="5" r:id="rId1"/>
  </sheets>
  <calcPr calcId="144525"/>
</workbook>
</file>

<file path=xl/calcChain.xml><?xml version="1.0" encoding="utf-8"?>
<calcChain xmlns="http://schemas.openxmlformats.org/spreadsheetml/2006/main">
  <c r="F10" i="5" l="1"/>
  <c r="E10" i="5"/>
  <c r="F13" i="5"/>
  <c r="C13" i="5"/>
  <c r="F22" i="5"/>
  <c r="E22" i="5"/>
  <c r="F44" i="5"/>
  <c r="E44" i="5"/>
  <c r="F53" i="5"/>
  <c r="E53" i="5"/>
  <c r="F59" i="5"/>
  <c r="F85" i="5"/>
  <c r="C85" i="5"/>
  <c r="F94" i="5"/>
  <c r="F103" i="5"/>
  <c r="C135" i="5"/>
  <c r="F129" i="5"/>
  <c r="E129" i="5"/>
  <c r="F123" i="5"/>
  <c r="C123" i="5"/>
  <c r="F114" i="5"/>
  <c r="C114" i="5"/>
  <c r="C129" i="5"/>
  <c r="C59" i="5"/>
  <c r="C25" i="5"/>
  <c r="C10" i="5"/>
  <c r="F136" i="5" l="1"/>
  <c r="C20" i="5"/>
  <c r="C22" i="5" s="1"/>
  <c r="C40" i="5" l="1"/>
  <c r="C44" i="5" s="1"/>
  <c r="C51" i="5" l="1"/>
  <c r="C53" i="5" s="1"/>
  <c r="C92" i="5"/>
  <c r="C94" i="5" s="1"/>
  <c r="C101" i="5"/>
  <c r="C103" i="5" s="1"/>
  <c r="C136" i="5" l="1"/>
</calcChain>
</file>

<file path=xl/sharedStrings.xml><?xml version="1.0" encoding="utf-8"?>
<sst xmlns="http://schemas.openxmlformats.org/spreadsheetml/2006/main" count="267" uniqueCount="159">
  <si>
    <t>Ֆինանսավորման աղբյուրը</t>
  </si>
  <si>
    <t>ՀՀ պետական բյուջե</t>
  </si>
  <si>
    <t>ՀՀ Արմավիրի մարզպետարան</t>
  </si>
  <si>
    <t>Էներգետիկա</t>
  </si>
  <si>
    <t>Կրթություն</t>
  </si>
  <si>
    <t>Համայնքային բյուջե</t>
  </si>
  <si>
    <t>Ջրամատակարարում և ջրահեռացում</t>
  </si>
  <si>
    <t xml:space="preserve"> Առողջապահություն</t>
  </si>
  <si>
    <t xml:space="preserve"> Սոցիալական  պաշտպանություն</t>
  </si>
  <si>
    <t xml:space="preserve"> Մշակույթ, սպորտ և երիտասարդության հարցեր</t>
  </si>
  <si>
    <t>ՍՈՑԻԱԼԱԿԱՆ  ՈԼՈՐՏ</t>
  </si>
  <si>
    <t>ԲՆԱՊԱՀՊԱՆՈՒԹՅՈՒՆ</t>
  </si>
  <si>
    <t xml:space="preserve"> ԳՅՈՒՂԱՏՆՏԵՍՈՒԹՅՈՒՆ  </t>
  </si>
  <si>
    <t xml:space="preserve"> ԶԲՈՍԱՇՐՋՈՒԹՅՈՒՆ   </t>
  </si>
  <si>
    <t xml:space="preserve"> ԱՐԴՅՈՒՆԱԲԵՐՈՒԹՅՈՒՆ, ՓՄՁ ԵՎ ՄԱՍՆԱՎՈՐ ՀԱՏՎԱԾԻ ԶԱՐԳԱՑՈՒՄ</t>
  </si>
  <si>
    <t>ԵՆԹԱԿԱՌՈՒՑՎԱԾՔՆԵՐ</t>
  </si>
  <si>
    <t>ՔԱՂԱՔԱՇԻՆՈՒԹՅՈՒՆ</t>
  </si>
  <si>
    <t xml:space="preserve">ՏԱՐԱԾՔԱՅԻՆ ԿԱՌԱՎԱՐՈՒՄ, ՏԵՂԱԿԱՆ  ԻՆՔՆԱԿԱՌԱՎԱՐՈՒՄ, ՔԱՂԱՔԱՑԻԱԿԱՆ ՀԱՍԱՐԱԿՈՒԹՅՈՒՆ, ԱՐՏԱԿԱՐԳ ԻՐԱՎԻՃԱԿՆԵՐԻՑ ԲՆԱԿՉՈՒԹՅԱՆ ԵՎ  ՏԱՐԱԾՔՆԵՐԻ ՊԱՇՏՊԱՆՈՒԹՅՈՒՆ  </t>
  </si>
  <si>
    <t>ՀՀ աշխատանքի և սոցիալական հարցերի նախարարություն</t>
  </si>
  <si>
    <t xml:space="preserve">Համայնքներում իրականացվող ոլորտային ծրագրեր  </t>
  </si>
  <si>
    <t>Գլոբալ բյուջեով մարզի առողջապահական հաստատություններին հատկացումներ</t>
  </si>
  <si>
    <t>Մասնավոր ներդրող</t>
  </si>
  <si>
    <t>II.</t>
  </si>
  <si>
    <t>III.</t>
  </si>
  <si>
    <t>IV.</t>
  </si>
  <si>
    <t>VIII.</t>
  </si>
  <si>
    <t>ՀՀ Արմավիրի մարզի համայնքների բյուջեներին դոտացիաների տրամադրում</t>
  </si>
  <si>
    <t>Այլընտրանքային աշխատանքային ծառայողներին դրամական բավարարման և դրամական փոխհատուցման տրամադրում</t>
  </si>
  <si>
    <t xml:space="preserve"> Տարրական ընդհանուր հանրակրթություն</t>
  </si>
  <si>
    <t xml:space="preserve">Համայնքներում իրականացվող  ոլորտային ծրագրեր </t>
  </si>
  <si>
    <t>Համայնքներում իրականացվող ոլորտային ծրագրեր (աղբահանություն, ծառատունկ)</t>
  </si>
  <si>
    <t>Հիմնական ընդհանուր հանրակրթություն</t>
  </si>
  <si>
    <t>Ատեստավորման միջոցով որակավորում ստացած ուսուցիչներին հավելավճարների տրամադրում</t>
  </si>
  <si>
    <t>Միջնակարգ ընդհանուր հանրակրթություն</t>
  </si>
  <si>
    <t>Նախադպրոցական կրթություն</t>
  </si>
  <si>
    <t xml:space="preserve">Ծանոթություն </t>
  </si>
  <si>
    <t>Միջոցառման համառոտ բովանդակությունը</t>
  </si>
  <si>
    <t>Հ/Հ</t>
  </si>
  <si>
    <t xml:space="preserve">«Ներդրումների աջակցման կենտրոն» հիմնադրամ </t>
  </si>
  <si>
    <t>«Ընտանիքում բռնության ենթարկված անձանց աջակցության կենտրոնների ծառայություններ»</t>
  </si>
  <si>
    <t>Հանրակրթական դպրոցների մանկավարժներին և դպրոցահասակ երեխաներին տրանսպորտային ծախսերի փոխհատուցում</t>
  </si>
  <si>
    <t xml:space="preserve">Այլ աղբյուրներ </t>
  </si>
  <si>
    <t>2021թ.  
նախատեսված գումարը
(հազ.դրամ)</t>
  </si>
  <si>
    <t>Ստորին-Հրազդանի մայր ջրանցքի առավել վթարային հատվածների վերականգնում, մարզի ներտնտեսային ոռոգման ցանցի վերականգնում</t>
  </si>
  <si>
    <t>Մարգարա համայնքի ջրամատակարարման և ջրահեռացման համակարգերի բարելավման աշխատանքների իրականացում</t>
  </si>
  <si>
    <t xml:space="preserve">Համայնքային ենթակառուցվածքների II ծրագիր, փուլ 3-Հայաստանի ջրամատակարարման և ջրահեռացման ենթակառուցվածք ծրագիր </t>
  </si>
  <si>
    <t>ՎՎԲ, ԵՆԲ վարկային և
ՀՀ կառավարության միջոցներ</t>
  </si>
  <si>
    <t>ԵՄ ՀՆԳ դրամաշնորհային և
ՀՀ կառավարության միջոցներ</t>
  </si>
  <si>
    <t>Ջրամատակարարման և ջրահեռացման բաշխիչ ցանցերի վերանորոգում և անհատական ջրաչափերի տեղադրում</t>
  </si>
  <si>
    <t>Ալաշկերտ համայնքի խորքային հորի կառուցում՝ ոռոգման նպատակով</t>
  </si>
  <si>
    <t>Պտղունքի միջնակարգ դպրոցի կառուցում</t>
  </si>
  <si>
    <t>Ասիական զարգացման բանկ (Սեյսմիկ անվտանգության բարելավման ծրագիր)</t>
  </si>
  <si>
    <t>Ազգային,փողային և լարային նվագարանների գծով ուսուցում</t>
  </si>
  <si>
    <t>Մարզային նշանակության ավտոճանապարհների պահպանման և անվտանգ երթևեկության ծառայություններ</t>
  </si>
  <si>
    <t>ԵԶԲ վարկային,
ՀՀ կառավարության և համայնքային համաֆինանսավորման միջոցներ</t>
  </si>
  <si>
    <t>Փարաքարի միջնակարգ դպրոցի կառուցում</t>
  </si>
  <si>
    <t>Տարեցների և հաշմանդամություն ունեցող անձանց տնային պայմաններում խնամքի ծառայություններ</t>
  </si>
  <si>
    <t>Մտավոր խնդիրներ ունեցող անձանց շուրջօրյա խնամքի ծառայություններ</t>
  </si>
  <si>
    <t>Տարեցների և հաշմանդամություն ունեցող անձանց ցերեկային խնամքի ծառայություններ</t>
  </si>
  <si>
    <t>Դրամաշնորհը կտրամադրվի հաղթող կազմակերպությանը</t>
  </si>
  <si>
    <t>Դրամաշնորհը տրամադրվել է   «Ջերմիկ անկյուն» Հիմնադրամին</t>
  </si>
  <si>
    <t>«Երեխաների խնամքի ցերեկային ծառայությունների տրամադրում» (Արմավիր)</t>
  </si>
  <si>
    <t>«Երեխաների խնամքի ցերեկային ծառայությունների տրամադրում» (Մեծամոր)</t>
  </si>
  <si>
    <t>«ՀՀ երեխաների շուրջօրյա խնամք և պաշտպանություն իրականացնող հաստատություններում խնամվող և հաստատությունում հայտնվելու ռիսկի խմբում գտնվող երեխաների ընտանիք վերադարձնելու և մուտքը հաստատություններ կանխարգելելու ծառայություններ»</t>
  </si>
  <si>
    <t>«Կենսաբանական ընտանիք տեղափոխված և հաստատություն մուտքը կանխարգելված երեխաների ընտանիքների բնաիրային օգնության փաթեթի տրամադրում»</t>
  </si>
  <si>
    <t>2021թ. սուբվենցիայի ծրագրեր (ոռոգման ջրամատակարարում, գյուղ.տեխնիկա, հակակարկտային կայան)</t>
  </si>
  <si>
    <t>2021թ. սուբվենցիայի ծրագրեր (մանկապարտեզ/</t>
  </si>
  <si>
    <t>2020թ. սուբվենցիայի ծրագրերի չվճարված պետ.բյուջեի մասնաբաժին</t>
  </si>
  <si>
    <t>2021թ. սուբվենցիայի ծրագրեր (փողոցների ասֆալտապատում, մայթերի կառուցում)</t>
  </si>
  <si>
    <t>2021թ. սուբվենցիայի ծրագրեր (խմելու  ջրամատակարարում, կոյուղի)</t>
  </si>
  <si>
    <t>2021թ. սուբվենցիայի ծրագրեր (բազմաբնակարան շենք, համայնքապետարան, հանդիսությունների սրահ)</t>
  </si>
  <si>
    <t>Այլ աղբյուրներ</t>
  </si>
  <si>
    <t xml:space="preserve">Համայնքներում իրականացվող ոլորտային ծրագրեր </t>
  </si>
  <si>
    <t xml:space="preserve">Համայնքներում իրականացվող    ոլորտային ծրագրեր </t>
  </si>
  <si>
    <t>2021թ. սուբվենցիայի ծրագրեր (գազաֆիկացում)</t>
  </si>
  <si>
    <t>2021թ. սուբվենցիայի ծրագրեր (արևային կայան, լուսավորություն)</t>
  </si>
  <si>
    <t xml:space="preserve">Համայնքներում իրականացվող  ոլորտային ծրագրեր  </t>
  </si>
  <si>
    <t>2021թ. սուբվենցիայի ծրագրեր (բուժամբուլատորիա)</t>
  </si>
  <si>
    <t>Համայնքներում իրականացվող ոլորտային ծրագրեր</t>
  </si>
  <si>
    <t>ՓՄՁ-ի սուբյեկտների ֆինանսական աջակցության տրամադրում՝ վարկային երաշխավորության տեսքով</t>
  </si>
  <si>
    <t>2021թ. սուբվենցիայի ծրագրեր (մշակույթի տուն, մարզասրահ, հուշարձան)</t>
  </si>
  <si>
    <t>Մշակութային միջոցառումների իրականացում մարզում</t>
  </si>
  <si>
    <t>Գործազուրկների, աշխատանքից ազատման ռիսկ ունեցող, ինչպես նաև ազատազրկման ձևով պատիժը կրելու ավարտին մինչև վեց ամիս մնացած աշխատանք փնտրող անձանց մասնագիտական ուսուցման կազմակերպում</t>
  </si>
  <si>
    <t>կրթաթոշակ և ուսուցում</t>
  </si>
  <si>
    <t>Ձեռք բերած մասնագիտությամբ մասնագիտական աշխատանքային փորձ ձեռք բերելու համար գործազուրկներին աջակցության տրամադրում</t>
  </si>
  <si>
    <t>Աշխատանքի տոնավաճառի կազմակերպում</t>
  </si>
  <si>
    <t>Գործազուրկին այլ վայրում աշխատանքի տեղավորման աջակցության տրամադրում</t>
  </si>
  <si>
    <t>Աշխատաշուկայում անմրցունակ անձանց աշխատանքի տեղավորման դեպքում գործատուին միանվագ փոխհատուցման տրամադրում</t>
  </si>
  <si>
    <t>Աշխատաշուկայում անմրցունակ անձանց փոքր ձեռնարկատիրական գործունեության աջակցության տրամադրում</t>
  </si>
  <si>
    <t>Սեզոնային զբաղվածության խթանման միջոցով գյուղացիական տնտեսությանն աջակցության տրամադրում</t>
  </si>
  <si>
    <t>Աշխատաշուկայում անմրցունակ և մասնագիտություն չունեցող մայրերի համար գործատուի մոտ մասնագիտական ուսուցման կազմակերպում</t>
  </si>
  <si>
    <t>Մինչև երեք տարեկան երեխայի խնամքի արձակուրդում գտնվող` աշխատանք փնտրող անձանց՝ մինչև երեխայի երկու տարին լրանալը աշխատանքի վերադառնալու դեպքում, երեխայի խնամքն աշխատանքին զուգահեռ կազմակերպելու համար աջակցության տրամադրում</t>
  </si>
  <si>
    <t>Աշխատաշուկայում անմրցունակ անձանց անասնապահությամբ (տավարաբուծությամբ, ոչխարաբուծությամբ, խոզաբուծությամբ, այծաբուծությամբ, թռչնաբուծությամբ) զբաղվելու համար աջակցության տրամադրում</t>
  </si>
  <si>
    <t>Ընտանեկան նպաստի, սոցիալական նպաստի և հրատապ օգնության վճարման համար նախատեսված ֆինանսական միջոցներ</t>
  </si>
  <si>
    <t>Զբաղվածության կարգավորման 2021թ. պետական ծրագրեր</t>
  </si>
  <si>
    <t>Համայնքներում իրականացվող զբոսաշրջային ծրագրեր (զբոսաշրջային ենթակառուցվածքներ)</t>
  </si>
  <si>
    <t>Էլեկտրական սարքավորումների և օդային գծերի շահագործման ու նորոգման աշխատանքներ</t>
  </si>
  <si>
    <t xml:space="preserve">Մասնավոր
 ներդրող՝ «Բարձրավոլտ էլեկտրացանցեր» ՓԲԸ </t>
  </si>
  <si>
    <t>Երևան-Արմավիր Dպ500 մայրուղային  գազատարի կապիտալ նորոգում մեկուսիչ շերտի փոխարինմամբ (խոտանված խողովակների փոխարինմամբ)</t>
  </si>
  <si>
    <t>Արմավիրի մարզի գ.Արգավանդ ցածր ճնշման ստորգետնյա գազատարի մեկուսիչ շերտի կապիտալ նորոգում</t>
  </si>
  <si>
    <t>Արմավիրի մարզի ք.Արմավիր Կենտրոնական կաթսայատունը սնող միջին ճնշման ստորգետնյա գազատարի մեկուսիչ շերտի կապիտալ նորոգում</t>
  </si>
  <si>
    <t>Բնական գազի կենցաղային հաշվիչների և պաշտպանիչ արկղերի ձեռքբերում և տեղադրում</t>
  </si>
  <si>
    <t>Ազդանշանային սարքերի և ինքնաշխատ վթարային անջատիչ կափույրների ձեռքբերում և տեղադրում</t>
  </si>
  <si>
    <t>Մասնավոր ներդրող՝ «Գազպրոմ Արմենիա» ՓԲԸ
սեփական միջոցներ</t>
  </si>
  <si>
    <t>Արմավիրի մարզում նախատեսված ներդրումային ծրագրեր</t>
  </si>
  <si>
    <t xml:space="preserve">Մասնավոր
 ներդրող՝ «Հայաստանի էլեկտրական ցանցեր» ՓԲԸ (20% սեփական
 80% վարկային միջոց) </t>
  </si>
  <si>
    <t xml:space="preserve">Վերակառուցման և Զարգացման Միջազգային Բանկի աջակցությամբ իրականացվող «Էներգետիկայի ոլորտի ֆինանսական առողջացում» վարկային ծրագիր </t>
  </si>
  <si>
    <t>Սոցիալական պաշտպանության ոլորտի ծրագրեր</t>
  </si>
  <si>
    <t xml:space="preserve">ՀՀ Արմավիրի մարզում տարածքային պետական կառավարում </t>
  </si>
  <si>
    <t xml:space="preserve">Հաշմանդամություն ունեցող անձանց  հիմնահարցերի ոլորտում «Արմավիրի զարգացման կենտրոն» ՀԿ-ին դրամաշնորհի տրամադրում  </t>
  </si>
  <si>
    <t>«Աուտիզմ ունեցող անձանց սոցիալ-հոգեբանական աջակցություն ցերեկային կենտրոնում», 32 շահառու</t>
  </si>
  <si>
    <t>«Հայաստանի մանուկներ» բարեգործական հիմնադրամ (COAF)</t>
  </si>
  <si>
    <t>Մարզի 2 համայնքների աշակերտների համար 27 համակարգիչների ձեռքբերում</t>
  </si>
  <si>
    <t>Շենիկ, Քարակերտ</t>
  </si>
  <si>
    <t>Մյասնիկյան, Դալարիկ կամ Հացիկ համայնքներից մեկում</t>
  </si>
  <si>
    <t>Մարզի մեկ համայնքում «Մանկան զարգացման կենտրոնի»- հիմնում</t>
  </si>
  <si>
    <t>Մ- 3, Թուրքիայի սահման-Մարգարա-Վանաձոր-Տաշիր-Վրաստանի սահման միջպետական նշանակության ավտոճանապարհի կմ2+000 - կմ10+500 հատվածի հիմնանորոգում</t>
  </si>
  <si>
    <t>8.5կմ հատված, նախագծահետազոտական ծախսեր</t>
  </si>
  <si>
    <t>2021-2022թթ., 30 մլն դոլար, 2021թ-ին՝ շուրջ 10մլն.դոլար (1$=532,14, 01.04.2021թ. ԿԲ)</t>
  </si>
  <si>
    <t xml:space="preserve"> Բաղրամյան (Բաղր.) համայնքում «Ալ-Աբդալյահ Գրուփ» ՍՊԸ-ի կողմից մեգագյուղատնտեսական համալիրի հիմնում (1100հա տարածքում 350 հազար նուշի ծառերի տնկում)</t>
  </si>
  <si>
    <t xml:space="preserve">Մասնավոր ներդրող` Քուվեյթից գործարար Խալիֆե Ալ-Ֆադալա </t>
  </si>
  <si>
    <t>5</t>
  </si>
  <si>
    <t>047կմ</t>
  </si>
  <si>
    <t>1.35կմ</t>
  </si>
  <si>
    <t>2.62կմ</t>
  </si>
  <si>
    <t>Արմավիրի մարզի գ.Հացիկ (Նաիրի) ցածր ճնշման ստորգետնյա գազատարի մեկուսիչ շերտի կապիտալ նորոգում</t>
  </si>
  <si>
    <t>4.03կմ</t>
  </si>
  <si>
    <t>1000հատ</t>
  </si>
  <si>
    <t>1100հատ</t>
  </si>
  <si>
    <t>ՀՏԶՀ, 2021-2023թթ., ժամանակավոր աշխատատեղերի ստեղծում չի նախատեսվում</t>
  </si>
  <si>
    <t>ՀՏԶՀ, 2019-2021թթ., ժամանակավոր աշխատատեղերի ստեղծում չի նախատեսվում</t>
  </si>
  <si>
    <t>Հայկական ԱԷԿ-ի № 2 էներգաբլոկի շահագործման ժամկետի երկարաձգման աշխատանքների ֆինանսավորում (Վարկային պայմանագիր №8/2020 առ 10.07.2020թ.)</t>
  </si>
  <si>
    <t>ՀԱՅԱՍՏԱՆԻ ՀԱՆՐԱՊԵՏՈՒԹՅԱՆ ԱՐՄԱՎԻՐԻ ՄԱՐԶԻ 2017-2025 ԹՎԱԿԱՆՆԵՐԻ ԶԱՐԳԱՑՄԱՆ ՌԱԶՆԱՎԱՐՈՒԹՅՈՒՆԻՑ ԲԽՈՂ 2021 ԹՎԱԿԱՆԻ ՏԱՐԵԿԱՆ  ԳՈՐԾՈՒՆԵՈՒԹՅԱՆ ԾՐԱԳՐՈՎ ՆԱԽԱՏԵՍՎԱԾ ՄԻՋՈՑԱՌՈՒՄՆԵՐԻ  ՖԻՆԱՆՍԱՎՈՐՈՒՄԸ՝ ԸՍՏ ՈԼՈՐՏՆԵՐԻ</t>
  </si>
  <si>
    <t>Այգեշատ (Էջմ.) համայնքի Թարգմանչաց
եկեղեցու վերականգնում</t>
  </si>
  <si>
    <t>ՀՀ ԿԳՄՍՆ, նախագծահետազոտական ծախսեր</t>
  </si>
  <si>
    <t>Արգինայի միջնակարգ դպրոցի կառուցում</t>
  </si>
  <si>
    <t>ՀՏԶՀ, 2021-2023թթ., ընդամենը՝ 1.7 մլրդ դրամ</t>
  </si>
  <si>
    <t>2020-2022թթ., ընդամենը՝ 923.6811 մլն դրամ</t>
  </si>
  <si>
    <t>Հրատապ ծրագիր, ՀՏԶՀ, 2021թ.</t>
  </si>
  <si>
    <t>Աշխատաշուկայում անմրցունակ անձանց աշխատանքի տեղավորման դեպքում գործատուին աշխատավարձի մասնակի փոխհատուցման և հաշմանդամություն ունեցող անձին ուղեկցողի համար դրամական օգնության տրամադրում</t>
  </si>
  <si>
    <t>«Հայկական ատոմային էլեկտրակայան» ՓԲԸ</t>
  </si>
  <si>
    <t>«Հայկական ատոմային էլեկտրակայան» ՓԲԸ, 2021թ. 31,5 մլրդ դրամ նախատեսված գումարին ավելացել է նաև 2020թ. մնացորդային գումարը (11,8 մլրդ դրամ): Ծրագրի իրականացման ժամկետը՝ 2020-2022թթ.:</t>
  </si>
  <si>
    <t>Ստեղծվող աշխատատեղ</t>
  </si>
  <si>
    <t>ժամանակավոր</t>
  </si>
  <si>
    <t>V</t>
  </si>
  <si>
    <t>Հավելված 2</t>
  </si>
  <si>
    <t>VI</t>
  </si>
  <si>
    <t>VII</t>
  </si>
  <si>
    <t>Գազամատակարարում</t>
  </si>
  <si>
    <t>IX</t>
  </si>
  <si>
    <t>Ընդամենը</t>
  </si>
  <si>
    <t>Արևիկի համայնքում «Մոդուլային» տիպի 144 տեղ հզորությամբ մսուր-մանկապարտեզի կառուցում</t>
  </si>
  <si>
    <t>Համայնքներում իրականացվող  ոլորտային ծրագրեր</t>
  </si>
  <si>
    <t>ՀՀ ԿԳՄՍՆ, ՀՀ քաղաքաշինության կոմիտե, «Մոդուլային»  տիպի մանկապարտեզների շենքային ապահովում</t>
  </si>
  <si>
    <r>
      <t xml:space="preserve">ՀՀ ԿԳՄՍՆ, ՀՀ քաղաքաշինության կոմիտե, </t>
    </r>
    <r>
      <rPr>
        <sz val="8"/>
        <rFont val="GHEA Grapalat"/>
        <family val="3"/>
      </rPr>
      <t>Փոքրաքանակ երեխաներով համալրված հանրակրթական դպրոցների մոդուլային շենքերի կառուցում ծրագիր</t>
    </r>
  </si>
  <si>
    <t>Տրանսպորտ, ճանապարհաշինություն և կապ</t>
  </si>
  <si>
    <t>ԸՆԴԱՄԵՆԸ`  2021Թ.</t>
  </si>
  <si>
    <t>մշտական</t>
  </si>
  <si>
    <t>Պետական բյուջե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</si>
</sst>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(* #,##0.00_);_(* \(#,##0.00\);_(* &quot;-&quot;??_);_(@_)"/>
    <numFmt numFmtId="165" formatCode="#,##0.0"/>
    <numFmt numFmtId="166" formatCode="0.0"/>
    <numFmt numFmtId="167" formatCode="##,##0.0;\(##,##0.0\);\-"/>
    <numFmt numFmtId="168" formatCode="#,##0.000"/>
    <numFmt numFmtId="169" formatCode="#,##0.0000"/>
    <numFmt numFmtId="170" formatCode="#,##0.000000"/>
    <numFmt numFmtId="171" formatCode="0.00000"/>
    <numFmt numFmtId="172" formatCode="#,##0.0000000"/>
    <numFmt numFmtId="173" formatCode="#,##0.000000000000"/>
    <numFmt numFmtId="174" formatCode="_(* #,##0.00000_);_(* \(#,##0.00000\);_(* &quot;-&quot;??_);_(@_)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"/>
      <scheme val="minor"/>
    </font>
    <font>
      <b/>
      <sz val="10"/>
      <name val="GHEA Grapalat"/>
      <family val="3"/>
    </font>
    <font>
      <sz val="10"/>
      <name val="GHEA Grapalat"/>
      <family val="3"/>
    </font>
    <font>
      <b/>
      <sz val="9"/>
      <name val="GHEA Grapalat"/>
      <family val="3"/>
    </font>
    <font>
      <sz val="9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b/>
      <sz val="12"/>
      <name val="GHEA Grapalat"/>
      <family val="3"/>
    </font>
    <font>
      <b/>
      <sz val="10.5"/>
      <name val="GHEA Grapalat"/>
      <family val="3"/>
    </font>
    <font>
      <sz val="10"/>
      <name val="Arial"/>
      <family val="2"/>
      <charset val="204"/>
    </font>
    <font>
      <i/>
      <sz val="8"/>
      <name val="GHEA Grapalat"/>
      <family val="2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1"/>
    </font>
    <font>
      <b/>
      <i/>
      <sz val="10"/>
      <name val="GHEA Grapalat"/>
      <family val="3"/>
    </font>
    <font>
      <sz val="8"/>
      <name val="GHEA Grapalat"/>
      <family val="2"/>
    </font>
    <font>
      <b/>
      <i/>
      <sz val="9.5"/>
      <name val="GHEA Grapalat"/>
      <family val="3"/>
    </font>
    <font>
      <sz val="8"/>
      <name val="GHEA Grapalat"/>
      <family val="3"/>
    </font>
    <font>
      <b/>
      <sz val="12"/>
      <name val="Calibri"/>
      <family val="2"/>
      <charset val="204"/>
      <scheme val="minor"/>
    </font>
    <font>
      <u/>
      <sz val="10"/>
      <name val="GHEA Grapalat"/>
      <family val="3"/>
    </font>
    <font>
      <sz val="12"/>
      <name val="GHEA Grapalat"/>
      <family val="3"/>
    </font>
    <font>
      <sz val="11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167" fontId="11" fillId="0" borderId="0" applyFill="0" applyBorder="0" applyProtection="0">
      <alignment horizontal="right" vertical="top"/>
    </xf>
    <xf numFmtId="164" fontId="12" fillId="0" borderId="0" applyFont="0" applyFill="0" applyBorder="0" applyAlignment="0" applyProtection="0"/>
    <xf numFmtId="0" fontId="13" fillId="0" borderId="0"/>
    <xf numFmtId="0" fontId="1" fillId="0" borderId="0"/>
    <xf numFmtId="167" fontId="15" fillId="0" borderId="0" applyFill="0" applyBorder="0" applyProtection="0">
      <alignment horizontal="right" vertical="top"/>
    </xf>
  </cellStyleXfs>
  <cellXfs count="108">
    <xf numFmtId="0" fontId="0" fillId="0" borderId="0" xfId="0"/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/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165" fontId="3" fillId="2" borderId="0" xfId="0" applyNumberFormat="1" applyFont="1" applyFill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vertical="center"/>
    </xf>
    <xf numFmtId="168" fontId="3" fillId="2" borderId="0" xfId="0" applyNumberFormat="1" applyFont="1" applyFill="1" applyAlignment="1">
      <alignment vertical="center"/>
    </xf>
    <xf numFmtId="169" fontId="3" fillId="2" borderId="0" xfId="0" applyNumberFormat="1" applyFont="1" applyFill="1" applyAlignment="1">
      <alignment vertical="center"/>
    </xf>
    <xf numFmtId="170" fontId="3" fillId="2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171" fontId="3" fillId="2" borderId="0" xfId="0" applyNumberFormat="1" applyFont="1" applyFill="1" applyAlignment="1">
      <alignment vertical="center"/>
    </xf>
    <xf numFmtId="172" fontId="3" fillId="2" borderId="0" xfId="0" applyNumberFormat="1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173" fontId="3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8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4" fontId="6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174" fontId="3" fillId="2" borderId="0" xfId="0" applyNumberFormat="1" applyFont="1" applyFill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20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165" fontId="4" fillId="3" borderId="1" xfId="0" applyNumberFormat="1" applyFont="1" applyFill="1" applyBorder="1" applyAlignment="1">
      <alignment horizontal="left" wrapText="1"/>
    </xf>
    <xf numFmtId="165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2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</cellXfs>
  <cellStyles count="7">
    <cellStyle name="Comma" xfId="3" builtinId="3"/>
    <cellStyle name="Excel Built-in Normal" xfId="4"/>
    <cellStyle name="Normal" xfId="0" builtinId="0"/>
    <cellStyle name="Normal 2" xfId="1"/>
    <cellStyle name="Normal 3" xfId="5"/>
    <cellStyle name="SN_241" xfId="6"/>
    <cellStyle name="SN_i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tabSelected="1" topLeftCell="A31" zoomScale="80" zoomScaleNormal="80" workbookViewId="0">
      <selection activeCell="J134" sqref="J134"/>
    </sheetView>
  </sheetViews>
  <sheetFormatPr defaultRowHeight="32.25" customHeight="1" x14ac:dyDescent="0.25"/>
  <cols>
    <col min="1" max="1" width="5.7109375" style="7" customWidth="1"/>
    <col min="2" max="2" width="33.85546875" style="2" customWidth="1"/>
    <col min="3" max="3" width="25.42578125" style="72" customWidth="1"/>
    <col min="4" max="4" width="23.85546875" style="8" customWidth="1"/>
    <col min="5" max="6" width="19.5703125" style="8" customWidth="1"/>
    <col min="7" max="7" width="27.5703125" style="27" customWidth="1"/>
    <col min="8" max="8" width="9.140625" style="10"/>
    <col min="9" max="9" width="22" style="10" customWidth="1"/>
    <col min="10" max="10" width="20.7109375" style="10" customWidth="1"/>
    <col min="11" max="11" width="17" style="10" bestFit="1" customWidth="1"/>
    <col min="12" max="12" width="10.28515625" style="10" bestFit="1" customWidth="1"/>
    <col min="13" max="13" width="14.28515625" style="10" customWidth="1"/>
    <col min="14" max="16384" width="9.140625" style="10"/>
  </cols>
  <sheetData>
    <row r="1" spans="1:13" s="2" customFormat="1" ht="18.75" customHeight="1" x14ac:dyDescent="0.25">
      <c r="A1" s="1"/>
      <c r="C1" s="72"/>
      <c r="D1" s="8"/>
      <c r="E1" s="8"/>
      <c r="F1" s="8"/>
      <c r="G1" s="50" t="s">
        <v>145</v>
      </c>
    </row>
    <row r="2" spans="1:13" s="2" customFormat="1" ht="42" customHeight="1" x14ac:dyDescent="0.25">
      <c r="A2" s="88" t="s">
        <v>132</v>
      </c>
      <c r="B2" s="88"/>
      <c r="C2" s="88"/>
      <c r="D2" s="88"/>
      <c r="E2" s="88"/>
      <c r="F2" s="88"/>
      <c r="G2" s="88"/>
      <c r="I2" s="25"/>
    </row>
    <row r="3" spans="1:13" ht="35.25" customHeight="1" x14ac:dyDescent="0.25">
      <c r="A3" s="89"/>
      <c r="B3" s="89"/>
      <c r="C3" s="89"/>
      <c r="D3" s="89"/>
      <c r="E3" s="89"/>
      <c r="F3" s="89"/>
      <c r="G3" s="89"/>
    </row>
    <row r="4" spans="1:13" s="4" customFormat="1" ht="35.25" customHeight="1" x14ac:dyDescent="0.25">
      <c r="A4" s="90" t="s">
        <v>37</v>
      </c>
      <c r="B4" s="90" t="s">
        <v>36</v>
      </c>
      <c r="C4" s="90" t="s">
        <v>42</v>
      </c>
      <c r="D4" s="90" t="s">
        <v>0</v>
      </c>
      <c r="E4" s="92" t="s">
        <v>142</v>
      </c>
      <c r="F4" s="93"/>
      <c r="G4" s="90" t="s">
        <v>35</v>
      </c>
    </row>
    <row r="5" spans="1:13" s="4" customFormat="1" ht="21.75" customHeight="1" x14ac:dyDescent="0.25">
      <c r="A5" s="91"/>
      <c r="B5" s="91"/>
      <c r="C5" s="91"/>
      <c r="D5" s="91"/>
      <c r="E5" s="3" t="s">
        <v>157</v>
      </c>
      <c r="F5" s="3" t="s">
        <v>143</v>
      </c>
      <c r="G5" s="91"/>
    </row>
    <row r="6" spans="1:13" s="4" customFormat="1" ht="15.75" customHeight="1" x14ac:dyDescent="0.25">
      <c r="A6" s="29">
        <v>1</v>
      </c>
      <c r="B6" s="30">
        <v>2</v>
      </c>
      <c r="C6" s="31">
        <v>3</v>
      </c>
      <c r="D6" s="30">
        <v>4</v>
      </c>
      <c r="E6" s="30">
        <v>5</v>
      </c>
      <c r="F6" s="30">
        <v>6</v>
      </c>
      <c r="G6" s="30">
        <v>7</v>
      </c>
    </row>
    <row r="7" spans="1:13" s="5" customFormat="1" ht="45.75" customHeight="1" x14ac:dyDescent="0.25">
      <c r="A7" s="58" t="s">
        <v>22</v>
      </c>
      <c r="B7" s="97" t="s">
        <v>14</v>
      </c>
      <c r="C7" s="98"/>
      <c r="D7" s="98"/>
      <c r="E7" s="98"/>
      <c r="F7" s="98"/>
      <c r="G7" s="99"/>
    </row>
    <row r="8" spans="1:13" s="5" customFormat="1" ht="61.5" customHeight="1" x14ac:dyDescent="0.25">
      <c r="A8" s="58">
        <v>1</v>
      </c>
      <c r="B8" s="34" t="s">
        <v>79</v>
      </c>
      <c r="C8" s="73">
        <v>20000</v>
      </c>
      <c r="D8" s="43" t="s">
        <v>158</v>
      </c>
      <c r="E8" s="35"/>
      <c r="F8" s="61"/>
      <c r="G8" s="36" t="s">
        <v>38</v>
      </c>
    </row>
    <row r="9" spans="1:13" s="5" customFormat="1" ht="39" customHeight="1" x14ac:dyDescent="0.25">
      <c r="A9" s="58">
        <v>2</v>
      </c>
      <c r="B9" s="59" t="s">
        <v>29</v>
      </c>
      <c r="C9" s="73">
        <v>5000</v>
      </c>
      <c r="D9" s="64" t="s">
        <v>71</v>
      </c>
      <c r="E9" s="100">
        <v>2</v>
      </c>
      <c r="F9" s="64">
        <v>3</v>
      </c>
      <c r="G9" s="36"/>
    </row>
    <row r="10" spans="1:13" s="5" customFormat="1" ht="39" customHeight="1" x14ac:dyDescent="0.25">
      <c r="A10" s="95" t="s">
        <v>150</v>
      </c>
      <c r="B10" s="96"/>
      <c r="C10" s="55">
        <f>SUM(C8:C9)</f>
        <v>25000</v>
      </c>
      <c r="D10" s="51"/>
      <c r="E10" s="101">
        <f>SUM(E8:E9)</f>
        <v>2</v>
      </c>
      <c r="F10" s="101">
        <f>SUM(F8:F9)</f>
        <v>3</v>
      </c>
      <c r="G10" s="36"/>
    </row>
    <row r="11" spans="1:13" ht="37.5" customHeight="1" x14ac:dyDescent="0.25">
      <c r="A11" s="37" t="s">
        <v>23</v>
      </c>
      <c r="B11" s="97" t="s">
        <v>13</v>
      </c>
      <c r="C11" s="98"/>
      <c r="D11" s="98"/>
      <c r="E11" s="98"/>
      <c r="F11" s="98"/>
      <c r="G11" s="99"/>
    </row>
    <row r="12" spans="1:13" ht="61.5" customHeight="1" x14ac:dyDescent="0.25">
      <c r="A12" s="60">
        <v>1</v>
      </c>
      <c r="B12" s="34" t="s">
        <v>95</v>
      </c>
      <c r="C12" s="73">
        <v>5000</v>
      </c>
      <c r="D12" s="64" t="s">
        <v>71</v>
      </c>
      <c r="E12" s="100"/>
      <c r="F12" s="102" t="s">
        <v>121</v>
      </c>
      <c r="G12" s="39"/>
    </row>
    <row r="13" spans="1:13" ht="42" customHeight="1" x14ac:dyDescent="0.25">
      <c r="A13" s="95" t="s">
        <v>150</v>
      </c>
      <c r="B13" s="96"/>
      <c r="C13" s="55">
        <f>C12</f>
        <v>5000</v>
      </c>
      <c r="D13" s="52"/>
      <c r="E13" s="101"/>
      <c r="F13" s="55" t="str">
        <f>F12</f>
        <v>5</v>
      </c>
      <c r="G13" s="39"/>
    </row>
    <row r="14" spans="1:13" ht="33" customHeight="1" x14ac:dyDescent="0.25">
      <c r="A14" s="60" t="s">
        <v>24</v>
      </c>
      <c r="B14" s="85" t="s">
        <v>12</v>
      </c>
      <c r="C14" s="85"/>
      <c r="D14" s="85"/>
      <c r="E14" s="85"/>
      <c r="F14" s="85"/>
      <c r="G14" s="85"/>
      <c r="J14" s="12"/>
    </row>
    <row r="15" spans="1:13" ht="48.75" customHeight="1" x14ac:dyDescent="0.25">
      <c r="A15" s="60">
        <v>1</v>
      </c>
      <c r="B15" s="34" t="s">
        <v>49</v>
      </c>
      <c r="C15" s="73">
        <v>18747.599999999999</v>
      </c>
      <c r="D15" s="43" t="s">
        <v>158</v>
      </c>
      <c r="E15" s="37"/>
      <c r="F15" s="37">
        <v>10</v>
      </c>
      <c r="G15" s="36" t="s">
        <v>138</v>
      </c>
    </row>
    <row r="16" spans="1:13" ht="70.5" customHeight="1" x14ac:dyDescent="0.25">
      <c r="A16" s="60">
        <v>2</v>
      </c>
      <c r="B16" s="16" t="s">
        <v>43</v>
      </c>
      <c r="C16" s="74">
        <v>1215623.2239983899</v>
      </c>
      <c r="D16" s="58" t="s">
        <v>54</v>
      </c>
      <c r="E16" s="100"/>
      <c r="F16" s="100">
        <v>0</v>
      </c>
      <c r="G16" s="36" t="s">
        <v>130</v>
      </c>
      <c r="I16" s="19"/>
      <c r="J16" s="21"/>
      <c r="K16" s="22"/>
      <c r="L16" s="22"/>
      <c r="M16" s="22"/>
    </row>
    <row r="17" spans="1:13" ht="26.25" customHeight="1" x14ac:dyDescent="0.25">
      <c r="A17" s="87">
        <v>3</v>
      </c>
      <c r="B17" s="83" t="s">
        <v>65</v>
      </c>
      <c r="C17" s="73">
        <v>149000</v>
      </c>
      <c r="D17" s="43" t="s">
        <v>158</v>
      </c>
      <c r="E17" s="100">
        <v>2</v>
      </c>
      <c r="F17" s="100">
        <v>70</v>
      </c>
      <c r="G17" s="39"/>
      <c r="I17" s="23"/>
      <c r="J17" s="24"/>
      <c r="K17" s="24"/>
      <c r="L17" s="22"/>
      <c r="M17" s="23"/>
    </row>
    <row r="18" spans="1:13" ht="23.25" customHeight="1" x14ac:dyDescent="0.25">
      <c r="A18" s="87"/>
      <c r="B18" s="83"/>
      <c r="C18" s="73">
        <v>113000</v>
      </c>
      <c r="D18" s="58" t="s">
        <v>5</v>
      </c>
      <c r="E18" s="100"/>
      <c r="F18" s="65"/>
      <c r="G18" s="39"/>
    </row>
    <row r="19" spans="1:13" ht="23.25" customHeight="1" x14ac:dyDescent="0.25">
      <c r="A19" s="87"/>
      <c r="B19" s="83"/>
      <c r="C19" s="73">
        <v>27000</v>
      </c>
      <c r="D19" s="58" t="s">
        <v>21</v>
      </c>
      <c r="E19" s="100"/>
      <c r="F19" s="65"/>
      <c r="G19" s="39"/>
    </row>
    <row r="20" spans="1:13" ht="84" customHeight="1" x14ac:dyDescent="0.25">
      <c r="A20" s="60">
        <v>4</v>
      </c>
      <c r="B20" s="59" t="s">
        <v>119</v>
      </c>
      <c r="C20" s="73">
        <f>10000*532.14</f>
        <v>5321400</v>
      </c>
      <c r="D20" s="58" t="s">
        <v>120</v>
      </c>
      <c r="E20" s="100">
        <v>10</v>
      </c>
      <c r="F20" s="100">
        <v>30</v>
      </c>
      <c r="G20" s="39" t="s">
        <v>118</v>
      </c>
    </row>
    <row r="21" spans="1:13" ht="43.5" customHeight="1" x14ac:dyDescent="0.25">
      <c r="A21" s="60">
        <v>5</v>
      </c>
      <c r="B21" s="59" t="s">
        <v>152</v>
      </c>
      <c r="C21" s="73">
        <v>5000</v>
      </c>
      <c r="D21" s="62" t="s">
        <v>71</v>
      </c>
      <c r="E21" s="100">
        <v>2</v>
      </c>
      <c r="F21" s="103">
        <v>5</v>
      </c>
      <c r="G21" s="39"/>
      <c r="I21" s="12"/>
      <c r="J21" s="11"/>
    </row>
    <row r="22" spans="1:13" ht="39.75" customHeight="1" x14ac:dyDescent="0.25">
      <c r="A22" s="84" t="s">
        <v>150</v>
      </c>
      <c r="B22" s="84"/>
      <c r="C22" s="55">
        <f>SUM(C15:C21)</f>
        <v>6849770.8239983898</v>
      </c>
      <c r="D22" s="53"/>
      <c r="E22" s="101">
        <f>SUM(E15:E21)</f>
        <v>14</v>
      </c>
      <c r="F22" s="101">
        <f>SUM(F15:F21)</f>
        <v>115</v>
      </c>
      <c r="G22" s="54"/>
      <c r="I22" s="12"/>
      <c r="J22" s="11"/>
    </row>
    <row r="23" spans="1:13" ht="33" customHeight="1" x14ac:dyDescent="0.25">
      <c r="A23" s="60" t="s">
        <v>144</v>
      </c>
      <c r="B23" s="85" t="s">
        <v>11</v>
      </c>
      <c r="C23" s="85"/>
      <c r="D23" s="85"/>
      <c r="E23" s="85"/>
      <c r="F23" s="85"/>
      <c r="G23" s="85"/>
    </row>
    <row r="24" spans="1:13" ht="48.75" customHeight="1" x14ac:dyDescent="0.25">
      <c r="A24" s="60">
        <v>1</v>
      </c>
      <c r="B24" s="59" t="s">
        <v>30</v>
      </c>
      <c r="C24" s="73">
        <v>5000</v>
      </c>
      <c r="D24" s="62" t="s">
        <v>71</v>
      </c>
      <c r="E24" s="100"/>
      <c r="F24" s="64">
        <v>15</v>
      </c>
      <c r="G24" s="41"/>
    </row>
    <row r="25" spans="1:13" ht="36.75" customHeight="1" x14ac:dyDescent="0.25">
      <c r="A25" s="84" t="s">
        <v>150</v>
      </c>
      <c r="B25" s="84"/>
      <c r="C25" s="55">
        <f>SUM(C24)</f>
        <v>5000</v>
      </c>
      <c r="D25" s="55"/>
      <c r="E25" s="101"/>
      <c r="F25" s="63">
        <v>15</v>
      </c>
      <c r="G25" s="56"/>
    </row>
    <row r="26" spans="1:13" ht="30.75" customHeight="1" x14ac:dyDescent="0.25">
      <c r="A26" s="60" t="s">
        <v>146</v>
      </c>
      <c r="B26" s="85" t="s">
        <v>10</v>
      </c>
      <c r="C26" s="85"/>
      <c r="D26" s="85"/>
      <c r="E26" s="85"/>
      <c r="F26" s="85"/>
      <c r="G26" s="85"/>
    </row>
    <row r="27" spans="1:13" ht="28.5" customHeight="1" x14ac:dyDescent="0.25">
      <c r="A27" s="42">
        <v>6.1</v>
      </c>
      <c r="B27" s="85" t="s">
        <v>4</v>
      </c>
      <c r="C27" s="85"/>
      <c r="D27" s="85"/>
      <c r="E27" s="85"/>
      <c r="F27" s="85"/>
      <c r="G27" s="85"/>
    </row>
    <row r="28" spans="1:13" ht="38.25" customHeight="1" x14ac:dyDescent="0.25">
      <c r="A28" s="60">
        <v>1</v>
      </c>
      <c r="B28" s="59" t="s">
        <v>28</v>
      </c>
      <c r="C28" s="75">
        <v>3188310.6</v>
      </c>
      <c r="D28" s="43" t="s">
        <v>158</v>
      </c>
      <c r="E28" s="35"/>
      <c r="F28" s="40"/>
      <c r="G28" s="36" t="s">
        <v>2</v>
      </c>
    </row>
    <row r="29" spans="1:13" ht="38.25" customHeight="1" x14ac:dyDescent="0.25">
      <c r="A29" s="60">
        <v>2</v>
      </c>
      <c r="B29" s="59" t="s">
        <v>31</v>
      </c>
      <c r="C29" s="75">
        <v>3686153.3</v>
      </c>
      <c r="D29" s="43" t="s">
        <v>158</v>
      </c>
      <c r="E29" s="35"/>
      <c r="F29" s="40"/>
      <c r="G29" s="36" t="s">
        <v>2</v>
      </c>
    </row>
    <row r="30" spans="1:13" ht="38.25" customHeight="1" x14ac:dyDescent="0.25">
      <c r="A30" s="60">
        <v>3</v>
      </c>
      <c r="B30" s="59" t="s">
        <v>33</v>
      </c>
      <c r="C30" s="75">
        <v>1079547.5</v>
      </c>
      <c r="D30" s="43" t="s">
        <v>158</v>
      </c>
      <c r="E30" s="35"/>
      <c r="F30" s="40"/>
      <c r="G30" s="36" t="s">
        <v>2</v>
      </c>
      <c r="J30" s="11"/>
    </row>
    <row r="31" spans="1:13" ht="30.75" customHeight="1" x14ac:dyDescent="0.25">
      <c r="A31" s="60">
        <v>4</v>
      </c>
      <c r="B31" s="59" t="s">
        <v>34</v>
      </c>
      <c r="C31" s="75">
        <v>120805.4</v>
      </c>
      <c r="D31" s="43" t="s">
        <v>158</v>
      </c>
      <c r="E31" s="35"/>
      <c r="F31" s="40"/>
      <c r="G31" s="36" t="s">
        <v>2</v>
      </c>
    </row>
    <row r="32" spans="1:13" ht="58.5" customHeight="1" x14ac:dyDescent="0.25">
      <c r="A32" s="60">
        <v>5</v>
      </c>
      <c r="B32" s="59" t="s">
        <v>32</v>
      </c>
      <c r="C32" s="75">
        <v>8365</v>
      </c>
      <c r="D32" s="43" t="s">
        <v>158</v>
      </c>
      <c r="E32" s="35"/>
      <c r="F32" s="40"/>
      <c r="G32" s="36" t="s">
        <v>2</v>
      </c>
      <c r="J32" s="13"/>
    </row>
    <row r="33" spans="1:11" ht="72" customHeight="1" x14ac:dyDescent="0.25">
      <c r="A33" s="60">
        <v>6</v>
      </c>
      <c r="B33" s="34" t="s">
        <v>40</v>
      </c>
      <c r="C33" s="76">
        <v>18723.3</v>
      </c>
      <c r="D33" s="43" t="s">
        <v>158</v>
      </c>
      <c r="E33" s="35"/>
      <c r="F33" s="40"/>
      <c r="G33" s="36" t="s">
        <v>2</v>
      </c>
      <c r="J33" s="11"/>
    </row>
    <row r="34" spans="1:11" ht="107.25" customHeight="1" x14ac:dyDescent="0.25">
      <c r="A34" s="60">
        <v>7</v>
      </c>
      <c r="B34" s="34" t="s">
        <v>135</v>
      </c>
      <c r="C34" s="76">
        <v>100000</v>
      </c>
      <c r="D34" s="43" t="s">
        <v>158</v>
      </c>
      <c r="E34" s="35"/>
      <c r="F34" s="103">
        <v>10</v>
      </c>
      <c r="G34" s="36" t="s">
        <v>154</v>
      </c>
      <c r="J34" s="13"/>
    </row>
    <row r="35" spans="1:11" ht="85.5" customHeight="1" x14ac:dyDescent="0.3">
      <c r="A35" s="60"/>
      <c r="B35" s="34" t="s">
        <v>151</v>
      </c>
      <c r="C35" s="76">
        <v>496565.1</v>
      </c>
      <c r="D35" s="43" t="s">
        <v>158</v>
      </c>
      <c r="E35" s="100"/>
      <c r="F35" s="103"/>
      <c r="G35" s="36" t="s">
        <v>153</v>
      </c>
      <c r="I35" s="66"/>
      <c r="J35" s="11"/>
    </row>
    <row r="36" spans="1:11" ht="45" customHeight="1" x14ac:dyDescent="0.25">
      <c r="A36" s="60">
        <v>8</v>
      </c>
      <c r="B36" s="34" t="s">
        <v>55</v>
      </c>
      <c r="C36" s="76">
        <v>340000</v>
      </c>
      <c r="D36" s="82" t="s">
        <v>51</v>
      </c>
      <c r="E36" s="100"/>
      <c r="F36" s="103">
        <v>35</v>
      </c>
      <c r="G36" s="36" t="s">
        <v>136</v>
      </c>
    </row>
    <row r="37" spans="1:11" ht="48.75" customHeight="1" x14ac:dyDescent="0.25">
      <c r="A37" s="60">
        <v>9</v>
      </c>
      <c r="B37" s="59" t="s">
        <v>50</v>
      </c>
      <c r="C37" s="76">
        <v>300000</v>
      </c>
      <c r="D37" s="82"/>
      <c r="E37" s="100"/>
      <c r="F37" s="103">
        <v>35</v>
      </c>
      <c r="G37" s="36" t="s">
        <v>137</v>
      </c>
      <c r="K37" s="14"/>
    </row>
    <row r="38" spans="1:11" ht="33" customHeight="1" x14ac:dyDescent="0.25">
      <c r="A38" s="87">
        <v>10</v>
      </c>
      <c r="B38" s="83" t="s">
        <v>66</v>
      </c>
      <c r="C38" s="73">
        <v>7000</v>
      </c>
      <c r="D38" s="43" t="s">
        <v>158</v>
      </c>
      <c r="E38" s="100">
        <v>7</v>
      </c>
      <c r="F38" s="64">
        <v>12</v>
      </c>
      <c r="G38" s="36"/>
    </row>
    <row r="39" spans="1:11" ht="25.5" customHeight="1" x14ac:dyDescent="0.25">
      <c r="A39" s="87"/>
      <c r="B39" s="83"/>
      <c r="C39" s="73">
        <v>8000</v>
      </c>
      <c r="D39" s="58" t="s">
        <v>5</v>
      </c>
      <c r="E39" s="100"/>
      <c r="F39" s="64"/>
      <c r="G39" s="36"/>
    </row>
    <row r="40" spans="1:11" ht="45.75" customHeight="1" x14ac:dyDescent="0.25">
      <c r="A40" s="60">
        <v>11</v>
      </c>
      <c r="B40" s="59" t="s">
        <v>67</v>
      </c>
      <c r="C40" s="73">
        <f>41744.7+11658.7+600.597</f>
        <v>54003.996999999996</v>
      </c>
      <c r="D40" s="43" t="s">
        <v>158</v>
      </c>
      <c r="E40" s="100"/>
      <c r="F40" s="64"/>
      <c r="G40" s="36"/>
    </row>
    <row r="41" spans="1:11" ht="42.75" customHeight="1" x14ac:dyDescent="0.25">
      <c r="A41" s="60">
        <v>12</v>
      </c>
      <c r="B41" s="59" t="s">
        <v>115</v>
      </c>
      <c r="C41" s="73">
        <v>30000</v>
      </c>
      <c r="D41" s="94" t="s">
        <v>111</v>
      </c>
      <c r="E41" s="100"/>
      <c r="F41" s="64">
        <v>5</v>
      </c>
      <c r="G41" s="36" t="s">
        <v>114</v>
      </c>
    </row>
    <row r="42" spans="1:11" ht="46.5" customHeight="1" x14ac:dyDescent="0.25">
      <c r="A42" s="60">
        <v>13</v>
      </c>
      <c r="B42" s="59" t="s">
        <v>112</v>
      </c>
      <c r="C42" s="73">
        <v>8000</v>
      </c>
      <c r="D42" s="94"/>
      <c r="E42" s="100"/>
      <c r="F42" s="64"/>
      <c r="G42" s="36" t="s">
        <v>113</v>
      </c>
    </row>
    <row r="43" spans="1:11" ht="36" customHeight="1" x14ac:dyDescent="0.25">
      <c r="A43" s="60">
        <v>14</v>
      </c>
      <c r="B43" s="59" t="s">
        <v>72</v>
      </c>
      <c r="C43" s="73">
        <v>2000</v>
      </c>
      <c r="D43" s="58" t="s">
        <v>71</v>
      </c>
      <c r="E43" s="100"/>
      <c r="F43" s="64">
        <v>10</v>
      </c>
      <c r="G43" s="36"/>
    </row>
    <row r="44" spans="1:11" ht="42" customHeight="1" x14ac:dyDescent="0.25">
      <c r="A44" s="84" t="s">
        <v>150</v>
      </c>
      <c r="B44" s="84"/>
      <c r="C44" s="55">
        <f>SUM(C28:C43)</f>
        <v>9447474.1970000006</v>
      </c>
      <c r="D44" s="58"/>
      <c r="E44" s="101">
        <f>SUM(E28:E43)</f>
        <v>7</v>
      </c>
      <c r="F44" s="101">
        <f>SUM(F28:F43)</f>
        <v>107</v>
      </c>
      <c r="G44" s="36"/>
    </row>
    <row r="45" spans="1:11" ht="42" customHeight="1" x14ac:dyDescent="0.25">
      <c r="A45" s="42">
        <v>6.2</v>
      </c>
      <c r="B45" s="85" t="s">
        <v>9</v>
      </c>
      <c r="C45" s="85"/>
      <c r="D45" s="85"/>
      <c r="E45" s="85"/>
      <c r="F45" s="85"/>
      <c r="G45" s="85"/>
    </row>
    <row r="46" spans="1:11" ht="40.5" customHeight="1" x14ac:dyDescent="0.25">
      <c r="A46" s="60">
        <v>1</v>
      </c>
      <c r="B46" s="34" t="s">
        <v>52</v>
      </c>
      <c r="C46" s="76">
        <v>35530.199999999997</v>
      </c>
      <c r="D46" s="43" t="s">
        <v>158</v>
      </c>
      <c r="E46" s="100"/>
      <c r="F46" s="64"/>
      <c r="G46" s="36" t="s">
        <v>2</v>
      </c>
    </row>
    <row r="47" spans="1:11" ht="36.75" customHeight="1" x14ac:dyDescent="0.25">
      <c r="A47" s="60">
        <v>2</v>
      </c>
      <c r="B47" s="34" t="s">
        <v>81</v>
      </c>
      <c r="C47" s="76">
        <v>2276.3000000000002</v>
      </c>
      <c r="D47" s="43" t="s">
        <v>158</v>
      </c>
      <c r="E47" s="100"/>
      <c r="F47" s="64"/>
      <c r="G47" s="36" t="s">
        <v>2</v>
      </c>
      <c r="J47" s="13"/>
    </row>
    <row r="48" spans="1:11" ht="48.75" customHeight="1" x14ac:dyDescent="0.25">
      <c r="A48" s="60">
        <v>3</v>
      </c>
      <c r="B48" s="34" t="s">
        <v>133</v>
      </c>
      <c r="C48" s="76">
        <v>649</v>
      </c>
      <c r="D48" s="43" t="s">
        <v>158</v>
      </c>
      <c r="E48" s="100"/>
      <c r="F48" s="64"/>
      <c r="G48" s="36" t="s">
        <v>134</v>
      </c>
      <c r="J48" s="13"/>
    </row>
    <row r="49" spans="1:11" ht="28.5" customHeight="1" x14ac:dyDescent="0.25">
      <c r="A49" s="87">
        <v>4</v>
      </c>
      <c r="B49" s="83" t="s">
        <v>80</v>
      </c>
      <c r="C49" s="73">
        <v>34000</v>
      </c>
      <c r="D49" s="43" t="s">
        <v>158</v>
      </c>
      <c r="E49" s="100">
        <v>5</v>
      </c>
      <c r="F49" s="64">
        <v>73</v>
      </c>
      <c r="G49" s="36"/>
      <c r="J49" s="13"/>
    </row>
    <row r="50" spans="1:11" ht="28.5" customHeight="1" x14ac:dyDescent="0.25">
      <c r="A50" s="87"/>
      <c r="B50" s="83"/>
      <c r="C50" s="73">
        <v>73000</v>
      </c>
      <c r="D50" s="58" t="s">
        <v>5</v>
      </c>
      <c r="E50" s="100"/>
      <c r="F50" s="64"/>
      <c r="G50" s="36"/>
      <c r="I50" s="13"/>
    </row>
    <row r="51" spans="1:11" ht="45" customHeight="1" x14ac:dyDescent="0.25">
      <c r="A51" s="60">
        <v>5</v>
      </c>
      <c r="B51" s="59" t="s">
        <v>67</v>
      </c>
      <c r="C51" s="73">
        <f>299.96+1108.914+54+3375.8</f>
        <v>4838.674</v>
      </c>
      <c r="D51" s="43" t="s">
        <v>158</v>
      </c>
      <c r="E51" s="100"/>
      <c r="F51" s="65"/>
      <c r="G51" s="39"/>
    </row>
    <row r="52" spans="1:11" ht="37.5" customHeight="1" x14ac:dyDescent="0.25">
      <c r="A52" s="60">
        <v>6</v>
      </c>
      <c r="B52" s="59" t="s">
        <v>73</v>
      </c>
      <c r="C52" s="73">
        <v>7000</v>
      </c>
      <c r="D52" s="58" t="s">
        <v>71</v>
      </c>
      <c r="E52" s="100"/>
      <c r="F52" s="64">
        <v>5</v>
      </c>
      <c r="G52" s="39"/>
    </row>
    <row r="53" spans="1:11" ht="38.25" customHeight="1" x14ac:dyDescent="0.25">
      <c r="A53" s="84" t="s">
        <v>150</v>
      </c>
      <c r="B53" s="84"/>
      <c r="C53" s="70">
        <f>SUM(C46:C52)</f>
        <v>157294.174</v>
      </c>
      <c r="D53" s="58"/>
      <c r="E53" s="71">
        <f>SUM(E46:E52)</f>
        <v>5</v>
      </c>
      <c r="F53" s="71">
        <f>SUM(F46:F52)</f>
        <v>78</v>
      </c>
      <c r="G53" s="39"/>
    </row>
    <row r="54" spans="1:11" ht="34.5" customHeight="1" x14ac:dyDescent="0.25">
      <c r="A54" s="42">
        <v>6.3</v>
      </c>
      <c r="B54" s="85" t="s">
        <v>7</v>
      </c>
      <c r="C54" s="85"/>
      <c r="D54" s="85"/>
      <c r="E54" s="85"/>
      <c r="F54" s="85"/>
      <c r="G54" s="85"/>
      <c r="K54" s="11"/>
    </row>
    <row r="55" spans="1:11" ht="60.75" customHeight="1" x14ac:dyDescent="0.25">
      <c r="A55" s="60">
        <v>1</v>
      </c>
      <c r="B55" s="44" t="s">
        <v>20</v>
      </c>
      <c r="C55" s="73">
        <v>3000000</v>
      </c>
      <c r="D55" s="43" t="s">
        <v>158</v>
      </c>
      <c r="E55" s="100"/>
      <c r="F55" s="64"/>
      <c r="G55" s="36"/>
      <c r="J55" s="11"/>
    </row>
    <row r="56" spans="1:11" ht="27" customHeight="1" x14ac:dyDescent="0.25">
      <c r="A56" s="87">
        <v>2</v>
      </c>
      <c r="B56" s="83" t="s">
        <v>77</v>
      </c>
      <c r="C56" s="73">
        <v>12000</v>
      </c>
      <c r="D56" s="43" t="s">
        <v>158</v>
      </c>
      <c r="E56" s="100"/>
      <c r="F56" s="64">
        <v>16</v>
      </c>
      <c r="G56" s="36"/>
    </row>
    <row r="57" spans="1:11" ht="27" customHeight="1" x14ac:dyDescent="0.25">
      <c r="A57" s="87"/>
      <c r="B57" s="83"/>
      <c r="C57" s="73">
        <v>27000</v>
      </c>
      <c r="D57" s="58" t="s">
        <v>5</v>
      </c>
      <c r="E57" s="100"/>
      <c r="F57" s="64"/>
      <c r="G57" s="36"/>
    </row>
    <row r="58" spans="1:11" ht="37.5" customHeight="1" x14ac:dyDescent="0.25">
      <c r="A58" s="60">
        <v>3</v>
      </c>
      <c r="B58" s="59" t="s">
        <v>29</v>
      </c>
      <c r="C58" s="73">
        <v>3000</v>
      </c>
      <c r="D58" s="58" t="s">
        <v>71</v>
      </c>
      <c r="E58" s="100"/>
      <c r="F58" s="64"/>
      <c r="G58" s="36"/>
    </row>
    <row r="59" spans="1:11" ht="37.5" customHeight="1" x14ac:dyDescent="0.25">
      <c r="A59" s="84" t="s">
        <v>150</v>
      </c>
      <c r="B59" s="84"/>
      <c r="C59" s="70">
        <f>SUM(C55:C58)</f>
        <v>3042000</v>
      </c>
      <c r="D59" s="58"/>
      <c r="E59" s="100"/>
      <c r="F59" s="71">
        <f>SUM(F55:F58)</f>
        <v>16</v>
      </c>
      <c r="G59" s="36"/>
    </row>
    <row r="60" spans="1:11" ht="39" customHeight="1" x14ac:dyDescent="0.25">
      <c r="A60" s="42">
        <v>6.4</v>
      </c>
      <c r="B60" s="85" t="s">
        <v>8</v>
      </c>
      <c r="C60" s="85"/>
      <c r="D60" s="85"/>
      <c r="E60" s="85"/>
      <c r="F60" s="85"/>
      <c r="G60" s="85"/>
    </row>
    <row r="61" spans="1:11" ht="34.5" customHeight="1" x14ac:dyDescent="0.25">
      <c r="A61" s="42"/>
      <c r="B61" s="45" t="s">
        <v>94</v>
      </c>
      <c r="C61" s="70"/>
      <c r="D61" s="62"/>
      <c r="E61" s="33"/>
      <c r="F61" s="33"/>
      <c r="G61" s="39"/>
    </row>
    <row r="62" spans="1:11" ht="96.75" customHeight="1" x14ac:dyDescent="0.25">
      <c r="A62" s="46">
        <v>1</v>
      </c>
      <c r="B62" s="34" t="s">
        <v>82</v>
      </c>
      <c r="C62" s="76">
        <v>9082.7999999999993</v>
      </c>
      <c r="D62" s="43" t="s">
        <v>158</v>
      </c>
      <c r="E62" s="33"/>
      <c r="F62" s="33"/>
      <c r="G62" s="39" t="s">
        <v>83</v>
      </c>
    </row>
    <row r="63" spans="1:11" ht="110.25" customHeight="1" x14ac:dyDescent="0.25">
      <c r="A63" s="46">
        <v>2</v>
      </c>
      <c r="B63" s="47" t="s">
        <v>139</v>
      </c>
      <c r="C63" s="76">
        <v>3264</v>
      </c>
      <c r="D63" s="43" t="s">
        <v>158</v>
      </c>
      <c r="E63" s="33"/>
      <c r="F63" s="33"/>
      <c r="G63" s="39"/>
    </row>
    <row r="64" spans="1:11" ht="69.75" customHeight="1" x14ac:dyDescent="0.25">
      <c r="A64" s="46">
        <v>3</v>
      </c>
      <c r="B64" s="34" t="s">
        <v>84</v>
      </c>
      <c r="C64" s="76">
        <v>12054.3</v>
      </c>
      <c r="D64" s="43" t="s">
        <v>158</v>
      </c>
      <c r="E64" s="33"/>
      <c r="F64" s="33"/>
      <c r="G64" s="39"/>
    </row>
    <row r="65" spans="1:11" ht="56.25" customHeight="1" x14ac:dyDescent="0.25">
      <c r="A65" s="46">
        <v>4</v>
      </c>
      <c r="B65" s="34" t="s">
        <v>86</v>
      </c>
      <c r="C65" s="76">
        <v>1060</v>
      </c>
      <c r="D65" s="43" t="s">
        <v>158</v>
      </c>
      <c r="E65" s="33"/>
      <c r="F65" s="33"/>
      <c r="G65" s="39"/>
    </row>
    <row r="66" spans="1:11" ht="60.75" customHeight="1" x14ac:dyDescent="0.25">
      <c r="A66" s="46">
        <v>5</v>
      </c>
      <c r="B66" s="34" t="s">
        <v>87</v>
      </c>
      <c r="C66" s="76">
        <v>14900</v>
      </c>
      <c r="D66" s="43" t="s">
        <v>158</v>
      </c>
      <c r="E66" s="33"/>
      <c r="F66" s="33"/>
      <c r="G66" s="39"/>
    </row>
    <row r="67" spans="1:11" ht="60" customHeight="1" x14ac:dyDescent="0.25">
      <c r="A67" s="46">
        <v>6</v>
      </c>
      <c r="B67" s="34" t="s">
        <v>88</v>
      </c>
      <c r="C67" s="76">
        <v>5000</v>
      </c>
      <c r="D67" s="43" t="s">
        <v>158</v>
      </c>
      <c r="E67" s="33"/>
      <c r="F67" s="33"/>
      <c r="G67" s="39"/>
    </row>
    <row r="68" spans="1:11" ht="75.75" customHeight="1" x14ac:dyDescent="0.25">
      <c r="A68" s="46">
        <v>7</v>
      </c>
      <c r="B68" s="34" t="s">
        <v>90</v>
      </c>
      <c r="C68" s="76">
        <v>8525.4</v>
      </c>
      <c r="D68" s="43" t="s">
        <v>158</v>
      </c>
      <c r="E68" s="33"/>
      <c r="F68" s="33"/>
      <c r="G68" s="39"/>
    </row>
    <row r="69" spans="1:11" ht="129" customHeight="1" x14ac:dyDescent="0.25">
      <c r="A69" s="46">
        <v>8</v>
      </c>
      <c r="B69" s="34" t="s">
        <v>91</v>
      </c>
      <c r="C69" s="76">
        <v>40392</v>
      </c>
      <c r="D69" s="43" t="s">
        <v>158</v>
      </c>
      <c r="E69" s="33"/>
      <c r="F69" s="33"/>
      <c r="G69" s="39"/>
    </row>
    <row r="70" spans="1:11" ht="111" customHeight="1" x14ac:dyDescent="0.25">
      <c r="A70" s="46">
        <v>9</v>
      </c>
      <c r="B70" s="34" t="s">
        <v>92</v>
      </c>
      <c r="C70" s="76">
        <v>73676.800000000003</v>
      </c>
      <c r="D70" s="43" t="s">
        <v>158</v>
      </c>
      <c r="E70" s="33"/>
      <c r="F70" s="33"/>
      <c r="G70" s="39"/>
    </row>
    <row r="71" spans="1:11" ht="60" customHeight="1" x14ac:dyDescent="0.25">
      <c r="A71" s="46">
        <v>10</v>
      </c>
      <c r="B71" s="34" t="s">
        <v>89</v>
      </c>
      <c r="C71" s="76">
        <v>22212.168000000001</v>
      </c>
      <c r="D71" s="43" t="s">
        <v>158</v>
      </c>
      <c r="E71" s="33"/>
      <c r="F71" s="33"/>
      <c r="G71" s="39"/>
    </row>
    <row r="72" spans="1:11" ht="42" customHeight="1" x14ac:dyDescent="0.25">
      <c r="A72" s="46">
        <v>11</v>
      </c>
      <c r="B72" s="34" t="s">
        <v>85</v>
      </c>
      <c r="C72" s="76">
        <v>700</v>
      </c>
      <c r="D72" s="43" t="s">
        <v>158</v>
      </c>
      <c r="E72" s="33"/>
      <c r="F72" s="33"/>
      <c r="G72" s="39"/>
    </row>
    <row r="73" spans="1:11" ht="66.75" customHeight="1" x14ac:dyDescent="0.25">
      <c r="A73" s="46">
        <v>12</v>
      </c>
      <c r="B73" s="34" t="s">
        <v>93</v>
      </c>
      <c r="C73" s="76">
        <v>2581980.0830000001</v>
      </c>
      <c r="D73" s="43" t="s">
        <v>158</v>
      </c>
      <c r="E73" s="33"/>
      <c r="F73" s="33"/>
      <c r="G73" s="39"/>
    </row>
    <row r="74" spans="1:11" ht="54.75" customHeight="1" x14ac:dyDescent="0.25">
      <c r="A74" s="42"/>
      <c r="B74" s="45" t="s">
        <v>107</v>
      </c>
      <c r="C74" s="76"/>
      <c r="D74" s="58"/>
      <c r="E74" s="33"/>
      <c r="F74" s="33"/>
      <c r="G74" s="39" t="s">
        <v>18</v>
      </c>
    </row>
    <row r="75" spans="1:11" ht="62.25" customHeight="1" x14ac:dyDescent="0.25">
      <c r="A75" s="60">
        <v>13</v>
      </c>
      <c r="B75" s="34" t="s">
        <v>56</v>
      </c>
      <c r="C75" s="76">
        <v>4959.6000000000004</v>
      </c>
      <c r="D75" s="43" t="s">
        <v>158</v>
      </c>
      <c r="E75" s="35"/>
      <c r="F75" s="61"/>
      <c r="G75" s="36" t="s">
        <v>59</v>
      </c>
    </row>
    <row r="76" spans="1:11" ht="53.25" customHeight="1" x14ac:dyDescent="0.25">
      <c r="A76" s="60">
        <v>14</v>
      </c>
      <c r="B76" s="48" t="s">
        <v>57</v>
      </c>
      <c r="C76" s="76">
        <v>11682.7</v>
      </c>
      <c r="D76" s="43" t="s">
        <v>158</v>
      </c>
      <c r="E76" s="35"/>
      <c r="F76" s="61"/>
      <c r="G76" s="36" t="s">
        <v>60</v>
      </c>
      <c r="J76" s="12"/>
    </row>
    <row r="77" spans="1:11" ht="53.25" customHeight="1" x14ac:dyDescent="0.25">
      <c r="A77" s="60">
        <v>15</v>
      </c>
      <c r="B77" s="34" t="s">
        <v>58</v>
      </c>
      <c r="C77" s="76">
        <v>7620.6</v>
      </c>
      <c r="D77" s="43" t="s">
        <v>158</v>
      </c>
      <c r="E77" s="35"/>
      <c r="F77" s="61"/>
      <c r="G77" s="36" t="s">
        <v>59</v>
      </c>
    </row>
    <row r="78" spans="1:11" ht="45.75" customHeight="1" x14ac:dyDescent="0.25">
      <c r="A78" s="60">
        <v>16</v>
      </c>
      <c r="B78" s="34" t="s">
        <v>61</v>
      </c>
      <c r="C78" s="76">
        <v>9886.1</v>
      </c>
      <c r="D78" s="43" t="s">
        <v>158</v>
      </c>
      <c r="E78" s="100"/>
      <c r="F78" s="64">
        <v>8</v>
      </c>
      <c r="G78" s="36"/>
    </row>
    <row r="79" spans="1:11" ht="48" customHeight="1" x14ac:dyDescent="0.25">
      <c r="A79" s="60">
        <v>17</v>
      </c>
      <c r="B79" s="34" t="s">
        <v>62</v>
      </c>
      <c r="C79" s="76">
        <v>9886.1</v>
      </c>
      <c r="D79" s="43" t="s">
        <v>158</v>
      </c>
      <c r="E79" s="100"/>
      <c r="F79" s="64">
        <v>8</v>
      </c>
      <c r="G79" s="36"/>
      <c r="J79" s="11"/>
      <c r="K79" s="12"/>
    </row>
    <row r="80" spans="1:11" ht="109.5" customHeight="1" x14ac:dyDescent="0.25">
      <c r="A80" s="60">
        <v>18</v>
      </c>
      <c r="B80" s="34" t="s">
        <v>63</v>
      </c>
      <c r="C80" s="76">
        <v>1824.1</v>
      </c>
      <c r="D80" s="43" t="s">
        <v>158</v>
      </c>
      <c r="E80" s="100"/>
      <c r="F80" s="64"/>
      <c r="G80" s="36"/>
      <c r="J80" s="17"/>
    </row>
    <row r="81" spans="1:10" ht="80.25" customHeight="1" x14ac:dyDescent="0.25">
      <c r="A81" s="60">
        <v>19</v>
      </c>
      <c r="B81" s="34" t="s">
        <v>64</v>
      </c>
      <c r="C81" s="76">
        <v>2181.6999999999998</v>
      </c>
      <c r="D81" s="43" t="s">
        <v>158</v>
      </c>
      <c r="E81" s="100"/>
      <c r="F81" s="64"/>
      <c r="G81" s="36"/>
    </row>
    <row r="82" spans="1:10" ht="47.25" customHeight="1" x14ac:dyDescent="0.25">
      <c r="A82" s="60">
        <v>20</v>
      </c>
      <c r="B82" s="34" t="s">
        <v>39</v>
      </c>
      <c r="C82" s="76">
        <v>5375</v>
      </c>
      <c r="D82" s="43" t="s">
        <v>158</v>
      </c>
      <c r="E82" s="64"/>
      <c r="F82" s="64">
        <v>5</v>
      </c>
      <c r="G82" s="36"/>
    </row>
    <row r="83" spans="1:10" ht="94.5" customHeight="1" x14ac:dyDescent="0.25">
      <c r="A83" s="60">
        <v>21</v>
      </c>
      <c r="B83" s="34" t="s">
        <v>109</v>
      </c>
      <c r="C83" s="76">
        <v>14599.2</v>
      </c>
      <c r="D83" s="43" t="s">
        <v>158</v>
      </c>
      <c r="E83" s="64"/>
      <c r="F83" s="64"/>
      <c r="G83" s="36" t="s">
        <v>110</v>
      </c>
    </row>
    <row r="84" spans="1:10" ht="41.25" customHeight="1" x14ac:dyDescent="0.25">
      <c r="A84" s="60">
        <v>22</v>
      </c>
      <c r="B84" s="59" t="s">
        <v>29</v>
      </c>
      <c r="C84" s="73">
        <v>1000</v>
      </c>
      <c r="D84" s="58" t="s">
        <v>71</v>
      </c>
      <c r="E84" s="64"/>
      <c r="F84" s="64"/>
      <c r="G84" s="36"/>
    </row>
    <row r="85" spans="1:10" ht="37.5" customHeight="1" x14ac:dyDescent="0.25">
      <c r="A85" s="84" t="s">
        <v>150</v>
      </c>
      <c r="B85" s="84"/>
      <c r="C85" s="77">
        <f>SUM(C62:C84)</f>
        <v>2841862.651000001</v>
      </c>
      <c r="D85" s="58"/>
      <c r="E85" s="64"/>
      <c r="F85" s="104">
        <f>SUM(F62:F84)</f>
        <v>21</v>
      </c>
      <c r="G85" s="36"/>
    </row>
    <row r="86" spans="1:10" ht="39.75" customHeight="1" x14ac:dyDescent="0.25">
      <c r="A86" s="60" t="s">
        <v>147</v>
      </c>
      <c r="B86" s="85" t="s">
        <v>15</v>
      </c>
      <c r="C86" s="85"/>
      <c r="D86" s="85"/>
      <c r="E86" s="85"/>
      <c r="F86" s="85"/>
      <c r="G86" s="85"/>
    </row>
    <row r="87" spans="1:10" ht="42" customHeight="1" x14ac:dyDescent="0.25">
      <c r="A87" s="42">
        <v>7.1</v>
      </c>
      <c r="B87" s="85" t="s">
        <v>155</v>
      </c>
      <c r="C87" s="85"/>
      <c r="D87" s="85"/>
      <c r="E87" s="85"/>
      <c r="F87" s="85"/>
      <c r="G87" s="85"/>
    </row>
    <row r="88" spans="1:10" ht="64.5" customHeight="1" x14ac:dyDescent="0.25">
      <c r="A88" s="60">
        <v>1</v>
      </c>
      <c r="B88" s="34" t="s">
        <v>53</v>
      </c>
      <c r="C88" s="76">
        <v>68800</v>
      </c>
      <c r="D88" s="43" t="s">
        <v>158</v>
      </c>
      <c r="E88" s="35"/>
      <c r="F88" s="38"/>
      <c r="G88" s="39" t="s">
        <v>2</v>
      </c>
    </row>
    <row r="89" spans="1:10" ht="84.75" customHeight="1" x14ac:dyDescent="0.25">
      <c r="A89" s="60"/>
      <c r="B89" s="34" t="s">
        <v>116</v>
      </c>
      <c r="C89" s="76">
        <v>1122</v>
      </c>
      <c r="D89" s="43" t="s">
        <v>158</v>
      </c>
      <c r="E89" s="35"/>
      <c r="F89" s="35"/>
      <c r="G89" s="39" t="s">
        <v>117</v>
      </c>
      <c r="J89" s="12"/>
    </row>
    <row r="90" spans="1:10" ht="33" customHeight="1" x14ac:dyDescent="0.25">
      <c r="A90" s="87">
        <v>2</v>
      </c>
      <c r="B90" s="83" t="s">
        <v>68</v>
      </c>
      <c r="C90" s="73">
        <v>393000</v>
      </c>
      <c r="D90" s="43" t="s">
        <v>158</v>
      </c>
      <c r="E90" s="100"/>
      <c r="F90" s="100">
        <v>230</v>
      </c>
      <c r="G90" s="39"/>
      <c r="I90" s="12"/>
    </row>
    <row r="91" spans="1:10" ht="33.75" customHeight="1" x14ac:dyDescent="0.25">
      <c r="A91" s="87"/>
      <c r="B91" s="83"/>
      <c r="C91" s="73">
        <v>873000</v>
      </c>
      <c r="D91" s="58" t="s">
        <v>5</v>
      </c>
      <c r="E91" s="100"/>
      <c r="F91" s="65"/>
      <c r="G91" s="39"/>
    </row>
    <row r="92" spans="1:10" ht="51" customHeight="1" x14ac:dyDescent="0.25">
      <c r="A92" s="60">
        <v>3</v>
      </c>
      <c r="B92" s="59" t="s">
        <v>67</v>
      </c>
      <c r="C92" s="73">
        <f>9117.5+44700+9943.7+93405.1+16944.5+12654.5</f>
        <v>186765.3</v>
      </c>
      <c r="D92" s="43" t="s">
        <v>158</v>
      </c>
      <c r="E92" s="100"/>
      <c r="F92" s="65"/>
      <c r="G92" s="39"/>
      <c r="J92" s="12"/>
    </row>
    <row r="93" spans="1:10" ht="42" customHeight="1" x14ac:dyDescent="0.25">
      <c r="A93" s="60">
        <v>4</v>
      </c>
      <c r="B93" s="59" t="s">
        <v>19</v>
      </c>
      <c r="C93" s="73">
        <v>15000</v>
      </c>
      <c r="D93" s="58" t="s">
        <v>41</v>
      </c>
      <c r="E93" s="100"/>
      <c r="F93" s="64">
        <v>8</v>
      </c>
      <c r="G93" s="36"/>
    </row>
    <row r="94" spans="1:10" ht="38.25" customHeight="1" x14ac:dyDescent="0.25">
      <c r="A94" s="84" t="s">
        <v>150</v>
      </c>
      <c r="B94" s="84"/>
      <c r="C94" s="70">
        <f>SUM(C88:C93)</f>
        <v>1537687.3</v>
      </c>
      <c r="D94" s="58"/>
      <c r="E94" s="100"/>
      <c r="F94" s="71">
        <f>SUM(F88:F93)</f>
        <v>238</v>
      </c>
      <c r="G94" s="36"/>
    </row>
    <row r="95" spans="1:10" ht="39" customHeight="1" x14ac:dyDescent="0.25">
      <c r="A95" s="42">
        <v>7.2</v>
      </c>
      <c r="B95" s="85" t="s">
        <v>6</v>
      </c>
      <c r="C95" s="85"/>
      <c r="D95" s="85"/>
      <c r="E95" s="85"/>
      <c r="F95" s="85"/>
      <c r="G95" s="85"/>
    </row>
    <row r="96" spans="1:10" ht="72.75" customHeight="1" x14ac:dyDescent="0.25">
      <c r="A96" s="42"/>
      <c r="B96" s="49" t="s">
        <v>45</v>
      </c>
      <c r="C96" s="78"/>
      <c r="D96" s="62"/>
      <c r="E96" s="33"/>
      <c r="F96" s="33"/>
      <c r="G96" s="39"/>
    </row>
    <row r="97" spans="1:11" ht="68.25" customHeight="1" x14ac:dyDescent="0.25">
      <c r="A97" s="46">
        <v>1</v>
      </c>
      <c r="B97" s="59" t="s">
        <v>48</v>
      </c>
      <c r="C97" s="74">
        <v>447809.0205376076</v>
      </c>
      <c r="D97" s="58" t="s">
        <v>46</v>
      </c>
      <c r="E97" s="71"/>
      <c r="F97" s="105"/>
      <c r="G97" s="39" t="s">
        <v>129</v>
      </c>
      <c r="K97" s="11"/>
    </row>
    <row r="98" spans="1:11" ht="72.75" customHeight="1" x14ac:dyDescent="0.25">
      <c r="A98" s="46">
        <v>2</v>
      </c>
      <c r="B98" s="59" t="s">
        <v>44</v>
      </c>
      <c r="C98" s="74">
        <v>218776.06666666665</v>
      </c>
      <c r="D98" s="58" t="s">
        <v>47</v>
      </c>
      <c r="E98" s="71"/>
      <c r="F98" s="100"/>
      <c r="G98" s="39" t="s">
        <v>129</v>
      </c>
      <c r="J98" s="28"/>
    </row>
    <row r="99" spans="1:11" ht="35.25" customHeight="1" x14ac:dyDescent="0.25">
      <c r="A99" s="87">
        <v>3</v>
      </c>
      <c r="B99" s="83" t="s">
        <v>69</v>
      </c>
      <c r="C99" s="73">
        <v>127000</v>
      </c>
      <c r="D99" s="43" t="s">
        <v>158</v>
      </c>
      <c r="E99" s="100"/>
      <c r="F99" s="64">
        <v>57</v>
      </c>
      <c r="G99" s="39"/>
    </row>
    <row r="100" spans="1:11" ht="25.5" customHeight="1" x14ac:dyDescent="0.25">
      <c r="A100" s="87"/>
      <c r="B100" s="83"/>
      <c r="C100" s="73">
        <v>117000</v>
      </c>
      <c r="D100" s="58" t="s">
        <v>5</v>
      </c>
      <c r="E100" s="73"/>
      <c r="F100" s="64"/>
      <c r="G100" s="39"/>
    </row>
    <row r="101" spans="1:11" ht="48.75" customHeight="1" x14ac:dyDescent="0.25">
      <c r="A101" s="60">
        <v>4</v>
      </c>
      <c r="B101" s="59" t="s">
        <v>67</v>
      </c>
      <c r="C101" s="73">
        <f>17428.3+1360.522</f>
        <v>18788.822</v>
      </c>
      <c r="D101" s="43" t="s">
        <v>158</v>
      </c>
      <c r="E101" s="100"/>
      <c r="F101" s="64"/>
      <c r="G101" s="39"/>
      <c r="J101" s="18"/>
    </row>
    <row r="102" spans="1:11" ht="36" customHeight="1" x14ac:dyDescent="0.25">
      <c r="A102" s="60">
        <v>5</v>
      </c>
      <c r="B102" s="59" t="s">
        <v>19</v>
      </c>
      <c r="C102" s="73">
        <v>5000</v>
      </c>
      <c r="D102" s="58" t="s">
        <v>71</v>
      </c>
      <c r="E102" s="100"/>
      <c r="F102" s="64">
        <v>5</v>
      </c>
      <c r="G102" s="39"/>
    </row>
    <row r="103" spans="1:11" ht="40.5" customHeight="1" x14ac:dyDescent="0.25">
      <c r="A103" s="84" t="s">
        <v>150</v>
      </c>
      <c r="B103" s="84"/>
      <c r="C103" s="70">
        <f>SUM(C97:C102)</f>
        <v>934373.9092042743</v>
      </c>
      <c r="D103" s="58"/>
      <c r="E103" s="100"/>
      <c r="F103" s="71">
        <f>SUM(F97:F102)</f>
        <v>62</v>
      </c>
      <c r="G103" s="39"/>
    </row>
    <row r="104" spans="1:11" ht="45" customHeight="1" x14ac:dyDescent="0.25">
      <c r="A104" s="42">
        <v>7.3</v>
      </c>
      <c r="B104" s="85" t="s">
        <v>148</v>
      </c>
      <c r="C104" s="85"/>
      <c r="D104" s="85"/>
      <c r="E104" s="85"/>
      <c r="F104" s="85"/>
      <c r="G104" s="85"/>
    </row>
    <row r="105" spans="1:11" ht="38.25" customHeight="1" x14ac:dyDescent="0.25">
      <c r="A105" s="87">
        <v>1</v>
      </c>
      <c r="B105" s="83" t="s">
        <v>74</v>
      </c>
      <c r="C105" s="73">
        <v>108000</v>
      </c>
      <c r="D105" s="43" t="s">
        <v>158</v>
      </c>
      <c r="E105" s="100"/>
      <c r="F105" s="64">
        <v>75</v>
      </c>
      <c r="G105" s="39"/>
    </row>
    <row r="106" spans="1:11" ht="36.75" customHeight="1" x14ac:dyDescent="0.25">
      <c r="A106" s="87"/>
      <c r="B106" s="83"/>
      <c r="C106" s="73">
        <v>115000</v>
      </c>
      <c r="D106" s="58" t="s">
        <v>5</v>
      </c>
      <c r="E106" s="100"/>
      <c r="F106" s="64"/>
      <c r="G106" s="39"/>
    </row>
    <row r="107" spans="1:11" ht="74.25" customHeight="1" x14ac:dyDescent="0.25">
      <c r="A107" s="60">
        <v>2</v>
      </c>
      <c r="B107" s="59" t="s">
        <v>98</v>
      </c>
      <c r="C107" s="73">
        <v>32480</v>
      </c>
      <c r="D107" s="82" t="s">
        <v>103</v>
      </c>
      <c r="E107" s="100"/>
      <c r="F107" s="82">
        <v>18</v>
      </c>
      <c r="G107" s="39" t="s">
        <v>122</v>
      </c>
    </row>
    <row r="108" spans="1:11" ht="62.25" customHeight="1" x14ac:dyDescent="0.25">
      <c r="A108" s="60">
        <v>3</v>
      </c>
      <c r="B108" s="59" t="s">
        <v>99</v>
      </c>
      <c r="C108" s="73">
        <v>19117.6427487523</v>
      </c>
      <c r="D108" s="82"/>
      <c r="E108" s="100"/>
      <c r="F108" s="82"/>
      <c r="G108" s="39" t="s">
        <v>123</v>
      </c>
    </row>
    <row r="109" spans="1:11" ht="77.25" customHeight="1" x14ac:dyDescent="0.25">
      <c r="A109" s="60">
        <v>4</v>
      </c>
      <c r="B109" s="59" t="s">
        <v>100</v>
      </c>
      <c r="C109" s="73">
        <v>103080.497149082</v>
      </c>
      <c r="D109" s="82"/>
      <c r="E109" s="100"/>
      <c r="F109" s="82"/>
      <c r="G109" s="39" t="s">
        <v>124</v>
      </c>
      <c r="J109" s="20"/>
    </row>
    <row r="110" spans="1:11" ht="68.25" customHeight="1" x14ac:dyDescent="0.25">
      <c r="A110" s="60">
        <v>5</v>
      </c>
      <c r="B110" s="59" t="s">
        <v>125</v>
      </c>
      <c r="C110" s="73">
        <v>81841.813343884802</v>
      </c>
      <c r="D110" s="82"/>
      <c r="E110" s="100"/>
      <c r="F110" s="82"/>
      <c r="G110" s="39" t="s">
        <v>126</v>
      </c>
    </row>
    <row r="111" spans="1:11" ht="59.25" customHeight="1" x14ac:dyDescent="0.25">
      <c r="A111" s="60">
        <v>6</v>
      </c>
      <c r="B111" s="59" t="s">
        <v>101</v>
      </c>
      <c r="C111" s="73">
        <v>45627</v>
      </c>
      <c r="D111" s="82"/>
      <c r="E111" s="100"/>
      <c r="F111" s="82"/>
      <c r="G111" s="39" t="s">
        <v>127</v>
      </c>
    </row>
    <row r="112" spans="1:11" ht="67.5" customHeight="1" x14ac:dyDescent="0.25">
      <c r="A112" s="60">
        <v>7</v>
      </c>
      <c r="B112" s="59" t="s">
        <v>102</v>
      </c>
      <c r="C112" s="73">
        <v>32450</v>
      </c>
      <c r="D112" s="82"/>
      <c r="E112" s="100"/>
      <c r="F112" s="82"/>
      <c r="G112" s="39" t="s">
        <v>128</v>
      </c>
    </row>
    <row r="113" spans="1:10" ht="52.5" customHeight="1" x14ac:dyDescent="0.25">
      <c r="A113" s="60">
        <v>8</v>
      </c>
      <c r="B113" s="59" t="s">
        <v>29</v>
      </c>
      <c r="C113" s="73">
        <v>5000</v>
      </c>
      <c r="D113" s="58" t="s">
        <v>71</v>
      </c>
      <c r="E113" s="100"/>
      <c r="F113" s="64">
        <v>5</v>
      </c>
      <c r="G113" s="39"/>
    </row>
    <row r="114" spans="1:10" ht="46.5" customHeight="1" x14ac:dyDescent="0.25">
      <c r="A114" s="84" t="s">
        <v>150</v>
      </c>
      <c r="B114" s="84"/>
      <c r="C114" s="70">
        <f>SUM(C105:C113)</f>
        <v>542596.95324171917</v>
      </c>
      <c r="D114" s="32"/>
      <c r="E114" s="70"/>
      <c r="F114" s="71">
        <f>SUM(F105:F113)</f>
        <v>98</v>
      </c>
      <c r="G114" s="39"/>
    </row>
    <row r="115" spans="1:10" ht="37.5" customHeight="1" x14ac:dyDescent="0.25">
      <c r="A115" s="42">
        <v>7.4</v>
      </c>
      <c r="B115" s="85" t="s">
        <v>3</v>
      </c>
      <c r="C115" s="85"/>
      <c r="D115" s="85"/>
      <c r="E115" s="85"/>
      <c r="F115" s="85"/>
      <c r="G115" s="85"/>
    </row>
    <row r="116" spans="1:10" ht="166.5" customHeight="1" x14ac:dyDescent="0.25">
      <c r="A116" s="60">
        <v>1</v>
      </c>
      <c r="B116" s="59" t="s">
        <v>131</v>
      </c>
      <c r="C116" s="73">
        <v>43321626.899999999</v>
      </c>
      <c r="D116" s="43" t="s">
        <v>158</v>
      </c>
      <c r="E116" s="100"/>
      <c r="F116" s="64"/>
      <c r="G116" s="36" t="s">
        <v>141</v>
      </c>
      <c r="J116" s="11"/>
    </row>
    <row r="117" spans="1:10" ht="72.75" customHeight="1" x14ac:dyDescent="0.25">
      <c r="A117" s="60">
        <v>2</v>
      </c>
      <c r="B117" s="59" t="s">
        <v>106</v>
      </c>
      <c r="C117" s="73">
        <v>182995</v>
      </c>
      <c r="D117" s="43" t="s">
        <v>158</v>
      </c>
      <c r="E117" s="106"/>
      <c r="F117" s="107"/>
      <c r="G117" s="36" t="s">
        <v>140</v>
      </c>
      <c r="I117" s="11"/>
      <c r="J117" s="13"/>
    </row>
    <row r="118" spans="1:10" ht="72.75" customHeight="1" x14ac:dyDescent="0.25">
      <c r="A118" s="60">
        <v>3</v>
      </c>
      <c r="B118" s="59" t="s">
        <v>96</v>
      </c>
      <c r="C118" s="73">
        <v>1836</v>
      </c>
      <c r="D118" s="58" t="s">
        <v>97</v>
      </c>
      <c r="E118" s="100"/>
      <c r="F118" s="64">
        <v>5</v>
      </c>
      <c r="G118" s="39"/>
    </row>
    <row r="119" spans="1:10" ht="79.5" customHeight="1" x14ac:dyDescent="0.25">
      <c r="A119" s="60">
        <v>4</v>
      </c>
      <c r="B119" s="34" t="s">
        <v>104</v>
      </c>
      <c r="C119" s="73">
        <v>2543611.0129999998</v>
      </c>
      <c r="D119" s="58" t="s">
        <v>105</v>
      </c>
      <c r="E119" s="100"/>
      <c r="F119" s="64">
        <v>20</v>
      </c>
      <c r="G119" s="39"/>
      <c r="J119" s="13"/>
    </row>
    <row r="120" spans="1:10" ht="26.25" customHeight="1" x14ac:dyDescent="0.25">
      <c r="A120" s="87">
        <v>5</v>
      </c>
      <c r="B120" s="83" t="s">
        <v>75</v>
      </c>
      <c r="C120" s="73">
        <v>66000</v>
      </c>
      <c r="D120" s="62" t="s">
        <v>1</v>
      </c>
      <c r="E120" s="100"/>
      <c r="F120" s="64">
        <v>58</v>
      </c>
      <c r="G120" s="36"/>
    </row>
    <row r="121" spans="1:10" ht="26.25" customHeight="1" x14ac:dyDescent="0.25">
      <c r="A121" s="87"/>
      <c r="B121" s="83"/>
      <c r="C121" s="73">
        <v>62000</v>
      </c>
      <c r="D121" s="58" t="s">
        <v>5</v>
      </c>
      <c r="E121" s="100"/>
      <c r="F121" s="64"/>
      <c r="G121" s="36"/>
    </row>
    <row r="122" spans="1:10" ht="33" customHeight="1" x14ac:dyDescent="0.25">
      <c r="A122" s="60">
        <v>6</v>
      </c>
      <c r="B122" s="59" t="s">
        <v>76</v>
      </c>
      <c r="C122" s="73">
        <v>5000</v>
      </c>
      <c r="D122" s="58" t="s">
        <v>41</v>
      </c>
      <c r="E122" s="100"/>
      <c r="F122" s="64">
        <v>5</v>
      </c>
      <c r="G122" s="39"/>
    </row>
    <row r="123" spans="1:10" ht="39" customHeight="1" x14ac:dyDescent="0.25">
      <c r="A123" s="84" t="s">
        <v>150</v>
      </c>
      <c r="B123" s="84"/>
      <c r="C123" s="70">
        <f>SUM(C116:C122)</f>
        <v>46183068.912999995</v>
      </c>
      <c r="D123" s="57"/>
      <c r="E123" s="101"/>
      <c r="F123" s="101">
        <f>SUM(F116:F122)</f>
        <v>88</v>
      </c>
      <c r="G123" s="39"/>
    </row>
    <row r="124" spans="1:10" ht="38.25" customHeight="1" x14ac:dyDescent="0.25">
      <c r="A124" s="60" t="s">
        <v>25</v>
      </c>
      <c r="B124" s="85" t="s">
        <v>16</v>
      </c>
      <c r="C124" s="85"/>
      <c r="D124" s="85"/>
      <c r="E124" s="85"/>
      <c r="F124" s="85"/>
      <c r="G124" s="85"/>
    </row>
    <row r="125" spans="1:10" ht="33" customHeight="1" x14ac:dyDescent="0.25">
      <c r="A125" s="87">
        <v>1</v>
      </c>
      <c r="B125" s="83" t="s">
        <v>70</v>
      </c>
      <c r="C125" s="73">
        <v>37000</v>
      </c>
      <c r="D125" s="43" t="s">
        <v>158</v>
      </c>
      <c r="E125" s="64">
        <v>2</v>
      </c>
      <c r="F125" s="64">
        <v>62</v>
      </c>
      <c r="G125" s="36"/>
    </row>
    <row r="126" spans="1:10" ht="33" customHeight="1" x14ac:dyDescent="0.25">
      <c r="A126" s="87"/>
      <c r="B126" s="83"/>
      <c r="C126" s="73">
        <v>78000</v>
      </c>
      <c r="D126" s="58" t="s">
        <v>5</v>
      </c>
      <c r="E126" s="100"/>
      <c r="F126" s="64"/>
      <c r="G126" s="36"/>
    </row>
    <row r="127" spans="1:10" ht="48.75" customHeight="1" x14ac:dyDescent="0.25">
      <c r="A127" s="60">
        <v>2</v>
      </c>
      <c r="B127" s="59" t="s">
        <v>67</v>
      </c>
      <c r="C127" s="73">
        <v>13402</v>
      </c>
      <c r="D127" s="43" t="s">
        <v>158</v>
      </c>
      <c r="E127" s="100"/>
      <c r="F127" s="64"/>
      <c r="G127" s="36"/>
      <c r="J127" s="15"/>
    </row>
    <row r="128" spans="1:10" ht="39.75" customHeight="1" x14ac:dyDescent="0.25">
      <c r="A128" s="60">
        <v>3</v>
      </c>
      <c r="B128" s="59" t="s">
        <v>78</v>
      </c>
      <c r="C128" s="76">
        <v>10000</v>
      </c>
      <c r="D128" s="58" t="s">
        <v>41</v>
      </c>
      <c r="E128" s="100"/>
      <c r="F128" s="64">
        <v>5</v>
      </c>
      <c r="G128" s="36"/>
      <c r="J128" s="12"/>
    </row>
    <row r="129" spans="1:10" ht="39.75" customHeight="1" x14ac:dyDescent="0.25">
      <c r="A129" s="84" t="s">
        <v>150</v>
      </c>
      <c r="B129" s="84"/>
      <c r="C129" s="70">
        <f>SUM(C125:C128)</f>
        <v>138402</v>
      </c>
      <c r="D129" s="58"/>
      <c r="E129" s="71">
        <f>SUM(E125:E128)</f>
        <v>2</v>
      </c>
      <c r="F129" s="71">
        <f>SUM(F125:F128)</f>
        <v>67</v>
      </c>
      <c r="G129" s="36"/>
      <c r="J129" s="12"/>
    </row>
    <row r="130" spans="1:10" ht="51.75" customHeight="1" x14ac:dyDescent="0.25">
      <c r="A130" s="60" t="s">
        <v>149</v>
      </c>
      <c r="B130" s="86" t="s">
        <v>17</v>
      </c>
      <c r="C130" s="86"/>
      <c r="D130" s="86"/>
      <c r="E130" s="86"/>
      <c r="F130" s="86"/>
      <c r="G130" s="86"/>
    </row>
    <row r="131" spans="1:10" ht="47.25" customHeight="1" x14ac:dyDescent="0.25">
      <c r="A131" s="60">
        <v>1</v>
      </c>
      <c r="B131" s="59" t="s">
        <v>108</v>
      </c>
      <c r="C131" s="73">
        <v>588115.1</v>
      </c>
      <c r="D131" s="43" t="s">
        <v>158</v>
      </c>
      <c r="E131" s="35"/>
      <c r="F131" s="40"/>
      <c r="G131" s="39" t="s">
        <v>2</v>
      </c>
    </row>
    <row r="132" spans="1:10" ht="60" customHeight="1" x14ac:dyDescent="0.25">
      <c r="A132" s="60">
        <v>2</v>
      </c>
      <c r="B132" s="34" t="s">
        <v>27</v>
      </c>
      <c r="C132" s="73">
        <v>3780</v>
      </c>
      <c r="D132" s="43" t="s">
        <v>158</v>
      </c>
      <c r="E132" s="35"/>
      <c r="F132" s="40"/>
      <c r="G132" s="39" t="s">
        <v>2</v>
      </c>
    </row>
    <row r="133" spans="1:10" ht="48" customHeight="1" x14ac:dyDescent="0.25">
      <c r="A133" s="60">
        <v>3</v>
      </c>
      <c r="B133" s="34" t="s">
        <v>26</v>
      </c>
      <c r="C133" s="73">
        <v>5696629.4000000004</v>
      </c>
      <c r="D133" s="43" t="s">
        <v>158</v>
      </c>
      <c r="E133" s="35"/>
      <c r="F133" s="40"/>
      <c r="G133" s="41"/>
    </row>
    <row r="134" spans="1:10" ht="38.25" customHeight="1" x14ac:dyDescent="0.25">
      <c r="A134" s="60">
        <v>4</v>
      </c>
      <c r="B134" s="59" t="s">
        <v>78</v>
      </c>
      <c r="C134" s="76">
        <v>2000</v>
      </c>
      <c r="D134" s="58" t="s">
        <v>41</v>
      </c>
      <c r="E134" s="35"/>
      <c r="F134" s="40"/>
      <c r="G134" s="41"/>
    </row>
    <row r="135" spans="1:10" ht="38.25" customHeight="1" x14ac:dyDescent="0.25">
      <c r="A135" s="84" t="s">
        <v>150</v>
      </c>
      <c r="B135" s="84"/>
      <c r="C135" s="79">
        <f>SUM(C131:C134)</f>
        <v>6290524.5</v>
      </c>
      <c r="D135" s="58"/>
      <c r="E135" s="35"/>
      <c r="F135" s="40"/>
      <c r="G135" s="41"/>
    </row>
    <row r="136" spans="1:10" s="6" customFormat="1" ht="37.5" customHeight="1" x14ac:dyDescent="0.25">
      <c r="A136" s="81" t="s">
        <v>156</v>
      </c>
      <c r="B136" s="81"/>
      <c r="C136" s="68">
        <f>C10+C13+C22+C25+C44+C53+C59+C85+C94+C103+C114+C123+C129+C135</f>
        <v>78000055.421444386</v>
      </c>
      <c r="D136" s="68"/>
      <c r="E136" s="69">
        <v>30</v>
      </c>
      <c r="F136" s="69">
        <f>F10+F13+F22+F25+F44+F53+F59+F85+F94+F103+F114+F123+F129+F135</f>
        <v>913</v>
      </c>
      <c r="G136" s="67"/>
      <c r="I136" s="10"/>
    </row>
    <row r="137" spans="1:10" ht="20.45" customHeight="1" x14ac:dyDescent="0.25">
      <c r="D137" s="9"/>
      <c r="E137" s="9"/>
      <c r="F137" s="9"/>
      <c r="G137" s="26"/>
    </row>
    <row r="138" spans="1:10" ht="20.45" customHeight="1" x14ac:dyDescent="0.25">
      <c r="C138" s="80"/>
      <c r="D138" s="2"/>
      <c r="E138" s="2"/>
      <c r="F138" s="2"/>
      <c r="G138" s="26"/>
    </row>
    <row r="139" spans="1:10" ht="20.45" customHeight="1" x14ac:dyDescent="0.25">
      <c r="C139" s="80"/>
      <c r="D139" s="2"/>
      <c r="E139" s="2"/>
      <c r="F139" s="2"/>
      <c r="G139" s="2"/>
    </row>
    <row r="140" spans="1:10" ht="20.45" customHeight="1" x14ac:dyDescent="0.25">
      <c r="D140" s="9"/>
      <c r="E140" s="9"/>
      <c r="F140" s="9"/>
      <c r="G140" s="26"/>
    </row>
    <row r="141" spans="1:10" ht="20.45" customHeight="1" x14ac:dyDescent="0.25">
      <c r="D141" s="9"/>
      <c r="E141" s="9"/>
      <c r="F141" s="9"/>
      <c r="G141" s="26"/>
    </row>
    <row r="142" spans="1:10" ht="20.45" customHeight="1" x14ac:dyDescent="0.25">
      <c r="D142" s="9"/>
      <c r="E142" s="9"/>
      <c r="F142" s="9"/>
      <c r="G142" s="26"/>
    </row>
  </sheetData>
  <mergeCells count="60">
    <mergeCell ref="B11:G11"/>
    <mergeCell ref="A25:B25"/>
    <mergeCell ref="B23:G23"/>
    <mergeCell ref="B14:G14"/>
    <mergeCell ref="B95:G95"/>
    <mergeCell ref="A44:B44"/>
    <mergeCell ref="B27:G27"/>
    <mergeCell ref="A85:B85"/>
    <mergeCell ref="B60:G60"/>
    <mergeCell ref="B86:G86"/>
    <mergeCell ref="A94:B94"/>
    <mergeCell ref="B87:G87"/>
    <mergeCell ref="A4:A5"/>
    <mergeCell ref="B4:B5"/>
    <mergeCell ref="C4:C5"/>
    <mergeCell ref="D4:D5"/>
    <mergeCell ref="A59:B59"/>
    <mergeCell ref="B54:G54"/>
    <mergeCell ref="B26:G26"/>
    <mergeCell ref="A53:B53"/>
    <mergeCell ref="B45:G45"/>
    <mergeCell ref="D36:D37"/>
    <mergeCell ref="B38:B39"/>
    <mergeCell ref="D41:D42"/>
    <mergeCell ref="A10:B10"/>
    <mergeCell ref="B7:G7"/>
    <mergeCell ref="A13:B13"/>
    <mergeCell ref="A22:B22"/>
    <mergeCell ref="A2:G3"/>
    <mergeCell ref="A125:A126"/>
    <mergeCell ref="A49:A50"/>
    <mergeCell ref="B49:B50"/>
    <mergeCell ref="A56:A57"/>
    <mergeCell ref="B56:B57"/>
    <mergeCell ref="A17:A19"/>
    <mergeCell ref="B17:B19"/>
    <mergeCell ref="A90:A91"/>
    <mergeCell ref="B90:B91"/>
    <mergeCell ref="A120:A121"/>
    <mergeCell ref="A105:A106"/>
    <mergeCell ref="A38:A39"/>
    <mergeCell ref="F107:F112"/>
    <mergeCell ref="G4:G5"/>
    <mergeCell ref="E4:F4"/>
    <mergeCell ref="A136:B136"/>
    <mergeCell ref="D107:D112"/>
    <mergeCell ref="B120:B121"/>
    <mergeCell ref="B105:B106"/>
    <mergeCell ref="B99:B100"/>
    <mergeCell ref="A103:B103"/>
    <mergeCell ref="A114:B114"/>
    <mergeCell ref="B104:G104"/>
    <mergeCell ref="A123:B123"/>
    <mergeCell ref="B115:G115"/>
    <mergeCell ref="A129:B129"/>
    <mergeCell ref="B124:G124"/>
    <mergeCell ref="A135:B135"/>
    <mergeCell ref="B130:G130"/>
    <mergeCell ref="B125:B126"/>
    <mergeCell ref="A99:A100"/>
  </mergeCells>
  <pageMargins left="0.62" right="0.19685039370078741" top="0.39370078740157483" bottom="0.23622047244094491" header="0.19685039370078741" footer="0.19685039370078741"/>
  <pageSetup paperSize="9" scale="85" orientation="landscape" r:id="rId1"/>
  <ignoredErrors>
    <ignoredError sqref="F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havelvac2-2021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https://mul2-mta.gov.am/tasks/882637/oneclick/havelvac2.xlsx?token=2b9d876d16d58caad7ba2d5418bb689b</cp:keywords>
  <cp:lastModifiedBy/>
  <cp:lastPrinted>2011-03-22T05:31:14Z</cp:lastPrinted>
  <dcterms:created xsi:type="dcterms:W3CDTF">2006-09-28T05:33:49Z</dcterms:created>
  <dcterms:modified xsi:type="dcterms:W3CDTF">2021-05-11T06:58:47Z</dcterms:modified>
</cp:coreProperties>
</file>