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-120" yWindow="60" windowWidth="20730" windowHeight="11580"/>
  </bookViews>
  <sheets>
    <sheet name="annex 2" sheetId="1" r:id="rId1"/>
  </sheets>
  <calcPr calcId="144525"/>
</workbook>
</file>

<file path=xl/calcChain.xml><?xml version="1.0" encoding="utf-8"?>
<calcChain xmlns="http://schemas.openxmlformats.org/spreadsheetml/2006/main">
  <c r="C81" i="1" l="1"/>
  <c r="E104" i="1" l="1"/>
  <c r="C104" i="1" l="1"/>
  <c r="F103" i="1" l="1"/>
  <c r="C103" i="1"/>
  <c r="E96" i="1"/>
  <c r="F96" i="1"/>
  <c r="C96" i="1"/>
  <c r="E91" i="1"/>
  <c r="F91" i="1"/>
  <c r="C91" i="1"/>
  <c r="C84" i="1"/>
  <c r="E81" i="1"/>
  <c r="F81" i="1"/>
  <c r="E70" i="1"/>
  <c r="F70" i="1"/>
  <c r="C70" i="1"/>
  <c r="C46" i="1"/>
  <c r="C39" i="1"/>
  <c r="C34" i="1"/>
  <c r="E34" i="1"/>
  <c r="F34" i="1"/>
  <c r="E31" i="1"/>
  <c r="F31" i="1"/>
  <c r="C31" i="1"/>
  <c r="E20" i="1" l="1"/>
  <c r="F20" i="1"/>
  <c r="C20" i="1"/>
  <c r="E14" i="1"/>
  <c r="F14" i="1"/>
  <c r="C14" i="1"/>
  <c r="C52" i="1" l="1"/>
  <c r="C49" i="1"/>
  <c r="C48" i="1"/>
  <c r="C53" i="1" l="1"/>
</calcChain>
</file>

<file path=xl/sharedStrings.xml><?xml version="1.0" encoding="utf-8"?>
<sst xmlns="http://schemas.openxmlformats.org/spreadsheetml/2006/main" count="240" uniqueCount="155">
  <si>
    <t>Հավելված 2</t>
  </si>
  <si>
    <t>Միջոցառման համառոտ բովանդակությունը</t>
  </si>
  <si>
    <t>Ֆինանսավորման 
աղբյուրը</t>
  </si>
  <si>
    <t>Ծանոթություն</t>
  </si>
  <si>
    <t xml:space="preserve"> /հազ. դրամ/</t>
  </si>
  <si>
    <t xml:space="preserve">Մրգերի,բանջարեղենի վերամշակման և չրերի արտադրութան զարգացում, ծավալների  ընդլայնում
</t>
  </si>
  <si>
    <t>Ըմպելիքի, ալկոհոլային խմիչքի արտադրության զարգացում, ծավալների  ընդլայնում</t>
  </si>
  <si>
    <t>էներգետիկ ոլորտի ներդրումներ/արևային էլ․ կայաններ</t>
  </si>
  <si>
    <t>Սկսնակ գործարարներին ֆինանսական աջակցություն</t>
  </si>
  <si>
    <t>II</t>
  </si>
  <si>
    <t>Լուսագյուղի զարգացման ծրագիր</t>
  </si>
  <si>
    <t>Փարպի համայնքում էկոհամալիրի կառուցում/</t>
  </si>
  <si>
    <t xml:space="preserve">Մարզում իրականացվող ոլորտային ծրագրեր </t>
  </si>
  <si>
    <t>III</t>
  </si>
  <si>
    <t xml:space="preserve"> ԳՅՈՒՂԱՏՆՏԵՍՈՒԹՅՈՒՆ</t>
  </si>
  <si>
    <t xml:space="preserve">Մարզում  սպանդանոցների կառուցում  և ընդլայնում </t>
  </si>
  <si>
    <t>Ինտենսիվ այգիների հիմնում</t>
  </si>
  <si>
    <t>Ջերմոցային տնտեսությունների հիմնում</t>
  </si>
  <si>
    <t xml:space="preserve">Մարզում սառնարանային տնտեսությունների կառուցում և ընդլայնում </t>
  </si>
  <si>
    <t>IV</t>
  </si>
  <si>
    <t xml:space="preserve"> Բնապահպանություն</t>
  </si>
  <si>
    <t xml:space="preserve">Մարզի համայնքներում իրականացվող ոլորտային ծրագրեր  </t>
  </si>
  <si>
    <t>V</t>
  </si>
  <si>
    <t xml:space="preserve"> ՍՈՑԻԱԼԱԿԱՆ ՈԼՈՐՏ</t>
  </si>
  <si>
    <t>Կրթություն</t>
  </si>
  <si>
    <t>Կրթության բնագավառի հաստատությունների պահպանման ծախսեր</t>
  </si>
  <si>
    <t xml:space="preserve">Մարզում իրականացվող ոլորտային ծրագրեր  </t>
  </si>
  <si>
    <t>Երաժշտական և արվեստի դպրոցներում ազգային, փողային և լարային նվագարանների գծով ուսուցում</t>
  </si>
  <si>
    <t>Մարզամշակութային միջոցառումներ</t>
  </si>
  <si>
    <t xml:space="preserve">  Առողջապահություն</t>
  </si>
  <si>
    <t>Հիվանդանոցային բուժօգնություն</t>
  </si>
  <si>
    <t>Առաջնային (ամբուլատոր պոլիկլինիկական) բուժօգնություն</t>
  </si>
  <si>
    <t>Վարկային միջոցներ և այլ ոչ բժշկական ծառայություններից մուտքեր</t>
  </si>
  <si>
    <t xml:space="preserve"> Սոցիալական պաշտպանություն</t>
  </si>
  <si>
    <t>Ընտանիքների կենսամակարդակի բարձրացմանն ուղղված նպաստների հատկացում</t>
  </si>
  <si>
    <t xml:space="preserve">«Այլ նպաստներ» բյուջեից հոդվածով  օգնություն սոցիալապես անապահով խավին </t>
  </si>
  <si>
    <t>Սեզոնային զբաղվածության խթանման միջոցով գյուղացիական տնտեսությանն աջակցության տրամադրում</t>
  </si>
  <si>
    <t>Աշխատանքի տոնավաճառի կազմակերպում</t>
  </si>
  <si>
    <t>Համայնքներում սոցիալապես անապահով երեխաների  ամառային հանգիստը կազմակերպելու համար ճամբարների բացում</t>
  </si>
  <si>
    <t>Ծերերի և երիտասարդների համար համայնքներում ստեղծել հանգստի սենյակներ ազատ ժամանակը անցկացնելու համար</t>
  </si>
  <si>
    <t>Խնամատար ընտանիքին տրամադրվող գումար</t>
  </si>
  <si>
    <t>VI</t>
  </si>
  <si>
    <t xml:space="preserve"> ԵՆԹԱԿԱՌՈՒՑՎԱԾՔՆԵՐ</t>
  </si>
  <si>
    <t>Ճանապարհաշինություն</t>
  </si>
  <si>
    <t>Մարզային  նշանակության ավտոմոբիլային ճանապարհներիընթացիկ  ձմեռային և ընթացիկ ամառային պահպանում և շահագործում</t>
  </si>
  <si>
    <t>Մ-9, Մ-1-Թալին-Քարակերտ-Թուրքիայի սահման միջպետական նշանակության ավտոճանապարհ</t>
  </si>
  <si>
    <t xml:space="preserve">Տ-1-39, /Մ-1/ - Կաթնաղբյուր - Շղարշիկ - Եղնիկ - (Տ-1-17) մարզային նշանակության  ավտոճանապարհ </t>
  </si>
  <si>
    <t>Մ1 -Ներքին Սասնաշեն -Մեծաձոր</t>
  </si>
  <si>
    <t>Բնական գազի կենցաղային հաշվիչների և պաշտպանիչ արկղերի ձեռքբերում և տեղադրում</t>
  </si>
  <si>
    <t>Ազդանշանային սարքերի և ինքնաշխատ վթարային անջատիչ կափույրների ձեռքբերում և տեղադրում</t>
  </si>
  <si>
    <t>ՎԶՄԲ աջակցությամբ իրականացվող էլեկտրահաղորդման ցանցի բարելավում ծրագրի շրջանակներում 220կՎ «Աշնակ» ենթակայանի վերակառուցում</t>
  </si>
  <si>
    <t>Էլեկտրական սարքավորումների և օդային գծերի շահագործման ու նորոգման աշխատանքներ</t>
  </si>
  <si>
    <t>Հոսանքազրկումների միջին տևողության և հաճախականության ցուցանիշների պահպանում, անվտանգության ապահովում և մաշված սարքավորումների փոխարինմանն ուղղված  ներդրումների կանխատեսվող ծավալը</t>
  </si>
  <si>
    <t>VII</t>
  </si>
  <si>
    <t xml:space="preserve"> ՔԱՂԱՔԱՇԻՆՈՒԹՅՈՒՆ</t>
  </si>
  <si>
    <t>Ապարանի Բաղրամյան 43 հասցեում գտնվող  վթարային շենքի փոխարեն նոր բնակելի շենքի կառուցում</t>
  </si>
  <si>
    <t>Երկրաշարժի հետևանքով անօթևան մնացած ընտանիքների բնակարանային ապահովում</t>
  </si>
  <si>
    <t xml:space="preserve"> Սպորտի բնագավառի հաստատությունների պահպանման ծախսեր</t>
  </si>
  <si>
    <t>Մշակույթի  բնագավառի հաստատությունների պահպանման ծախսերը</t>
  </si>
  <si>
    <t>Մասնավոր ներդրողներ</t>
  </si>
  <si>
    <t>Օրգով-Բյուրական զիփլայնի և զբոսաշրջային ենթակառույցներ</t>
  </si>
  <si>
    <t xml:space="preserve">Միջազգային կազմակերպություններ և դոնորներ, </t>
  </si>
  <si>
    <t>Վարկային միջոցներ</t>
  </si>
  <si>
    <t xml:space="preserve">2021թ․ նախատեսված գումարը 
/հազ դրամ/
</t>
  </si>
  <si>
    <t xml:space="preserve">&lt;&lt;Արմենիա Վայն&gt;&gt; 800 000 000 ,                                           &lt;&lt;Արմաս-300 000 000,                                  
&lt;&lt;Ոսկեվազ Վայն&gt;&gt;250 000 000դրամ,                                                                &lt;&lt;Ակվինա ՍՊԸ&gt;&gt; -ջրերի արտադրություն-200 000 000 դրամ, 
Վան Արդի-300 000 000 դրամ
</t>
  </si>
  <si>
    <t>Ծաղիկների/մշակաբույսերի արտադրություն ջերմոցային արտադրություն</t>
  </si>
  <si>
    <t xml:space="preserve">Ավալանժ ՍՊԸ 300 միլիոն                                                                     /Ռոզ ֆիլդի 1 500 միլոն, </t>
  </si>
  <si>
    <t xml:space="preserve"> Ծրագիրը իրականացվում է &lt;&lt;Արմենիան Ֆյուչերս&gt;&gt; կազմակերպության կողմից, Ապարան համայնքի Լուսագյուղ բնակավայրում։</t>
  </si>
  <si>
    <t>&lt;&lt;Էկոգարդն Ագրոռեզորթս&gt;&gt; կազմակերպության կողմից  ձեռք է բերվել  հողատարածք, որտեղ պետք է կառուցվի էկոհամալիրը</t>
  </si>
  <si>
    <t>Հակակարկտային ցանցերի ներդրում</t>
  </si>
  <si>
    <t>ՀՀ էկոնոմիկայի նախարարության միջոցառումների ծրագրով ՀՀ Արագածոտնի մարզում իրականացվող ծրագրերի վերաբերյալ տեղեկատվություն դեռևս չի տրամադրվել: Հետագայում տեղեկատվություն ստանալու դեպքում ծրագրերը կներառվեն 2021թ-ին մարզում իրականացվող միջոցառումների մեջ:</t>
  </si>
  <si>
    <t>3 հա</t>
  </si>
  <si>
    <t>2 տնտեսություն</t>
  </si>
  <si>
    <t>Նախատեսվում է  2 սպանդանոց:</t>
  </si>
  <si>
    <t>150 հա &lt;&lt;Կովկաս Ագրո&gt;&gt; Արագածավան համայնք</t>
  </si>
  <si>
    <r>
      <t>Հիվանդանոցային</t>
    </r>
    <r>
      <rPr>
        <sz val="10"/>
        <rFont val="Calibri"/>
        <family val="2"/>
        <charset val="204"/>
      </rPr>
      <t xml:space="preserve"> </t>
    </r>
    <r>
      <rPr>
        <sz val="10"/>
        <rFont val="GHEA Grapalat"/>
        <family val="3"/>
      </rPr>
      <t>բուժօգնություն վճարովի և պետական պատվերով ներառյալ, պետական պատվեր 835667.6դրամ, վճարովի 108150</t>
    </r>
  </si>
  <si>
    <r>
      <t>Առաջնային</t>
    </r>
    <r>
      <rPr>
        <sz val="11"/>
        <rFont val="Calibri"/>
        <family val="2"/>
        <charset val="204"/>
      </rPr>
      <t xml:space="preserve"> </t>
    </r>
    <r>
      <rPr>
        <sz val="10"/>
        <rFont val="GHEA Grapalat"/>
        <family val="3"/>
      </rPr>
      <t>բուժօգնություն, պետական պատվեր1327013.5դրամ+149795հազ դրամ վճարովի</t>
    </r>
  </si>
  <si>
    <r>
      <t>Համաշխարհային</t>
    </r>
    <r>
      <rPr>
        <sz val="10"/>
        <rFont val="Calibri"/>
        <family val="2"/>
        <charset val="204"/>
      </rPr>
      <t xml:space="preserve"> </t>
    </r>
    <r>
      <rPr>
        <sz val="10"/>
        <rFont val="GHEA Grapalat"/>
        <family val="3"/>
      </rPr>
      <t>բանկի ֆինանսավորմամբ իրականացվող կանխարգելիչ հետազոտություններ</t>
    </r>
  </si>
  <si>
    <t>ՀՀ համայնքային բյուջե, մասնավոր ներդրողներ</t>
  </si>
  <si>
    <t>Համայնքապետարաններից ստացվող գումար-1100, այլ աղբյուրներից ստացվող միջոցներ -1000</t>
  </si>
  <si>
    <t>Վարկեր և պետական բյուջե, այլ աղբյուրներ</t>
  </si>
  <si>
    <t>Ոչ բժշկական ծառայություններից մուտքեր 17220</t>
  </si>
  <si>
    <t>«Գառնահովիտի  միջնակարգ դպրոց» ՊՈԱԿ</t>
  </si>
  <si>
    <t>«Լուսակնի միջնակարգ դպրոց» ՀՈԱԿ</t>
  </si>
  <si>
    <t>Օհանավանի դպրոցի վերակառոցում, նոր մասնաշենքի կառուցում</t>
  </si>
  <si>
    <t>Ասիական զարգացման բանկ (Սեյսմիկ անվտանգության բարելավման ծրագիր)</t>
  </si>
  <si>
    <t>ՀՏԶՀ</t>
  </si>
  <si>
    <t>Արզնի - Շամիրամ մայր ջրանցքի առավել վթարային հատվածների, ջրանցքների  և մարզի ներտնտեսային ոռոգման ցանցի վերականգնում</t>
  </si>
  <si>
    <t>ՀՀ կրթության, գիտության, մշակույթի և սպորտի նախարարություն ՀՀ քաղաքաշինության կոմիտե</t>
  </si>
  <si>
    <t>Համայնքային բյուջե</t>
  </si>
  <si>
    <t>ԵԶԲ վարկային,
  միջոցներ</t>
  </si>
  <si>
    <t>Մ-3, Թուրքիայի սահման – Մարգարա – Վանաձոր – Տաշիր - Վրաստանի սահման միջպետական նշանակության ավտոճանապարհի կմ72+000-կմ75+500 հատվածի հիմնանորոգման աշխատանքներ</t>
  </si>
  <si>
    <t>Երևան -Եղվարդ -Արագյուղ -Հարթավան - /Մ-3/ 33,5կմ- 34,8կմ ընկած հատված՝ Երնջատափ գյուղ</t>
  </si>
  <si>
    <t>/Մ-9/ - Իսահակյան- /Մ-7/ (Գյումրի)23,25կմ-29,6կմ ընկած հատված՝ Թլիկ գյուղ</t>
  </si>
  <si>
    <t>Ընթացիկ</t>
  </si>
  <si>
    <t>Փոխանցիկ 2020-2021թթ</t>
  </si>
  <si>
    <t>նախագծային փուլում է</t>
  </si>
  <si>
    <t>«Գազպրոմ Արմենիա» ՓԲԸ
սեփական միջոցներ</t>
  </si>
  <si>
    <t>Մասնավոր ներդրումներ</t>
  </si>
  <si>
    <t>Մասնավոր/ Սեփական միջոցներ</t>
  </si>
  <si>
    <t>ՀՀ պետ բյուջե/վարկային միջոցներ</t>
  </si>
  <si>
    <t>Ընտանիքում բռնության ենթարկված անձանց աջակցության կենտրոնների ծառայություններ</t>
  </si>
  <si>
    <t>&lt;Պետրոսյան Վայն&gt;&gt; ՍՊԸ-ի կողմից 202թ--ին, Օրգով բնակավայրում զիփ-լայնի և գինետան կառուցման համար ներդրվել է 200 000 000 միլոն դրամ, ստեղծվել է 4 աշխատատեղ</t>
  </si>
  <si>
    <t xml:space="preserve">
Կորոնավիրուսի տնտեսական հետևանքների չեզոքացման 19-րդ միջոցառման դասընթացային փուլ
</t>
  </si>
  <si>
    <t>Խորհրդատվության տրամադրում</t>
  </si>
  <si>
    <t>Վարկերի և լիզինգի պետական աջակցության ծրագրեր</t>
  </si>
  <si>
    <t>«Հայաստանի Հանրապետությունում խաղողի, ժամանակակից տեխնոլոգիաներով մշակվող ինտենսիվ պտղատու այգիների և հատապտղանոցների հիմնման համար&gt;&gt; պետական աջակցության ծրագր</t>
  </si>
  <si>
    <t>«ՀՀ-ում 2019-2023 թվականների ոչխարաբուծության և այծաբուծության զարգացման» պետական աջակցության ծրագիր</t>
  </si>
  <si>
    <t>ՀՀ էկոնոմիկայի նախարարության միջոցառումների ծրագրով՝ ՀՀ Արագածոտնի մարզում իրականացվող ծրագրերի վերաբերյալ տեղեկատվություն դեռևս չի տրամադրվել: Հետագայում տեղեկատվություն ստանալու դեպքում ծրագրերը կներառվեն 2021թ-ին, մարզում իրականացվող միջոցառումների մեջ:</t>
  </si>
  <si>
    <t>ՀՀ էկոնոմիկայի նախարարության միջոցառումների ծրագրով՝ ՀՀ Արագածոտնի մարզում իրականացվող ծրագրերի վերաբերյալ տեղեկատվություն դեռևս չի տրամադրվել: Հետագայում տեղեկատվություն ստանալու դեպքում ծրագրերը կներառվեն 2021թ-ին,մարզում իրականացվող միջոցառումների մեջ:</t>
  </si>
  <si>
    <t>ՀՀ էկոնոմիկայի նախարարության միջոցառումների ծրագրով՝ ՀՀ Արագածոտնի մարզում իրականացվող ծրագրերի վերաբերյալ տեղեկատվություն դեռևս չի տրամադրվել: Հետագայում տեղեկատվություն ստանալու դեպքում ծրագրերը կներառվեն 2021թ-ին․ մարզում իրականացվող միջոցառումների մեջ:</t>
  </si>
  <si>
    <t xml:space="preserve">           ՀՏԶՀ</t>
  </si>
  <si>
    <t>«Երեխաների խնամքի ցերեկային ծառայությունների տրամադրում» (Թալին)</t>
  </si>
  <si>
    <t>«Երեխաների խնամքի ցերեկային ծառայությունների տրամադրում» (Ապարան)</t>
  </si>
  <si>
    <t>Վորլդ Վիժն Հայաստան/դրամաշնորհ/</t>
  </si>
  <si>
    <t>Տարեցների և հաշմանդամություն ունեցող անձանց տնային պայմաններում խնամքի ծառայություններ</t>
  </si>
  <si>
    <t>Դրամաշնորհը կտրամադրվի հաղթող կազմակերպությանը/60 շահառու/</t>
  </si>
  <si>
    <t xml:space="preserve"> «ՀՀ երեխաների շուրջօրյա խնամք և պաշտպանություն իրականացնող հաստատություններում խնամվող և հաստատությունում հայտնվելու ռիսկի խմբում գտնվող երեխաների ընտանիք վերադարձնելու և մուտքը հաստատություններ կանխարգելելու ծառայություններ» 35 1824.1 -  </t>
  </si>
  <si>
    <t>«Կենսաբանական ընտանիք տեղափոխված և հաստատություն մուտքը կանխարգելված երեխաների ընտանիքների բնաիրային օգնության փաթեթի տրամադրում»</t>
  </si>
  <si>
    <t>Վարձատրվող հասարակական աշխատանքների կազմակերպման միջոցով գործազուրկների ժամանակավոր զբաղվածության ապահովում</t>
  </si>
  <si>
    <t>Ապահովագրական համակարգի ներդրման պետական աջակցության ծրագրեր</t>
  </si>
  <si>
    <t>ՇԵՆ բարեգործական/ հասարակական կազմակերպությունը  Ապարան համայնքում կիրականացնի բնապահպանական ծրագրեր</t>
  </si>
  <si>
    <t xml:space="preserve">60 հա </t>
  </si>
  <si>
    <t xml:space="preserve">ՀԱՅԱՍՏԱՆԻ ՀԱՆՐԱՊԵՏՈՒԹՅԱՆ  ԱՐԱԳԱԾՈՏՆԻ ՄԱՐԶԻ 2017-2025 ԹՎԱԿԱՆՆԵՐԻ ԶԱՐԳԱՑՄԱՆ ՌԱԶՄԱՎԱՐՈՒԹՅՈՒՆԻՑ ԲԽՈՂ 2021 ԹՎԱԿԱՆԻ ՏԱՐԵԿԱՆ ԳՈՐԾՈՒՆԵՈՒԹՅԱՆ ԾՐԱԳՐՈՎ ՆԱԽԱՏԵՍՎԱԾ ՄԻՋՈՑԱՌՈՒՄՆԵՐԻ  ՖԻՆԱՆՍԱՎՈՐՈՒՄԸ` ԸՍՏ  ՈԼՈՐՏՆԵՐԻ 
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</si>
  <si>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Ստեղծվող աշխատատեղ</t>
  </si>
  <si>
    <t>ժամանակավոր</t>
  </si>
  <si>
    <t>&lt;&lt;Ագրոֆուդ&gt;&gt; ՍՊԸ 2 000 000դրամ,                                     &lt;&lt;Վարգա ֆուդ&gt;&gt; ՍՊԸ 50 000 000դրամ,                                              &lt;&lt;Չիր Հաուզ&gt;&gt; 3 000 000,                                                         Արեգի ՍՊԸ-ն - 15 000 000 դրամ 
 &lt;&lt;էկոֆուդպրոդ&gt;&gt;  -32 000 000,                                &lt;&lt;Թամարա ֆրուտ&gt;&gt; 30  000 000                                            &lt;&lt;Վիլիչ Հաուզ&gt;&gt;,-3 000 000 դրամ,</t>
  </si>
  <si>
    <t xml:space="preserve">                          
Թալին համայնքում- 
&lt;&lt;Էներգոդաշտ&gt;&gt; ՍՊԸ- 1․ 5 մլրդ դրամ,                                                                          &lt;&lt;Բիլդ մաստեր&gt;&gt;ՍՊԸ -1 մլրդ դրամ,                                       Հայրիյան Մարինե- 2 ,5 մլրդ դրամ,                                                                                 Աշնակ համայնքներում՝&lt;Շառո սոլար&gt;&gt; ՍՊԸ-ի 1,350 մլրդ դրամ                                                                                     Արագածոտն համայնքում- 
 &lt;&lt;Բարի Արև&gt;&gt; ՍՊԸ-ն կառուցելու է 5ՄգՎտ հզորությամբ երկու կայան  3,5մլրդ ՀՀ դրամ &lt;&lt;Վենտուս Էներջի&gt;&gt; ՍՊԸ-ն  կառուցելու է 5 ՄգՎտ հզորությամբ  կայան  1,8 մլրդ դրամ
  </t>
  </si>
  <si>
    <t>Ընդամենը</t>
  </si>
  <si>
    <t xml:space="preserve">  ԱՐԴՅՈՒՆԱԲԵՐՈՒԹՅՈՒՆ, ՓՄՁ և ՄԱՍՆԱՎՈՐ ՀԱՏՎԱԾ</t>
  </si>
  <si>
    <t xml:space="preserve"> ԶԲՈՍԱՇՐՋՈՒԹՅՈՒՆ </t>
  </si>
  <si>
    <t>2</t>
  </si>
  <si>
    <t>3</t>
  </si>
  <si>
    <t>6.2</t>
  </si>
  <si>
    <t>1</t>
  </si>
  <si>
    <t>4</t>
  </si>
  <si>
    <t>5</t>
  </si>
  <si>
    <t>Ջրամատակարարում և ջրահեռացում</t>
  </si>
  <si>
    <t xml:space="preserve"> ԳԱԶԱՄԱՏԱԿԱՐԱՐՈՒՄ</t>
  </si>
  <si>
    <t>գ.Փարպի ցածր և միջին ճնշման ստորգետնյա գազատարների մեկուսիչ շերտերի կապիտալ նորոգում</t>
  </si>
  <si>
    <t xml:space="preserve"> ք.Ապարան Բաբաջանյան փող. ցածր ճնշման ստորգետնյա գազատարի մեկուսիչ շերտի կապիտալ նորոգում</t>
  </si>
  <si>
    <t xml:space="preserve"> ք.Ապարան Աբովյան փող. ցածր ճնշման ստորգետնյա գազատարի կապիտալ նորոգում</t>
  </si>
  <si>
    <t>Էներգետիկա</t>
  </si>
  <si>
    <t>VIII</t>
  </si>
  <si>
    <t>Դրամաշնորհի մրցույթում հաղթող է ճանաչվել «Հանս Քրիստիան Կոֆոեդ» ԲԿ-ն, որը միջոցառումն իրականացնելու  է 2021 թվականի ապրիլ-դեկտեմբեր ամիսների ընթացքում /70 շահառու/</t>
  </si>
  <si>
    <t>ՀՀ աշխատանքի և սոցիալական հարցերի նախարարություն                                                                    ՀՀ քաղաքաշինության կոմիտե</t>
  </si>
  <si>
    <t xml:space="preserve">ՀՀ աշխատանքի և սոցիալական հարցերի նախարարություն, 
ՀՀ քաղաքաշինության կոմիտե, 
«Ֆուլեր տնաշինական կենտրոն» բարեգործական հասարակական կազմակերպություն:
 Նշված աշխատանքների ֆինանսավորումն իրականացվել է 2020 թվականի պետական բյուջեով և կազմում է 143,374.2 հազ. դրամ </t>
  </si>
  <si>
    <t>Հ/Հ</t>
  </si>
  <si>
    <t>մշտական</t>
  </si>
  <si>
    <t>Պետական բյուջե</t>
  </si>
  <si>
    <t xml:space="preserve">Պետական բյուջե, հիմք՝  2020 թվականի մայիսի 7-ի N712-Ն որոշումը                        </t>
  </si>
  <si>
    <t>Պետական բյուջե/վարկային միջոցներ</t>
  </si>
  <si>
    <t xml:space="preserve"> Մշակույթ, սպորտ և  երիտասարդության հարցեր</t>
  </si>
  <si>
    <t>ԸՆԴԱՄԵՆԸ 2021Թ․</t>
  </si>
  <si>
    <t xml:space="preserve"> Տ-1-24, /Մ-3/ Մելիքգյուղ մարզային նշանակության ավտոճանապարհի կմ0+000-կմ6+000 հատվածի հիմնանորոգում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</si>
</sst>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-;\-* #,##0.00_-;_-* &quot;-&quot;??_-;_-@_-"/>
    <numFmt numFmtId="165" formatCode="#,##0.0"/>
    <numFmt numFmtId="166" formatCode="0.0"/>
    <numFmt numFmtId="167" formatCode="_(* #,##0.00_);_(* \(#,##0.00\);_(* &quot;-&quot;??_);_(@_)"/>
    <numFmt numFmtId="168" formatCode="_(* #,##0.0_);_(* \(#,##0.0\);_(* &quot;-&quot;?_);_(@_)"/>
  </numFmts>
  <fonts count="1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GHEA Grapalat"/>
      <family val="3"/>
    </font>
    <font>
      <sz val="10"/>
      <name val="GHEA Grapalat"/>
      <family val="3"/>
    </font>
    <font>
      <b/>
      <sz val="10"/>
      <name val="GHEA Grapalat"/>
      <family val="3"/>
    </font>
    <font>
      <b/>
      <i/>
      <sz val="11"/>
      <name val="GHEA Grapalat"/>
      <family val="3"/>
    </font>
    <font>
      <sz val="11"/>
      <color indexed="8"/>
      <name val="Calibri"/>
      <family val="2"/>
      <charset val="204"/>
    </font>
    <font>
      <sz val="8"/>
      <name val="Calibri"/>
      <family val="2"/>
      <scheme val="minor"/>
    </font>
    <font>
      <sz val="11"/>
      <name val="GHEA Grapalat"/>
      <family val="3"/>
    </font>
    <font>
      <sz val="10"/>
      <name val="GHEA Grapalat"/>
      <family val="3"/>
      <charset val="204"/>
    </font>
    <font>
      <sz val="10"/>
      <name val="Calibri"/>
      <family val="2"/>
      <charset val="204"/>
    </font>
    <font>
      <sz val="11"/>
      <name val="Calibri"/>
      <family val="2"/>
      <charset val="204"/>
    </font>
    <font>
      <i/>
      <sz val="10"/>
      <name val="GHEA Grapalat"/>
      <family val="3"/>
    </font>
    <font>
      <b/>
      <sz val="12"/>
      <name val="GHEA Grapalat"/>
      <family val="3"/>
    </font>
    <font>
      <sz val="12"/>
      <name val="GHEA Grapalat"/>
      <family val="3"/>
    </font>
    <font>
      <sz val="9"/>
      <name val="GHEA Grapalat"/>
      <family val="3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6" fillId="0" borderId="0"/>
    <xf numFmtId="165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" fillId="0" borderId="0" applyFont="0" applyFill="0" applyBorder="0" applyAlignment="0" applyProtection="0"/>
    <xf numFmtId="164" fontId="6" fillId="0" borderId="0" applyFont="0" applyFill="0" applyBorder="0" applyAlignment="0" applyProtection="0"/>
  </cellStyleXfs>
  <cellXfs count="84">
    <xf numFmtId="0" fontId="0" fillId="0" borderId="0" xfId="0"/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center"/>
    </xf>
    <xf numFmtId="49" fontId="2" fillId="2" borderId="2" xfId="0" applyNumberFormat="1" applyFont="1" applyFill="1" applyBorder="1" applyAlignment="1">
      <alignment horizontal="center" vertical="center" wrapText="1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2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vertical="center" wrapText="1"/>
    </xf>
    <xf numFmtId="166" fontId="3" fillId="2" borderId="2" xfId="0" applyNumberFormat="1" applyFont="1" applyFill="1" applyBorder="1" applyAlignment="1">
      <alignment vertical="center" wrapText="1"/>
    </xf>
    <xf numFmtId="165" fontId="3" fillId="2" borderId="2" xfId="0" applyNumberFormat="1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center" vertical="center"/>
    </xf>
    <xf numFmtId="165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0" fontId="9" fillId="2" borderId="2" xfId="0" applyFont="1" applyFill="1" applyBorder="1" applyAlignment="1">
      <alignment vertical="center" wrapText="1"/>
    </xf>
    <xf numFmtId="166" fontId="3" fillId="2" borderId="2" xfId="0" applyNumberFormat="1" applyFont="1" applyFill="1" applyBorder="1" applyAlignment="1">
      <alignment horizontal="left" vertical="center" wrapText="1"/>
    </xf>
    <xf numFmtId="168" fontId="3" fillId="2" borderId="2" xfId="0" applyNumberFormat="1" applyFont="1" applyFill="1" applyBorder="1" applyAlignment="1">
      <alignment vertical="center" wrapText="1"/>
    </xf>
    <xf numFmtId="0" fontId="3" fillId="2" borderId="2" xfId="0" applyFont="1" applyFill="1" applyBorder="1" applyAlignment="1" applyProtection="1">
      <alignment horizontal="left" vertical="center" wrapText="1"/>
      <protection hidden="1"/>
    </xf>
    <xf numFmtId="0" fontId="3" fillId="2" borderId="2" xfId="0" applyFont="1" applyFill="1" applyBorder="1" applyAlignment="1" applyProtection="1">
      <alignment horizontal="center" vertical="center" wrapText="1"/>
      <protection hidden="1"/>
    </xf>
    <xf numFmtId="0" fontId="3" fillId="2" borderId="1" xfId="0" applyFont="1" applyFill="1" applyBorder="1" applyAlignment="1">
      <alignment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2" xfId="0" applyFont="1" applyFill="1" applyBorder="1" applyAlignment="1">
      <alignment vertical="top" wrapText="1"/>
    </xf>
    <xf numFmtId="0" fontId="2" fillId="2" borderId="0" xfId="0" applyFont="1" applyFill="1"/>
    <xf numFmtId="0" fontId="3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166" fontId="8" fillId="2" borderId="3" xfId="0" applyNumberFormat="1" applyFont="1" applyFill="1" applyBorder="1" applyAlignment="1">
      <alignment horizontal="center" vertical="center" wrapText="1"/>
    </xf>
    <xf numFmtId="165" fontId="2" fillId="2" borderId="3" xfId="0" applyNumberFormat="1" applyFont="1" applyFill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5" fontId="2" fillId="2" borderId="2" xfId="0" applyNumberFormat="1" applyFont="1" applyFill="1" applyBorder="1" applyAlignment="1">
      <alignment horizontal="center" vertical="center" wrapText="1"/>
    </xf>
    <xf numFmtId="3" fontId="2" fillId="2" borderId="2" xfId="0" applyNumberFormat="1" applyFont="1" applyFill="1" applyBorder="1" applyAlignment="1">
      <alignment horizontal="center" vertical="center" wrapText="1"/>
    </xf>
    <xf numFmtId="165" fontId="4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top" wrapText="1"/>
    </xf>
    <xf numFmtId="0" fontId="3" fillId="2" borderId="2" xfId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165" fontId="3" fillId="2" borderId="2" xfId="0" applyNumberFormat="1" applyFont="1" applyFill="1" applyBorder="1" applyAlignment="1">
      <alignment horizontal="left" vertical="center" wrapText="1"/>
    </xf>
    <xf numFmtId="3" fontId="13" fillId="2" borderId="2" xfId="0" applyNumberFormat="1" applyFont="1" applyFill="1" applyBorder="1" applyAlignment="1">
      <alignment horizontal="center" vertical="center" wrapText="1"/>
    </xf>
    <xf numFmtId="3" fontId="14" fillId="2" borderId="2" xfId="0" applyNumberFormat="1" applyFont="1" applyFill="1" applyBorder="1" applyAlignment="1">
      <alignment horizontal="center" vertical="center" wrapText="1"/>
    </xf>
    <xf numFmtId="165" fontId="3" fillId="2" borderId="6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  <protection hidden="1"/>
    </xf>
    <xf numFmtId="0" fontId="4" fillId="2" borderId="2" xfId="0" applyFont="1" applyFill="1" applyBorder="1" applyAlignment="1">
      <alignment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65" fontId="8" fillId="2" borderId="3" xfId="0" applyNumberFormat="1" applyFont="1" applyFill="1" applyBorder="1" applyAlignment="1">
      <alignment horizontal="center" vertical="center" wrapText="1"/>
    </xf>
    <xf numFmtId="3" fontId="4" fillId="2" borderId="2" xfId="0" applyNumberFormat="1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 wrapText="1"/>
    </xf>
    <xf numFmtId="165" fontId="8" fillId="2" borderId="2" xfId="0" applyNumberFormat="1" applyFont="1" applyFill="1" applyBorder="1" applyAlignment="1">
      <alignment horizontal="center" vertical="center"/>
    </xf>
    <xf numFmtId="165" fontId="8" fillId="2" borderId="3" xfId="0" applyNumberFormat="1" applyFont="1" applyFill="1" applyBorder="1" applyAlignment="1">
      <alignment horizontal="center" vertical="center"/>
    </xf>
    <xf numFmtId="166" fontId="3" fillId="2" borderId="2" xfId="0" applyNumberFormat="1" applyFont="1" applyFill="1" applyBorder="1" applyAlignment="1">
      <alignment horizontal="center" vertical="center" wrapText="1"/>
    </xf>
    <xf numFmtId="3" fontId="15" fillId="2" borderId="2" xfId="0" applyNumberFormat="1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 wrapText="1"/>
    </xf>
    <xf numFmtId="165" fontId="12" fillId="2" borderId="2" xfId="0" applyNumberFormat="1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165" fontId="2" fillId="3" borderId="2" xfId="0" applyNumberFormat="1" applyFont="1" applyFill="1" applyBorder="1" applyAlignment="1">
      <alignment horizontal="center" vertical="center" wrapText="1"/>
    </xf>
    <xf numFmtId="3" fontId="2" fillId="3" borderId="2" xfId="0" applyNumberFormat="1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6" xfId="0" applyFont="1" applyFill="1" applyBorder="1" applyAlignment="1">
      <alignment horizontal="center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left" vertical="center" wrapText="1"/>
    </xf>
    <xf numFmtId="0" fontId="2" fillId="2" borderId="6" xfId="0" applyFont="1" applyFill="1" applyBorder="1" applyAlignment="1">
      <alignment horizontal="left" vertical="center" wrapText="1"/>
    </xf>
    <xf numFmtId="0" fontId="2" fillId="2" borderId="4" xfId="0" applyFont="1" applyFill="1" applyBorder="1" applyAlignment="1">
      <alignment horizontal="center" wrapText="1"/>
    </xf>
    <xf numFmtId="0" fontId="2" fillId="2" borderId="7" xfId="0" applyFont="1" applyFill="1" applyBorder="1" applyAlignment="1">
      <alignment horizontal="center" wrapText="1"/>
    </xf>
    <xf numFmtId="0" fontId="2" fillId="2" borderId="6" xfId="0" applyFont="1" applyFill="1" applyBorder="1" applyAlignment="1">
      <alignment horizontal="center" wrapText="1"/>
    </xf>
    <xf numFmtId="0" fontId="3" fillId="2" borderId="6" xfId="0" applyFont="1" applyFill="1" applyBorder="1" applyAlignment="1">
      <alignment horizontal="left" vertical="center" wrapText="1"/>
    </xf>
  </cellXfs>
  <cellStyles count="6">
    <cellStyle name="Comma 2" xfId="3"/>
    <cellStyle name="Comma 2 2" xfId="2"/>
    <cellStyle name="Comma 2 3" xfId="5"/>
    <cellStyle name="Comma 3" xfId="4"/>
    <cellStyle name="Normal" xfId="0" builtinId="0"/>
    <cellStyle name="Normal 3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4"/>
  <sheetViews>
    <sheetView tabSelected="1" topLeftCell="A74" workbookViewId="0">
      <selection activeCell="D79" sqref="D79:D80"/>
    </sheetView>
  </sheetViews>
  <sheetFormatPr defaultRowHeight="16.5" x14ac:dyDescent="0.3"/>
  <cols>
    <col min="1" max="1" width="9.140625" style="6" customWidth="1"/>
    <col min="2" max="2" width="43.28515625" style="7" customWidth="1"/>
    <col min="3" max="3" width="19.140625" style="46" customWidth="1"/>
    <col min="4" max="6" width="20.7109375" style="7" customWidth="1"/>
    <col min="7" max="7" width="48.28515625" style="46" customWidth="1"/>
    <col min="8" max="16384" width="9.140625" style="21"/>
  </cols>
  <sheetData>
    <row r="1" spans="1:7" ht="32.25" customHeight="1" x14ac:dyDescent="0.3">
      <c r="A1" s="68" t="s">
        <v>0</v>
      </c>
      <c r="B1" s="68"/>
      <c r="C1" s="68"/>
      <c r="D1" s="68"/>
      <c r="E1" s="68"/>
      <c r="F1" s="68"/>
      <c r="G1" s="68"/>
    </row>
    <row r="2" spans="1:7" ht="87" customHeight="1" x14ac:dyDescent="0.3">
      <c r="A2" s="69" t="s">
        <v>123</v>
      </c>
      <c r="B2" s="69"/>
      <c r="C2" s="69"/>
      <c r="D2" s="69"/>
      <c r="E2" s="69"/>
      <c r="F2" s="69"/>
      <c r="G2" s="69"/>
    </row>
    <row r="3" spans="1:7" ht="33.75" customHeight="1" x14ac:dyDescent="0.3">
      <c r="A3" s="70" t="s">
        <v>147</v>
      </c>
      <c r="B3" s="70" t="s">
        <v>1</v>
      </c>
      <c r="C3" s="70" t="s">
        <v>63</v>
      </c>
      <c r="D3" s="72" t="s">
        <v>2</v>
      </c>
      <c r="E3" s="73" t="s">
        <v>124</v>
      </c>
      <c r="F3" s="74"/>
      <c r="G3" s="70" t="s">
        <v>3</v>
      </c>
    </row>
    <row r="4" spans="1:7" ht="42.75" customHeight="1" x14ac:dyDescent="0.3">
      <c r="A4" s="71"/>
      <c r="B4" s="71"/>
      <c r="C4" s="71" t="s">
        <v>4</v>
      </c>
      <c r="D4" s="72"/>
      <c r="E4" s="47" t="s">
        <v>148</v>
      </c>
      <c r="F4" s="44" t="s">
        <v>125</v>
      </c>
      <c r="G4" s="71"/>
    </row>
    <row r="5" spans="1:7" ht="22.5" customHeight="1" x14ac:dyDescent="0.3">
      <c r="A5" s="49">
        <v>1</v>
      </c>
      <c r="B5" s="50">
        <v>2</v>
      </c>
      <c r="C5" s="50">
        <v>3</v>
      </c>
      <c r="D5" s="50">
        <v>4</v>
      </c>
      <c r="E5" s="50">
        <v>5</v>
      </c>
      <c r="F5" s="50">
        <v>6</v>
      </c>
      <c r="G5" s="50">
        <v>7</v>
      </c>
    </row>
    <row r="6" spans="1:7" ht="27.75" customHeight="1" x14ac:dyDescent="0.3">
      <c r="A6" s="32" t="s">
        <v>9</v>
      </c>
      <c r="B6" s="75" t="s">
        <v>129</v>
      </c>
      <c r="C6" s="76"/>
      <c r="D6" s="76"/>
      <c r="E6" s="76"/>
      <c r="F6" s="76"/>
      <c r="G6" s="77"/>
    </row>
    <row r="7" spans="1:7" ht="113.25" customHeight="1" x14ac:dyDescent="0.3">
      <c r="A7" s="31">
        <v>1</v>
      </c>
      <c r="B7" s="39" t="s">
        <v>5</v>
      </c>
      <c r="C7" s="51">
        <v>270000</v>
      </c>
      <c r="D7" s="9" t="s">
        <v>59</v>
      </c>
      <c r="E7" s="28">
        <v>25</v>
      </c>
      <c r="F7" s="28">
        <v>220</v>
      </c>
      <c r="G7" s="39" t="s">
        <v>126</v>
      </c>
    </row>
    <row r="8" spans="1:7" ht="99" customHeight="1" x14ac:dyDescent="0.3">
      <c r="A8" s="31">
        <v>2</v>
      </c>
      <c r="B8" s="39" t="s">
        <v>6</v>
      </c>
      <c r="C8" s="51">
        <v>1850000</v>
      </c>
      <c r="D8" s="9" t="s">
        <v>59</v>
      </c>
      <c r="E8" s="28">
        <v>85</v>
      </c>
      <c r="F8" s="28">
        <v>130</v>
      </c>
      <c r="G8" s="39" t="s">
        <v>64</v>
      </c>
    </row>
    <row r="9" spans="1:7" ht="50.25" customHeight="1" x14ac:dyDescent="0.3">
      <c r="A9" s="31">
        <v>3</v>
      </c>
      <c r="B9" s="39" t="s">
        <v>65</v>
      </c>
      <c r="C9" s="51">
        <v>1800000</v>
      </c>
      <c r="D9" s="9" t="s">
        <v>59</v>
      </c>
      <c r="E9" s="28">
        <v>30</v>
      </c>
      <c r="F9" s="28">
        <v>60</v>
      </c>
      <c r="G9" s="39" t="s">
        <v>66</v>
      </c>
    </row>
    <row r="10" spans="1:7" ht="183" customHeight="1" x14ac:dyDescent="0.3">
      <c r="A10" s="31">
        <v>4</v>
      </c>
      <c r="B10" s="39" t="s">
        <v>7</v>
      </c>
      <c r="C10" s="51">
        <v>11650000</v>
      </c>
      <c r="D10" s="9" t="s">
        <v>59</v>
      </c>
      <c r="E10" s="28">
        <v>45</v>
      </c>
      <c r="F10" s="28">
        <v>100</v>
      </c>
      <c r="G10" s="39" t="s">
        <v>127</v>
      </c>
    </row>
    <row r="11" spans="1:7" ht="102" customHeight="1" x14ac:dyDescent="0.3">
      <c r="A11" s="31">
        <v>5</v>
      </c>
      <c r="B11" s="36" t="s">
        <v>103</v>
      </c>
      <c r="C11" s="27">
        <v>0</v>
      </c>
      <c r="D11" s="9" t="s">
        <v>149</v>
      </c>
      <c r="E11" s="28">
        <v>0</v>
      </c>
      <c r="F11" s="28">
        <v>0</v>
      </c>
      <c r="G11" s="9" t="s">
        <v>70</v>
      </c>
    </row>
    <row r="12" spans="1:7" ht="82.5" customHeight="1" x14ac:dyDescent="0.3">
      <c r="A12" s="31">
        <v>6</v>
      </c>
      <c r="B12" s="24" t="s">
        <v>8</v>
      </c>
      <c r="C12" s="26">
        <v>0</v>
      </c>
      <c r="D12" s="9" t="s">
        <v>149</v>
      </c>
      <c r="E12" s="28">
        <v>0</v>
      </c>
      <c r="F12" s="28">
        <v>0</v>
      </c>
      <c r="G12" s="9" t="s">
        <v>70</v>
      </c>
    </row>
    <row r="13" spans="1:7" ht="92.25" customHeight="1" x14ac:dyDescent="0.3">
      <c r="A13" s="31">
        <v>7</v>
      </c>
      <c r="B13" s="24" t="s">
        <v>104</v>
      </c>
      <c r="C13" s="26">
        <v>0</v>
      </c>
      <c r="D13" s="9" t="s">
        <v>149</v>
      </c>
      <c r="E13" s="28">
        <v>0</v>
      </c>
      <c r="F13" s="28">
        <v>0</v>
      </c>
      <c r="G13" s="9" t="s">
        <v>70</v>
      </c>
    </row>
    <row r="14" spans="1:7" ht="38.25" customHeight="1" x14ac:dyDescent="0.3">
      <c r="A14" s="78" t="s">
        <v>128</v>
      </c>
      <c r="B14" s="79"/>
      <c r="C14" s="33">
        <f>SUM(C7:C13)</f>
        <v>15570000</v>
      </c>
      <c r="D14" s="9"/>
      <c r="E14" s="41">
        <f>SUM(E7:E13)</f>
        <v>185</v>
      </c>
      <c r="F14" s="40">
        <f>SUM(F7:F13)</f>
        <v>510</v>
      </c>
      <c r="G14" s="9"/>
    </row>
    <row r="15" spans="1:7" ht="31.5" customHeight="1" x14ac:dyDescent="0.3">
      <c r="A15" s="32" t="s">
        <v>13</v>
      </c>
      <c r="B15" s="75" t="s">
        <v>130</v>
      </c>
      <c r="C15" s="76"/>
      <c r="D15" s="76"/>
      <c r="E15" s="76"/>
      <c r="F15" s="76"/>
      <c r="G15" s="77"/>
    </row>
    <row r="16" spans="1:7" ht="47.25" customHeight="1" x14ac:dyDescent="0.3">
      <c r="A16" s="32">
        <v>1</v>
      </c>
      <c r="B16" s="22" t="s">
        <v>10</v>
      </c>
      <c r="C16" s="9">
        <v>980000</v>
      </c>
      <c r="D16" s="9" t="s">
        <v>59</v>
      </c>
      <c r="E16" s="28">
        <v>15</v>
      </c>
      <c r="F16" s="28">
        <v>60</v>
      </c>
      <c r="G16" s="9" t="s">
        <v>67</v>
      </c>
    </row>
    <row r="17" spans="1:7" ht="54" customHeight="1" x14ac:dyDescent="0.3">
      <c r="A17" s="32">
        <v>2</v>
      </c>
      <c r="B17" s="22" t="s">
        <v>11</v>
      </c>
      <c r="C17" s="9">
        <v>300000</v>
      </c>
      <c r="D17" s="9" t="s">
        <v>59</v>
      </c>
      <c r="E17" s="28">
        <v>5</v>
      </c>
      <c r="F17" s="28">
        <v>30</v>
      </c>
      <c r="G17" s="9" t="s">
        <v>68</v>
      </c>
    </row>
    <row r="18" spans="1:7" ht="70.5" customHeight="1" x14ac:dyDescent="0.3">
      <c r="A18" s="32">
        <v>3</v>
      </c>
      <c r="B18" s="22" t="s">
        <v>60</v>
      </c>
      <c r="C18" s="9">
        <v>250000</v>
      </c>
      <c r="D18" s="9" t="s">
        <v>59</v>
      </c>
      <c r="E18" s="28">
        <v>8</v>
      </c>
      <c r="F18" s="28">
        <v>10</v>
      </c>
      <c r="G18" s="9" t="s">
        <v>102</v>
      </c>
    </row>
    <row r="19" spans="1:7" ht="42.75" customHeight="1" x14ac:dyDescent="0.3">
      <c r="A19" s="32">
        <v>4</v>
      </c>
      <c r="B19" s="22" t="s">
        <v>12</v>
      </c>
      <c r="C19" s="9">
        <v>15000</v>
      </c>
      <c r="D19" s="9" t="s">
        <v>61</v>
      </c>
      <c r="E19" s="28">
        <v>2</v>
      </c>
      <c r="F19" s="28">
        <v>10</v>
      </c>
      <c r="G19" s="9"/>
    </row>
    <row r="20" spans="1:7" ht="42.75" customHeight="1" x14ac:dyDescent="0.3">
      <c r="A20" s="78" t="s">
        <v>128</v>
      </c>
      <c r="B20" s="79"/>
      <c r="C20" s="33">
        <f>SUM(C16:C19)</f>
        <v>1545000</v>
      </c>
      <c r="D20" s="39"/>
      <c r="E20" s="40">
        <f>SUM(E16:E19)</f>
        <v>30</v>
      </c>
      <c r="F20" s="40">
        <f>SUM(F16:F19)</f>
        <v>110</v>
      </c>
      <c r="G20" s="9"/>
    </row>
    <row r="21" spans="1:7" ht="24" customHeight="1" x14ac:dyDescent="0.3">
      <c r="A21" s="32" t="s">
        <v>19</v>
      </c>
      <c r="B21" s="75" t="s">
        <v>14</v>
      </c>
      <c r="C21" s="76"/>
      <c r="D21" s="76"/>
      <c r="E21" s="76"/>
      <c r="F21" s="76"/>
      <c r="G21" s="77"/>
    </row>
    <row r="22" spans="1:7" ht="41.25" customHeight="1" x14ac:dyDescent="0.3">
      <c r="A22" s="32">
        <v>1</v>
      </c>
      <c r="B22" s="8" t="s">
        <v>15</v>
      </c>
      <c r="C22" s="9">
        <v>50000</v>
      </c>
      <c r="D22" s="9" t="s">
        <v>59</v>
      </c>
      <c r="E22" s="28">
        <v>6</v>
      </c>
      <c r="F22" s="28">
        <v>20</v>
      </c>
      <c r="G22" s="9" t="s">
        <v>73</v>
      </c>
    </row>
    <row r="23" spans="1:7" s="1" customFormat="1" ht="32.25" customHeight="1" x14ac:dyDescent="0.25">
      <c r="A23" s="32">
        <v>2</v>
      </c>
      <c r="B23" s="22" t="s">
        <v>16</v>
      </c>
      <c r="C23" s="9">
        <v>3900000</v>
      </c>
      <c r="D23" s="9" t="s">
        <v>59</v>
      </c>
      <c r="E23" s="28">
        <v>50</v>
      </c>
      <c r="F23" s="28">
        <v>150</v>
      </c>
      <c r="G23" s="9" t="s">
        <v>74</v>
      </c>
    </row>
    <row r="24" spans="1:7" s="2" customFormat="1" ht="30.75" customHeight="1" x14ac:dyDescent="0.25">
      <c r="A24" s="32">
        <v>3</v>
      </c>
      <c r="B24" s="22" t="s">
        <v>69</v>
      </c>
      <c r="C24" s="9">
        <v>45000</v>
      </c>
      <c r="D24" s="9" t="s">
        <v>59</v>
      </c>
      <c r="E24" s="9"/>
      <c r="F24" s="28">
        <v>10</v>
      </c>
      <c r="G24" s="9" t="s">
        <v>122</v>
      </c>
    </row>
    <row r="25" spans="1:7" s="2" customFormat="1" ht="51" customHeight="1" x14ac:dyDescent="0.25">
      <c r="A25" s="32">
        <v>4</v>
      </c>
      <c r="B25" s="22" t="s">
        <v>17</v>
      </c>
      <c r="C25" s="9">
        <v>750000</v>
      </c>
      <c r="D25" s="9" t="s">
        <v>59</v>
      </c>
      <c r="E25" s="28">
        <v>18</v>
      </c>
      <c r="F25" s="28">
        <v>30</v>
      </c>
      <c r="G25" s="9" t="s">
        <v>71</v>
      </c>
    </row>
    <row r="26" spans="1:7" s="2" customFormat="1" ht="44.25" customHeight="1" x14ac:dyDescent="0.25">
      <c r="A26" s="32">
        <v>5</v>
      </c>
      <c r="B26" s="22" t="s">
        <v>18</v>
      </c>
      <c r="C26" s="9">
        <v>20000</v>
      </c>
      <c r="D26" s="9" t="s">
        <v>59</v>
      </c>
      <c r="E26" s="28">
        <v>5</v>
      </c>
      <c r="F26" s="28">
        <v>15</v>
      </c>
      <c r="G26" s="9" t="s">
        <v>72</v>
      </c>
    </row>
    <row r="27" spans="1:7" s="2" customFormat="1" ht="93.75" customHeight="1" x14ac:dyDescent="0.25">
      <c r="A27" s="32">
        <v>6</v>
      </c>
      <c r="B27" s="22" t="s">
        <v>105</v>
      </c>
      <c r="C27" s="9">
        <v>0</v>
      </c>
      <c r="D27" s="9"/>
      <c r="E27" s="28"/>
      <c r="F27" s="28"/>
      <c r="G27" s="9" t="s">
        <v>110</v>
      </c>
    </row>
    <row r="28" spans="1:7" s="2" customFormat="1" ht="84.75" customHeight="1" x14ac:dyDescent="0.25">
      <c r="A28" s="32">
        <v>7</v>
      </c>
      <c r="B28" s="22" t="s">
        <v>120</v>
      </c>
      <c r="C28" s="9">
        <v>0</v>
      </c>
      <c r="D28" s="9"/>
      <c r="E28" s="28"/>
      <c r="F28" s="28"/>
      <c r="G28" s="9" t="s">
        <v>108</v>
      </c>
    </row>
    <row r="29" spans="1:7" s="2" customFormat="1" ht="99" customHeight="1" x14ac:dyDescent="0.25">
      <c r="A29" s="32">
        <v>8</v>
      </c>
      <c r="B29" s="22" t="s">
        <v>106</v>
      </c>
      <c r="C29" s="9">
        <v>0</v>
      </c>
      <c r="D29" s="9"/>
      <c r="E29" s="28"/>
      <c r="F29" s="28"/>
      <c r="G29" s="9" t="s">
        <v>108</v>
      </c>
    </row>
    <row r="30" spans="1:7" s="2" customFormat="1" ht="87.75" customHeight="1" x14ac:dyDescent="0.25">
      <c r="A30" s="32">
        <v>9</v>
      </c>
      <c r="B30" s="22" t="s">
        <v>107</v>
      </c>
      <c r="C30" s="9">
        <v>0</v>
      </c>
      <c r="D30" s="9"/>
      <c r="E30" s="28"/>
      <c r="F30" s="28"/>
      <c r="G30" s="9" t="s">
        <v>109</v>
      </c>
    </row>
    <row r="31" spans="1:7" s="2" customFormat="1" ht="32.25" customHeight="1" x14ac:dyDescent="0.25">
      <c r="A31" s="78" t="s">
        <v>128</v>
      </c>
      <c r="B31" s="79"/>
      <c r="C31" s="35">
        <f>SUM(C22:C30)</f>
        <v>4765000</v>
      </c>
      <c r="D31" s="9"/>
      <c r="E31" s="52">
        <f>SUM(E22:E30)</f>
        <v>79</v>
      </c>
      <c r="F31" s="52">
        <f>SUM(F22:F30)</f>
        <v>225</v>
      </c>
      <c r="G31" s="9"/>
    </row>
    <row r="32" spans="1:7" ht="37.5" customHeight="1" x14ac:dyDescent="0.3">
      <c r="A32" s="32" t="s">
        <v>22</v>
      </c>
      <c r="B32" s="75" t="s">
        <v>20</v>
      </c>
      <c r="C32" s="76"/>
      <c r="D32" s="76"/>
      <c r="E32" s="76"/>
      <c r="F32" s="76"/>
      <c r="G32" s="77"/>
    </row>
    <row r="33" spans="1:7" s="2" customFormat="1" ht="44.25" customHeight="1" x14ac:dyDescent="0.25">
      <c r="A33" s="23">
        <v>1</v>
      </c>
      <c r="B33" s="22" t="s">
        <v>21</v>
      </c>
      <c r="C33" s="10">
        <v>5000</v>
      </c>
      <c r="D33" s="9"/>
      <c r="E33" s="29">
        <v>2</v>
      </c>
      <c r="F33" s="28">
        <v>15</v>
      </c>
      <c r="G33" s="9" t="s">
        <v>121</v>
      </c>
    </row>
    <row r="34" spans="1:7" s="2" customFormat="1" ht="31.5" customHeight="1" x14ac:dyDescent="0.25">
      <c r="A34" s="78" t="s">
        <v>128</v>
      </c>
      <c r="B34" s="79"/>
      <c r="C34" s="35">
        <f>SUM(C33)</f>
        <v>5000</v>
      </c>
      <c r="D34" s="35"/>
      <c r="E34" s="52">
        <f>SUM(E33)</f>
        <v>2</v>
      </c>
      <c r="F34" s="52">
        <f>SUM(F33)</f>
        <v>15</v>
      </c>
      <c r="G34" s="42"/>
    </row>
    <row r="35" spans="1:7" s="2" customFormat="1" ht="24" customHeight="1" x14ac:dyDescent="0.25">
      <c r="A35" s="32" t="s">
        <v>41</v>
      </c>
      <c r="B35" s="75" t="s">
        <v>23</v>
      </c>
      <c r="C35" s="76"/>
      <c r="D35" s="76"/>
      <c r="E35" s="76"/>
      <c r="F35" s="76"/>
      <c r="G35" s="77"/>
    </row>
    <row r="36" spans="1:7" s="2" customFormat="1" ht="19.5" customHeight="1" x14ac:dyDescent="0.25">
      <c r="A36" s="32">
        <v>6.1</v>
      </c>
      <c r="B36" s="75" t="s">
        <v>24</v>
      </c>
      <c r="C36" s="76"/>
      <c r="D36" s="76"/>
      <c r="E36" s="76"/>
      <c r="F36" s="76"/>
      <c r="G36" s="77"/>
    </row>
    <row r="37" spans="1:7" s="2" customFormat="1" ht="40.5" customHeight="1" x14ac:dyDescent="0.25">
      <c r="A37" s="3" t="s">
        <v>131</v>
      </c>
      <c r="B37" s="14" t="s">
        <v>25</v>
      </c>
      <c r="C37" s="35">
        <v>6363753.5999999996</v>
      </c>
      <c r="D37" s="9" t="s">
        <v>149</v>
      </c>
      <c r="E37" s="11"/>
      <c r="F37" s="11"/>
      <c r="G37" s="53"/>
    </row>
    <row r="38" spans="1:7" s="2" customFormat="1" ht="36" customHeight="1" x14ac:dyDescent="0.25">
      <c r="A38" s="3" t="s">
        <v>132</v>
      </c>
      <c r="B38" s="22" t="s">
        <v>26</v>
      </c>
      <c r="C38" s="28">
        <v>0</v>
      </c>
      <c r="D38" s="9"/>
      <c r="E38" s="11"/>
      <c r="F38" s="11"/>
      <c r="G38" s="54"/>
    </row>
    <row r="39" spans="1:7" s="2" customFormat="1" ht="36" customHeight="1" x14ac:dyDescent="0.25">
      <c r="A39" s="78" t="s">
        <v>128</v>
      </c>
      <c r="B39" s="79"/>
      <c r="C39" s="35">
        <f>SUM(C37:C38)</f>
        <v>6363753.5999999996</v>
      </c>
      <c r="D39" s="9"/>
      <c r="E39" s="9"/>
      <c r="F39" s="9"/>
      <c r="G39" s="54"/>
    </row>
    <row r="40" spans="1:7" s="1" customFormat="1" ht="39.75" customHeight="1" x14ac:dyDescent="0.25">
      <c r="A40" s="3" t="s">
        <v>133</v>
      </c>
      <c r="B40" s="75" t="s">
        <v>152</v>
      </c>
      <c r="C40" s="76"/>
      <c r="D40" s="76"/>
      <c r="E40" s="76"/>
      <c r="F40" s="76"/>
      <c r="G40" s="77"/>
    </row>
    <row r="41" spans="1:7" s="1" customFormat="1" ht="42.75" customHeight="1" x14ac:dyDescent="0.25">
      <c r="A41" s="3" t="s">
        <v>134</v>
      </c>
      <c r="B41" s="22" t="s">
        <v>58</v>
      </c>
      <c r="C41" s="9">
        <v>137</v>
      </c>
      <c r="D41" s="9" t="s">
        <v>149</v>
      </c>
      <c r="E41" s="9"/>
      <c r="F41" s="9"/>
      <c r="G41" s="55"/>
    </row>
    <row r="42" spans="1:7" s="1" customFormat="1" ht="44.25" customHeight="1" x14ac:dyDescent="0.25">
      <c r="A42" s="3" t="s">
        <v>131</v>
      </c>
      <c r="B42" s="22" t="s">
        <v>57</v>
      </c>
      <c r="C42" s="9">
        <v>24867.8</v>
      </c>
      <c r="D42" s="9" t="s">
        <v>149</v>
      </c>
      <c r="E42" s="11"/>
      <c r="F42" s="11"/>
      <c r="G42" s="56"/>
    </row>
    <row r="43" spans="1:7" s="2" customFormat="1" ht="43.5" customHeight="1" x14ac:dyDescent="0.25">
      <c r="A43" s="3" t="s">
        <v>132</v>
      </c>
      <c r="B43" s="36" t="s">
        <v>27</v>
      </c>
      <c r="C43" s="9">
        <v>8827.9</v>
      </c>
      <c r="D43" s="9" t="s">
        <v>149</v>
      </c>
      <c r="E43" s="11"/>
      <c r="F43" s="11"/>
      <c r="G43" s="53"/>
    </row>
    <row r="44" spans="1:7" s="2" customFormat="1" ht="29.25" customHeight="1" x14ac:dyDescent="0.25">
      <c r="A44" s="3" t="s">
        <v>135</v>
      </c>
      <c r="B44" s="22" t="s">
        <v>26</v>
      </c>
      <c r="C44" s="9">
        <v>0</v>
      </c>
      <c r="D44" s="9"/>
      <c r="E44" s="11"/>
      <c r="F44" s="11"/>
      <c r="G44" s="53"/>
    </row>
    <row r="45" spans="1:7" s="2" customFormat="1" ht="33.75" customHeight="1" x14ac:dyDescent="0.25">
      <c r="A45" s="3" t="s">
        <v>136</v>
      </c>
      <c r="B45" s="24" t="s">
        <v>28</v>
      </c>
      <c r="C45" s="10">
        <v>7000</v>
      </c>
      <c r="D45" s="9" t="s">
        <v>89</v>
      </c>
      <c r="E45" s="9"/>
      <c r="F45" s="9"/>
      <c r="G45" s="9"/>
    </row>
    <row r="46" spans="1:7" s="2" customFormat="1" ht="33.75" customHeight="1" x14ac:dyDescent="0.25">
      <c r="A46" s="78" t="s">
        <v>128</v>
      </c>
      <c r="B46" s="79"/>
      <c r="C46" s="35">
        <f>SUM(C41:C45)</f>
        <v>40832.699999999997</v>
      </c>
      <c r="D46" s="9"/>
      <c r="E46" s="35"/>
      <c r="F46" s="9"/>
      <c r="G46" s="9"/>
    </row>
    <row r="47" spans="1:7" s="2" customFormat="1" ht="26.25" customHeight="1" x14ac:dyDescent="0.25">
      <c r="A47" s="45">
        <v>6.3</v>
      </c>
      <c r="B47" s="75" t="s">
        <v>29</v>
      </c>
      <c r="C47" s="76"/>
      <c r="D47" s="76"/>
      <c r="E47" s="76"/>
      <c r="F47" s="76"/>
      <c r="G47" s="77"/>
    </row>
    <row r="48" spans="1:7" s="2" customFormat="1" ht="44.25" customHeight="1" x14ac:dyDescent="0.25">
      <c r="A48" s="3" t="s">
        <v>134</v>
      </c>
      <c r="B48" s="22" t="s">
        <v>30</v>
      </c>
      <c r="C48" s="11">
        <f>835667.6+108150</f>
        <v>943817.6</v>
      </c>
      <c r="D48" s="9" t="s">
        <v>149</v>
      </c>
      <c r="E48" s="13"/>
      <c r="F48" s="13"/>
      <c r="G48" s="13" t="s">
        <v>75</v>
      </c>
    </row>
    <row r="49" spans="1:7" s="1" customFormat="1" ht="34.5" customHeight="1" x14ac:dyDescent="0.25">
      <c r="A49" s="4" t="s">
        <v>131</v>
      </c>
      <c r="B49" s="22" t="s">
        <v>31</v>
      </c>
      <c r="C49" s="9">
        <f>1327013.52+149795</f>
        <v>1476808.52</v>
      </c>
      <c r="D49" s="9" t="s">
        <v>149</v>
      </c>
      <c r="E49" s="13"/>
      <c r="F49" s="13"/>
      <c r="G49" s="22" t="s">
        <v>76</v>
      </c>
    </row>
    <row r="50" spans="1:7" s="1" customFormat="1" ht="34.5" customHeight="1" x14ac:dyDescent="0.25">
      <c r="A50" s="3" t="s">
        <v>132</v>
      </c>
      <c r="B50" s="22" t="s">
        <v>26</v>
      </c>
      <c r="C50" s="9">
        <v>8430</v>
      </c>
      <c r="D50" s="13" t="s">
        <v>62</v>
      </c>
      <c r="E50" s="13"/>
      <c r="F50" s="13"/>
      <c r="G50" s="13" t="s">
        <v>77</v>
      </c>
    </row>
    <row r="51" spans="1:7" s="2" customFormat="1" ht="43.5" customHeight="1" x14ac:dyDescent="0.25">
      <c r="A51" s="5" t="s">
        <v>135</v>
      </c>
      <c r="B51" s="12" t="s">
        <v>21</v>
      </c>
      <c r="C51" s="11">
        <v>2100</v>
      </c>
      <c r="D51" s="62" t="s">
        <v>78</v>
      </c>
      <c r="E51" s="13"/>
      <c r="F51" s="13"/>
      <c r="G51" s="13" t="s">
        <v>79</v>
      </c>
    </row>
    <row r="52" spans="1:7" s="1" customFormat="1" ht="45.75" customHeight="1" x14ac:dyDescent="0.25">
      <c r="A52" s="4" t="s">
        <v>136</v>
      </c>
      <c r="B52" s="12" t="s">
        <v>32</v>
      </c>
      <c r="C52" s="11">
        <f>17220</f>
        <v>17220</v>
      </c>
      <c r="D52" s="63" t="s">
        <v>80</v>
      </c>
      <c r="E52" s="12"/>
      <c r="F52" s="12"/>
      <c r="G52" s="12" t="s">
        <v>81</v>
      </c>
    </row>
    <row r="53" spans="1:7" s="1" customFormat="1" ht="35.25" customHeight="1" x14ac:dyDescent="0.25">
      <c r="A53" s="78" t="s">
        <v>128</v>
      </c>
      <c r="B53" s="79"/>
      <c r="C53" s="35">
        <f>SUM(C48:C52)</f>
        <v>2448376.12</v>
      </c>
      <c r="D53" s="12"/>
      <c r="E53" s="12"/>
      <c r="F53" s="12"/>
      <c r="G53" s="12"/>
    </row>
    <row r="54" spans="1:7" s="2" customFormat="1" ht="33" customHeight="1" x14ac:dyDescent="0.25">
      <c r="A54" s="32">
        <v>6.4</v>
      </c>
      <c r="B54" s="75" t="s">
        <v>33</v>
      </c>
      <c r="C54" s="76"/>
      <c r="D54" s="76"/>
      <c r="E54" s="76"/>
      <c r="F54" s="76"/>
      <c r="G54" s="77"/>
    </row>
    <row r="55" spans="1:7" s="2" customFormat="1" ht="62.25" customHeight="1" x14ac:dyDescent="0.25">
      <c r="A55" s="4" t="s">
        <v>134</v>
      </c>
      <c r="B55" s="37" t="s">
        <v>34</v>
      </c>
      <c r="C55" s="9">
        <v>2322400.6</v>
      </c>
      <c r="D55" s="9" t="s">
        <v>149</v>
      </c>
      <c r="E55" s="25"/>
      <c r="F55" s="25"/>
      <c r="G55" s="33"/>
    </row>
    <row r="56" spans="1:7" s="2" customFormat="1" ht="50.25" customHeight="1" x14ac:dyDescent="0.25">
      <c r="A56" s="4">
        <v>2</v>
      </c>
      <c r="B56" s="37" t="s">
        <v>35</v>
      </c>
      <c r="C56" s="9">
        <v>30000</v>
      </c>
      <c r="D56" s="9" t="s">
        <v>149</v>
      </c>
      <c r="E56" s="25"/>
      <c r="F56" s="25"/>
      <c r="G56" s="32"/>
    </row>
    <row r="57" spans="1:7" ht="71.25" customHeight="1" x14ac:dyDescent="0.3">
      <c r="A57" s="32">
        <v>3</v>
      </c>
      <c r="B57" s="37" t="s">
        <v>119</v>
      </c>
      <c r="C57" s="9">
        <v>0</v>
      </c>
      <c r="D57" s="9" t="s">
        <v>149</v>
      </c>
      <c r="E57" s="25"/>
      <c r="F57" s="25"/>
      <c r="G57" s="9"/>
    </row>
    <row r="58" spans="1:7" s="2" customFormat="1" ht="66" customHeight="1" x14ac:dyDescent="0.25">
      <c r="A58" s="32">
        <v>4</v>
      </c>
      <c r="B58" s="19" t="s">
        <v>36</v>
      </c>
      <c r="C58" s="9">
        <v>20697.7</v>
      </c>
      <c r="D58" s="9" t="s">
        <v>149</v>
      </c>
      <c r="E58" s="25"/>
      <c r="F58" s="25">
        <v>99</v>
      </c>
      <c r="G58" s="9"/>
    </row>
    <row r="59" spans="1:7" s="2" customFormat="1" ht="35.25" customHeight="1" x14ac:dyDescent="0.25">
      <c r="A59" s="32">
        <v>5</v>
      </c>
      <c r="B59" s="25" t="s">
        <v>37</v>
      </c>
      <c r="C59" s="9">
        <v>700</v>
      </c>
      <c r="D59" s="9" t="s">
        <v>149</v>
      </c>
      <c r="E59" s="25"/>
      <c r="F59" s="25"/>
      <c r="G59" s="9"/>
    </row>
    <row r="60" spans="1:7" s="2" customFormat="1" ht="71.25" customHeight="1" x14ac:dyDescent="0.25">
      <c r="A60" s="32">
        <v>6</v>
      </c>
      <c r="B60" s="25" t="s">
        <v>38</v>
      </c>
      <c r="C60" s="9">
        <v>2000</v>
      </c>
      <c r="D60" s="9" t="s">
        <v>149</v>
      </c>
      <c r="E60" s="25"/>
      <c r="F60" s="25"/>
      <c r="G60" s="9"/>
    </row>
    <row r="61" spans="1:7" ht="62.25" customHeight="1" x14ac:dyDescent="0.3">
      <c r="A61" s="32">
        <v>7</v>
      </c>
      <c r="B61" s="25" t="s">
        <v>39</v>
      </c>
      <c r="C61" s="9">
        <v>2000</v>
      </c>
      <c r="D61" s="9" t="s">
        <v>149</v>
      </c>
      <c r="E61" s="25"/>
      <c r="F61" s="25"/>
      <c r="G61" s="9"/>
    </row>
    <row r="62" spans="1:7" ht="43.5" customHeight="1" x14ac:dyDescent="0.3">
      <c r="A62" s="32">
        <v>8</v>
      </c>
      <c r="B62" s="24" t="s">
        <v>40</v>
      </c>
      <c r="C62" s="9">
        <v>5596.1</v>
      </c>
      <c r="D62" s="9" t="s">
        <v>149</v>
      </c>
      <c r="E62" s="25"/>
      <c r="F62" s="25"/>
      <c r="G62" s="57"/>
    </row>
    <row r="63" spans="1:7" ht="60" customHeight="1" x14ac:dyDescent="0.3">
      <c r="A63" s="32">
        <v>9</v>
      </c>
      <c r="B63" s="30" t="s">
        <v>101</v>
      </c>
      <c r="C63" s="9">
        <v>5170</v>
      </c>
      <c r="D63" s="9" t="s">
        <v>149</v>
      </c>
      <c r="E63" s="25">
        <v>5</v>
      </c>
      <c r="F63" s="25"/>
      <c r="G63" s="57"/>
    </row>
    <row r="64" spans="1:7" ht="60" customHeight="1" x14ac:dyDescent="0.3">
      <c r="A64" s="32">
        <v>10</v>
      </c>
      <c r="B64" s="25" t="s">
        <v>113</v>
      </c>
      <c r="C64" s="9">
        <v>9886.1</v>
      </c>
      <c r="D64" s="9" t="s">
        <v>149</v>
      </c>
      <c r="E64" s="25">
        <v>8</v>
      </c>
      <c r="F64" s="25"/>
      <c r="G64" s="57"/>
    </row>
    <row r="65" spans="1:7" s="2" customFormat="1" ht="42" customHeight="1" x14ac:dyDescent="0.25">
      <c r="A65" s="32">
        <v>11</v>
      </c>
      <c r="B65" s="25" t="s">
        <v>112</v>
      </c>
      <c r="C65" s="9">
        <v>9886.1</v>
      </c>
      <c r="D65" s="9" t="s">
        <v>149</v>
      </c>
      <c r="E65" s="25">
        <v>8</v>
      </c>
      <c r="F65" s="25"/>
      <c r="G65" s="25" t="s">
        <v>114</v>
      </c>
    </row>
    <row r="66" spans="1:7" s="2" customFormat="1" ht="61.5" customHeight="1" x14ac:dyDescent="0.25">
      <c r="A66" s="32">
        <v>12</v>
      </c>
      <c r="B66" s="25" t="s">
        <v>115</v>
      </c>
      <c r="C66" s="9">
        <v>4959.6000000000004</v>
      </c>
      <c r="D66" s="9" t="s">
        <v>149</v>
      </c>
      <c r="E66" s="25"/>
      <c r="F66" s="25"/>
      <c r="G66" s="25" t="s">
        <v>116</v>
      </c>
    </row>
    <row r="67" spans="1:7" s="2" customFormat="1" ht="61.5" customHeight="1" x14ac:dyDescent="0.25">
      <c r="A67" s="32">
        <v>13</v>
      </c>
      <c r="B67" s="25" t="s">
        <v>115</v>
      </c>
      <c r="C67" s="9">
        <v>4417.8</v>
      </c>
      <c r="D67" s="9" t="s">
        <v>149</v>
      </c>
      <c r="E67" s="25"/>
      <c r="F67" s="25"/>
      <c r="G67" s="25" t="s">
        <v>144</v>
      </c>
    </row>
    <row r="68" spans="1:7" s="2" customFormat="1" ht="108" customHeight="1" x14ac:dyDescent="0.25">
      <c r="A68" s="32">
        <v>14</v>
      </c>
      <c r="B68" s="25" t="s">
        <v>117</v>
      </c>
      <c r="C68" s="9">
        <v>1824.1</v>
      </c>
      <c r="D68" s="9" t="s">
        <v>149</v>
      </c>
      <c r="E68" s="25"/>
      <c r="F68" s="25"/>
      <c r="G68" s="25"/>
    </row>
    <row r="69" spans="1:7" s="2" customFormat="1" ht="108" customHeight="1" x14ac:dyDescent="0.25">
      <c r="A69" s="32">
        <v>15</v>
      </c>
      <c r="B69" s="25" t="s">
        <v>118</v>
      </c>
      <c r="C69" s="9">
        <v>2181.6999999999998</v>
      </c>
      <c r="D69" s="9" t="s">
        <v>149</v>
      </c>
      <c r="E69" s="25"/>
      <c r="F69" s="25"/>
      <c r="G69" s="25"/>
    </row>
    <row r="70" spans="1:7" s="2" customFormat="1" ht="32.25" customHeight="1" x14ac:dyDescent="0.25">
      <c r="A70" s="78" t="s">
        <v>128</v>
      </c>
      <c r="B70" s="79"/>
      <c r="C70" s="33">
        <f>SUM(C55:C69)</f>
        <v>2421719.8000000007</v>
      </c>
      <c r="D70" s="25"/>
      <c r="E70" s="47">
        <f>SUM(E55:E69)</f>
        <v>21</v>
      </c>
      <c r="F70" s="47">
        <f>SUM(F55:F69)</f>
        <v>99</v>
      </c>
      <c r="G70" s="25"/>
    </row>
    <row r="71" spans="1:7" s="2" customFormat="1" ht="27.75" customHeight="1" x14ac:dyDescent="0.25">
      <c r="A71" s="32" t="s">
        <v>53</v>
      </c>
      <c r="B71" s="75" t="s">
        <v>42</v>
      </c>
      <c r="C71" s="76"/>
      <c r="D71" s="76"/>
      <c r="E71" s="76"/>
      <c r="F71" s="76"/>
      <c r="G71" s="77"/>
    </row>
    <row r="72" spans="1:7" s="2" customFormat="1" ht="45.75" customHeight="1" x14ac:dyDescent="0.25">
      <c r="A72" s="32">
        <v>7.1</v>
      </c>
      <c r="B72" s="75" t="s">
        <v>43</v>
      </c>
      <c r="C72" s="76"/>
      <c r="D72" s="76"/>
      <c r="E72" s="76"/>
      <c r="F72" s="76"/>
      <c r="G72" s="77"/>
    </row>
    <row r="73" spans="1:7" s="2" customFormat="1" ht="75.75" customHeight="1" x14ac:dyDescent="0.25">
      <c r="A73" s="32">
        <v>1</v>
      </c>
      <c r="B73" s="22" t="s">
        <v>44</v>
      </c>
      <c r="C73" s="9">
        <v>187500</v>
      </c>
      <c r="D73" s="9" t="s">
        <v>149</v>
      </c>
      <c r="E73" s="25">
        <v>44</v>
      </c>
      <c r="F73" s="25"/>
      <c r="G73" s="25" t="s">
        <v>94</v>
      </c>
    </row>
    <row r="74" spans="1:7" s="2" customFormat="1" ht="50.25" customHeight="1" x14ac:dyDescent="0.25">
      <c r="A74" s="32">
        <v>2</v>
      </c>
      <c r="B74" s="20" t="s">
        <v>45</v>
      </c>
      <c r="C74" s="9">
        <v>336627</v>
      </c>
      <c r="D74" s="9" t="s">
        <v>149</v>
      </c>
      <c r="E74" s="25"/>
      <c r="F74" s="25">
        <v>42</v>
      </c>
      <c r="G74" s="58" t="s">
        <v>95</v>
      </c>
    </row>
    <row r="75" spans="1:7" ht="59.25" customHeight="1" x14ac:dyDescent="0.3">
      <c r="A75" s="32">
        <v>3</v>
      </c>
      <c r="B75" s="22" t="s">
        <v>46</v>
      </c>
      <c r="C75" s="9">
        <v>50567</v>
      </c>
      <c r="D75" s="9" t="s">
        <v>149</v>
      </c>
      <c r="E75" s="25"/>
      <c r="F75" s="25">
        <v>15</v>
      </c>
      <c r="G75" s="58" t="s">
        <v>95</v>
      </c>
    </row>
    <row r="76" spans="1:7" ht="108" customHeight="1" x14ac:dyDescent="0.3">
      <c r="A76" s="32">
        <v>4</v>
      </c>
      <c r="B76" s="24" t="s">
        <v>91</v>
      </c>
      <c r="C76" s="9">
        <v>25000</v>
      </c>
      <c r="D76" s="9" t="s">
        <v>149</v>
      </c>
      <c r="E76" s="25"/>
      <c r="F76" s="25">
        <v>10</v>
      </c>
      <c r="G76" s="58" t="s">
        <v>95</v>
      </c>
    </row>
    <row r="77" spans="1:7" ht="41.25" customHeight="1" x14ac:dyDescent="0.3">
      <c r="A77" s="32">
        <v>5</v>
      </c>
      <c r="B77" s="22" t="s">
        <v>47</v>
      </c>
      <c r="C77" s="9">
        <v>932000</v>
      </c>
      <c r="D77" s="25" t="s">
        <v>100</v>
      </c>
      <c r="E77" s="25"/>
      <c r="F77" s="25">
        <v>40</v>
      </c>
      <c r="G77" s="58" t="s">
        <v>95</v>
      </c>
    </row>
    <row r="78" spans="1:7" ht="60.75" customHeight="1" x14ac:dyDescent="0.3">
      <c r="A78" s="32">
        <v>6</v>
      </c>
      <c r="B78" s="24" t="s">
        <v>92</v>
      </c>
      <c r="C78" s="9">
        <v>0</v>
      </c>
      <c r="D78" s="9" t="s">
        <v>149</v>
      </c>
      <c r="E78" s="25"/>
      <c r="F78" s="25"/>
      <c r="G78" s="58" t="s">
        <v>96</v>
      </c>
    </row>
    <row r="79" spans="1:7" ht="58.5" customHeight="1" x14ac:dyDescent="0.3">
      <c r="A79" s="32">
        <v>7</v>
      </c>
      <c r="B79" s="24" t="s">
        <v>93</v>
      </c>
      <c r="C79" s="9">
        <v>0</v>
      </c>
      <c r="D79" s="9" t="s">
        <v>149</v>
      </c>
      <c r="E79" s="25"/>
      <c r="F79" s="25"/>
      <c r="G79" s="58" t="s">
        <v>96</v>
      </c>
    </row>
    <row r="80" spans="1:7" ht="58.5" customHeight="1" x14ac:dyDescent="0.3">
      <c r="A80" s="32">
        <v>8</v>
      </c>
      <c r="B80" s="83" t="s">
        <v>154</v>
      </c>
      <c r="C80" s="9">
        <v>0</v>
      </c>
      <c r="D80" s="9" t="s">
        <v>149</v>
      </c>
      <c r="E80" s="25"/>
      <c r="F80" s="25"/>
      <c r="G80" s="58"/>
    </row>
    <row r="81" spans="1:7" ht="32.25" customHeight="1" x14ac:dyDescent="0.3">
      <c r="A81" s="78" t="s">
        <v>128</v>
      </c>
      <c r="B81" s="79"/>
      <c r="C81" s="33">
        <f>SUM(C73:C80)</f>
        <v>1531694</v>
      </c>
      <c r="D81" s="33"/>
      <c r="E81" s="34">
        <f>SUM(E73:E79)</f>
        <v>44</v>
      </c>
      <c r="F81" s="34">
        <f>SUM(F73:F79)</f>
        <v>107</v>
      </c>
      <c r="G81" s="58"/>
    </row>
    <row r="82" spans="1:7" ht="33" customHeight="1" x14ac:dyDescent="0.3">
      <c r="A82" s="32">
        <v>7.2</v>
      </c>
      <c r="B82" s="75" t="s">
        <v>137</v>
      </c>
      <c r="C82" s="76"/>
      <c r="D82" s="76"/>
      <c r="E82" s="76"/>
      <c r="F82" s="76"/>
      <c r="G82" s="77"/>
    </row>
    <row r="83" spans="1:7" ht="74.25" customHeight="1" x14ac:dyDescent="0.3">
      <c r="A83" s="23">
        <v>1</v>
      </c>
      <c r="B83" s="16" t="s">
        <v>87</v>
      </c>
      <c r="C83" s="9">
        <v>444501.6</v>
      </c>
      <c r="D83" s="25" t="s">
        <v>90</v>
      </c>
      <c r="E83" s="25"/>
      <c r="F83" s="25"/>
      <c r="G83" s="25" t="s">
        <v>86</v>
      </c>
    </row>
    <row r="84" spans="1:7" ht="22.5" customHeight="1" x14ac:dyDescent="0.3">
      <c r="A84" s="78" t="s">
        <v>128</v>
      </c>
      <c r="B84" s="79"/>
      <c r="C84" s="33">
        <f>SUM(C83)</f>
        <v>444501.6</v>
      </c>
      <c r="D84" s="25"/>
      <c r="E84" s="25"/>
      <c r="F84" s="25"/>
      <c r="G84" s="25"/>
    </row>
    <row r="85" spans="1:7" ht="42" customHeight="1" x14ac:dyDescent="0.3">
      <c r="A85" s="32">
        <v>7.3</v>
      </c>
      <c r="B85" s="75" t="s">
        <v>138</v>
      </c>
      <c r="C85" s="76"/>
      <c r="D85" s="76"/>
      <c r="E85" s="76"/>
      <c r="F85" s="76"/>
      <c r="G85" s="77"/>
    </row>
    <row r="86" spans="1:7" ht="68.25" customHeight="1" x14ac:dyDescent="0.3">
      <c r="A86" s="32">
        <v>1</v>
      </c>
      <c r="B86" s="16" t="s">
        <v>139</v>
      </c>
      <c r="C86" s="9">
        <v>11498.8</v>
      </c>
      <c r="D86" s="17" t="s">
        <v>98</v>
      </c>
      <c r="E86" s="17"/>
      <c r="F86" s="17">
        <v>5</v>
      </c>
      <c r="G86" s="17" t="s">
        <v>97</v>
      </c>
    </row>
    <row r="87" spans="1:7" ht="73.5" customHeight="1" x14ac:dyDescent="0.3">
      <c r="A87" s="32">
        <v>2</v>
      </c>
      <c r="B87" s="16" t="s">
        <v>140</v>
      </c>
      <c r="C87" s="9">
        <v>20046</v>
      </c>
      <c r="D87" s="17" t="s">
        <v>98</v>
      </c>
      <c r="E87" s="17"/>
      <c r="F87" s="17">
        <v>6</v>
      </c>
      <c r="G87" s="17" t="s">
        <v>97</v>
      </c>
    </row>
    <row r="88" spans="1:7" ht="63.75" customHeight="1" x14ac:dyDescent="0.3">
      <c r="A88" s="23">
        <v>3</v>
      </c>
      <c r="B88" s="16" t="s">
        <v>141</v>
      </c>
      <c r="C88" s="9">
        <v>4600.5</v>
      </c>
      <c r="D88" s="17" t="s">
        <v>98</v>
      </c>
      <c r="E88" s="17"/>
      <c r="F88" s="17">
        <v>7</v>
      </c>
      <c r="G88" s="17" t="s">
        <v>97</v>
      </c>
    </row>
    <row r="89" spans="1:7" ht="60.75" customHeight="1" x14ac:dyDescent="0.3">
      <c r="A89" s="32">
        <v>4</v>
      </c>
      <c r="B89" s="16" t="s">
        <v>48</v>
      </c>
      <c r="C89" s="9">
        <v>38782.9</v>
      </c>
      <c r="D89" s="17" t="s">
        <v>98</v>
      </c>
      <c r="E89" s="17">
        <v>10</v>
      </c>
      <c r="F89" s="17">
        <v>0</v>
      </c>
      <c r="G89" s="17" t="s">
        <v>97</v>
      </c>
    </row>
    <row r="90" spans="1:7" ht="62.25" customHeight="1" x14ac:dyDescent="0.3">
      <c r="A90" s="23">
        <v>5</v>
      </c>
      <c r="B90" s="16" t="s">
        <v>49</v>
      </c>
      <c r="C90" s="9">
        <v>25075</v>
      </c>
      <c r="D90" s="17" t="s">
        <v>98</v>
      </c>
      <c r="E90" s="17">
        <v>4</v>
      </c>
      <c r="F90" s="17">
        <v>0</v>
      </c>
      <c r="G90" s="17" t="s">
        <v>97</v>
      </c>
    </row>
    <row r="91" spans="1:7" ht="32.25" customHeight="1" x14ac:dyDescent="0.3">
      <c r="A91" s="78" t="s">
        <v>128</v>
      </c>
      <c r="B91" s="79"/>
      <c r="C91" s="33">
        <f>SUM(C86:C90)</f>
        <v>100003.20000000001</v>
      </c>
      <c r="D91" s="17"/>
      <c r="E91" s="43">
        <f>SUM(E86:E90)</f>
        <v>14</v>
      </c>
      <c r="F91" s="43">
        <f>SUM(F86:F90)</f>
        <v>18</v>
      </c>
      <c r="G91" s="17"/>
    </row>
    <row r="92" spans="1:7" x14ac:dyDescent="0.3">
      <c r="A92" s="23">
        <v>7.4</v>
      </c>
      <c r="B92" s="80" t="s">
        <v>142</v>
      </c>
      <c r="C92" s="81"/>
      <c r="D92" s="81"/>
      <c r="E92" s="81"/>
      <c r="F92" s="81"/>
      <c r="G92" s="82"/>
    </row>
    <row r="93" spans="1:7" ht="87" customHeight="1" x14ac:dyDescent="0.3">
      <c r="A93" s="23">
        <v>1</v>
      </c>
      <c r="B93" s="22" t="s">
        <v>50</v>
      </c>
      <c r="C93" s="9">
        <v>238826.4</v>
      </c>
      <c r="D93" s="25" t="s">
        <v>151</v>
      </c>
      <c r="E93" s="25">
        <v>4</v>
      </c>
      <c r="F93" s="25">
        <v>15</v>
      </c>
      <c r="G93" s="59"/>
    </row>
    <row r="94" spans="1:7" ht="52.5" customHeight="1" x14ac:dyDescent="0.3">
      <c r="A94" s="23">
        <v>2</v>
      </c>
      <c r="B94" s="22" t="s">
        <v>51</v>
      </c>
      <c r="C94" s="9">
        <v>602.5</v>
      </c>
      <c r="D94" s="25" t="s">
        <v>99</v>
      </c>
      <c r="E94" s="25"/>
      <c r="F94" s="25">
        <v>4</v>
      </c>
      <c r="G94" s="59"/>
    </row>
    <row r="95" spans="1:7" ht="135.75" customHeight="1" x14ac:dyDescent="0.3">
      <c r="A95" s="23">
        <v>3</v>
      </c>
      <c r="B95" s="18" t="s">
        <v>52</v>
      </c>
      <c r="C95" s="9">
        <v>1216976.8999999999</v>
      </c>
      <c r="D95" s="25" t="s">
        <v>99</v>
      </c>
      <c r="E95" s="25">
        <v>25</v>
      </c>
      <c r="F95" s="25">
        <v>30</v>
      </c>
      <c r="G95" s="22"/>
    </row>
    <row r="96" spans="1:7" ht="21" customHeight="1" x14ac:dyDescent="0.3">
      <c r="A96" s="78" t="s">
        <v>128</v>
      </c>
      <c r="B96" s="79"/>
      <c r="C96" s="33">
        <f>SUM(C93:C95)</f>
        <v>1456405.7999999998</v>
      </c>
      <c r="D96" s="25"/>
      <c r="E96" s="47">
        <f>SUM(E93:E95)</f>
        <v>29</v>
      </c>
      <c r="F96" s="47">
        <f>SUM(F93:F95)</f>
        <v>49</v>
      </c>
      <c r="G96" s="22"/>
    </row>
    <row r="97" spans="1:7" ht="32.25" customHeight="1" x14ac:dyDescent="0.3">
      <c r="A97" s="32" t="s">
        <v>143</v>
      </c>
      <c r="B97" s="75" t="s">
        <v>54</v>
      </c>
      <c r="C97" s="76"/>
      <c r="D97" s="76"/>
      <c r="E97" s="76"/>
      <c r="F97" s="76"/>
      <c r="G97" s="77"/>
    </row>
    <row r="98" spans="1:7" ht="62.25" customHeight="1" x14ac:dyDescent="0.3">
      <c r="A98" s="32">
        <v>1</v>
      </c>
      <c r="B98" s="24" t="s">
        <v>55</v>
      </c>
      <c r="C98" s="9">
        <v>398184</v>
      </c>
      <c r="D98" s="9" t="s">
        <v>149</v>
      </c>
      <c r="E98" s="25"/>
      <c r="F98" s="25">
        <v>25</v>
      </c>
      <c r="G98" s="24" t="s">
        <v>145</v>
      </c>
    </row>
    <row r="99" spans="1:7" ht="114" customHeight="1" x14ac:dyDescent="0.3">
      <c r="A99" s="32">
        <v>2</v>
      </c>
      <c r="B99" s="15" t="s">
        <v>56</v>
      </c>
      <c r="C99" s="9">
        <v>0</v>
      </c>
      <c r="D99" s="61" t="s">
        <v>150</v>
      </c>
      <c r="E99" s="25"/>
      <c r="F99" s="25">
        <v>30</v>
      </c>
      <c r="G99" s="24" t="s">
        <v>146</v>
      </c>
    </row>
    <row r="100" spans="1:7" ht="33" customHeight="1" x14ac:dyDescent="0.3">
      <c r="A100" s="23">
        <v>3</v>
      </c>
      <c r="B100" s="22" t="s">
        <v>82</v>
      </c>
      <c r="C100" s="9">
        <v>52206.2</v>
      </c>
      <c r="D100" s="9" t="s">
        <v>149</v>
      </c>
      <c r="E100" s="25"/>
      <c r="F100" s="25">
        <v>10</v>
      </c>
      <c r="G100" s="24" t="s">
        <v>88</v>
      </c>
    </row>
    <row r="101" spans="1:7" ht="34.5" customHeight="1" x14ac:dyDescent="0.3">
      <c r="A101" s="23">
        <v>4</v>
      </c>
      <c r="B101" s="22" t="s">
        <v>83</v>
      </c>
      <c r="C101" s="9">
        <v>52627.8</v>
      </c>
      <c r="D101" s="9" t="s">
        <v>149</v>
      </c>
      <c r="E101" s="25"/>
      <c r="F101" s="25">
        <v>12</v>
      </c>
      <c r="G101" s="24" t="s">
        <v>88</v>
      </c>
    </row>
    <row r="102" spans="1:7" ht="81" customHeight="1" x14ac:dyDescent="0.3">
      <c r="A102" s="23">
        <v>5</v>
      </c>
      <c r="B102" s="60" t="s">
        <v>84</v>
      </c>
      <c r="C102" s="9">
        <v>205000</v>
      </c>
      <c r="D102" s="38" t="s">
        <v>85</v>
      </c>
      <c r="E102" s="38"/>
      <c r="F102" s="38">
        <v>30</v>
      </c>
      <c r="G102" s="24" t="s">
        <v>111</v>
      </c>
    </row>
    <row r="103" spans="1:7" ht="33" customHeight="1" x14ac:dyDescent="0.3">
      <c r="A103" s="78" t="s">
        <v>128</v>
      </c>
      <c r="B103" s="79"/>
      <c r="C103" s="33">
        <f>SUM(C98:C102)</f>
        <v>708018</v>
      </c>
      <c r="D103" s="38"/>
      <c r="E103" s="48"/>
      <c r="F103" s="48">
        <f>SUM(F98:F102)</f>
        <v>107</v>
      </c>
      <c r="G103" s="24"/>
    </row>
    <row r="104" spans="1:7" ht="42.75" customHeight="1" x14ac:dyDescent="0.3">
      <c r="A104" s="66" t="s">
        <v>153</v>
      </c>
      <c r="B104" s="67"/>
      <c r="C104" s="64">
        <f>C14+C20+C31+C34+C39+C46+C53+C70+C81+C84+C91+C96+C103</f>
        <v>37400304.82</v>
      </c>
      <c r="D104" s="64"/>
      <c r="E104" s="65">
        <f>E96+E91+E81+E70+E53+E46+E39+E34+E31+E20+E14</f>
        <v>404</v>
      </c>
      <c r="F104" s="65">
        <v>1240</v>
      </c>
      <c r="G104" s="64"/>
    </row>
  </sheetData>
  <mergeCells count="37">
    <mergeCell ref="A103:B103"/>
    <mergeCell ref="B85:G85"/>
    <mergeCell ref="A91:B91"/>
    <mergeCell ref="B92:G92"/>
    <mergeCell ref="A96:B96"/>
    <mergeCell ref="B97:G97"/>
    <mergeCell ref="B71:G71"/>
    <mergeCell ref="B72:G72"/>
    <mergeCell ref="A81:B81"/>
    <mergeCell ref="B82:G82"/>
    <mergeCell ref="A84:B84"/>
    <mergeCell ref="A46:B46"/>
    <mergeCell ref="B47:G47"/>
    <mergeCell ref="A53:B53"/>
    <mergeCell ref="B54:G54"/>
    <mergeCell ref="A70:B70"/>
    <mergeCell ref="A34:B34"/>
    <mergeCell ref="B32:G32"/>
    <mergeCell ref="B36:G36"/>
    <mergeCell ref="A39:B39"/>
    <mergeCell ref="B40:G40"/>
    <mergeCell ref="A104:B104"/>
    <mergeCell ref="A1:G1"/>
    <mergeCell ref="A2:G2"/>
    <mergeCell ref="A3:A4"/>
    <mergeCell ref="B3:B4"/>
    <mergeCell ref="C3:C4"/>
    <mergeCell ref="D3:D4"/>
    <mergeCell ref="G3:G4"/>
    <mergeCell ref="E3:F3"/>
    <mergeCell ref="B6:G6"/>
    <mergeCell ref="A14:B14"/>
    <mergeCell ref="B15:G15"/>
    <mergeCell ref="A20:B20"/>
    <mergeCell ref="B21:G21"/>
    <mergeCell ref="A31:B31"/>
    <mergeCell ref="B35:G35"/>
  </mergeCells>
  <phoneticPr fontId="7" type="noConversion"/>
  <pageMargins left="0.2" right="0.2" top="0.75" bottom="0.75" header="0.3" footer="0.3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annex 2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2021-05-18T10:49:18Z</dcterms:modified>
</cp:coreProperties>
</file>