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Xanum Petrosyan\Desktop\Ekamut 31.12.2025\"/>
    </mc:Choice>
  </mc:AlternateContent>
  <xr:revisionPtr revIDLastSave="0" documentId="13_ncr:1_{CE18EFB4-EBF3-44DE-969F-A1D1787A1A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Եկամու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J14" i="1" l="1"/>
  <c r="CI14" i="1"/>
  <c r="CH14" i="1"/>
  <c r="CG14" i="1"/>
  <c r="CF14" i="1"/>
  <c r="CE14" i="1"/>
  <c r="CD14" i="1"/>
  <c r="CC14" i="1"/>
  <c r="CB14" i="1"/>
  <c r="CA14" i="1"/>
  <c r="BZ14" i="1"/>
  <c r="BY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A14" i="1"/>
  <c r="AB14" i="1" s="1"/>
  <c r="Z14" i="1"/>
  <c r="X14" i="1"/>
  <c r="Y14" i="1" s="1"/>
  <c r="W14" i="1"/>
  <c r="U14" i="1"/>
  <c r="V14" i="1" s="1"/>
  <c r="T14" i="1"/>
  <c r="S14" i="1"/>
  <c r="R14" i="1"/>
  <c r="Q14" i="1"/>
  <c r="O14" i="1"/>
  <c r="P14" i="1" s="1"/>
  <c r="N14" i="1"/>
  <c r="D14" i="1"/>
  <c r="C14" i="1"/>
  <c r="CL13" i="1"/>
  <c r="CK13" i="1"/>
  <c r="BX13" i="1"/>
  <c r="BW13" i="1"/>
  <c r="AU13" i="1"/>
  <c r="AV13" i="1" s="1"/>
  <c r="AT13" i="1"/>
  <c r="AE13" i="1"/>
  <c r="AB13" i="1"/>
  <c r="Y13" i="1"/>
  <c r="V13" i="1"/>
  <c r="M13" i="1"/>
  <c r="L13" i="1"/>
  <c r="K13" i="1"/>
  <c r="I13" i="1"/>
  <c r="J13" i="1" s="1"/>
  <c r="H13" i="1"/>
  <c r="F13" i="1"/>
  <c r="G13" i="1" s="1"/>
  <c r="E13" i="1"/>
  <c r="CL12" i="1"/>
  <c r="CK12" i="1"/>
  <c r="BX12" i="1"/>
  <c r="BW12" i="1"/>
  <c r="E12" i="1" s="1"/>
  <c r="G12" i="1" s="1"/>
  <c r="AV12" i="1"/>
  <c r="AU12" i="1"/>
  <c r="AT12" i="1"/>
  <c r="AE12" i="1"/>
  <c r="AB12" i="1"/>
  <c r="Y12" i="1"/>
  <c r="V12" i="1"/>
  <c r="S12" i="1"/>
  <c r="P12" i="1"/>
  <c r="L12" i="1"/>
  <c r="M12" i="1" s="1"/>
  <c r="K12" i="1"/>
  <c r="I12" i="1"/>
  <c r="J12" i="1" s="1"/>
  <c r="H12" i="1"/>
  <c r="F12" i="1"/>
  <c r="CL11" i="1"/>
  <c r="CK11" i="1"/>
  <c r="BX11" i="1"/>
  <c r="BW11" i="1"/>
  <c r="AU11" i="1"/>
  <c r="AV11" i="1" s="1"/>
  <c r="AT11" i="1"/>
  <c r="AE11" i="1"/>
  <c r="AB11" i="1"/>
  <c r="Y11" i="1"/>
  <c r="V11" i="1"/>
  <c r="S11" i="1"/>
  <c r="P11" i="1"/>
  <c r="M11" i="1"/>
  <c r="L11" i="1"/>
  <c r="K11" i="1"/>
  <c r="I11" i="1"/>
  <c r="J11" i="1" s="1"/>
  <c r="H11" i="1"/>
  <c r="F11" i="1"/>
  <c r="E11" i="1"/>
  <c r="G11" i="1" s="1"/>
  <c r="CL10" i="1"/>
  <c r="CL14" i="1" s="1"/>
  <c r="CK10" i="1"/>
  <c r="CK14" i="1" s="1"/>
  <c r="BX10" i="1"/>
  <c r="F10" i="1" s="1"/>
  <c r="BW10" i="1"/>
  <c r="E10" i="1" s="1"/>
  <c r="E14" i="1" s="1"/>
  <c r="AU10" i="1"/>
  <c r="AU14" i="1" s="1"/>
  <c r="AT10" i="1"/>
  <c r="AT14" i="1" s="1"/>
  <c r="AE10" i="1"/>
  <c r="AB10" i="1"/>
  <c r="Y10" i="1"/>
  <c r="V10" i="1"/>
  <c r="S10" i="1"/>
  <c r="P10" i="1"/>
  <c r="L10" i="1"/>
  <c r="L14" i="1" s="1"/>
  <c r="K10" i="1"/>
  <c r="M10" i="1" s="1"/>
  <c r="I10" i="1"/>
  <c r="I14" i="1" s="1"/>
  <c r="H10" i="1"/>
  <c r="J10" i="1" s="1"/>
  <c r="J8" i="1"/>
  <c r="M8" i="1" s="1"/>
  <c r="P8" i="1" s="1"/>
  <c r="S8" i="1" s="1"/>
  <c r="V8" i="1" s="1"/>
  <c r="Y8" i="1" s="1"/>
  <c r="AB8" i="1" s="1"/>
  <c r="AE8" i="1" s="1"/>
  <c r="AV8" i="1" s="1"/>
  <c r="I8" i="1"/>
  <c r="L8" i="1" s="1"/>
  <c r="O8" i="1" s="1"/>
  <c r="R8" i="1" s="1"/>
  <c r="U8" i="1" s="1"/>
  <c r="X8" i="1" s="1"/>
  <c r="AA8" i="1" s="1"/>
  <c r="AD8" i="1" s="1"/>
  <c r="J14" i="1" l="1"/>
  <c r="M14" i="1"/>
  <c r="AV14" i="1"/>
  <c r="G10" i="1"/>
  <c r="F14" i="1"/>
  <c r="G14" i="1" s="1"/>
  <c r="AG8" i="1"/>
  <c r="AI8" i="1" s="1"/>
  <c r="AK8" i="1" s="1"/>
  <c r="AM8" i="1" s="1"/>
  <c r="AO8" i="1" s="1"/>
  <c r="AQ8" i="1" s="1"/>
  <c r="AS8" i="1" s="1"/>
  <c r="AU8" i="1"/>
  <c r="AX8" i="1" s="1"/>
  <c r="AZ8" i="1" s="1"/>
  <c r="BB8" i="1" s="1"/>
  <c r="BD8" i="1" s="1"/>
  <c r="BF8" i="1" s="1"/>
  <c r="BH8" i="1" s="1"/>
  <c r="BJ8" i="1" s="1"/>
  <c r="BL8" i="1" s="1"/>
  <c r="BN8" i="1" s="1"/>
  <c r="BP8" i="1" s="1"/>
  <c r="BR8" i="1" s="1"/>
  <c r="BT8" i="1" s="1"/>
  <c r="BV8" i="1" s="1"/>
  <c r="BX8" i="1" s="1"/>
  <c r="BZ8" i="1" s="1"/>
  <c r="CB8" i="1" s="1"/>
  <c r="CD8" i="1" s="1"/>
  <c r="CF8" i="1" s="1"/>
  <c r="CH8" i="1" s="1"/>
  <c r="CJ8" i="1" s="1"/>
  <c r="CL8" i="1" s="1"/>
  <c r="K14" i="1"/>
  <c r="BX14" i="1"/>
  <c r="BW14" i="1"/>
  <c r="AV10" i="1"/>
  <c r="H14" i="1"/>
</calcChain>
</file>

<file path=xl/sharedStrings.xml><?xml version="1.0" encoding="utf-8"?>
<sst xmlns="http://schemas.openxmlformats.org/spreadsheetml/2006/main" count="99" uniqueCount="60">
  <si>
    <t>ՀԱՇՎԵՏՎՈՒԹՅՈՒՆ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</si>
  <si>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</si>
  <si>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</si>
  <si>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</si>
  <si>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</si>
  <si>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</si>
  <si>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</si>
  <si>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</si>
  <si>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</si>
  <si>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</si>
  <si>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</si>
  <si>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</si>
  <si>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</si>
  <si>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</si>
  <si>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</si>
  <si>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</si>
  <si>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</si>
  <si>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</si>
  <si>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</si>
  <si>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</si>
  <si>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</si>
  <si>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</si>
  <si>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</si>
  <si>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</si>
  <si>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1113. 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</si>
  <si>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</si>
  <si>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1130. Տեղական տուրքեր
</t>
  </si>
  <si>
    <t>տող 1140. Համայնքի բյուջե վճարվող պետական տուրքեր
(տող 1141+տող1142 )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</si>
  <si>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</si>
  <si>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</si>
  <si>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</t>
    </r>
    <r>
      <rPr>
        <b/>
        <sz val="10"/>
        <rFont val="GHEA Grapalat"/>
        <family val="3"/>
      </rPr>
      <t>համահարթեցման</t>
    </r>
    <r>
      <rPr>
        <sz val="10"/>
        <rFont val="GHEA Grapalat"/>
        <family val="3"/>
      </rPr>
      <t xml:space="preserve">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</si>
  <si>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</si>
  <si>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տող1255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</si>
  <si>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</si>
  <si>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</si>
  <si>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</si>
  <si>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</si>
  <si>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</si>
  <si>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</si>
  <si>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</si>
  <si>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</si>
  <si>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</si>
  <si>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</si>
  <si>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</si>
  <si>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</si>
  <si>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</si>
  <si>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</si>
  <si>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</si>
  <si>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 xml:space="preserve">ծրագիր    տարեկան </t>
  </si>
  <si>
    <t>Իջևան</t>
  </si>
  <si>
    <t>Դիլիջան</t>
  </si>
  <si>
    <t>Բերդ</t>
  </si>
  <si>
    <t>Նոյեմբերյան</t>
  </si>
  <si>
    <t>Ընդամենը</t>
  </si>
  <si>
    <t xml:space="preserve"> ՀՀ ՏԱՎՈւՇԻ ՄԱՐԶԻ ՀԱՄԱՅՆՔՆԵՐԻ ԲՅՈՒՋԵՏԱՅԻՆ ԵԿԱՄՈՒՏՆԵՐԻ ՎԵՐԱԲԵՐՅԱԼ (աճողական) 2025թ. դեկտեմբերի 31-ի դրությամբ       </t>
  </si>
  <si>
    <r>
      <rPr>
        <b/>
        <sz val="9"/>
        <rFont val="GHEA Grapalat"/>
        <family val="3"/>
        <charset val="204"/>
      </rPr>
      <t xml:space="preserve"> տող 1342</t>
    </r>
    <r>
      <rPr>
        <sz val="9"/>
        <rFont val="GHEA Grapalat"/>
        <family val="3"/>
        <charset val="204"/>
      </rPr>
      <t>Պետության կողմից ՏԻՄ պատվիրակված լիազորությունների իրականացման ծախսերի ֆինանսավորման համար պետական բյուջեից ստացվող միջոցներ</t>
    </r>
  </si>
  <si>
    <r>
      <rPr>
        <b/>
        <sz val="8"/>
        <rFont val="GHEA Grapalat"/>
        <family val="3"/>
        <charset val="204"/>
      </rPr>
      <t xml:space="preserve"> տող 1381+տող 1382</t>
    </r>
    <r>
      <rPr>
        <sz val="8"/>
        <rFont val="GHEA Grapalat"/>
        <family val="3"/>
        <charset val="20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</si>
  <si>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8"/>
        <rFont val="GHEA Grapalat"/>
        <family val="3"/>
        <charset val="204"/>
      </rPr>
      <t xml:space="preserve">տող 1391+1393   </t>
    </r>
    <r>
      <rPr>
        <sz val="8"/>
        <rFont val="GHEA Grapalat"/>
        <family val="3"/>
        <charset val="20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</si>
  <si>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փաստացի</t>
  </si>
  <si>
    <t>կատ. %-ը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</si>
</sst>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10"/>
      <color rgb="FFFF0000"/>
      <name val="GHEA Grapalat"/>
      <family val="3"/>
      <charset val="204"/>
    </font>
    <font>
      <sz val="10"/>
      <color theme="1"/>
      <name val="GHEA Grapalat"/>
      <family val="3"/>
      <charset val="204"/>
    </font>
    <font>
      <sz val="9"/>
      <name val="GHEA Grapalat"/>
      <family val="3"/>
      <charset val="204"/>
    </font>
    <font>
      <b/>
      <sz val="8"/>
      <name val="GHEA Grapalat"/>
      <family val="3"/>
      <charset val="204"/>
    </font>
    <font>
      <sz val="8"/>
      <name val="GHEA Grapalat"/>
      <family val="3"/>
      <charset val="204"/>
    </font>
    <font>
      <b/>
      <sz val="9"/>
      <name val="GHEA Grapalat"/>
      <family val="3"/>
      <charset val="204"/>
    </font>
    <font>
      <sz val="9"/>
      <color theme="1"/>
      <name val="GHEA Grapalat"/>
      <family val="3"/>
      <charset val="204"/>
    </font>
    <font>
      <sz val="10"/>
      <name val="Times Armeni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6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 wrapText="1"/>
      <protection locked="0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164" fontId="1" fillId="6" borderId="12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1" fillId="0" borderId="0" xfId="0" applyNumberFormat="1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4" fontId="1" fillId="3" borderId="12" xfId="0" applyNumberFormat="1" applyFont="1" applyFill="1" applyBorder="1" applyAlignment="1">
      <alignment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wrapText="1"/>
    </xf>
    <xf numFmtId="165" fontId="4" fillId="0" borderId="12" xfId="0" applyNumberFormat="1" applyFont="1" applyBorder="1" applyAlignment="1" applyProtection="1">
      <alignment horizontal="center" vertical="center" wrapText="1"/>
      <protection locked="0"/>
    </xf>
    <xf numFmtId="164" fontId="12" fillId="6" borderId="12" xfId="0" applyNumberFormat="1" applyFont="1" applyFill="1" applyBorder="1" applyAlignment="1">
      <alignment horizontal="center" vertical="center" wrapText="1"/>
    </xf>
    <xf numFmtId="164" fontId="7" fillId="6" borderId="12" xfId="0" applyNumberFormat="1" applyFont="1" applyFill="1" applyBorder="1" applyAlignment="1">
      <alignment horizontal="center" vertical="center" wrapText="1"/>
    </xf>
    <xf numFmtId="164" fontId="10" fillId="6" borderId="12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wrapText="1"/>
      <protection locked="0"/>
    </xf>
    <xf numFmtId="164" fontId="10" fillId="0" borderId="0" xfId="0" applyNumberFormat="1" applyFont="1" applyAlignment="1" applyProtection="1">
      <alignment wrapText="1"/>
      <protection locked="0"/>
    </xf>
    <xf numFmtId="0" fontId="8" fillId="0" borderId="12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2">
    <cellStyle name="Normal_Sheet2" xfId="1" xr:uid="{DECF891A-0C6E-4523-B8EA-4C019AD67C3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L472"/>
  <sheetViews>
    <sheetView tabSelected="1" workbookViewId="0">
      <selection activeCell="F17" sqref="F17"/>
    </sheetView>
  </sheetViews>
  <sheetFormatPr defaultColWidth="9" defaultRowHeight="13.5" x14ac:dyDescent="0.25"/>
  <cols>
    <col min="1" max="1" width="3.5703125" style="1" customWidth="1"/>
    <col min="2" max="2" width="10.28515625" style="1" customWidth="1"/>
    <col min="3" max="3" width="8.42578125" style="26" customWidth="1"/>
    <col min="4" max="4" width="9.140625" style="26" customWidth="1"/>
    <col min="5" max="5" width="13.28515625" style="1" customWidth="1"/>
    <col min="6" max="6" width="12" style="1" customWidth="1"/>
    <col min="7" max="7" width="6.28515625" style="1" customWidth="1"/>
    <col min="8" max="8" width="11" style="1" customWidth="1"/>
    <col min="9" max="9" width="11.5703125" style="1" customWidth="1"/>
    <col min="10" max="10" width="7.28515625" style="1" customWidth="1"/>
    <col min="11" max="11" width="9.42578125" style="1" customWidth="1"/>
    <col min="12" max="12" width="10.28515625" style="1" customWidth="1"/>
    <col min="13" max="13" width="7.28515625" style="1" customWidth="1"/>
    <col min="14" max="14" width="8.28515625" style="1" customWidth="1"/>
    <col min="15" max="15" width="9.140625" style="1" customWidth="1"/>
    <col min="16" max="16" width="6.140625" style="1" customWidth="1"/>
    <col min="17" max="17" width="8.28515625" style="1" customWidth="1"/>
    <col min="18" max="18" width="8.140625" style="1" customWidth="1"/>
    <col min="19" max="19" width="5.85546875" style="1" customWidth="1"/>
    <col min="20" max="20" width="9.7109375" style="1" customWidth="1"/>
    <col min="21" max="21" width="9.85546875" style="1" customWidth="1"/>
    <col min="22" max="22" width="5.7109375" style="1" customWidth="1"/>
    <col min="23" max="23" width="10.42578125" style="1" customWidth="1"/>
    <col min="24" max="24" width="10.28515625" style="1" customWidth="1"/>
    <col min="25" max="25" width="6" style="1" customWidth="1"/>
    <col min="26" max="26" width="9.85546875" style="1" customWidth="1"/>
    <col min="27" max="27" width="10" style="1" customWidth="1"/>
    <col min="28" max="28" width="6.42578125" style="1" customWidth="1"/>
    <col min="29" max="29" width="8.42578125" style="1" customWidth="1"/>
    <col min="30" max="30" width="8.85546875" style="1" customWidth="1"/>
    <col min="31" max="31" width="6.140625" style="1" customWidth="1"/>
    <col min="32" max="32" width="7.28515625" style="1" hidden="1" customWidth="1"/>
    <col min="33" max="33" width="7.5703125" style="1" hidden="1" customWidth="1"/>
    <col min="34" max="34" width="6.85546875" style="1" customWidth="1"/>
    <col min="35" max="35" width="6.140625" style="1" customWidth="1"/>
    <col min="36" max="36" width="12.28515625" style="1" customWidth="1"/>
    <col min="37" max="37" width="11.28515625" style="1" customWidth="1"/>
    <col min="38" max="38" width="10.85546875" style="1" hidden="1" customWidth="1"/>
    <col min="39" max="39" width="9.28515625" style="1" hidden="1" customWidth="1"/>
    <col min="40" max="40" width="10.28515625" style="1" customWidth="1"/>
    <col min="41" max="41" width="9" style="1" customWidth="1"/>
    <col min="42" max="42" width="10.5703125" style="1" hidden="1" customWidth="1"/>
    <col min="43" max="43" width="9.28515625" style="1" hidden="1" customWidth="1"/>
    <col min="44" max="44" width="7.28515625" style="1" hidden="1" customWidth="1"/>
    <col min="45" max="45" width="7.140625" style="1" hidden="1" customWidth="1"/>
    <col min="46" max="46" width="9.7109375" style="1" customWidth="1"/>
    <col min="47" max="47" width="10.140625" style="1" customWidth="1"/>
    <col min="48" max="48" width="6.85546875" style="1" customWidth="1"/>
    <col min="49" max="49" width="8.42578125" style="1" customWidth="1"/>
    <col min="50" max="50" width="9.140625" style="1" bestFit="1" customWidth="1"/>
    <col min="51" max="51" width="9" style="1" customWidth="1"/>
    <col min="52" max="52" width="8.85546875" style="1" customWidth="1"/>
    <col min="53" max="53" width="8.7109375" style="1" customWidth="1"/>
    <col min="54" max="54" width="8.140625" style="1" customWidth="1"/>
    <col min="55" max="55" width="8.28515625" style="1" customWidth="1"/>
    <col min="56" max="56" width="8.85546875" style="1" customWidth="1"/>
    <col min="57" max="57" width="0.140625" style="1" hidden="1" customWidth="1"/>
    <col min="58" max="58" width="8.28515625" style="1" hidden="1" customWidth="1"/>
    <col min="59" max="59" width="8.5703125" style="28" customWidth="1"/>
    <col min="60" max="60" width="9" style="28" customWidth="1"/>
    <col min="61" max="62" width="6.7109375" style="1" hidden="1" customWidth="1"/>
    <col min="63" max="63" width="9.42578125" style="1" customWidth="1"/>
    <col min="64" max="64" width="9.85546875" style="1" customWidth="1"/>
    <col min="65" max="65" width="8.85546875" style="28" customWidth="1"/>
    <col min="66" max="66" width="9.42578125" style="28" customWidth="1"/>
    <col min="67" max="67" width="9.140625" style="1" customWidth="1"/>
    <col min="68" max="68" width="9" style="1" customWidth="1"/>
    <col min="69" max="69" width="9.7109375" style="1" customWidth="1"/>
    <col min="70" max="70" width="9.28515625" style="1" customWidth="1"/>
    <col min="71" max="72" width="8.28515625" style="1" hidden="1" customWidth="1"/>
    <col min="73" max="73" width="9.140625" style="1" customWidth="1"/>
    <col min="74" max="74" width="10.28515625" style="1" customWidth="1"/>
    <col min="75" max="75" width="11.7109375" style="1" customWidth="1"/>
    <col min="76" max="76" width="12" style="1" customWidth="1"/>
    <col min="77" max="77" width="8.85546875" style="1" hidden="1" customWidth="1"/>
    <col min="78" max="78" width="11" style="1" hidden="1" customWidth="1"/>
    <col min="79" max="79" width="12.28515625" style="1" customWidth="1"/>
    <col min="80" max="80" width="11" style="1" customWidth="1"/>
    <col min="81" max="81" width="8.7109375" style="1" hidden="1" customWidth="1"/>
    <col min="82" max="82" width="7.85546875" style="1" hidden="1" customWidth="1"/>
    <col min="83" max="83" width="9.7109375" style="1" bestFit="1" customWidth="1"/>
    <col min="84" max="84" width="12.42578125" style="1" customWidth="1"/>
    <col min="85" max="86" width="8.5703125" style="1" customWidth="1"/>
    <col min="87" max="87" width="9.5703125" style="1" customWidth="1"/>
    <col min="88" max="88" width="10.28515625" style="1" customWidth="1"/>
    <col min="89" max="89" width="12.140625" style="1" customWidth="1"/>
    <col min="90" max="90" width="10.85546875" style="1" customWidth="1"/>
    <col min="91" max="16384" width="9" style="1"/>
  </cols>
  <sheetData>
    <row r="2" spans="1:90" ht="18.75" customHeight="1" x14ac:dyDescent="0.25">
      <c r="D2" s="51" t="s">
        <v>0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3"/>
      <c r="P2" s="22"/>
      <c r="Q2" s="22"/>
      <c r="R2" s="22"/>
      <c r="S2" s="22"/>
      <c r="T2" s="22"/>
      <c r="U2" s="22"/>
      <c r="V2" s="22"/>
      <c r="W2" s="22"/>
      <c r="X2" s="22"/>
      <c r="Y2" s="22"/>
      <c r="Z2" s="3"/>
      <c r="AA2" s="3"/>
      <c r="AB2" s="3"/>
      <c r="AC2" s="3"/>
      <c r="AD2" s="3"/>
      <c r="AE2" s="3"/>
      <c r="AF2" s="3"/>
      <c r="AG2" s="3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27"/>
      <c r="BH2" s="27"/>
      <c r="BI2" s="4"/>
      <c r="BJ2" s="4"/>
      <c r="BK2" s="4"/>
      <c r="BL2" s="4"/>
      <c r="BM2" s="27"/>
      <c r="BN2" s="27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90" ht="33" customHeight="1" x14ac:dyDescent="0.25">
      <c r="B3" s="5"/>
      <c r="C3" s="52" t="s">
        <v>54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90" ht="13.5" customHeight="1" x14ac:dyDescent="0.25">
      <c r="D4" s="29"/>
      <c r="E4" s="23"/>
      <c r="F4" s="23"/>
      <c r="G4" s="23"/>
      <c r="H4" s="23"/>
      <c r="J4" s="6"/>
      <c r="K4" s="30"/>
      <c r="L4" s="2"/>
      <c r="O4" s="2"/>
      <c r="P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90" s="7" customFormat="1" ht="23.25" customHeight="1" x14ac:dyDescent="0.25">
      <c r="A5" s="53" t="s">
        <v>1</v>
      </c>
      <c r="B5" s="53" t="s">
        <v>2</v>
      </c>
      <c r="C5" s="55" t="s">
        <v>3</v>
      </c>
      <c r="D5" s="55" t="s">
        <v>4</v>
      </c>
      <c r="E5" s="57" t="s">
        <v>5</v>
      </c>
      <c r="F5" s="58"/>
      <c r="G5" s="59"/>
      <c r="H5" s="66" t="s">
        <v>6</v>
      </c>
      <c r="I5" s="67"/>
      <c r="J5" s="68"/>
      <c r="K5" s="96" t="s">
        <v>7</v>
      </c>
      <c r="L5" s="96"/>
      <c r="M5" s="96"/>
      <c r="N5" s="96"/>
      <c r="O5" s="96"/>
      <c r="P5" s="96"/>
      <c r="Q5" s="96" t="s">
        <v>7</v>
      </c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31"/>
      <c r="AG5" s="31"/>
      <c r="AH5" s="96" t="s">
        <v>7</v>
      </c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 t="s">
        <v>7</v>
      </c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7" t="s">
        <v>8</v>
      </c>
      <c r="BX5" s="98"/>
      <c r="BY5" s="75" t="s">
        <v>9</v>
      </c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7"/>
      <c r="CK5" s="78" t="s">
        <v>10</v>
      </c>
      <c r="CL5" s="79"/>
    </row>
    <row r="6" spans="1:90" s="7" customFormat="1" ht="59.25" customHeight="1" x14ac:dyDescent="0.25">
      <c r="A6" s="54"/>
      <c r="B6" s="54"/>
      <c r="C6" s="56"/>
      <c r="D6" s="56"/>
      <c r="E6" s="60"/>
      <c r="F6" s="61"/>
      <c r="G6" s="62"/>
      <c r="H6" s="69"/>
      <c r="I6" s="70"/>
      <c r="J6" s="71"/>
      <c r="K6" s="84" t="s">
        <v>11</v>
      </c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5" t="s">
        <v>12</v>
      </c>
      <c r="AI6" s="85"/>
      <c r="AJ6" s="85"/>
      <c r="AK6" s="85"/>
      <c r="AL6" s="85"/>
      <c r="AM6" s="85"/>
      <c r="AN6" s="85"/>
      <c r="AO6" s="85"/>
      <c r="AP6" s="85"/>
      <c r="AQ6" s="85"/>
      <c r="AR6" s="86" t="s">
        <v>13</v>
      </c>
      <c r="AS6" s="86"/>
      <c r="AT6" s="85" t="s">
        <v>14</v>
      </c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6" t="s">
        <v>15</v>
      </c>
      <c r="BF6" s="86"/>
      <c r="BG6" s="86"/>
      <c r="BH6" s="86"/>
      <c r="BI6" s="86"/>
      <c r="BJ6" s="86"/>
      <c r="BK6" s="85" t="s">
        <v>16</v>
      </c>
      <c r="BL6" s="85"/>
      <c r="BM6" s="85"/>
      <c r="BN6" s="85"/>
      <c r="BO6" s="85"/>
      <c r="BP6" s="85"/>
      <c r="BQ6" s="85" t="s">
        <v>17</v>
      </c>
      <c r="BR6" s="85"/>
      <c r="BS6" s="86" t="s">
        <v>18</v>
      </c>
      <c r="BT6" s="86"/>
      <c r="BU6" s="86" t="s">
        <v>19</v>
      </c>
      <c r="BV6" s="86"/>
      <c r="BW6" s="99"/>
      <c r="BX6" s="100"/>
      <c r="BY6" s="87"/>
      <c r="BZ6" s="88"/>
      <c r="CA6" s="88"/>
      <c r="CB6" s="89"/>
      <c r="CC6" s="90" t="s">
        <v>20</v>
      </c>
      <c r="CD6" s="91"/>
      <c r="CE6" s="87"/>
      <c r="CF6" s="88"/>
      <c r="CG6" s="88"/>
      <c r="CH6" s="88"/>
      <c r="CI6" s="88"/>
      <c r="CJ6" s="89"/>
      <c r="CK6" s="80"/>
      <c r="CL6" s="81"/>
    </row>
    <row r="7" spans="1:90" s="7" customFormat="1" ht="176.25" customHeight="1" x14ac:dyDescent="0.25">
      <c r="A7" s="54"/>
      <c r="B7" s="54"/>
      <c r="C7" s="56"/>
      <c r="D7" s="56"/>
      <c r="E7" s="63"/>
      <c r="F7" s="64"/>
      <c r="G7" s="65"/>
      <c r="H7" s="72"/>
      <c r="I7" s="73"/>
      <c r="J7" s="74"/>
      <c r="K7" s="94" t="s">
        <v>21</v>
      </c>
      <c r="L7" s="94"/>
      <c r="M7" s="94"/>
      <c r="N7" s="95" t="s">
        <v>22</v>
      </c>
      <c r="O7" s="95"/>
      <c r="P7" s="95"/>
      <c r="Q7" s="103" t="s">
        <v>23</v>
      </c>
      <c r="R7" s="103"/>
      <c r="S7" s="103"/>
      <c r="T7" s="103" t="s">
        <v>24</v>
      </c>
      <c r="U7" s="103"/>
      <c r="V7" s="103"/>
      <c r="W7" s="103" t="s">
        <v>25</v>
      </c>
      <c r="X7" s="103"/>
      <c r="Y7" s="103"/>
      <c r="Z7" s="103" t="s">
        <v>26</v>
      </c>
      <c r="AA7" s="103"/>
      <c r="AB7" s="103"/>
      <c r="AC7" s="103" t="s">
        <v>27</v>
      </c>
      <c r="AD7" s="103"/>
      <c r="AE7" s="103"/>
      <c r="AF7" s="103" t="s">
        <v>28</v>
      </c>
      <c r="AG7" s="103"/>
      <c r="AH7" s="104" t="s">
        <v>29</v>
      </c>
      <c r="AI7" s="104"/>
      <c r="AJ7" s="86" t="s">
        <v>30</v>
      </c>
      <c r="AK7" s="86"/>
      <c r="AL7" s="105" t="s">
        <v>31</v>
      </c>
      <c r="AM7" s="106"/>
      <c r="AN7" s="85" t="s">
        <v>32</v>
      </c>
      <c r="AO7" s="85"/>
      <c r="AP7" s="85" t="s">
        <v>33</v>
      </c>
      <c r="AQ7" s="85"/>
      <c r="AR7" s="86"/>
      <c r="AS7" s="86"/>
      <c r="AT7" s="115" t="s">
        <v>34</v>
      </c>
      <c r="AU7" s="115"/>
      <c r="AV7" s="115"/>
      <c r="AW7" s="86" t="s">
        <v>35</v>
      </c>
      <c r="AX7" s="86"/>
      <c r="AY7" s="86" t="s">
        <v>36</v>
      </c>
      <c r="AZ7" s="86"/>
      <c r="BA7" s="50" t="s">
        <v>37</v>
      </c>
      <c r="BB7" s="50"/>
      <c r="BC7" s="86" t="s">
        <v>38</v>
      </c>
      <c r="BD7" s="86"/>
      <c r="BE7" s="86" t="s">
        <v>39</v>
      </c>
      <c r="BF7" s="86"/>
      <c r="BG7" s="50" t="s">
        <v>55</v>
      </c>
      <c r="BH7" s="50"/>
      <c r="BI7" s="86" t="s">
        <v>40</v>
      </c>
      <c r="BJ7" s="86"/>
      <c r="BK7" s="103" t="s">
        <v>41</v>
      </c>
      <c r="BL7" s="103"/>
      <c r="BM7" s="50" t="s">
        <v>42</v>
      </c>
      <c r="BN7" s="50"/>
      <c r="BO7" s="86" t="s">
        <v>43</v>
      </c>
      <c r="BP7" s="86"/>
      <c r="BQ7" s="85"/>
      <c r="BR7" s="85"/>
      <c r="BS7" s="86"/>
      <c r="BT7" s="86"/>
      <c r="BU7" s="86"/>
      <c r="BV7" s="86"/>
      <c r="BW7" s="101"/>
      <c r="BX7" s="102"/>
      <c r="BY7" s="113" t="s">
        <v>44</v>
      </c>
      <c r="BZ7" s="114"/>
      <c r="CA7" s="113" t="s">
        <v>45</v>
      </c>
      <c r="CB7" s="114"/>
      <c r="CC7" s="92"/>
      <c r="CD7" s="93"/>
      <c r="CE7" s="107" t="s">
        <v>56</v>
      </c>
      <c r="CF7" s="108"/>
      <c r="CG7" s="107" t="s">
        <v>57</v>
      </c>
      <c r="CH7" s="108"/>
      <c r="CI7" s="109" t="s">
        <v>46</v>
      </c>
      <c r="CJ7" s="110"/>
      <c r="CK7" s="82"/>
      <c r="CL7" s="83"/>
    </row>
    <row r="8" spans="1:90" s="37" customFormat="1" ht="50.25" customHeight="1" x14ac:dyDescent="0.25">
      <c r="A8" s="54"/>
      <c r="B8" s="54"/>
      <c r="C8" s="56"/>
      <c r="D8" s="56"/>
      <c r="E8" s="32" t="s">
        <v>47</v>
      </c>
      <c r="F8" s="33" t="s">
        <v>58</v>
      </c>
      <c r="G8" s="33" t="s">
        <v>59</v>
      </c>
      <c r="H8" s="32" t="s">
        <v>47</v>
      </c>
      <c r="I8" s="33" t="str">
        <f>F8</f>
        <v>փաստացի</v>
      </c>
      <c r="J8" s="33" t="str">
        <f>G8</f>
        <v>կատ. %-ը</v>
      </c>
      <c r="K8" s="32" t="s">
        <v>47</v>
      </c>
      <c r="L8" s="33" t="str">
        <f>I8</f>
        <v>փաստացի</v>
      </c>
      <c r="M8" s="33" t="str">
        <f>J8</f>
        <v>կատ. %-ը</v>
      </c>
      <c r="N8" s="32" t="s">
        <v>47</v>
      </c>
      <c r="O8" s="33" t="str">
        <f>L8</f>
        <v>փաստացի</v>
      </c>
      <c r="P8" s="33" t="str">
        <f>M8</f>
        <v>կատ. %-ը</v>
      </c>
      <c r="Q8" s="32" t="s">
        <v>47</v>
      </c>
      <c r="R8" s="33" t="str">
        <f>O8</f>
        <v>փաստացի</v>
      </c>
      <c r="S8" s="33" t="str">
        <f>P8</f>
        <v>կատ. %-ը</v>
      </c>
      <c r="T8" s="32" t="s">
        <v>47</v>
      </c>
      <c r="U8" s="33" t="str">
        <f>R8</f>
        <v>փաստացի</v>
      </c>
      <c r="V8" s="33" t="str">
        <f>S8</f>
        <v>կատ. %-ը</v>
      </c>
      <c r="W8" s="32" t="s">
        <v>47</v>
      </c>
      <c r="X8" s="33" t="str">
        <f>U8</f>
        <v>փաստացի</v>
      </c>
      <c r="Y8" s="33" t="str">
        <f>V8</f>
        <v>կատ. %-ը</v>
      </c>
      <c r="Z8" s="32" t="s">
        <v>47</v>
      </c>
      <c r="AA8" s="33" t="str">
        <f>X8</f>
        <v>փաստացի</v>
      </c>
      <c r="AB8" s="33" t="str">
        <f>Y8</f>
        <v>կատ. %-ը</v>
      </c>
      <c r="AC8" s="32" t="s">
        <v>47</v>
      </c>
      <c r="AD8" s="33" t="str">
        <f>AA8</f>
        <v>փաստացի</v>
      </c>
      <c r="AE8" s="33" t="str">
        <f>AB8</f>
        <v>կատ. %-ը</v>
      </c>
      <c r="AF8" s="34" t="s">
        <v>48</v>
      </c>
      <c r="AG8" s="33" t="str">
        <f>AD8</f>
        <v>փաստացի</v>
      </c>
      <c r="AH8" s="35" t="s">
        <v>48</v>
      </c>
      <c r="AI8" s="36" t="str">
        <f>AG8</f>
        <v>փաստացի</v>
      </c>
      <c r="AJ8" s="34" t="s">
        <v>48</v>
      </c>
      <c r="AK8" s="33" t="str">
        <f>AI8</f>
        <v>փաստացի</v>
      </c>
      <c r="AL8" s="34" t="s">
        <v>48</v>
      </c>
      <c r="AM8" s="33" t="str">
        <f t="shared" ref="AM8" si="0">AK8</f>
        <v>փաստացի</v>
      </c>
      <c r="AN8" s="34" t="s">
        <v>48</v>
      </c>
      <c r="AO8" s="33" t="str">
        <f t="shared" ref="AO8" si="1">AM8</f>
        <v>փաստացի</v>
      </c>
      <c r="AP8" s="34" t="s">
        <v>48</v>
      </c>
      <c r="AQ8" s="33" t="str">
        <f t="shared" ref="AQ8" si="2">AO8</f>
        <v>փաստացի</v>
      </c>
      <c r="AR8" s="34" t="s">
        <v>48</v>
      </c>
      <c r="AS8" s="33" t="str">
        <f t="shared" ref="AS8" si="3">AQ8</f>
        <v>փաստացի</v>
      </c>
      <c r="AT8" s="32" t="s">
        <v>47</v>
      </c>
      <c r="AU8" s="33" t="str">
        <f>AD8</f>
        <v>փաստացի</v>
      </c>
      <c r="AV8" s="33" t="str">
        <f>AE8</f>
        <v>կատ. %-ը</v>
      </c>
      <c r="AW8" s="34" t="s">
        <v>48</v>
      </c>
      <c r="AX8" s="33" t="str">
        <f>AU8</f>
        <v>փաստացի</v>
      </c>
      <c r="AY8" s="34" t="s">
        <v>48</v>
      </c>
      <c r="AZ8" s="33" t="str">
        <f>AX8</f>
        <v>փաստացի</v>
      </c>
      <c r="BA8" s="34" t="s">
        <v>48</v>
      </c>
      <c r="BB8" s="33" t="str">
        <f>AZ8</f>
        <v>փաստացի</v>
      </c>
      <c r="BC8" s="34" t="s">
        <v>48</v>
      </c>
      <c r="BD8" s="33" t="str">
        <f t="shared" ref="BD8" si="4">BB8</f>
        <v>փաստացի</v>
      </c>
      <c r="BE8" s="34" t="s">
        <v>48</v>
      </c>
      <c r="BF8" s="33" t="str">
        <f t="shared" ref="BF8" si="5">BD8</f>
        <v>փաստացի</v>
      </c>
      <c r="BG8" s="34" t="s">
        <v>48</v>
      </c>
      <c r="BH8" s="33" t="str">
        <f t="shared" ref="BH8" si="6">BF8</f>
        <v>փաստացի</v>
      </c>
      <c r="BI8" s="34" t="s">
        <v>48</v>
      </c>
      <c r="BJ8" s="33" t="str">
        <f t="shared" ref="BJ8" si="7">BH8</f>
        <v>փաստացի</v>
      </c>
      <c r="BK8" s="34" t="s">
        <v>48</v>
      </c>
      <c r="BL8" s="33" t="str">
        <f t="shared" ref="BL8" si="8">BJ8</f>
        <v>փաստացի</v>
      </c>
      <c r="BM8" s="34" t="s">
        <v>48</v>
      </c>
      <c r="BN8" s="33" t="str">
        <f t="shared" ref="BN8" si="9">BL8</f>
        <v>փաստացի</v>
      </c>
      <c r="BO8" s="34" t="s">
        <v>48</v>
      </c>
      <c r="BP8" s="33" t="str">
        <f t="shared" ref="BP8" si="10">BN8</f>
        <v>փաստացի</v>
      </c>
      <c r="BQ8" s="34" t="s">
        <v>48</v>
      </c>
      <c r="BR8" s="33" t="str">
        <f t="shared" ref="BR8" si="11">BP8</f>
        <v>փաստացի</v>
      </c>
      <c r="BS8" s="34" t="s">
        <v>48</v>
      </c>
      <c r="BT8" s="33" t="str">
        <f t="shared" ref="BT8" si="12">BR8</f>
        <v>փաստացի</v>
      </c>
      <c r="BU8" s="34" t="s">
        <v>48</v>
      </c>
      <c r="BV8" s="33" t="str">
        <f t="shared" ref="BV8" si="13">BT8</f>
        <v>փաստացի</v>
      </c>
      <c r="BW8" s="34" t="s">
        <v>48</v>
      </c>
      <c r="BX8" s="33" t="str">
        <f t="shared" ref="BX8" si="14">BV8</f>
        <v>փաստացի</v>
      </c>
      <c r="BY8" s="34" t="s">
        <v>48</v>
      </c>
      <c r="BZ8" s="33" t="str">
        <f t="shared" ref="BZ8" si="15">BX8</f>
        <v>փաստացի</v>
      </c>
      <c r="CA8" s="34" t="s">
        <v>48</v>
      </c>
      <c r="CB8" s="33" t="str">
        <f t="shared" ref="CB8" si="16">BZ8</f>
        <v>փաստացի</v>
      </c>
      <c r="CC8" s="34" t="s">
        <v>48</v>
      </c>
      <c r="CD8" s="33" t="str">
        <f t="shared" ref="CD8" si="17">CB8</f>
        <v>փաստացի</v>
      </c>
      <c r="CE8" s="34" t="s">
        <v>48</v>
      </c>
      <c r="CF8" s="33" t="str">
        <f t="shared" ref="CF8" si="18">CD8</f>
        <v>փաստացի</v>
      </c>
      <c r="CG8" s="34" t="s">
        <v>48</v>
      </c>
      <c r="CH8" s="33" t="str">
        <f t="shared" ref="CH8" si="19">CF8</f>
        <v>փաստացի</v>
      </c>
      <c r="CI8" s="34" t="s">
        <v>48</v>
      </c>
      <c r="CJ8" s="33" t="str">
        <f t="shared" ref="CJ8" si="20">CH8</f>
        <v>փաստացի</v>
      </c>
      <c r="CK8" s="34" t="s">
        <v>48</v>
      </c>
      <c r="CL8" s="33" t="str">
        <f t="shared" ref="CL8" si="21">CJ8</f>
        <v>փաստացի</v>
      </c>
    </row>
    <row r="9" spans="1:90" s="25" customFormat="1" ht="16.5" customHeight="1" x14ac:dyDescent="0.25">
      <c r="A9" s="8"/>
      <c r="B9" s="8"/>
      <c r="C9" s="38">
        <v>1</v>
      </c>
      <c r="D9" s="38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>
        <v>12</v>
      </c>
      <c r="O9" s="24">
        <v>13</v>
      </c>
      <c r="P9" s="24">
        <v>14</v>
      </c>
      <c r="Q9" s="24">
        <v>15</v>
      </c>
      <c r="R9" s="24">
        <v>16</v>
      </c>
      <c r="S9" s="24">
        <v>17</v>
      </c>
      <c r="T9" s="24">
        <v>18</v>
      </c>
      <c r="U9" s="24">
        <v>19</v>
      </c>
      <c r="V9" s="24">
        <v>20</v>
      </c>
      <c r="W9" s="24">
        <v>21</v>
      </c>
      <c r="X9" s="24">
        <v>22</v>
      </c>
      <c r="Y9" s="24">
        <v>23</v>
      </c>
      <c r="Z9" s="24">
        <v>24</v>
      </c>
      <c r="AA9" s="24">
        <v>25</v>
      </c>
      <c r="AB9" s="24">
        <v>26</v>
      </c>
      <c r="AC9" s="24">
        <v>27</v>
      </c>
      <c r="AD9" s="24">
        <v>28</v>
      </c>
      <c r="AE9" s="24">
        <v>29</v>
      </c>
      <c r="AF9" s="24">
        <v>30</v>
      </c>
      <c r="AG9" s="24">
        <v>31</v>
      </c>
      <c r="AH9" s="24">
        <v>30</v>
      </c>
      <c r="AI9" s="24">
        <v>31</v>
      </c>
      <c r="AJ9" s="24">
        <v>32</v>
      </c>
      <c r="AK9" s="24">
        <v>33</v>
      </c>
      <c r="AL9" s="24">
        <v>34</v>
      </c>
      <c r="AM9" s="24">
        <v>35</v>
      </c>
      <c r="AN9" s="24">
        <v>36</v>
      </c>
      <c r="AO9" s="24">
        <v>37</v>
      </c>
      <c r="AP9" s="24">
        <v>38</v>
      </c>
      <c r="AQ9" s="24">
        <v>39</v>
      </c>
      <c r="AR9" s="24">
        <v>40</v>
      </c>
      <c r="AS9" s="24">
        <v>41</v>
      </c>
      <c r="AT9" s="24">
        <v>42</v>
      </c>
      <c r="AU9" s="24">
        <v>43</v>
      </c>
      <c r="AV9" s="24">
        <v>44</v>
      </c>
      <c r="AW9" s="24">
        <v>45</v>
      </c>
      <c r="AX9" s="24">
        <v>46</v>
      </c>
      <c r="AY9" s="24">
        <v>47</v>
      </c>
      <c r="AZ9" s="24">
        <v>48</v>
      </c>
      <c r="BA9" s="24">
        <v>49</v>
      </c>
      <c r="BB9" s="24">
        <v>50</v>
      </c>
      <c r="BC9" s="24">
        <v>51</v>
      </c>
      <c r="BD9" s="24">
        <v>52</v>
      </c>
      <c r="BE9" s="24">
        <v>53</v>
      </c>
      <c r="BF9" s="24">
        <v>54</v>
      </c>
      <c r="BG9" s="24">
        <v>53</v>
      </c>
      <c r="BH9" s="24">
        <v>54</v>
      </c>
      <c r="BI9" s="24">
        <v>55</v>
      </c>
      <c r="BJ9" s="24">
        <v>56</v>
      </c>
      <c r="BK9" s="24">
        <v>57</v>
      </c>
      <c r="BL9" s="24">
        <v>58</v>
      </c>
      <c r="BM9" s="24">
        <v>59</v>
      </c>
      <c r="BN9" s="24">
        <v>60</v>
      </c>
      <c r="BO9" s="24">
        <v>61</v>
      </c>
      <c r="BP9" s="24">
        <v>62</v>
      </c>
      <c r="BQ9" s="24">
        <v>63</v>
      </c>
      <c r="BR9" s="24">
        <v>64</v>
      </c>
      <c r="BS9" s="24">
        <v>65</v>
      </c>
      <c r="BT9" s="24">
        <v>66</v>
      </c>
      <c r="BU9" s="24">
        <v>65</v>
      </c>
      <c r="BV9" s="24">
        <v>66</v>
      </c>
      <c r="BW9" s="24">
        <v>67</v>
      </c>
      <c r="BX9" s="24">
        <v>68</v>
      </c>
      <c r="BY9" s="24">
        <v>69</v>
      </c>
      <c r="BZ9" s="24">
        <v>70</v>
      </c>
      <c r="CA9" s="24">
        <v>71</v>
      </c>
      <c r="CB9" s="24">
        <v>72</v>
      </c>
      <c r="CC9" s="24">
        <v>73</v>
      </c>
      <c r="CD9" s="24">
        <v>74</v>
      </c>
      <c r="CE9" s="24">
        <v>75</v>
      </c>
      <c r="CF9" s="24">
        <v>76</v>
      </c>
      <c r="CG9" s="24">
        <v>77</v>
      </c>
      <c r="CH9" s="24">
        <v>130</v>
      </c>
      <c r="CI9" s="24">
        <v>131</v>
      </c>
      <c r="CJ9" s="24">
        <v>133</v>
      </c>
      <c r="CK9" s="24">
        <v>134</v>
      </c>
      <c r="CL9" s="24">
        <v>136</v>
      </c>
    </row>
    <row r="10" spans="1:90" s="14" customFormat="1" ht="23.25" customHeight="1" x14ac:dyDescent="0.25">
      <c r="A10" s="9">
        <v>1</v>
      </c>
      <c r="B10" s="10" t="s">
        <v>49</v>
      </c>
      <c r="C10" s="39">
        <v>41198.6</v>
      </c>
      <c r="D10" s="39">
        <v>39693.4</v>
      </c>
      <c r="E10" s="11">
        <f t="shared" ref="E10:F13" si="22">BW10+CK10-CI10</f>
        <v>3807889.9773999993</v>
      </c>
      <c r="F10" s="11">
        <f t="shared" si="22"/>
        <v>3562201.3585000001</v>
      </c>
      <c r="G10" s="11">
        <f>F10/E10*100</f>
        <v>93.547906574029909</v>
      </c>
      <c r="H10" s="11">
        <f t="shared" ref="H10:I13" si="23">N10+Q10+T10+W10+Z10+AC10+AF10+AR10+AW10+AY10+BA10+BC10+BE10+BI10+BK10+BO10+BQ10+BU10</f>
        <v>708644.51800000004</v>
      </c>
      <c r="I10" s="12">
        <f t="shared" si="23"/>
        <v>715137.83559999999</v>
      </c>
      <c r="J10" s="11">
        <f>I10/H10*100</f>
        <v>100.91630111220304</v>
      </c>
      <c r="K10" s="11">
        <f t="shared" ref="K10:L13" si="24">N10+Q10+T10</f>
        <v>193406.4</v>
      </c>
      <c r="L10" s="12">
        <f t="shared" si="24"/>
        <v>150894.886</v>
      </c>
      <c r="M10" s="11">
        <f>L10/K10*100</f>
        <v>78.019592940047488</v>
      </c>
      <c r="N10" s="11">
        <v>15000</v>
      </c>
      <c r="O10" s="11">
        <v>10557.355</v>
      </c>
      <c r="P10" s="11">
        <f>O10/N10*100</f>
        <v>70.382366666666655</v>
      </c>
      <c r="Q10" s="11">
        <v>12000</v>
      </c>
      <c r="R10" s="11">
        <v>10902.606</v>
      </c>
      <c r="S10" s="11">
        <f>R10/Q10*100</f>
        <v>90.855049999999991</v>
      </c>
      <c r="T10" s="11">
        <v>166406.39999999999</v>
      </c>
      <c r="U10" s="11">
        <v>129434.925</v>
      </c>
      <c r="V10" s="11">
        <f>U10/T10*100</f>
        <v>77.782420027114355</v>
      </c>
      <c r="W10" s="15">
        <v>259388.1</v>
      </c>
      <c r="X10" s="11">
        <v>279862.08199999999</v>
      </c>
      <c r="Y10" s="11">
        <f>X10/W10*100</f>
        <v>107.89318476830663</v>
      </c>
      <c r="Z10" s="11">
        <v>27273.3</v>
      </c>
      <c r="AA10" s="11">
        <v>27745.683000000001</v>
      </c>
      <c r="AB10" s="11">
        <f>AA10/Z10*100</f>
        <v>101.73203462727282</v>
      </c>
      <c r="AC10" s="11">
        <v>18000</v>
      </c>
      <c r="AD10" s="11">
        <v>16847.099999999999</v>
      </c>
      <c r="AE10" s="11">
        <f>AD10/AC10*100</f>
        <v>93.594999999999999</v>
      </c>
      <c r="AF10" s="11">
        <v>0</v>
      </c>
      <c r="AG10" s="11">
        <v>0</v>
      </c>
      <c r="AH10" s="40">
        <v>12253.786</v>
      </c>
      <c r="AI10" s="40">
        <v>12416.355</v>
      </c>
      <c r="AJ10" s="11">
        <v>2052759.4</v>
      </c>
      <c r="AK10" s="11">
        <v>2091453.9180000001</v>
      </c>
      <c r="AL10" s="11">
        <v>0</v>
      </c>
      <c r="AM10" s="11">
        <v>0</v>
      </c>
      <c r="AN10" s="11">
        <v>9369</v>
      </c>
      <c r="AO10" s="11">
        <v>9369</v>
      </c>
      <c r="AP10" s="11">
        <v>0</v>
      </c>
      <c r="AQ10" s="11">
        <v>0</v>
      </c>
      <c r="AR10" s="11">
        <v>0</v>
      </c>
      <c r="AS10" s="11">
        <v>0</v>
      </c>
      <c r="AT10" s="11">
        <f>AW10+AY10+BA10+BC10</f>
        <v>19000</v>
      </c>
      <c r="AU10" s="11">
        <f>AX10+AZ10+BB10+BD10</f>
        <v>21578.98</v>
      </c>
      <c r="AV10" s="11">
        <f>AU10/AT10*100</f>
        <v>113.57357894736842</v>
      </c>
      <c r="AW10" s="11">
        <v>17552.599999999999</v>
      </c>
      <c r="AX10" s="11">
        <v>17035.196</v>
      </c>
      <c r="AY10" s="11">
        <v>1447.4</v>
      </c>
      <c r="AZ10" s="11">
        <v>3371.22</v>
      </c>
      <c r="BA10" s="11"/>
      <c r="BB10" s="11"/>
      <c r="BC10" s="11"/>
      <c r="BD10" s="11">
        <v>1172.5640000000001</v>
      </c>
      <c r="BE10" s="11"/>
      <c r="BF10" s="11"/>
      <c r="BG10" s="41"/>
      <c r="BH10" s="41"/>
      <c r="BI10" s="11"/>
      <c r="BJ10" s="11"/>
      <c r="BK10" s="11">
        <v>131105</v>
      </c>
      <c r="BL10" s="11">
        <v>147872.9546</v>
      </c>
      <c r="BM10" s="41">
        <v>48000</v>
      </c>
      <c r="BN10" s="41">
        <v>52325.582299999995</v>
      </c>
      <c r="BO10" s="11"/>
      <c r="BP10" s="11"/>
      <c r="BQ10" s="11">
        <v>1000</v>
      </c>
      <c r="BR10" s="11">
        <v>-19789.400000000001</v>
      </c>
      <c r="BS10" s="11"/>
      <c r="BT10" s="11"/>
      <c r="BU10" s="11">
        <v>59471.717999999993</v>
      </c>
      <c r="BV10" s="11">
        <v>90125.55</v>
      </c>
      <c r="BW10" s="11">
        <f>N10+Q10+T10+W10+Z10+AC10+AF10+AH10+AJ10+AN10+AP10+AR10+AW10+AY10+BA10+BC10+BE10+BG10+BI10+BK10+BO10+BQ10+BS10+BU10</f>
        <v>2783026.7039999999</v>
      </c>
      <c r="BX10" s="11">
        <f>O10+R10+U10+X10+AA10+AD10+AG10+AI10+AK10+AM10+AO10+AQ10+AS10+AX10+AZ10+BB10+BD10+BF10+BH10+BJ10+BL10+BP10+BR10+BT10+BV10</f>
        <v>2828377.1085999999</v>
      </c>
      <c r="BY10" s="13"/>
      <c r="BZ10" s="13"/>
      <c r="CA10" s="11">
        <v>838334.61939999997</v>
      </c>
      <c r="CB10" s="11">
        <v>608071.44149999996</v>
      </c>
      <c r="CC10" s="11"/>
      <c r="CD10" s="11"/>
      <c r="CE10" s="11">
        <v>186528.65400000001</v>
      </c>
      <c r="CF10" s="11">
        <v>125752.80840000001</v>
      </c>
      <c r="CG10" s="11"/>
      <c r="CH10" s="11"/>
      <c r="CI10" s="11">
        <v>387760</v>
      </c>
      <c r="CJ10" s="11">
        <v>387760</v>
      </c>
      <c r="CK10" s="11">
        <f t="shared" ref="CK10:CL13" si="25">AL10+CA10+CC10+CE10+CG10+CI10</f>
        <v>1412623.2733999998</v>
      </c>
      <c r="CL10" s="11">
        <f t="shared" si="25"/>
        <v>1121584.2498999999</v>
      </c>
    </row>
    <row r="11" spans="1:90" s="14" customFormat="1" ht="23.25" customHeight="1" x14ac:dyDescent="0.25">
      <c r="A11" s="9">
        <v>2</v>
      </c>
      <c r="B11" s="10" t="s">
        <v>50</v>
      </c>
      <c r="C11" s="42">
        <v>0</v>
      </c>
      <c r="D11" s="42">
        <v>680427.9</v>
      </c>
      <c r="E11" s="11">
        <f t="shared" si="22"/>
        <v>1973211.1119999997</v>
      </c>
      <c r="F11" s="11">
        <f t="shared" si="22"/>
        <v>1833187.1595999997</v>
      </c>
      <c r="G11" s="11">
        <f>F11/E11*100</f>
        <v>92.903752084688236</v>
      </c>
      <c r="H11" s="11">
        <f t="shared" si="23"/>
        <v>777744.299</v>
      </c>
      <c r="I11" s="11">
        <f t="shared" si="23"/>
        <v>813405.59120000002</v>
      </c>
      <c r="J11" s="11">
        <f>I11/H11*100</f>
        <v>104.58522064974983</v>
      </c>
      <c r="K11" s="11">
        <f t="shared" si="24"/>
        <v>277933.05800000002</v>
      </c>
      <c r="L11" s="11">
        <f t="shared" si="24"/>
        <v>283146.38250000001</v>
      </c>
      <c r="M11" s="11">
        <f>L11/K11*100</f>
        <v>101.87574826021594</v>
      </c>
      <c r="N11" s="11">
        <v>1025</v>
      </c>
      <c r="O11" s="11">
        <v>1544.104</v>
      </c>
      <c r="P11" s="11">
        <f>O11/N11*100</f>
        <v>150.64429268292682</v>
      </c>
      <c r="Q11" s="11">
        <v>8252.2780000000002</v>
      </c>
      <c r="R11" s="11">
        <v>7885.3074999999999</v>
      </c>
      <c r="S11" s="11">
        <f>R11/Q11*100</f>
        <v>95.553100610522321</v>
      </c>
      <c r="T11" s="15">
        <v>268655.78000000003</v>
      </c>
      <c r="U11" s="11">
        <v>273716.97100000002</v>
      </c>
      <c r="V11" s="11">
        <f>U11/T11*100</f>
        <v>101.88389432752945</v>
      </c>
      <c r="W11" s="15">
        <v>156596.36600000001</v>
      </c>
      <c r="X11" s="11">
        <v>158135.9676</v>
      </c>
      <c r="Y11" s="11">
        <f>X11/W11*100</f>
        <v>100.98316559913019</v>
      </c>
      <c r="Z11" s="11">
        <v>88650</v>
      </c>
      <c r="AA11" s="11">
        <v>128262.59</v>
      </c>
      <c r="AB11" s="11">
        <f>AA11/Z11*100</f>
        <v>144.684252679075</v>
      </c>
      <c r="AC11" s="11">
        <v>6500</v>
      </c>
      <c r="AD11" s="11">
        <v>2644.7</v>
      </c>
      <c r="AE11" s="11">
        <f>AD11/AC11*100</f>
        <v>40.687692307692302</v>
      </c>
      <c r="AF11" s="11">
        <v>0</v>
      </c>
      <c r="AG11" s="11">
        <v>0</v>
      </c>
      <c r="AH11" s="40"/>
      <c r="AI11" s="40"/>
      <c r="AJ11" s="11">
        <v>947307.4</v>
      </c>
      <c r="AK11" s="11">
        <v>947307.4</v>
      </c>
      <c r="AL11" s="11">
        <v>0</v>
      </c>
      <c r="AM11" s="11">
        <v>0</v>
      </c>
      <c r="AN11" s="11">
        <v>2832.5</v>
      </c>
      <c r="AO11" s="11">
        <v>2832.5</v>
      </c>
      <c r="AP11" s="11">
        <v>0</v>
      </c>
      <c r="AQ11" s="11">
        <v>0</v>
      </c>
      <c r="AR11" s="11">
        <v>0</v>
      </c>
      <c r="AS11" s="11">
        <v>0</v>
      </c>
      <c r="AT11" s="11">
        <f>AW11+AY11+BA11+BC11</f>
        <v>44404.965000000004</v>
      </c>
      <c r="AU11" s="11">
        <f>AX11+AZ11+BB11+BD11</f>
        <v>51162.312000000005</v>
      </c>
      <c r="AV11" s="11">
        <f>AU11/AT11*100</f>
        <v>115.21754830794259</v>
      </c>
      <c r="AW11" s="11">
        <v>15000</v>
      </c>
      <c r="AX11" s="11">
        <v>16394.774000000001</v>
      </c>
      <c r="AY11" s="11"/>
      <c r="AZ11" s="11"/>
      <c r="BA11" s="11">
        <v>15307.565000000001</v>
      </c>
      <c r="BB11" s="11">
        <v>19002.162</v>
      </c>
      <c r="BC11" s="11">
        <v>14097.4</v>
      </c>
      <c r="BD11" s="11">
        <v>15765.376</v>
      </c>
      <c r="BE11" s="11"/>
      <c r="BF11" s="11"/>
      <c r="BG11" s="41">
        <v>1999</v>
      </c>
      <c r="BH11" s="41">
        <v>970.12400000000002</v>
      </c>
      <c r="BI11" s="11"/>
      <c r="BJ11" s="11"/>
      <c r="BK11" s="11">
        <v>159225</v>
      </c>
      <c r="BL11" s="11">
        <v>155230.20740000001</v>
      </c>
      <c r="BM11" s="41">
        <v>50000</v>
      </c>
      <c r="BN11" s="41">
        <v>50419.138399999996</v>
      </c>
      <c r="BO11" s="11">
        <v>10000</v>
      </c>
      <c r="BP11" s="11">
        <v>1143.4780000000001</v>
      </c>
      <c r="BQ11" s="11">
        <v>5000</v>
      </c>
      <c r="BR11" s="11">
        <v>3580</v>
      </c>
      <c r="BS11" s="11"/>
      <c r="BT11" s="11"/>
      <c r="BU11" s="11">
        <v>29434.91</v>
      </c>
      <c r="BV11" s="11">
        <v>30099.953699999998</v>
      </c>
      <c r="BW11" s="11">
        <f>N11+Q11+T11+W11+Z11+AC11+AF11+AH11+AJ11+AL11+AN11+AP11+AR11+AW11+AY11+BA11+BC11+BE11+BG11+BI11+BK11+BO11+BQ11+BS11+BU11</f>
        <v>1729883.1989999998</v>
      </c>
      <c r="BX11" s="11">
        <f>O11+R11+U11+X11+AA11+AD11+AG11+AI11+AK11+AO11+AQ11+AS11+AX11+AZ11+BB11+BD11+BF11+BH11+BJ11+BL11+BP11+BR11+BT11+BV11</f>
        <v>1764515.6151999997</v>
      </c>
      <c r="BY11" s="13"/>
      <c r="BZ11" s="13"/>
      <c r="CA11" s="11">
        <v>242327.913</v>
      </c>
      <c r="CB11" s="11">
        <v>67671.544399999999</v>
      </c>
      <c r="CC11" s="11"/>
      <c r="CD11" s="11"/>
      <c r="CE11" s="11"/>
      <c r="CF11" s="11"/>
      <c r="CG11" s="11">
        <v>1000</v>
      </c>
      <c r="CH11" s="11">
        <v>1000</v>
      </c>
      <c r="CI11" s="11">
        <v>153000</v>
      </c>
      <c r="CJ11" s="11">
        <v>153000</v>
      </c>
      <c r="CK11" s="11">
        <f t="shared" si="25"/>
        <v>396327.913</v>
      </c>
      <c r="CL11" s="11">
        <f t="shared" si="25"/>
        <v>221671.54440000001</v>
      </c>
    </row>
    <row r="12" spans="1:90" s="14" customFormat="1" ht="23.25" customHeight="1" x14ac:dyDescent="0.25">
      <c r="A12" s="9">
        <v>3</v>
      </c>
      <c r="B12" s="16" t="s">
        <v>51</v>
      </c>
      <c r="C12" s="43">
        <v>0</v>
      </c>
      <c r="D12" s="43">
        <v>154225.70000000001</v>
      </c>
      <c r="E12" s="11">
        <f t="shared" si="22"/>
        <v>3028123.926</v>
      </c>
      <c r="F12" s="11">
        <f t="shared" si="22"/>
        <v>2835177.8585000001</v>
      </c>
      <c r="G12" s="11">
        <f>F12/E12*100</f>
        <v>93.628197781361209</v>
      </c>
      <c r="H12" s="11">
        <f t="shared" si="23"/>
        <v>404488.52799999999</v>
      </c>
      <c r="I12" s="11">
        <f t="shared" si="23"/>
        <v>421336.78799999994</v>
      </c>
      <c r="J12" s="11">
        <f>I12/H12*100</f>
        <v>104.16532456020606</v>
      </c>
      <c r="K12" s="11">
        <f t="shared" si="24"/>
        <v>62800</v>
      </c>
      <c r="L12" s="11">
        <f t="shared" si="24"/>
        <v>73818.163</v>
      </c>
      <c r="M12" s="11">
        <f>L12/K12*100</f>
        <v>117.54484554140127</v>
      </c>
      <c r="N12" s="11">
        <v>2800</v>
      </c>
      <c r="O12" s="11">
        <v>5387.192</v>
      </c>
      <c r="P12" s="11">
        <f>O12/N12*100</f>
        <v>192.39971428571431</v>
      </c>
      <c r="Q12" s="11">
        <v>3000</v>
      </c>
      <c r="R12" s="11">
        <v>2233.6860000000001</v>
      </c>
      <c r="S12" s="11">
        <f>R12/Q12*100</f>
        <v>74.45620000000001</v>
      </c>
      <c r="T12" s="15">
        <v>57000</v>
      </c>
      <c r="U12" s="11">
        <v>66197.285000000003</v>
      </c>
      <c r="V12" s="11">
        <f>U12/T12*100</f>
        <v>116.13558771929826</v>
      </c>
      <c r="W12" s="15">
        <v>141499.79999999999</v>
      </c>
      <c r="X12" s="11">
        <v>149302.01699999999</v>
      </c>
      <c r="Y12" s="11">
        <f>X12/W12*100</f>
        <v>105.51394206917608</v>
      </c>
      <c r="Z12" s="11">
        <v>8890</v>
      </c>
      <c r="AA12" s="11">
        <v>5551.2150000000001</v>
      </c>
      <c r="AB12" s="11">
        <f>AA12/Z12*100</f>
        <v>62.443363329583804</v>
      </c>
      <c r="AC12" s="11">
        <v>5600</v>
      </c>
      <c r="AD12" s="11">
        <v>8001.8</v>
      </c>
      <c r="AE12" s="11">
        <f>AD12/AC12*100</f>
        <v>142.88928571428571</v>
      </c>
      <c r="AF12" s="11">
        <v>0</v>
      </c>
      <c r="AG12" s="11">
        <v>0</v>
      </c>
      <c r="AH12" s="40"/>
      <c r="AI12" s="40"/>
      <c r="AJ12" s="11">
        <v>1515340.6410000001</v>
      </c>
      <c r="AK12" s="11">
        <v>1515340.7409999999</v>
      </c>
      <c r="AL12" s="11">
        <v>0</v>
      </c>
      <c r="AM12" s="11">
        <v>0</v>
      </c>
      <c r="AN12" s="11">
        <v>3268.3</v>
      </c>
      <c r="AO12" s="11">
        <v>1670.5</v>
      </c>
      <c r="AP12" s="11"/>
      <c r="AQ12" s="11"/>
      <c r="AR12" s="11"/>
      <c r="AS12" s="11"/>
      <c r="AT12" s="11">
        <f>AW12+AY12+BB12+BC12</f>
        <v>19500</v>
      </c>
      <c r="AU12" s="11">
        <f>AX12+AZ12+BB12+BD12</f>
        <v>18773.527999999998</v>
      </c>
      <c r="AV12" s="11">
        <f>AU12/AT12*100</f>
        <v>96.274502564102562</v>
      </c>
      <c r="AW12" s="11">
        <v>10500</v>
      </c>
      <c r="AX12" s="11">
        <v>9457.5560000000005</v>
      </c>
      <c r="AY12" s="11"/>
      <c r="AZ12" s="11"/>
      <c r="BA12" s="44"/>
      <c r="BB12" s="44"/>
      <c r="BC12" s="11">
        <v>9000</v>
      </c>
      <c r="BD12" s="11">
        <v>9315.9719999999998</v>
      </c>
      <c r="BE12" s="11"/>
      <c r="BF12" s="11"/>
      <c r="BG12" s="41">
        <v>1999</v>
      </c>
      <c r="BH12" s="41">
        <v>1999</v>
      </c>
      <c r="BI12" s="11"/>
      <c r="BJ12" s="11"/>
      <c r="BK12" s="11">
        <v>84230</v>
      </c>
      <c r="BL12" s="11">
        <v>90911.769</v>
      </c>
      <c r="BM12" s="41">
        <v>24000</v>
      </c>
      <c r="BN12" s="41">
        <v>22850</v>
      </c>
      <c r="BO12" s="11">
        <v>7000</v>
      </c>
      <c r="BP12" s="11">
        <v>1191.4680000000001</v>
      </c>
      <c r="BQ12" s="11">
        <v>2500</v>
      </c>
      <c r="BR12" s="11">
        <v>890</v>
      </c>
      <c r="BS12" s="11"/>
      <c r="BT12" s="11"/>
      <c r="BU12" s="11">
        <v>72468.728000000003</v>
      </c>
      <c r="BV12" s="11">
        <v>72896.827999999994</v>
      </c>
      <c r="BW12" s="11">
        <f>N12+Q12+T12+W12+Z12+AC12+AF12+AH12+AJ12+AL12+AN12+AP12+AR12+AW12+AY12+BA12+BC12+BE12+BG12+BI12+BK12+BO12+BQ12+BS12+BU12</f>
        <v>1925096.469</v>
      </c>
      <c r="BX12" s="11">
        <f>O12+R12+U12+X12+AA12+AD12+AG12+AI12+AK12+AO12+AQ12+AS12+AX12+AZ12+BB12+BD12+BF12+BH12+BJ12+BL12+BP12+BR12+BT12+BV12</f>
        <v>1940347.0290000003</v>
      </c>
      <c r="BY12" s="13"/>
      <c r="BZ12" s="13"/>
      <c r="CA12" s="11">
        <v>1103027.4569999999</v>
      </c>
      <c r="CB12" s="11">
        <v>874153.42949999997</v>
      </c>
      <c r="CC12" s="11"/>
      <c r="CD12" s="11"/>
      <c r="CE12" s="11"/>
      <c r="CF12" s="11">
        <v>20677.400000000001</v>
      </c>
      <c r="CG12" s="11"/>
      <c r="CH12" s="11"/>
      <c r="CI12" s="11">
        <v>250000</v>
      </c>
      <c r="CJ12" s="11">
        <v>250000</v>
      </c>
      <c r="CK12" s="11">
        <f t="shared" si="25"/>
        <v>1353027.4569999999</v>
      </c>
      <c r="CL12" s="11">
        <f t="shared" si="25"/>
        <v>1144830.8295</v>
      </c>
    </row>
    <row r="13" spans="1:90" s="14" customFormat="1" ht="23.25" customHeight="1" x14ac:dyDescent="0.25">
      <c r="A13" s="9">
        <v>4</v>
      </c>
      <c r="B13" s="10" t="s">
        <v>52</v>
      </c>
      <c r="C13" s="42">
        <v>0</v>
      </c>
      <c r="D13" s="42">
        <v>82402</v>
      </c>
      <c r="E13" s="11">
        <f t="shared" si="22"/>
        <v>2825543.7996</v>
      </c>
      <c r="F13" s="11">
        <f t="shared" si="22"/>
        <v>2766050.1552999998</v>
      </c>
      <c r="G13" s="11">
        <f>F13/E13*100</f>
        <v>97.89443560179734</v>
      </c>
      <c r="H13" s="11">
        <f t="shared" si="23"/>
        <v>539768</v>
      </c>
      <c r="I13" s="11">
        <f t="shared" si="23"/>
        <v>607369.60970000003</v>
      </c>
      <c r="J13" s="11">
        <f>I13/H13*100</f>
        <v>112.52419737739177</v>
      </c>
      <c r="K13" s="11">
        <f t="shared" si="24"/>
        <v>82670.8</v>
      </c>
      <c r="L13" s="11">
        <f t="shared" si="24"/>
        <v>96861.187000000005</v>
      </c>
      <c r="M13" s="11">
        <f>L13/K13*100</f>
        <v>117.1649324791825</v>
      </c>
      <c r="N13" s="11"/>
      <c r="O13" s="11">
        <v>2135.9940000000001</v>
      </c>
      <c r="P13" s="11"/>
      <c r="Q13" s="11"/>
      <c r="R13" s="11">
        <v>6790.48</v>
      </c>
      <c r="S13" s="11"/>
      <c r="T13" s="11">
        <v>82670.8</v>
      </c>
      <c r="U13" s="11">
        <v>87934.713000000003</v>
      </c>
      <c r="V13" s="11">
        <f>U13/T13*100</f>
        <v>106.36731832763201</v>
      </c>
      <c r="W13" s="15">
        <v>230357.4</v>
      </c>
      <c r="X13" s="11">
        <v>207052.83300000001</v>
      </c>
      <c r="Y13" s="11">
        <f>X13/W13*100</f>
        <v>89.883300037246485</v>
      </c>
      <c r="Z13" s="11">
        <v>11786.1</v>
      </c>
      <c r="AA13" s="11">
        <v>11824.1865</v>
      </c>
      <c r="AB13" s="11">
        <f>AA13/Z13*100</f>
        <v>100.32314760607835</v>
      </c>
      <c r="AC13" s="11">
        <v>7100</v>
      </c>
      <c r="AD13" s="11">
        <v>7253.8</v>
      </c>
      <c r="AE13" s="11">
        <f>AD13/AC13*100</f>
        <v>102.16619718309859</v>
      </c>
      <c r="AF13" s="11">
        <v>0</v>
      </c>
      <c r="AG13" s="11">
        <v>0</v>
      </c>
      <c r="AH13" s="40"/>
      <c r="AI13" s="40"/>
      <c r="AJ13" s="11">
        <v>1499763.433</v>
      </c>
      <c r="AK13" s="11">
        <v>1499763.433</v>
      </c>
      <c r="AL13" s="11">
        <v>0</v>
      </c>
      <c r="AM13" s="11">
        <v>0</v>
      </c>
      <c r="AN13" s="11">
        <v>7953</v>
      </c>
      <c r="AO13" s="11">
        <v>7625.9</v>
      </c>
      <c r="AP13" s="11">
        <v>0</v>
      </c>
      <c r="AQ13" s="11">
        <v>0</v>
      </c>
      <c r="AR13" s="11">
        <v>0</v>
      </c>
      <c r="AS13" s="11">
        <v>0</v>
      </c>
      <c r="AT13" s="11">
        <f>AW13+AY13+BA13+BC13</f>
        <v>70500</v>
      </c>
      <c r="AU13" s="11">
        <f>AX13+AZ13+BB13+BD13</f>
        <v>79293.149000000005</v>
      </c>
      <c r="AV13" s="11">
        <f>AU13/AT13*100</f>
        <v>112.47255177304964</v>
      </c>
      <c r="AW13" s="11">
        <v>3259.837</v>
      </c>
      <c r="AX13" s="11">
        <v>7665.5789999999997</v>
      </c>
      <c r="AY13" s="11">
        <v>17416.163</v>
      </c>
      <c r="AZ13" s="11">
        <v>22832.235000000001</v>
      </c>
      <c r="BA13" s="11"/>
      <c r="BB13" s="11"/>
      <c r="BC13" s="11">
        <v>49824</v>
      </c>
      <c r="BD13" s="11">
        <v>48795.334999999999</v>
      </c>
      <c r="BE13" s="11"/>
      <c r="BF13" s="11"/>
      <c r="BG13" s="41">
        <v>1999</v>
      </c>
      <c r="BH13" s="41">
        <v>1999</v>
      </c>
      <c r="BI13" s="11"/>
      <c r="BJ13" s="11"/>
      <c r="BK13" s="11">
        <v>56500</v>
      </c>
      <c r="BL13" s="11">
        <v>71312.181200000006</v>
      </c>
      <c r="BM13" s="41">
        <v>17000</v>
      </c>
      <c r="BN13" s="41">
        <v>15168.007900000001</v>
      </c>
      <c r="BO13" s="11">
        <v>500</v>
      </c>
      <c r="BP13" s="11">
        <v>0</v>
      </c>
      <c r="BQ13" s="11">
        <v>1500</v>
      </c>
      <c r="BR13" s="11">
        <v>0</v>
      </c>
      <c r="BS13" s="11"/>
      <c r="BT13" s="11"/>
      <c r="BU13" s="11">
        <v>78853.7</v>
      </c>
      <c r="BV13" s="11">
        <v>133772.27299999999</v>
      </c>
      <c r="BW13" s="11">
        <f>N13+Q13+T13+W13+Z13+AC13+AF13+AH13+AJ13+AL13+AN13+AP13+AR13+AW13+AY13+BA13+BC13+BE13+BG13+BI13+BK13+BO13+BQ13+BS13+BU13</f>
        <v>2049483.433</v>
      </c>
      <c r="BX13" s="11">
        <f>O13+R13+U13+X13+AA13+AD13+AG13+AI13+AK13+AO13+AQ13+AS13+AX13+AZ13+BB13+BD13+BF13+BH13+BJ13+BL13+BP13+BR13+BT13+BV13</f>
        <v>2116757.9426999995</v>
      </c>
      <c r="BY13" s="13"/>
      <c r="BZ13" s="13"/>
      <c r="CA13" s="11">
        <v>694388.36660000007</v>
      </c>
      <c r="CB13" s="11">
        <v>567620.21259999997</v>
      </c>
      <c r="CC13" s="11"/>
      <c r="CD13" s="11"/>
      <c r="CE13" s="11">
        <v>81672</v>
      </c>
      <c r="CF13" s="11">
        <v>81672</v>
      </c>
      <c r="CH13" s="11"/>
      <c r="CI13" s="11">
        <v>90840</v>
      </c>
      <c r="CJ13" s="11">
        <v>90840</v>
      </c>
      <c r="CK13" s="11">
        <f t="shared" si="25"/>
        <v>866900.36660000007</v>
      </c>
      <c r="CL13" s="11">
        <f t="shared" si="25"/>
        <v>740132.21259999997</v>
      </c>
    </row>
    <row r="14" spans="1:90" s="18" customFormat="1" ht="22.5" customHeight="1" x14ac:dyDescent="0.25">
      <c r="A14" s="111" t="s">
        <v>53</v>
      </c>
      <c r="B14" s="112"/>
      <c r="C14" s="45">
        <f>SUM(C10:C13)</f>
        <v>41198.6</v>
      </c>
      <c r="D14" s="45">
        <f>SUM(D10:D13)</f>
        <v>956749</v>
      </c>
      <c r="E14" s="46">
        <f>SUM(E10:E13)</f>
        <v>11634768.814999999</v>
      </c>
      <c r="F14" s="46">
        <f>SUM(F10:F13)</f>
        <v>10996616.5319</v>
      </c>
      <c r="G14" s="17">
        <f>F14/E14*100</f>
        <v>94.515127088066691</v>
      </c>
      <c r="H14" s="46">
        <f>SUM(H10:H13)</f>
        <v>2430645.3449999997</v>
      </c>
      <c r="I14" s="46">
        <f>SUM(I10:I13)</f>
        <v>2557249.8245000001</v>
      </c>
      <c r="J14" s="17">
        <f>I14/H14*100</f>
        <v>105.20867759504422</v>
      </c>
      <c r="K14" s="46">
        <f>SUM(K10:K13)</f>
        <v>616810.25800000003</v>
      </c>
      <c r="L14" s="46">
        <f>SUM(L10:L13)</f>
        <v>604720.61849999998</v>
      </c>
      <c r="M14" s="17">
        <f>L14/K14*100</f>
        <v>98.039974312489448</v>
      </c>
      <c r="N14" s="46">
        <f>SUM(N10:N13)</f>
        <v>18825</v>
      </c>
      <c r="O14" s="46">
        <f>SUM(O10:O13)</f>
        <v>19624.644999999997</v>
      </c>
      <c r="P14" s="17">
        <f>O14/N14*100</f>
        <v>104.24778220451525</v>
      </c>
      <c r="Q14" s="46">
        <f>SUM(Q10:Q13)</f>
        <v>23252.277999999998</v>
      </c>
      <c r="R14" s="46">
        <f>SUM(R10:R13)</f>
        <v>27812.0795</v>
      </c>
      <c r="S14" s="17">
        <f>R14/Q14*100</f>
        <v>119.61012809153581</v>
      </c>
      <c r="T14" s="46">
        <f>SUM(T10:T13)</f>
        <v>574732.9800000001</v>
      </c>
      <c r="U14" s="46">
        <f>SUM(U10:U13)</f>
        <v>557283.89399999997</v>
      </c>
      <c r="V14" s="17">
        <f>U14/T14*100</f>
        <v>96.963966466653758</v>
      </c>
      <c r="W14" s="46">
        <f>SUM(W10:W13)</f>
        <v>787841.66600000008</v>
      </c>
      <c r="X14" s="46">
        <f>SUM(X10:X13)</f>
        <v>794352.8996</v>
      </c>
      <c r="Y14" s="17">
        <f>X14/W14*100</f>
        <v>100.82646474298048</v>
      </c>
      <c r="Z14" s="46">
        <f>SUM(Z10:Z13)</f>
        <v>136599.4</v>
      </c>
      <c r="AA14" s="46">
        <f>SUM(AA10:AA13)</f>
        <v>173383.67449999999</v>
      </c>
      <c r="AB14" s="17">
        <f>AA14/Z14*100</f>
        <v>126.92857691907871</v>
      </c>
      <c r="AC14" s="46">
        <f>SUM(AC10:AC13)</f>
        <v>37200</v>
      </c>
      <c r="AD14" s="46">
        <f>SUM(AD10:AD13)</f>
        <v>34747.4</v>
      </c>
      <c r="AE14" s="17">
        <f>AD14/AC14*100</f>
        <v>93.406989247311827</v>
      </c>
      <c r="AF14" s="17">
        <f t="shared" ref="AF14:AG14" si="26">SUM(AF11:AF13)</f>
        <v>0</v>
      </c>
      <c r="AG14" s="17">
        <f t="shared" si="26"/>
        <v>0</v>
      </c>
      <c r="AH14" s="47">
        <f>SUM(AH10:AH13)</f>
        <v>12253.786</v>
      </c>
      <c r="AI14" s="47">
        <f>SUM(AI10:AI13)</f>
        <v>12416.355</v>
      </c>
      <c r="AJ14" s="46">
        <f t="shared" ref="AJ14:AO14" si="27">SUM(AJ10:AJ13)</f>
        <v>6015170.8739999998</v>
      </c>
      <c r="AK14" s="46">
        <f>SUM(AK10:AK13)</f>
        <v>6053865.4920000006</v>
      </c>
      <c r="AL14" s="46">
        <f>SUM(AL10:AL13)</f>
        <v>0</v>
      </c>
      <c r="AM14" s="46">
        <f t="shared" ref="AM14" si="28">SUM(AM10:AM13)</f>
        <v>0</v>
      </c>
      <c r="AN14" s="46">
        <f t="shared" si="27"/>
        <v>23422.799999999999</v>
      </c>
      <c r="AO14" s="46">
        <f t="shared" si="27"/>
        <v>21497.9</v>
      </c>
      <c r="AP14" s="17">
        <f t="shared" ref="AP14:AS14" si="29">SUM(AP11:AP13)</f>
        <v>0</v>
      </c>
      <c r="AQ14" s="17">
        <f t="shared" si="29"/>
        <v>0</v>
      </c>
      <c r="AR14" s="17">
        <f t="shared" si="29"/>
        <v>0</v>
      </c>
      <c r="AS14" s="17">
        <f t="shared" si="29"/>
        <v>0</v>
      </c>
      <c r="AT14" s="46">
        <f>SUM(AT10:AT13)</f>
        <v>153404.965</v>
      </c>
      <c r="AU14" s="46">
        <f>SUM(AU10:AU13)</f>
        <v>170807.96900000001</v>
      </c>
      <c r="AV14" s="17">
        <f>AU14/AT14*100</f>
        <v>111.34448549302169</v>
      </c>
      <c r="AW14" s="46">
        <f t="shared" ref="AW14:BQ14" si="30">SUM(AW10:AW13)</f>
        <v>46312.436999999998</v>
      </c>
      <c r="AX14" s="46">
        <f t="shared" si="30"/>
        <v>50553.104999999996</v>
      </c>
      <c r="AY14" s="46">
        <f t="shared" si="30"/>
        <v>18863.563000000002</v>
      </c>
      <c r="AZ14" s="46">
        <f t="shared" si="30"/>
        <v>26203.455000000002</v>
      </c>
      <c r="BA14" s="46">
        <f t="shared" si="30"/>
        <v>15307.565000000001</v>
      </c>
      <c r="BB14" s="46">
        <f t="shared" si="30"/>
        <v>19002.162</v>
      </c>
      <c r="BC14" s="46">
        <f t="shared" si="30"/>
        <v>72921.399999999994</v>
      </c>
      <c r="BD14" s="46">
        <f t="shared" si="30"/>
        <v>75049.247000000003</v>
      </c>
      <c r="BE14" s="46">
        <f t="shared" si="30"/>
        <v>0</v>
      </c>
      <c r="BF14" s="46">
        <f t="shared" si="30"/>
        <v>0</v>
      </c>
      <c r="BG14" s="45">
        <f t="shared" si="30"/>
        <v>5997</v>
      </c>
      <c r="BH14" s="45">
        <f t="shared" si="30"/>
        <v>4968.1239999999998</v>
      </c>
      <c r="BI14" s="46">
        <f t="shared" si="30"/>
        <v>0</v>
      </c>
      <c r="BJ14" s="46">
        <f t="shared" si="30"/>
        <v>0</v>
      </c>
      <c r="BK14" s="46">
        <f t="shared" si="30"/>
        <v>431060</v>
      </c>
      <c r="BL14" s="46">
        <f t="shared" si="30"/>
        <v>465327.11219999997</v>
      </c>
      <c r="BM14" s="45">
        <f t="shared" si="30"/>
        <v>139000</v>
      </c>
      <c r="BN14" s="45">
        <f t="shared" si="30"/>
        <v>140762.7286</v>
      </c>
      <c r="BO14" s="46">
        <f t="shared" si="30"/>
        <v>17500</v>
      </c>
      <c r="BP14" s="46">
        <f t="shared" si="30"/>
        <v>2334.9459999999999</v>
      </c>
      <c r="BQ14" s="46">
        <f t="shared" si="30"/>
        <v>10000</v>
      </c>
      <c r="BR14" s="46">
        <f t="shared" ref="BR14:CL14" si="31">SUM(BR10:BR13)</f>
        <v>-15319.400000000001</v>
      </c>
      <c r="BS14" s="46">
        <f t="shared" si="31"/>
        <v>0</v>
      </c>
      <c r="BT14" s="46">
        <f t="shared" si="31"/>
        <v>0</v>
      </c>
      <c r="BU14" s="46">
        <f t="shared" si="31"/>
        <v>240229.05599999998</v>
      </c>
      <c r="BV14" s="46">
        <f t="shared" si="31"/>
        <v>326894.60469999997</v>
      </c>
      <c r="BW14" s="46">
        <f t="shared" si="31"/>
        <v>8487489.8049999997</v>
      </c>
      <c r="BX14" s="46">
        <f t="shared" si="31"/>
        <v>8649997.6954999994</v>
      </c>
      <c r="BY14" s="46">
        <f>SUM(AL10:AL13)</f>
        <v>0</v>
      </c>
      <c r="BZ14" s="46">
        <f>SUM(AM10:AM13)</f>
        <v>0</v>
      </c>
      <c r="CA14" s="46">
        <f t="shared" si="31"/>
        <v>2878078.3559999997</v>
      </c>
      <c r="CB14" s="46">
        <f t="shared" si="31"/>
        <v>2117516.6279999996</v>
      </c>
      <c r="CC14" s="46">
        <f t="shared" si="31"/>
        <v>0</v>
      </c>
      <c r="CD14" s="46">
        <f t="shared" si="31"/>
        <v>0</v>
      </c>
      <c r="CE14" s="46">
        <f t="shared" si="31"/>
        <v>268200.65399999998</v>
      </c>
      <c r="CF14" s="46">
        <f t="shared" si="31"/>
        <v>228102.2084</v>
      </c>
      <c r="CG14" s="46">
        <f>SUM(CG10:CG12)</f>
        <v>1000</v>
      </c>
      <c r="CH14" s="46">
        <f t="shared" si="31"/>
        <v>1000</v>
      </c>
      <c r="CI14" s="46">
        <f t="shared" si="31"/>
        <v>881600</v>
      </c>
      <c r="CJ14" s="46">
        <f t="shared" si="31"/>
        <v>881600</v>
      </c>
      <c r="CK14" s="46">
        <f t="shared" si="31"/>
        <v>4028879.01</v>
      </c>
      <c r="CL14" s="46">
        <f t="shared" si="31"/>
        <v>3228218.8364000004</v>
      </c>
    </row>
    <row r="15" spans="1:90" x14ac:dyDescent="0.25">
      <c r="C15" s="48"/>
      <c r="D15" s="48"/>
    </row>
    <row r="16" spans="1:90" ht="13.5" customHeight="1" x14ac:dyDescent="0.25">
      <c r="C16" s="48"/>
      <c r="D16" s="48"/>
      <c r="H16" s="19"/>
      <c r="K16" s="19"/>
      <c r="N16" s="19"/>
      <c r="Q16" s="19"/>
      <c r="T16" s="19"/>
      <c r="W16" s="19"/>
      <c r="Z16" s="19"/>
      <c r="AC16" s="19"/>
      <c r="AH16" s="19"/>
      <c r="AJ16" s="19"/>
      <c r="AN16" s="19"/>
      <c r="AW16" s="19"/>
      <c r="AY16" s="19"/>
      <c r="BA16" s="19"/>
      <c r="BC16" s="19"/>
      <c r="BG16" s="49"/>
      <c r="BK16" s="19"/>
      <c r="BM16" s="49"/>
      <c r="BO16" s="19"/>
      <c r="BQ16" s="19"/>
      <c r="BU16" s="19"/>
      <c r="CE16" s="19"/>
      <c r="CI16" s="19"/>
    </row>
    <row r="17" spans="3:87" x14ac:dyDescent="0.25">
      <c r="C17" s="48"/>
      <c r="D17" s="48"/>
      <c r="H17" s="19"/>
      <c r="K17" s="19"/>
      <c r="N17" s="19"/>
      <c r="Q17" s="19"/>
      <c r="T17" s="19"/>
      <c r="W17" s="19"/>
      <c r="Z17" s="19"/>
      <c r="AC17" s="19"/>
      <c r="AH17" s="19"/>
      <c r="AJ17" s="19"/>
      <c r="AL17" s="20"/>
      <c r="AN17" s="19"/>
      <c r="AW17" s="19"/>
      <c r="AY17" s="19"/>
      <c r="BA17" s="19"/>
      <c r="BC17" s="19"/>
      <c r="BG17" s="49"/>
      <c r="BK17" s="19"/>
      <c r="BM17" s="49"/>
      <c r="BO17" s="19"/>
      <c r="BQ17" s="19"/>
      <c r="BU17" s="19"/>
      <c r="CE17" s="19"/>
      <c r="CI17" s="19"/>
    </row>
    <row r="18" spans="3:87" x14ac:dyDescent="0.25">
      <c r="C18" s="48"/>
      <c r="D18" s="48"/>
      <c r="H18" s="19"/>
      <c r="K18" s="19"/>
      <c r="N18" s="19"/>
      <c r="Q18" s="19"/>
      <c r="T18" s="19"/>
      <c r="W18" s="19"/>
      <c r="Z18" s="19"/>
      <c r="AC18" s="19"/>
      <c r="AH18" s="19"/>
      <c r="AJ18" s="19"/>
      <c r="AN18" s="19"/>
      <c r="AW18" s="19"/>
      <c r="AY18" s="19"/>
      <c r="BA18" s="19"/>
      <c r="BC18" s="19"/>
      <c r="BG18" s="49"/>
      <c r="BK18" s="19"/>
      <c r="BM18" s="49"/>
      <c r="BO18" s="19"/>
      <c r="BQ18" s="19"/>
      <c r="BU18" s="19"/>
      <c r="CE18" s="19"/>
      <c r="CI18" s="19"/>
    </row>
    <row r="19" spans="3:87" x14ac:dyDescent="0.25">
      <c r="C19" s="48"/>
      <c r="D19" s="48"/>
      <c r="F19" s="21"/>
      <c r="H19" s="19"/>
      <c r="K19" s="19"/>
      <c r="N19" s="19"/>
      <c r="Q19" s="19"/>
      <c r="T19" s="19"/>
      <c r="W19" s="19"/>
      <c r="Z19" s="19"/>
      <c r="AC19" s="19"/>
      <c r="AH19" s="19"/>
      <c r="AJ19" s="19"/>
      <c r="AN19" s="19"/>
      <c r="AW19" s="19"/>
      <c r="AY19" s="19"/>
      <c r="BA19" s="19"/>
      <c r="BC19" s="19"/>
      <c r="BG19" s="49"/>
      <c r="BK19" s="19"/>
      <c r="BM19" s="49"/>
      <c r="BO19" s="19"/>
      <c r="BQ19" s="19"/>
      <c r="BU19" s="19"/>
      <c r="CE19" s="19"/>
      <c r="CI19" s="19"/>
    </row>
    <row r="20" spans="3:87" x14ac:dyDescent="0.25">
      <c r="C20" s="48"/>
      <c r="D20" s="48"/>
      <c r="F20" s="21"/>
    </row>
    <row r="21" spans="3:87" x14ac:dyDescent="0.25">
      <c r="C21" s="48"/>
      <c r="D21" s="48"/>
      <c r="E21" s="21"/>
      <c r="F21" s="21"/>
    </row>
    <row r="22" spans="3:87" x14ac:dyDescent="0.25">
      <c r="C22" s="48"/>
      <c r="D22" s="48"/>
    </row>
    <row r="23" spans="3:87" x14ac:dyDescent="0.25">
      <c r="C23" s="48"/>
      <c r="D23" s="48"/>
    </row>
    <row r="24" spans="3:87" x14ac:dyDescent="0.25">
      <c r="C24" s="48"/>
      <c r="D24" s="48"/>
    </row>
    <row r="25" spans="3:87" x14ac:dyDescent="0.25">
      <c r="C25" s="48"/>
      <c r="D25" s="48"/>
    </row>
    <row r="26" spans="3:87" x14ac:dyDescent="0.25">
      <c r="C26" s="48"/>
      <c r="D26" s="48"/>
    </row>
    <row r="27" spans="3:87" x14ac:dyDescent="0.25">
      <c r="C27" s="48"/>
      <c r="D27" s="48"/>
    </row>
    <row r="28" spans="3:87" x14ac:dyDescent="0.25">
      <c r="C28" s="48"/>
      <c r="D28" s="48"/>
    </row>
    <row r="29" spans="3:87" x14ac:dyDescent="0.25">
      <c r="C29" s="48"/>
      <c r="D29" s="48"/>
    </row>
    <row r="30" spans="3:87" x14ac:dyDescent="0.25">
      <c r="C30" s="48"/>
      <c r="D30" s="48"/>
    </row>
    <row r="31" spans="3:87" x14ac:dyDescent="0.25">
      <c r="C31" s="48"/>
      <c r="D31" s="48"/>
    </row>
    <row r="32" spans="3:87" x14ac:dyDescent="0.25">
      <c r="C32" s="48"/>
      <c r="D32" s="48"/>
    </row>
    <row r="33" spans="3:4" x14ac:dyDescent="0.25">
      <c r="C33" s="48"/>
      <c r="D33" s="48"/>
    </row>
    <row r="34" spans="3:4" x14ac:dyDescent="0.25">
      <c r="C34" s="48"/>
      <c r="D34" s="48"/>
    </row>
    <row r="35" spans="3:4" x14ac:dyDescent="0.25">
      <c r="C35" s="48"/>
      <c r="D35" s="48"/>
    </row>
    <row r="36" spans="3:4" x14ac:dyDescent="0.25">
      <c r="C36" s="48"/>
      <c r="D36" s="48"/>
    </row>
    <row r="37" spans="3:4" x14ac:dyDescent="0.25">
      <c r="C37" s="48"/>
      <c r="D37" s="48"/>
    </row>
    <row r="38" spans="3:4" x14ac:dyDescent="0.25">
      <c r="C38" s="48"/>
      <c r="D38" s="48"/>
    </row>
    <row r="39" spans="3:4" x14ac:dyDescent="0.25">
      <c r="C39" s="48"/>
      <c r="D39" s="48"/>
    </row>
    <row r="40" spans="3:4" x14ac:dyDescent="0.25">
      <c r="C40" s="48"/>
      <c r="D40" s="48"/>
    </row>
    <row r="41" spans="3:4" x14ac:dyDescent="0.25">
      <c r="C41" s="48"/>
      <c r="D41" s="48"/>
    </row>
    <row r="42" spans="3:4" x14ac:dyDescent="0.25">
      <c r="C42" s="48"/>
      <c r="D42" s="48"/>
    </row>
    <row r="43" spans="3:4" x14ac:dyDescent="0.25">
      <c r="C43" s="48"/>
      <c r="D43" s="48"/>
    </row>
    <row r="44" spans="3:4" x14ac:dyDescent="0.25">
      <c r="C44" s="48"/>
      <c r="D44" s="48"/>
    </row>
    <row r="45" spans="3:4" x14ac:dyDescent="0.25">
      <c r="C45" s="48"/>
      <c r="D45" s="48"/>
    </row>
    <row r="46" spans="3:4" x14ac:dyDescent="0.25">
      <c r="C46" s="48"/>
      <c r="D46" s="48"/>
    </row>
    <row r="47" spans="3:4" x14ac:dyDescent="0.25">
      <c r="C47" s="48"/>
      <c r="D47" s="48"/>
    </row>
    <row r="48" spans="3:4" x14ac:dyDescent="0.25">
      <c r="C48" s="48"/>
      <c r="D48" s="48"/>
    </row>
    <row r="49" spans="3:4" x14ac:dyDescent="0.25">
      <c r="C49" s="48"/>
      <c r="D49" s="48"/>
    </row>
    <row r="50" spans="3:4" x14ac:dyDescent="0.25">
      <c r="C50" s="48"/>
      <c r="D50" s="48"/>
    </row>
    <row r="51" spans="3:4" x14ac:dyDescent="0.25">
      <c r="C51" s="48"/>
      <c r="D51" s="48"/>
    </row>
    <row r="52" spans="3:4" x14ac:dyDescent="0.25">
      <c r="C52" s="48"/>
      <c r="D52" s="48"/>
    </row>
    <row r="53" spans="3:4" x14ac:dyDescent="0.25">
      <c r="C53" s="48"/>
      <c r="D53" s="48"/>
    </row>
    <row r="54" spans="3:4" x14ac:dyDescent="0.25">
      <c r="C54" s="48"/>
      <c r="D54" s="48"/>
    </row>
    <row r="55" spans="3:4" x14ac:dyDescent="0.25">
      <c r="C55" s="48"/>
      <c r="D55" s="48"/>
    </row>
    <row r="56" spans="3:4" x14ac:dyDescent="0.25">
      <c r="C56" s="48"/>
      <c r="D56" s="48"/>
    </row>
    <row r="57" spans="3:4" x14ac:dyDescent="0.25">
      <c r="C57" s="48"/>
      <c r="D57" s="48"/>
    </row>
    <row r="58" spans="3:4" x14ac:dyDescent="0.25">
      <c r="C58" s="48"/>
      <c r="D58" s="48"/>
    </row>
    <row r="59" spans="3:4" x14ac:dyDescent="0.25">
      <c r="C59" s="48"/>
      <c r="D59" s="48"/>
    </row>
    <row r="60" spans="3:4" x14ac:dyDescent="0.25">
      <c r="C60" s="48"/>
      <c r="D60" s="48"/>
    </row>
    <row r="61" spans="3:4" x14ac:dyDescent="0.25">
      <c r="C61" s="48"/>
      <c r="D61" s="48"/>
    </row>
    <row r="62" spans="3:4" x14ac:dyDescent="0.25">
      <c r="C62" s="48"/>
      <c r="D62" s="48"/>
    </row>
    <row r="63" spans="3:4" x14ac:dyDescent="0.25">
      <c r="C63" s="48"/>
      <c r="D63" s="48"/>
    </row>
    <row r="64" spans="3:4" x14ac:dyDescent="0.25">
      <c r="C64" s="48"/>
      <c r="D64" s="48"/>
    </row>
    <row r="65" spans="3:4" x14ac:dyDescent="0.25">
      <c r="C65" s="48"/>
      <c r="D65" s="48"/>
    </row>
    <row r="66" spans="3:4" x14ac:dyDescent="0.25">
      <c r="C66" s="48"/>
      <c r="D66" s="48"/>
    </row>
    <row r="67" spans="3:4" x14ac:dyDescent="0.25">
      <c r="C67" s="48"/>
      <c r="D67" s="48"/>
    </row>
    <row r="68" spans="3:4" x14ac:dyDescent="0.25">
      <c r="C68" s="48"/>
      <c r="D68" s="48"/>
    </row>
    <row r="69" spans="3:4" x14ac:dyDescent="0.25">
      <c r="C69" s="48"/>
      <c r="D69" s="48"/>
    </row>
    <row r="70" spans="3:4" x14ac:dyDescent="0.25">
      <c r="C70" s="48"/>
      <c r="D70" s="48"/>
    </row>
    <row r="71" spans="3:4" x14ac:dyDescent="0.25">
      <c r="C71" s="48"/>
      <c r="D71" s="48"/>
    </row>
    <row r="72" spans="3:4" x14ac:dyDescent="0.25">
      <c r="C72" s="48"/>
      <c r="D72" s="48"/>
    </row>
    <row r="73" spans="3:4" x14ac:dyDescent="0.25">
      <c r="C73" s="48"/>
      <c r="D73" s="48"/>
    </row>
    <row r="74" spans="3:4" x14ac:dyDescent="0.25">
      <c r="C74" s="48"/>
      <c r="D74" s="48"/>
    </row>
    <row r="75" spans="3:4" x14ac:dyDescent="0.25">
      <c r="C75" s="48"/>
      <c r="D75" s="48"/>
    </row>
    <row r="76" spans="3:4" x14ac:dyDescent="0.25">
      <c r="C76" s="48"/>
      <c r="D76" s="48"/>
    </row>
    <row r="77" spans="3:4" x14ac:dyDescent="0.25">
      <c r="C77" s="48"/>
      <c r="D77" s="48"/>
    </row>
    <row r="78" spans="3:4" x14ac:dyDescent="0.25">
      <c r="C78" s="48"/>
      <c r="D78" s="48"/>
    </row>
    <row r="79" spans="3:4" x14ac:dyDescent="0.25">
      <c r="C79" s="48"/>
      <c r="D79" s="48"/>
    </row>
    <row r="80" spans="3:4" x14ac:dyDescent="0.25">
      <c r="C80" s="48"/>
      <c r="D80" s="48"/>
    </row>
    <row r="81" spans="3:4" x14ac:dyDescent="0.25">
      <c r="C81" s="48"/>
      <c r="D81" s="48"/>
    </row>
    <row r="82" spans="3:4" x14ac:dyDescent="0.25">
      <c r="C82" s="48"/>
      <c r="D82" s="48"/>
    </row>
    <row r="83" spans="3:4" x14ac:dyDescent="0.25">
      <c r="C83" s="48"/>
      <c r="D83" s="48"/>
    </row>
    <row r="84" spans="3:4" x14ac:dyDescent="0.25">
      <c r="C84" s="48"/>
      <c r="D84" s="48"/>
    </row>
    <row r="85" spans="3:4" x14ac:dyDescent="0.25">
      <c r="C85" s="48"/>
      <c r="D85" s="48"/>
    </row>
    <row r="86" spans="3:4" x14ac:dyDescent="0.25">
      <c r="C86" s="48"/>
      <c r="D86" s="48"/>
    </row>
    <row r="87" spans="3:4" x14ac:dyDescent="0.25">
      <c r="C87" s="48"/>
      <c r="D87" s="48"/>
    </row>
    <row r="88" spans="3:4" x14ac:dyDescent="0.25">
      <c r="C88" s="48"/>
      <c r="D88" s="48"/>
    </row>
    <row r="89" spans="3:4" x14ac:dyDescent="0.25">
      <c r="C89" s="48"/>
      <c r="D89" s="48"/>
    </row>
    <row r="90" spans="3:4" x14ac:dyDescent="0.25">
      <c r="C90" s="48"/>
      <c r="D90" s="48"/>
    </row>
    <row r="91" spans="3:4" x14ac:dyDescent="0.25">
      <c r="C91" s="48"/>
      <c r="D91" s="48"/>
    </row>
    <row r="92" spans="3:4" x14ac:dyDescent="0.25">
      <c r="C92" s="48"/>
      <c r="D92" s="48"/>
    </row>
    <row r="93" spans="3:4" x14ac:dyDescent="0.25">
      <c r="C93" s="48"/>
      <c r="D93" s="48"/>
    </row>
    <row r="94" spans="3:4" x14ac:dyDescent="0.25">
      <c r="C94" s="48"/>
      <c r="D94" s="48"/>
    </row>
    <row r="95" spans="3:4" x14ac:dyDescent="0.25">
      <c r="C95" s="48"/>
      <c r="D95" s="48"/>
    </row>
    <row r="96" spans="3:4" x14ac:dyDescent="0.25">
      <c r="C96" s="48"/>
      <c r="D96" s="48"/>
    </row>
    <row r="97" spans="3:4" x14ac:dyDescent="0.25">
      <c r="C97" s="48"/>
      <c r="D97" s="48"/>
    </row>
    <row r="98" spans="3:4" x14ac:dyDescent="0.25">
      <c r="C98" s="48"/>
      <c r="D98" s="48"/>
    </row>
    <row r="99" spans="3:4" x14ac:dyDescent="0.25">
      <c r="C99" s="48"/>
      <c r="D99" s="48"/>
    </row>
    <row r="100" spans="3:4" x14ac:dyDescent="0.25">
      <c r="C100" s="48"/>
      <c r="D100" s="48"/>
    </row>
    <row r="101" spans="3:4" x14ac:dyDescent="0.25">
      <c r="C101" s="48"/>
      <c r="D101" s="48"/>
    </row>
    <row r="102" spans="3:4" x14ac:dyDescent="0.25">
      <c r="C102" s="48"/>
      <c r="D102" s="48"/>
    </row>
    <row r="103" spans="3:4" x14ac:dyDescent="0.25">
      <c r="C103" s="48"/>
      <c r="D103" s="48"/>
    </row>
    <row r="104" spans="3:4" x14ac:dyDescent="0.25">
      <c r="C104" s="48"/>
      <c r="D104" s="48"/>
    </row>
    <row r="105" spans="3:4" x14ac:dyDescent="0.25">
      <c r="C105" s="48"/>
      <c r="D105" s="48"/>
    </row>
    <row r="106" spans="3:4" x14ac:dyDescent="0.25">
      <c r="C106" s="48"/>
      <c r="D106" s="48"/>
    </row>
    <row r="107" spans="3:4" x14ac:dyDescent="0.25">
      <c r="C107" s="48"/>
      <c r="D107" s="48"/>
    </row>
    <row r="108" spans="3:4" x14ac:dyDescent="0.25">
      <c r="C108" s="48"/>
      <c r="D108" s="48"/>
    </row>
    <row r="109" spans="3:4" x14ac:dyDescent="0.25">
      <c r="C109" s="48"/>
      <c r="D109" s="48"/>
    </row>
    <row r="110" spans="3:4" x14ac:dyDescent="0.25">
      <c r="C110" s="48"/>
      <c r="D110" s="48"/>
    </row>
    <row r="111" spans="3:4" x14ac:dyDescent="0.25">
      <c r="C111" s="48"/>
      <c r="D111" s="48"/>
    </row>
    <row r="112" spans="3:4" x14ac:dyDescent="0.25">
      <c r="C112" s="48"/>
      <c r="D112" s="48"/>
    </row>
    <row r="113" spans="3:4" x14ac:dyDescent="0.25">
      <c r="C113" s="48"/>
      <c r="D113" s="48"/>
    </row>
    <row r="114" spans="3:4" x14ac:dyDescent="0.25">
      <c r="C114" s="48"/>
      <c r="D114" s="48"/>
    </row>
    <row r="115" spans="3:4" x14ac:dyDescent="0.25">
      <c r="C115" s="48"/>
      <c r="D115" s="48"/>
    </row>
    <row r="116" spans="3:4" x14ac:dyDescent="0.25">
      <c r="C116" s="48"/>
      <c r="D116" s="48"/>
    </row>
    <row r="117" spans="3:4" x14ac:dyDescent="0.25">
      <c r="C117" s="48"/>
      <c r="D117" s="48"/>
    </row>
    <row r="118" spans="3:4" x14ac:dyDescent="0.25">
      <c r="C118" s="48"/>
      <c r="D118" s="48"/>
    </row>
    <row r="119" spans="3:4" x14ac:dyDescent="0.25">
      <c r="C119" s="48"/>
      <c r="D119" s="48"/>
    </row>
    <row r="120" spans="3:4" x14ac:dyDescent="0.25">
      <c r="C120" s="48"/>
      <c r="D120" s="48"/>
    </row>
    <row r="121" spans="3:4" x14ac:dyDescent="0.25">
      <c r="C121" s="48"/>
      <c r="D121" s="48"/>
    </row>
    <row r="122" spans="3:4" x14ac:dyDescent="0.25">
      <c r="C122" s="48"/>
      <c r="D122" s="48"/>
    </row>
    <row r="123" spans="3:4" x14ac:dyDescent="0.25">
      <c r="C123" s="48"/>
      <c r="D123" s="48"/>
    </row>
    <row r="124" spans="3:4" x14ac:dyDescent="0.25">
      <c r="C124" s="48"/>
      <c r="D124" s="48"/>
    </row>
    <row r="125" spans="3:4" x14ac:dyDescent="0.25">
      <c r="C125" s="48"/>
      <c r="D125" s="48"/>
    </row>
    <row r="126" spans="3:4" x14ac:dyDescent="0.25">
      <c r="C126" s="48"/>
      <c r="D126" s="48"/>
    </row>
    <row r="127" spans="3:4" x14ac:dyDescent="0.25">
      <c r="C127" s="48"/>
      <c r="D127" s="48"/>
    </row>
    <row r="128" spans="3:4" x14ac:dyDescent="0.25">
      <c r="C128" s="48"/>
      <c r="D128" s="48"/>
    </row>
    <row r="129" spans="3:4" x14ac:dyDescent="0.25">
      <c r="C129" s="48"/>
      <c r="D129" s="48"/>
    </row>
    <row r="130" spans="3:4" x14ac:dyDescent="0.25">
      <c r="C130" s="48"/>
      <c r="D130" s="48"/>
    </row>
    <row r="131" spans="3:4" x14ac:dyDescent="0.25">
      <c r="C131" s="48"/>
      <c r="D131" s="48"/>
    </row>
    <row r="132" spans="3:4" x14ac:dyDescent="0.25">
      <c r="C132" s="48"/>
      <c r="D132" s="48"/>
    </row>
    <row r="133" spans="3:4" x14ac:dyDescent="0.25">
      <c r="C133" s="48"/>
      <c r="D133" s="48"/>
    </row>
    <row r="134" spans="3:4" x14ac:dyDescent="0.25">
      <c r="C134" s="48"/>
      <c r="D134" s="48"/>
    </row>
    <row r="135" spans="3:4" x14ac:dyDescent="0.25">
      <c r="C135" s="48"/>
      <c r="D135" s="48"/>
    </row>
    <row r="136" spans="3:4" x14ac:dyDescent="0.25">
      <c r="C136" s="48"/>
      <c r="D136" s="48"/>
    </row>
    <row r="137" spans="3:4" x14ac:dyDescent="0.25">
      <c r="C137" s="48"/>
      <c r="D137" s="48"/>
    </row>
    <row r="138" spans="3:4" x14ac:dyDescent="0.25">
      <c r="C138" s="48"/>
      <c r="D138" s="48"/>
    </row>
    <row r="139" spans="3:4" x14ac:dyDescent="0.25">
      <c r="C139" s="48"/>
      <c r="D139" s="48"/>
    </row>
    <row r="140" spans="3:4" x14ac:dyDescent="0.25">
      <c r="C140" s="48"/>
      <c r="D140" s="48"/>
    </row>
    <row r="141" spans="3:4" x14ac:dyDescent="0.25">
      <c r="C141" s="48"/>
      <c r="D141" s="48"/>
    </row>
    <row r="142" spans="3:4" x14ac:dyDescent="0.25">
      <c r="C142" s="48"/>
      <c r="D142" s="48"/>
    </row>
    <row r="143" spans="3:4" x14ac:dyDescent="0.25">
      <c r="C143" s="48"/>
      <c r="D143" s="48"/>
    </row>
    <row r="144" spans="3:4" x14ac:dyDescent="0.25">
      <c r="C144" s="48"/>
      <c r="D144" s="48"/>
    </row>
    <row r="145" spans="3:4" x14ac:dyDescent="0.25">
      <c r="C145" s="48"/>
      <c r="D145" s="48"/>
    </row>
    <row r="146" spans="3:4" x14ac:dyDescent="0.25">
      <c r="C146" s="48"/>
      <c r="D146" s="48"/>
    </row>
    <row r="147" spans="3:4" x14ac:dyDescent="0.25">
      <c r="C147" s="48"/>
      <c r="D147" s="48"/>
    </row>
    <row r="148" spans="3:4" x14ac:dyDescent="0.25">
      <c r="C148" s="48"/>
      <c r="D148" s="48"/>
    </row>
    <row r="149" spans="3:4" x14ac:dyDescent="0.25">
      <c r="C149" s="48"/>
      <c r="D149" s="48"/>
    </row>
    <row r="150" spans="3:4" x14ac:dyDescent="0.25">
      <c r="C150" s="48"/>
      <c r="D150" s="48"/>
    </row>
    <row r="151" spans="3:4" x14ac:dyDescent="0.25">
      <c r="C151" s="48"/>
      <c r="D151" s="48"/>
    </row>
    <row r="152" spans="3:4" x14ac:dyDescent="0.25">
      <c r="C152" s="48"/>
      <c r="D152" s="48"/>
    </row>
    <row r="153" spans="3:4" x14ac:dyDescent="0.25">
      <c r="C153" s="48"/>
      <c r="D153" s="48"/>
    </row>
    <row r="154" spans="3:4" x14ac:dyDescent="0.25">
      <c r="C154" s="48"/>
      <c r="D154" s="48"/>
    </row>
    <row r="155" spans="3:4" x14ac:dyDescent="0.25">
      <c r="C155" s="48"/>
      <c r="D155" s="48"/>
    </row>
    <row r="156" spans="3:4" x14ac:dyDescent="0.25">
      <c r="C156" s="48"/>
      <c r="D156" s="48"/>
    </row>
    <row r="157" spans="3:4" x14ac:dyDescent="0.25">
      <c r="C157" s="48"/>
      <c r="D157" s="48"/>
    </row>
    <row r="158" spans="3:4" x14ac:dyDescent="0.25">
      <c r="C158" s="48"/>
      <c r="D158" s="48"/>
    </row>
    <row r="159" spans="3:4" x14ac:dyDescent="0.25">
      <c r="C159" s="48"/>
      <c r="D159" s="48"/>
    </row>
    <row r="160" spans="3:4" x14ac:dyDescent="0.25">
      <c r="C160" s="48"/>
      <c r="D160" s="48"/>
    </row>
    <row r="161" spans="3:4" x14ac:dyDescent="0.25">
      <c r="C161" s="48"/>
      <c r="D161" s="48"/>
    </row>
    <row r="162" spans="3:4" x14ac:dyDescent="0.25">
      <c r="C162" s="48"/>
      <c r="D162" s="48"/>
    </row>
    <row r="163" spans="3:4" x14ac:dyDescent="0.25">
      <c r="C163" s="48"/>
      <c r="D163" s="48"/>
    </row>
    <row r="164" spans="3:4" x14ac:dyDescent="0.25">
      <c r="C164" s="48"/>
      <c r="D164" s="48"/>
    </row>
    <row r="165" spans="3:4" x14ac:dyDescent="0.25">
      <c r="C165" s="48"/>
      <c r="D165" s="48"/>
    </row>
    <row r="166" spans="3:4" x14ac:dyDescent="0.25">
      <c r="C166" s="48"/>
      <c r="D166" s="48"/>
    </row>
    <row r="167" spans="3:4" x14ac:dyDescent="0.25">
      <c r="C167" s="48"/>
      <c r="D167" s="48"/>
    </row>
    <row r="168" spans="3:4" x14ac:dyDescent="0.25">
      <c r="C168" s="48"/>
      <c r="D168" s="48"/>
    </row>
    <row r="169" spans="3:4" x14ac:dyDescent="0.25">
      <c r="C169" s="48"/>
      <c r="D169" s="48"/>
    </row>
    <row r="170" spans="3:4" x14ac:dyDescent="0.25">
      <c r="C170" s="48"/>
      <c r="D170" s="48"/>
    </row>
    <row r="171" spans="3:4" x14ac:dyDescent="0.25">
      <c r="C171" s="48"/>
      <c r="D171" s="48"/>
    </row>
    <row r="172" spans="3:4" x14ac:dyDescent="0.25">
      <c r="C172" s="48"/>
      <c r="D172" s="48"/>
    </row>
    <row r="173" spans="3:4" x14ac:dyDescent="0.25">
      <c r="C173" s="48"/>
      <c r="D173" s="48"/>
    </row>
    <row r="174" spans="3:4" x14ac:dyDescent="0.25">
      <c r="C174" s="48"/>
      <c r="D174" s="48"/>
    </row>
    <row r="175" spans="3:4" x14ac:dyDescent="0.25">
      <c r="C175" s="48"/>
      <c r="D175" s="48"/>
    </row>
    <row r="176" spans="3:4" x14ac:dyDescent="0.25">
      <c r="C176" s="48"/>
      <c r="D176" s="48"/>
    </row>
    <row r="177" spans="3:4" x14ac:dyDescent="0.25">
      <c r="C177" s="48"/>
      <c r="D177" s="48"/>
    </row>
    <row r="178" spans="3:4" x14ac:dyDescent="0.25">
      <c r="C178" s="48"/>
      <c r="D178" s="48"/>
    </row>
    <row r="179" spans="3:4" x14ac:dyDescent="0.25">
      <c r="C179" s="48"/>
      <c r="D179" s="48"/>
    </row>
    <row r="180" spans="3:4" x14ac:dyDescent="0.25">
      <c r="C180" s="48"/>
      <c r="D180" s="48"/>
    </row>
    <row r="181" spans="3:4" x14ac:dyDescent="0.25">
      <c r="C181" s="48"/>
      <c r="D181" s="48"/>
    </row>
    <row r="182" spans="3:4" x14ac:dyDescent="0.25">
      <c r="C182" s="48"/>
      <c r="D182" s="48"/>
    </row>
    <row r="183" spans="3:4" x14ac:dyDescent="0.25">
      <c r="C183" s="48"/>
      <c r="D183" s="48"/>
    </row>
    <row r="184" spans="3:4" x14ac:dyDescent="0.25">
      <c r="C184" s="48"/>
      <c r="D184" s="48"/>
    </row>
    <row r="185" spans="3:4" x14ac:dyDescent="0.25">
      <c r="C185" s="48"/>
      <c r="D185" s="48"/>
    </row>
    <row r="186" spans="3:4" x14ac:dyDescent="0.25">
      <c r="C186" s="48"/>
      <c r="D186" s="48"/>
    </row>
    <row r="187" spans="3:4" x14ac:dyDescent="0.25">
      <c r="C187" s="48"/>
      <c r="D187" s="48"/>
    </row>
    <row r="188" spans="3:4" x14ac:dyDescent="0.25">
      <c r="C188" s="48"/>
      <c r="D188" s="48"/>
    </row>
    <row r="189" spans="3:4" x14ac:dyDescent="0.25">
      <c r="C189" s="48"/>
      <c r="D189" s="48"/>
    </row>
    <row r="190" spans="3:4" x14ac:dyDescent="0.25">
      <c r="C190" s="48"/>
      <c r="D190" s="48"/>
    </row>
    <row r="191" spans="3:4" x14ac:dyDescent="0.25">
      <c r="C191" s="48"/>
      <c r="D191" s="48"/>
    </row>
    <row r="192" spans="3:4" x14ac:dyDescent="0.25">
      <c r="C192" s="48"/>
      <c r="D192" s="48"/>
    </row>
    <row r="193" spans="3:4" x14ac:dyDescent="0.25">
      <c r="C193" s="48"/>
      <c r="D193" s="48"/>
    </row>
    <row r="194" spans="3:4" x14ac:dyDescent="0.25">
      <c r="C194" s="48"/>
      <c r="D194" s="48"/>
    </row>
    <row r="195" spans="3:4" x14ac:dyDescent="0.25">
      <c r="C195" s="48"/>
      <c r="D195" s="48"/>
    </row>
    <row r="196" spans="3:4" x14ac:dyDescent="0.25">
      <c r="C196" s="48"/>
      <c r="D196" s="48"/>
    </row>
    <row r="197" spans="3:4" x14ac:dyDescent="0.25">
      <c r="C197" s="48"/>
      <c r="D197" s="48"/>
    </row>
    <row r="198" spans="3:4" x14ac:dyDescent="0.25">
      <c r="C198" s="48"/>
      <c r="D198" s="48"/>
    </row>
    <row r="199" spans="3:4" x14ac:dyDescent="0.25">
      <c r="C199" s="48"/>
      <c r="D199" s="48"/>
    </row>
    <row r="200" spans="3:4" x14ac:dyDescent="0.25">
      <c r="C200" s="48"/>
      <c r="D200" s="48"/>
    </row>
    <row r="201" spans="3:4" x14ac:dyDescent="0.25">
      <c r="C201" s="48"/>
      <c r="D201" s="48"/>
    </row>
    <row r="202" spans="3:4" x14ac:dyDescent="0.25">
      <c r="C202" s="48"/>
      <c r="D202" s="48"/>
    </row>
    <row r="203" spans="3:4" x14ac:dyDescent="0.25">
      <c r="C203" s="48"/>
      <c r="D203" s="48"/>
    </row>
    <row r="204" spans="3:4" x14ac:dyDescent="0.25">
      <c r="C204" s="48"/>
      <c r="D204" s="48"/>
    </row>
    <row r="205" spans="3:4" x14ac:dyDescent="0.25">
      <c r="C205" s="48"/>
      <c r="D205" s="48"/>
    </row>
    <row r="206" spans="3:4" x14ac:dyDescent="0.25">
      <c r="C206" s="48"/>
      <c r="D206" s="48"/>
    </row>
    <row r="207" spans="3:4" x14ac:dyDescent="0.25">
      <c r="C207" s="48"/>
      <c r="D207" s="48"/>
    </row>
    <row r="208" spans="3:4" x14ac:dyDescent="0.25">
      <c r="C208" s="48"/>
      <c r="D208" s="48"/>
    </row>
    <row r="209" spans="3:4" x14ac:dyDescent="0.25">
      <c r="C209" s="48"/>
      <c r="D209" s="48"/>
    </row>
    <row r="210" spans="3:4" x14ac:dyDescent="0.25">
      <c r="C210" s="48"/>
      <c r="D210" s="48"/>
    </row>
    <row r="211" spans="3:4" x14ac:dyDescent="0.25">
      <c r="C211" s="48"/>
      <c r="D211" s="48"/>
    </row>
    <row r="212" spans="3:4" x14ac:dyDescent="0.25">
      <c r="C212" s="48"/>
      <c r="D212" s="48"/>
    </row>
    <row r="213" spans="3:4" x14ac:dyDescent="0.25">
      <c r="C213" s="48"/>
      <c r="D213" s="48"/>
    </row>
    <row r="214" spans="3:4" x14ac:dyDescent="0.25">
      <c r="C214" s="48"/>
      <c r="D214" s="48"/>
    </row>
    <row r="215" spans="3:4" x14ac:dyDescent="0.25">
      <c r="C215" s="48"/>
      <c r="D215" s="48"/>
    </row>
    <row r="216" spans="3:4" x14ac:dyDescent="0.25">
      <c r="C216" s="48"/>
      <c r="D216" s="48"/>
    </row>
    <row r="217" spans="3:4" x14ac:dyDescent="0.25">
      <c r="C217" s="48"/>
      <c r="D217" s="48"/>
    </row>
    <row r="218" spans="3:4" x14ac:dyDescent="0.25">
      <c r="C218" s="48"/>
      <c r="D218" s="48"/>
    </row>
    <row r="219" spans="3:4" x14ac:dyDescent="0.25">
      <c r="C219" s="48"/>
      <c r="D219" s="48"/>
    </row>
    <row r="220" spans="3:4" x14ac:dyDescent="0.25">
      <c r="C220" s="48"/>
      <c r="D220" s="48"/>
    </row>
    <row r="221" spans="3:4" x14ac:dyDescent="0.25">
      <c r="C221" s="48"/>
      <c r="D221" s="48"/>
    </row>
    <row r="222" spans="3:4" x14ac:dyDescent="0.25">
      <c r="C222" s="48"/>
      <c r="D222" s="48"/>
    </row>
    <row r="223" spans="3:4" x14ac:dyDescent="0.25">
      <c r="C223" s="48"/>
      <c r="D223" s="48"/>
    </row>
    <row r="224" spans="3:4" x14ac:dyDescent="0.25">
      <c r="C224" s="48"/>
      <c r="D224" s="48"/>
    </row>
    <row r="225" spans="3:4" x14ac:dyDescent="0.25">
      <c r="C225" s="48"/>
      <c r="D225" s="48"/>
    </row>
    <row r="226" spans="3:4" x14ac:dyDescent="0.25">
      <c r="C226" s="48"/>
      <c r="D226" s="48"/>
    </row>
    <row r="227" spans="3:4" x14ac:dyDescent="0.25">
      <c r="C227" s="48"/>
      <c r="D227" s="48"/>
    </row>
    <row r="228" spans="3:4" x14ac:dyDescent="0.25">
      <c r="C228" s="48"/>
      <c r="D228" s="48"/>
    </row>
    <row r="229" spans="3:4" x14ac:dyDescent="0.25">
      <c r="C229" s="48"/>
      <c r="D229" s="48"/>
    </row>
    <row r="230" spans="3:4" x14ac:dyDescent="0.25">
      <c r="C230" s="48"/>
      <c r="D230" s="48"/>
    </row>
    <row r="231" spans="3:4" x14ac:dyDescent="0.25">
      <c r="C231" s="48"/>
      <c r="D231" s="48"/>
    </row>
    <row r="232" spans="3:4" x14ac:dyDescent="0.25">
      <c r="C232" s="48"/>
      <c r="D232" s="48"/>
    </row>
    <row r="233" spans="3:4" x14ac:dyDescent="0.25">
      <c r="C233" s="48"/>
      <c r="D233" s="48"/>
    </row>
    <row r="234" spans="3:4" x14ac:dyDescent="0.25">
      <c r="C234" s="48"/>
      <c r="D234" s="48"/>
    </row>
    <row r="235" spans="3:4" x14ac:dyDescent="0.25">
      <c r="C235" s="48"/>
      <c r="D235" s="48"/>
    </row>
    <row r="236" spans="3:4" x14ac:dyDescent="0.25">
      <c r="C236" s="48"/>
      <c r="D236" s="48"/>
    </row>
    <row r="237" spans="3:4" x14ac:dyDescent="0.25">
      <c r="C237" s="48"/>
      <c r="D237" s="48"/>
    </row>
    <row r="238" spans="3:4" x14ac:dyDescent="0.25">
      <c r="C238" s="48"/>
      <c r="D238" s="48"/>
    </row>
    <row r="239" spans="3:4" x14ac:dyDescent="0.25">
      <c r="C239" s="48"/>
      <c r="D239" s="48"/>
    </row>
    <row r="240" spans="3:4" x14ac:dyDescent="0.25">
      <c r="C240" s="48"/>
      <c r="D240" s="48"/>
    </row>
    <row r="241" spans="3:4" x14ac:dyDescent="0.25">
      <c r="C241" s="48"/>
      <c r="D241" s="48"/>
    </row>
    <row r="242" spans="3:4" x14ac:dyDescent="0.25">
      <c r="C242" s="48"/>
      <c r="D242" s="48"/>
    </row>
    <row r="243" spans="3:4" x14ac:dyDescent="0.25">
      <c r="C243" s="48"/>
      <c r="D243" s="48"/>
    </row>
    <row r="244" spans="3:4" x14ac:dyDescent="0.25">
      <c r="C244" s="48"/>
      <c r="D244" s="48"/>
    </row>
    <row r="245" spans="3:4" x14ac:dyDescent="0.25">
      <c r="C245" s="48"/>
      <c r="D245" s="48"/>
    </row>
    <row r="246" spans="3:4" x14ac:dyDescent="0.25">
      <c r="C246" s="48"/>
      <c r="D246" s="48"/>
    </row>
    <row r="247" spans="3:4" x14ac:dyDescent="0.25">
      <c r="C247" s="48"/>
      <c r="D247" s="48"/>
    </row>
    <row r="248" spans="3:4" x14ac:dyDescent="0.25">
      <c r="C248" s="48"/>
      <c r="D248" s="48"/>
    </row>
    <row r="249" spans="3:4" x14ac:dyDescent="0.25">
      <c r="C249" s="48"/>
      <c r="D249" s="48"/>
    </row>
    <row r="250" spans="3:4" x14ac:dyDescent="0.25">
      <c r="C250" s="48"/>
      <c r="D250" s="48"/>
    </row>
    <row r="251" spans="3:4" x14ac:dyDescent="0.25">
      <c r="C251" s="48"/>
      <c r="D251" s="48"/>
    </row>
    <row r="252" spans="3:4" x14ac:dyDescent="0.25">
      <c r="C252" s="48"/>
      <c r="D252" s="48"/>
    </row>
    <row r="253" spans="3:4" x14ac:dyDescent="0.25">
      <c r="C253" s="48"/>
      <c r="D253" s="48"/>
    </row>
    <row r="254" spans="3:4" x14ac:dyDescent="0.25">
      <c r="C254" s="48"/>
      <c r="D254" s="48"/>
    </row>
    <row r="255" spans="3:4" x14ac:dyDescent="0.25">
      <c r="C255" s="48"/>
      <c r="D255" s="48"/>
    </row>
    <row r="256" spans="3:4" x14ac:dyDescent="0.25">
      <c r="C256" s="48"/>
      <c r="D256" s="48"/>
    </row>
    <row r="257" spans="3:4" x14ac:dyDescent="0.25">
      <c r="C257" s="48"/>
      <c r="D257" s="48"/>
    </row>
    <row r="258" spans="3:4" x14ac:dyDescent="0.25">
      <c r="C258" s="48"/>
      <c r="D258" s="48"/>
    </row>
    <row r="259" spans="3:4" x14ac:dyDescent="0.25">
      <c r="C259" s="48"/>
      <c r="D259" s="48"/>
    </row>
    <row r="260" spans="3:4" x14ac:dyDescent="0.25">
      <c r="C260" s="48"/>
      <c r="D260" s="48"/>
    </row>
    <row r="261" spans="3:4" x14ac:dyDescent="0.25">
      <c r="C261" s="48"/>
      <c r="D261" s="48"/>
    </row>
    <row r="262" spans="3:4" x14ac:dyDescent="0.25">
      <c r="C262" s="48"/>
      <c r="D262" s="48"/>
    </row>
    <row r="263" spans="3:4" x14ac:dyDescent="0.25">
      <c r="C263" s="48"/>
      <c r="D263" s="48"/>
    </row>
    <row r="264" spans="3:4" x14ac:dyDescent="0.25">
      <c r="C264" s="48"/>
      <c r="D264" s="48"/>
    </row>
    <row r="265" spans="3:4" x14ac:dyDescent="0.25">
      <c r="C265" s="48"/>
      <c r="D265" s="48"/>
    </row>
    <row r="266" spans="3:4" x14ac:dyDescent="0.25">
      <c r="C266" s="48"/>
      <c r="D266" s="48"/>
    </row>
    <row r="267" spans="3:4" x14ac:dyDescent="0.25">
      <c r="C267" s="48"/>
      <c r="D267" s="48"/>
    </row>
    <row r="268" spans="3:4" x14ac:dyDescent="0.25">
      <c r="C268" s="48"/>
      <c r="D268" s="48"/>
    </row>
    <row r="269" spans="3:4" x14ac:dyDescent="0.25">
      <c r="C269" s="48"/>
      <c r="D269" s="48"/>
    </row>
    <row r="270" spans="3:4" x14ac:dyDescent="0.25">
      <c r="C270" s="48"/>
      <c r="D270" s="48"/>
    </row>
    <row r="271" spans="3:4" x14ac:dyDescent="0.25">
      <c r="C271" s="48"/>
      <c r="D271" s="48"/>
    </row>
    <row r="272" spans="3:4" x14ac:dyDescent="0.25">
      <c r="C272" s="48"/>
      <c r="D272" s="48"/>
    </row>
    <row r="273" spans="3:4" x14ac:dyDescent="0.25">
      <c r="C273" s="48"/>
      <c r="D273" s="48"/>
    </row>
    <row r="274" spans="3:4" x14ac:dyDescent="0.25">
      <c r="C274" s="48"/>
      <c r="D274" s="48"/>
    </row>
    <row r="275" spans="3:4" x14ac:dyDescent="0.25">
      <c r="C275" s="48"/>
      <c r="D275" s="48"/>
    </row>
    <row r="276" spans="3:4" x14ac:dyDescent="0.25">
      <c r="C276" s="48"/>
      <c r="D276" s="48"/>
    </row>
    <row r="277" spans="3:4" x14ac:dyDescent="0.25">
      <c r="C277" s="48"/>
      <c r="D277" s="48"/>
    </row>
    <row r="278" spans="3:4" x14ac:dyDescent="0.25">
      <c r="C278" s="48"/>
      <c r="D278" s="48"/>
    </row>
    <row r="279" spans="3:4" x14ac:dyDescent="0.25">
      <c r="C279" s="48"/>
      <c r="D279" s="48"/>
    </row>
    <row r="280" spans="3:4" x14ac:dyDescent="0.25">
      <c r="C280" s="48"/>
      <c r="D280" s="48"/>
    </row>
    <row r="281" spans="3:4" x14ac:dyDescent="0.25">
      <c r="C281" s="48"/>
      <c r="D281" s="48"/>
    </row>
    <row r="282" spans="3:4" x14ac:dyDescent="0.25">
      <c r="C282" s="48"/>
      <c r="D282" s="48"/>
    </row>
    <row r="283" spans="3:4" x14ac:dyDescent="0.25">
      <c r="C283" s="48"/>
      <c r="D283" s="48"/>
    </row>
    <row r="284" spans="3:4" x14ac:dyDescent="0.25">
      <c r="C284" s="48"/>
      <c r="D284" s="48"/>
    </row>
    <row r="285" spans="3:4" x14ac:dyDescent="0.25">
      <c r="C285" s="48"/>
      <c r="D285" s="48"/>
    </row>
    <row r="286" spans="3:4" x14ac:dyDescent="0.25">
      <c r="C286" s="48"/>
      <c r="D286" s="48"/>
    </row>
    <row r="287" spans="3:4" x14ac:dyDescent="0.25">
      <c r="C287" s="48"/>
      <c r="D287" s="48"/>
    </row>
    <row r="288" spans="3:4" x14ac:dyDescent="0.25">
      <c r="C288" s="48"/>
      <c r="D288" s="48"/>
    </row>
    <row r="289" spans="3:4" x14ac:dyDescent="0.25">
      <c r="C289" s="48"/>
      <c r="D289" s="48"/>
    </row>
    <row r="290" spans="3:4" x14ac:dyDescent="0.25">
      <c r="C290" s="48"/>
      <c r="D290" s="48"/>
    </row>
    <row r="291" spans="3:4" x14ac:dyDescent="0.25">
      <c r="C291" s="48"/>
      <c r="D291" s="48"/>
    </row>
    <row r="292" spans="3:4" x14ac:dyDescent="0.25">
      <c r="C292" s="48"/>
      <c r="D292" s="48"/>
    </row>
    <row r="293" spans="3:4" x14ac:dyDescent="0.25">
      <c r="C293" s="48"/>
      <c r="D293" s="48"/>
    </row>
    <row r="294" spans="3:4" x14ac:dyDescent="0.25">
      <c r="C294" s="48"/>
      <c r="D294" s="48"/>
    </row>
    <row r="295" spans="3:4" x14ac:dyDescent="0.25">
      <c r="C295" s="48"/>
      <c r="D295" s="48"/>
    </row>
    <row r="296" spans="3:4" x14ac:dyDescent="0.25">
      <c r="C296" s="48"/>
      <c r="D296" s="48"/>
    </row>
    <row r="297" spans="3:4" x14ac:dyDescent="0.25">
      <c r="C297" s="48"/>
      <c r="D297" s="48"/>
    </row>
    <row r="298" spans="3:4" x14ac:dyDescent="0.25">
      <c r="C298" s="48"/>
      <c r="D298" s="48"/>
    </row>
    <row r="299" spans="3:4" x14ac:dyDescent="0.25">
      <c r="C299" s="48"/>
      <c r="D299" s="48"/>
    </row>
    <row r="300" spans="3:4" x14ac:dyDescent="0.25">
      <c r="C300" s="48"/>
      <c r="D300" s="48"/>
    </row>
    <row r="301" spans="3:4" x14ac:dyDescent="0.25">
      <c r="C301" s="48"/>
      <c r="D301" s="48"/>
    </row>
    <row r="302" spans="3:4" x14ac:dyDescent="0.25">
      <c r="C302" s="48"/>
      <c r="D302" s="48"/>
    </row>
    <row r="303" spans="3:4" x14ac:dyDescent="0.25">
      <c r="C303" s="48"/>
      <c r="D303" s="48"/>
    </row>
    <row r="304" spans="3:4" x14ac:dyDescent="0.25">
      <c r="C304" s="48"/>
      <c r="D304" s="48"/>
    </row>
    <row r="305" spans="3:4" x14ac:dyDescent="0.25">
      <c r="C305" s="48"/>
      <c r="D305" s="48"/>
    </row>
    <row r="306" spans="3:4" x14ac:dyDescent="0.25">
      <c r="C306" s="48"/>
      <c r="D306" s="48"/>
    </row>
    <row r="307" spans="3:4" x14ac:dyDescent="0.25">
      <c r="C307" s="48"/>
      <c r="D307" s="48"/>
    </row>
    <row r="308" spans="3:4" x14ac:dyDescent="0.25">
      <c r="C308" s="48"/>
      <c r="D308" s="48"/>
    </row>
    <row r="309" spans="3:4" x14ac:dyDescent="0.25">
      <c r="C309" s="48"/>
      <c r="D309" s="48"/>
    </row>
    <row r="310" spans="3:4" x14ac:dyDescent="0.25">
      <c r="C310" s="48"/>
      <c r="D310" s="48"/>
    </row>
    <row r="311" spans="3:4" x14ac:dyDescent="0.25">
      <c r="C311" s="48"/>
      <c r="D311" s="48"/>
    </row>
    <row r="312" spans="3:4" x14ac:dyDescent="0.25">
      <c r="C312" s="48"/>
      <c r="D312" s="48"/>
    </row>
    <row r="313" spans="3:4" x14ac:dyDescent="0.25">
      <c r="C313" s="48"/>
      <c r="D313" s="48"/>
    </row>
    <row r="314" spans="3:4" x14ac:dyDescent="0.25">
      <c r="C314" s="48"/>
      <c r="D314" s="48"/>
    </row>
    <row r="315" spans="3:4" x14ac:dyDescent="0.25">
      <c r="C315" s="48"/>
      <c r="D315" s="48"/>
    </row>
    <row r="316" spans="3:4" x14ac:dyDescent="0.25">
      <c r="C316" s="48"/>
      <c r="D316" s="48"/>
    </row>
    <row r="317" spans="3:4" x14ac:dyDescent="0.25">
      <c r="C317" s="48"/>
      <c r="D317" s="48"/>
    </row>
    <row r="318" spans="3:4" x14ac:dyDescent="0.25">
      <c r="C318" s="48"/>
      <c r="D318" s="48"/>
    </row>
    <row r="319" spans="3:4" x14ac:dyDescent="0.25">
      <c r="C319" s="48"/>
      <c r="D319" s="48"/>
    </row>
    <row r="320" spans="3:4" x14ac:dyDescent="0.25">
      <c r="C320" s="48"/>
      <c r="D320" s="48"/>
    </row>
    <row r="321" spans="3:4" x14ac:dyDescent="0.25">
      <c r="C321" s="48"/>
      <c r="D321" s="48"/>
    </row>
    <row r="322" spans="3:4" x14ac:dyDescent="0.25">
      <c r="C322" s="48"/>
      <c r="D322" s="48"/>
    </row>
    <row r="323" spans="3:4" x14ac:dyDescent="0.25">
      <c r="C323" s="48"/>
      <c r="D323" s="48"/>
    </row>
    <row r="324" spans="3:4" x14ac:dyDescent="0.25">
      <c r="C324" s="48"/>
      <c r="D324" s="48"/>
    </row>
    <row r="325" spans="3:4" x14ac:dyDescent="0.25">
      <c r="C325" s="48"/>
      <c r="D325" s="48"/>
    </row>
    <row r="326" spans="3:4" x14ac:dyDescent="0.25">
      <c r="C326" s="48"/>
      <c r="D326" s="48"/>
    </row>
    <row r="327" spans="3:4" x14ac:dyDescent="0.25">
      <c r="C327" s="48"/>
      <c r="D327" s="48"/>
    </row>
    <row r="328" spans="3:4" x14ac:dyDescent="0.25">
      <c r="C328" s="48"/>
      <c r="D328" s="48"/>
    </row>
    <row r="329" spans="3:4" x14ac:dyDescent="0.25">
      <c r="C329" s="48"/>
      <c r="D329" s="48"/>
    </row>
    <row r="330" spans="3:4" x14ac:dyDescent="0.25">
      <c r="C330" s="48"/>
      <c r="D330" s="48"/>
    </row>
    <row r="331" spans="3:4" x14ac:dyDescent="0.25">
      <c r="C331" s="48"/>
      <c r="D331" s="48"/>
    </row>
    <row r="332" spans="3:4" x14ac:dyDescent="0.25">
      <c r="C332" s="48"/>
      <c r="D332" s="48"/>
    </row>
    <row r="333" spans="3:4" x14ac:dyDescent="0.25">
      <c r="C333" s="48"/>
      <c r="D333" s="48"/>
    </row>
    <row r="334" spans="3:4" x14ac:dyDescent="0.25">
      <c r="C334" s="48"/>
      <c r="D334" s="48"/>
    </row>
    <row r="335" spans="3:4" x14ac:dyDescent="0.25">
      <c r="C335" s="48"/>
      <c r="D335" s="48"/>
    </row>
    <row r="336" spans="3:4" x14ac:dyDescent="0.25">
      <c r="C336" s="48"/>
      <c r="D336" s="48"/>
    </row>
    <row r="337" spans="3:4" x14ac:dyDescent="0.25">
      <c r="C337" s="48"/>
      <c r="D337" s="48"/>
    </row>
    <row r="338" spans="3:4" x14ac:dyDescent="0.25">
      <c r="C338" s="48"/>
      <c r="D338" s="48"/>
    </row>
    <row r="339" spans="3:4" x14ac:dyDescent="0.25">
      <c r="C339" s="48"/>
      <c r="D339" s="48"/>
    </row>
    <row r="340" spans="3:4" x14ac:dyDescent="0.25">
      <c r="C340" s="48"/>
      <c r="D340" s="48"/>
    </row>
    <row r="341" spans="3:4" x14ac:dyDescent="0.25">
      <c r="C341" s="48"/>
      <c r="D341" s="48"/>
    </row>
    <row r="342" spans="3:4" x14ac:dyDescent="0.25">
      <c r="C342" s="48"/>
      <c r="D342" s="48"/>
    </row>
    <row r="343" spans="3:4" x14ac:dyDescent="0.25">
      <c r="C343" s="48"/>
      <c r="D343" s="48"/>
    </row>
    <row r="344" spans="3:4" x14ac:dyDescent="0.25">
      <c r="C344" s="48"/>
      <c r="D344" s="48"/>
    </row>
    <row r="345" spans="3:4" x14ac:dyDescent="0.25">
      <c r="C345" s="48"/>
      <c r="D345" s="48"/>
    </row>
    <row r="346" spans="3:4" x14ac:dyDescent="0.25">
      <c r="C346" s="48"/>
      <c r="D346" s="48"/>
    </row>
    <row r="347" spans="3:4" x14ac:dyDescent="0.25">
      <c r="C347" s="48"/>
      <c r="D347" s="48"/>
    </row>
    <row r="348" spans="3:4" x14ac:dyDescent="0.25">
      <c r="C348" s="48"/>
      <c r="D348" s="48"/>
    </row>
    <row r="349" spans="3:4" x14ac:dyDescent="0.25">
      <c r="C349" s="48"/>
      <c r="D349" s="48"/>
    </row>
    <row r="350" spans="3:4" x14ac:dyDescent="0.25">
      <c r="C350" s="48"/>
      <c r="D350" s="48"/>
    </row>
    <row r="351" spans="3:4" x14ac:dyDescent="0.25">
      <c r="C351" s="48"/>
      <c r="D351" s="48"/>
    </row>
    <row r="352" spans="3:4" x14ac:dyDescent="0.25">
      <c r="C352" s="48"/>
      <c r="D352" s="48"/>
    </row>
    <row r="353" spans="3:4" x14ac:dyDescent="0.25">
      <c r="C353" s="48"/>
      <c r="D353" s="48"/>
    </row>
    <row r="354" spans="3:4" x14ac:dyDescent="0.25">
      <c r="C354" s="48"/>
      <c r="D354" s="48"/>
    </row>
    <row r="355" spans="3:4" x14ac:dyDescent="0.25">
      <c r="C355" s="48"/>
      <c r="D355" s="48"/>
    </row>
    <row r="356" spans="3:4" x14ac:dyDescent="0.25">
      <c r="C356" s="48"/>
      <c r="D356" s="48"/>
    </row>
    <row r="357" spans="3:4" x14ac:dyDescent="0.25">
      <c r="C357" s="48"/>
      <c r="D357" s="48"/>
    </row>
    <row r="358" spans="3:4" x14ac:dyDescent="0.25">
      <c r="C358" s="48"/>
      <c r="D358" s="48"/>
    </row>
    <row r="359" spans="3:4" x14ac:dyDescent="0.25">
      <c r="C359" s="48"/>
      <c r="D359" s="48"/>
    </row>
    <row r="360" spans="3:4" x14ac:dyDescent="0.25">
      <c r="C360" s="48"/>
      <c r="D360" s="48"/>
    </row>
    <row r="361" spans="3:4" x14ac:dyDescent="0.25">
      <c r="C361" s="48"/>
      <c r="D361" s="48"/>
    </row>
    <row r="362" spans="3:4" x14ac:dyDescent="0.25">
      <c r="C362" s="48"/>
      <c r="D362" s="48"/>
    </row>
    <row r="363" spans="3:4" x14ac:dyDescent="0.25">
      <c r="C363" s="48"/>
      <c r="D363" s="48"/>
    </row>
    <row r="364" spans="3:4" x14ac:dyDescent="0.25">
      <c r="C364" s="48"/>
      <c r="D364" s="48"/>
    </row>
    <row r="365" spans="3:4" x14ac:dyDescent="0.25">
      <c r="C365" s="48"/>
      <c r="D365" s="48"/>
    </row>
    <row r="366" spans="3:4" x14ac:dyDescent="0.25">
      <c r="C366" s="48"/>
      <c r="D366" s="48"/>
    </row>
    <row r="367" spans="3:4" x14ac:dyDescent="0.25">
      <c r="C367" s="48"/>
      <c r="D367" s="48"/>
    </row>
    <row r="368" spans="3:4" x14ac:dyDescent="0.25">
      <c r="C368" s="48"/>
      <c r="D368" s="48"/>
    </row>
    <row r="369" spans="3:4" x14ac:dyDescent="0.25">
      <c r="C369" s="48"/>
      <c r="D369" s="48"/>
    </row>
    <row r="370" spans="3:4" x14ac:dyDescent="0.25">
      <c r="C370" s="48"/>
      <c r="D370" s="48"/>
    </row>
    <row r="371" spans="3:4" x14ac:dyDescent="0.25">
      <c r="C371" s="48"/>
      <c r="D371" s="48"/>
    </row>
    <row r="372" spans="3:4" x14ac:dyDescent="0.25">
      <c r="C372" s="48"/>
      <c r="D372" s="48"/>
    </row>
    <row r="373" spans="3:4" x14ac:dyDescent="0.25">
      <c r="C373" s="48"/>
      <c r="D373" s="48"/>
    </row>
    <row r="374" spans="3:4" x14ac:dyDescent="0.25">
      <c r="C374" s="48"/>
      <c r="D374" s="48"/>
    </row>
    <row r="375" spans="3:4" x14ac:dyDescent="0.25">
      <c r="C375" s="48"/>
      <c r="D375" s="48"/>
    </row>
    <row r="376" spans="3:4" x14ac:dyDescent="0.25">
      <c r="C376" s="48"/>
      <c r="D376" s="48"/>
    </row>
    <row r="377" spans="3:4" x14ac:dyDescent="0.25">
      <c r="C377" s="48"/>
      <c r="D377" s="48"/>
    </row>
    <row r="378" spans="3:4" x14ac:dyDescent="0.25">
      <c r="C378" s="48"/>
      <c r="D378" s="48"/>
    </row>
    <row r="379" spans="3:4" x14ac:dyDescent="0.25">
      <c r="C379" s="48"/>
      <c r="D379" s="48"/>
    </row>
    <row r="380" spans="3:4" x14ac:dyDescent="0.25">
      <c r="C380" s="48"/>
      <c r="D380" s="48"/>
    </row>
    <row r="381" spans="3:4" x14ac:dyDescent="0.25">
      <c r="C381" s="48"/>
      <c r="D381" s="48"/>
    </row>
    <row r="382" spans="3:4" x14ac:dyDescent="0.25">
      <c r="C382" s="48"/>
      <c r="D382" s="48"/>
    </row>
    <row r="383" spans="3:4" x14ac:dyDescent="0.25">
      <c r="C383" s="48"/>
      <c r="D383" s="48"/>
    </row>
    <row r="384" spans="3:4" x14ac:dyDescent="0.25">
      <c r="C384" s="48"/>
      <c r="D384" s="48"/>
    </row>
    <row r="385" spans="3:4" x14ac:dyDescent="0.25">
      <c r="C385" s="48"/>
      <c r="D385" s="48"/>
    </row>
    <row r="386" spans="3:4" x14ac:dyDescent="0.25">
      <c r="C386" s="48"/>
      <c r="D386" s="48"/>
    </row>
    <row r="387" spans="3:4" x14ac:dyDescent="0.25">
      <c r="C387" s="48"/>
      <c r="D387" s="48"/>
    </row>
    <row r="388" spans="3:4" x14ac:dyDescent="0.25">
      <c r="C388" s="48"/>
      <c r="D388" s="48"/>
    </row>
    <row r="389" spans="3:4" x14ac:dyDescent="0.25">
      <c r="C389" s="48"/>
      <c r="D389" s="48"/>
    </row>
    <row r="390" spans="3:4" x14ac:dyDescent="0.25">
      <c r="C390" s="48"/>
      <c r="D390" s="48"/>
    </row>
    <row r="391" spans="3:4" x14ac:dyDescent="0.25">
      <c r="C391" s="48"/>
      <c r="D391" s="48"/>
    </row>
    <row r="392" spans="3:4" x14ac:dyDescent="0.25">
      <c r="C392" s="48"/>
      <c r="D392" s="48"/>
    </row>
    <row r="393" spans="3:4" x14ac:dyDescent="0.25">
      <c r="C393" s="48"/>
      <c r="D393" s="48"/>
    </row>
    <row r="394" spans="3:4" x14ac:dyDescent="0.25">
      <c r="C394" s="48"/>
      <c r="D394" s="48"/>
    </row>
    <row r="395" spans="3:4" x14ac:dyDescent="0.25">
      <c r="C395" s="48"/>
      <c r="D395" s="48"/>
    </row>
    <row r="396" spans="3:4" x14ac:dyDescent="0.25">
      <c r="C396" s="48"/>
      <c r="D396" s="48"/>
    </row>
    <row r="397" spans="3:4" x14ac:dyDescent="0.25">
      <c r="C397" s="48"/>
      <c r="D397" s="48"/>
    </row>
    <row r="398" spans="3:4" x14ac:dyDescent="0.25">
      <c r="C398" s="48"/>
      <c r="D398" s="48"/>
    </row>
    <row r="399" spans="3:4" x14ac:dyDescent="0.25">
      <c r="C399" s="48"/>
      <c r="D399" s="48"/>
    </row>
    <row r="400" spans="3:4" x14ac:dyDescent="0.25">
      <c r="C400" s="48"/>
      <c r="D400" s="48"/>
    </row>
    <row r="401" spans="3:4" x14ac:dyDescent="0.25">
      <c r="C401" s="48"/>
      <c r="D401" s="48"/>
    </row>
    <row r="402" spans="3:4" x14ac:dyDescent="0.25">
      <c r="C402" s="48"/>
      <c r="D402" s="48"/>
    </row>
    <row r="403" spans="3:4" x14ac:dyDescent="0.25">
      <c r="C403" s="48"/>
      <c r="D403" s="48"/>
    </row>
    <row r="404" spans="3:4" x14ac:dyDescent="0.25">
      <c r="C404" s="48"/>
      <c r="D404" s="48"/>
    </row>
    <row r="405" spans="3:4" x14ac:dyDescent="0.25">
      <c r="C405" s="48"/>
      <c r="D405" s="48"/>
    </row>
    <row r="406" spans="3:4" x14ac:dyDescent="0.25">
      <c r="C406" s="48"/>
      <c r="D406" s="48"/>
    </row>
    <row r="407" spans="3:4" x14ac:dyDescent="0.25">
      <c r="C407" s="48"/>
      <c r="D407" s="48"/>
    </row>
    <row r="408" spans="3:4" x14ac:dyDescent="0.25">
      <c r="C408" s="48"/>
      <c r="D408" s="48"/>
    </row>
    <row r="409" spans="3:4" x14ac:dyDescent="0.25">
      <c r="C409" s="48"/>
      <c r="D409" s="48"/>
    </row>
    <row r="410" spans="3:4" x14ac:dyDescent="0.25">
      <c r="C410" s="48"/>
      <c r="D410" s="48"/>
    </row>
    <row r="411" spans="3:4" x14ac:dyDescent="0.25">
      <c r="C411" s="48"/>
      <c r="D411" s="48"/>
    </row>
    <row r="412" spans="3:4" x14ac:dyDescent="0.25">
      <c r="C412" s="48"/>
      <c r="D412" s="48"/>
    </row>
    <row r="413" spans="3:4" x14ac:dyDescent="0.25">
      <c r="C413" s="48"/>
      <c r="D413" s="48"/>
    </row>
    <row r="414" spans="3:4" x14ac:dyDescent="0.25">
      <c r="C414" s="48"/>
      <c r="D414" s="48"/>
    </row>
    <row r="415" spans="3:4" x14ac:dyDescent="0.25">
      <c r="C415" s="48"/>
      <c r="D415" s="48"/>
    </row>
    <row r="416" spans="3:4" x14ac:dyDescent="0.25">
      <c r="C416" s="48"/>
      <c r="D416" s="48"/>
    </row>
    <row r="417" spans="3:4" x14ac:dyDescent="0.25">
      <c r="C417" s="48"/>
      <c r="D417" s="48"/>
    </row>
    <row r="418" spans="3:4" x14ac:dyDescent="0.25">
      <c r="C418" s="48"/>
      <c r="D418" s="48"/>
    </row>
    <row r="419" spans="3:4" x14ac:dyDescent="0.25">
      <c r="C419" s="48"/>
      <c r="D419" s="48"/>
    </row>
    <row r="420" spans="3:4" x14ac:dyDescent="0.25">
      <c r="C420" s="48"/>
      <c r="D420" s="48"/>
    </row>
    <row r="421" spans="3:4" x14ac:dyDescent="0.25">
      <c r="C421" s="48"/>
      <c r="D421" s="48"/>
    </row>
    <row r="422" spans="3:4" x14ac:dyDescent="0.25">
      <c r="C422" s="48"/>
      <c r="D422" s="48"/>
    </row>
    <row r="423" spans="3:4" x14ac:dyDescent="0.25">
      <c r="C423" s="48"/>
      <c r="D423" s="48"/>
    </row>
    <row r="424" spans="3:4" x14ac:dyDescent="0.25">
      <c r="C424" s="48"/>
      <c r="D424" s="48"/>
    </row>
    <row r="425" spans="3:4" x14ac:dyDescent="0.25">
      <c r="C425" s="48"/>
      <c r="D425" s="48"/>
    </row>
    <row r="426" spans="3:4" x14ac:dyDescent="0.25">
      <c r="C426" s="48"/>
      <c r="D426" s="48"/>
    </row>
    <row r="427" spans="3:4" x14ac:dyDescent="0.25">
      <c r="C427" s="48"/>
      <c r="D427" s="48"/>
    </row>
    <row r="428" spans="3:4" x14ac:dyDescent="0.25">
      <c r="C428" s="48"/>
      <c r="D428" s="48"/>
    </row>
    <row r="429" spans="3:4" x14ac:dyDescent="0.25">
      <c r="C429" s="48"/>
      <c r="D429" s="48"/>
    </row>
    <row r="430" spans="3:4" x14ac:dyDescent="0.25">
      <c r="C430" s="48"/>
      <c r="D430" s="48"/>
    </row>
    <row r="431" spans="3:4" x14ac:dyDescent="0.25">
      <c r="C431" s="48"/>
      <c r="D431" s="48"/>
    </row>
    <row r="432" spans="3:4" x14ac:dyDescent="0.25">
      <c r="C432" s="48"/>
      <c r="D432" s="48"/>
    </row>
    <row r="433" spans="3:4" x14ac:dyDescent="0.25">
      <c r="C433" s="48"/>
      <c r="D433" s="48"/>
    </row>
    <row r="434" spans="3:4" x14ac:dyDescent="0.25">
      <c r="C434" s="48"/>
      <c r="D434" s="48"/>
    </row>
    <row r="435" spans="3:4" x14ac:dyDescent="0.25">
      <c r="C435" s="48"/>
      <c r="D435" s="48"/>
    </row>
    <row r="436" spans="3:4" x14ac:dyDescent="0.25">
      <c r="C436" s="48"/>
      <c r="D436" s="48"/>
    </row>
    <row r="437" spans="3:4" x14ac:dyDescent="0.25">
      <c r="C437" s="48"/>
      <c r="D437" s="48"/>
    </row>
    <row r="438" spans="3:4" x14ac:dyDescent="0.25">
      <c r="C438" s="48"/>
      <c r="D438" s="48"/>
    </row>
    <row r="439" spans="3:4" x14ac:dyDescent="0.25">
      <c r="C439" s="48"/>
      <c r="D439" s="48"/>
    </row>
    <row r="440" spans="3:4" x14ac:dyDescent="0.25">
      <c r="C440" s="48"/>
      <c r="D440" s="48"/>
    </row>
    <row r="441" spans="3:4" x14ac:dyDescent="0.25">
      <c r="C441" s="48"/>
      <c r="D441" s="48"/>
    </row>
    <row r="442" spans="3:4" x14ac:dyDescent="0.25">
      <c r="C442" s="48"/>
      <c r="D442" s="48"/>
    </row>
    <row r="443" spans="3:4" x14ac:dyDescent="0.25">
      <c r="C443" s="48"/>
      <c r="D443" s="48"/>
    </row>
    <row r="444" spans="3:4" x14ac:dyDescent="0.25">
      <c r="C444" s="48"/>
      <c r="D444" s="48"/>
    </row>
    <row r="445" spans="3:4" x14ac:dyDescent="0.25">
      <c r="C445" s="48"/>
      <c r="D445" s="48"/>
    </row>
    <row r="446" spans="3:4" x14ac:dyDescent="0.25">
      <c r="C446" s="48"/>
      <c r="D446" s="48"/>
    </row>
    <row r="447" spans="3:4" x14ac:dyDescent="0.25">
      <c r="C447" s="48"/>
      <c r="D447" s="48"/>
    </row>
    <row r="448" spans="3:4" x14ac:dyDescent="0.25">
      <c r="C448" s="48"/>
      <c r="D448" s="48"/>
    </row>
    <row r="449" spans="3:4" x14ac:dyDescent="0.25">
      <c r="C449" s="48"/>
      <c r="D449" s="48"/>
    </row>
    <row r="450" spans="3:4" x14ac:dyDescent="0.25">
      <c r="C450" s="48"/>
      <c r="D450" s="48"/>
    </row>
    <row r="451" spans="3:4" x14ac:dyDescent="0.25">
      <c r="C451" s="48"/>
      <c r="D451" s="48"/>
    </row>
    <row r="452" spans="3:4" x14ac:dyDescent="0.25">
      <c r="C452" s="48"/>
      <c r="D452" s="48"/>
    </row>
    <row r="453" spans="3:4" x14ac:dyDescent="0.25">
      <c r="C453" s="48"/>
      <c r="D453" s="48"/>
    </row>
    <row r="454" spans="3:4" x14ac:dyDescent="0.25">
      <c r="C454" s="48"/>
      <c r="D454" s="48"/>
    </row>
    <row r="455" spans="3:4" x14ac:dyDescent="0.25">
      <c r="C455" s="48"/>
      <c r="D455" s="48"/>
    </row>
    <row r="456" spans="3:4" x14ac:dyDescent="0.25">
      <c r="C456" s="48"/>
      <c r="D456" s="48"/>
    </row>
    <row r="457" spans="3:4" x14ac:dyDescent="0.25">
      <c r="C457" s="48"/>
      <c r="D457" s="48"/>
    </row>
    <row r="458" spans="3:4" x14ac:dyDescent="0.25">
      <c r="C458" s="48"/>
      <c r="D458" s="48"/>
    </row>
    <row r="459" spans="3:4" x14ac:dyDescent="0.25">
      <c r="C459" s="48"/>
      <c r="D459" s="48"/>
    </row>
    <row r="460" spans="3:4" x14ac:dyDescent="0.25">
      <c r="C460" s="48"/>
      <c r="D460" s="48"/>
    </row>
    <row r="461" spans="3:4" x14ac:dyDescent="0.25">
      <c r="C461" s="48"/>
      <c r="D461" s="48"/>
    </row>
    <row r="462" spans="3:4" x14ac:dyDescent="0.25">
      <c r="C462" s="48"/>
      <c r="D462" s="48"/>
    </row>
    <row r="463" spans="3:4" x14ac:dyDescent="0.25">
      <c r="C463" s="48"/>
      <c r="D463" s="48"/>
    </row>
    <row r="464" spans="3:4" x14ac:dyDescent="0.25">
      <c r="C464" s="48"/>
      <c r="D464" s="48"/>
    </row>
    <row r="465" spans="3:4" x14ac:dyDescent="0.25">
      <c r="C465" s="48"/>
      <c r="D465" s="48"/>
    </row>
    <row r="466" spans="3:4" x14ac:dyDescent="0.25">
      <c r="C466" s="48"/>
      <c r="D466" s="48"/>
    </row>
    <row r="467" spans="3:4" x14ac:dyDescent="0.25">
      <c r="C467" s="48"/>
      <c r="D467" s="48"/>
    </row>
    <row r="468" spans="3:4" x14ac:dyDescent="0.25">
      <c r="C468" s="48"/>
      <c r="D468" s="48"/>
    </row>
    <row r="469" spans="3:4" x14ac:dyDescent="0.25">
      <c r="C469" s="48"/>
      <c r="D469" s="48"/>
    </row>
    <row r="470" spans="3:4" x14ac:dyDescent="0.25">
      <c r="C470" s="48"/>
      <c r="D470" s="48"/>
    </row>
    <row r="471" spans="3:4" x14ac:dyDescent="0.25">
      <c r="C471" s="48"/>
      <c r="D471" s="48"/>
    </row>
    <row r="472" spans="3:4" x14ac:dyDescent="0.25">
      <c r="C472" s="48"/>
      <c r="D472" s="48"/>
    </row>
  </sheetData>
  <protectedRanges>
    <protectedRange sqref="O13 O10:O11" name="Range4_2_1_1"/>
    <protectedRange sqref="R10:R11 R13 U13 X13 AA13 AD13" name="Range4_1_1_1_1"/>
    <protectedRange sqref="AJ11:AK11" name="Range4_7_2_1_1"/>
    <protectedRange sqref="AO10:AO11 AN13:AO13 AN10" name="Range4_9_2_1_1"/>
    <protectedRange sqref="BJ13 BJ11" name="Range5_6_2_1_1"/>
    <protectedRange sqref="CA13:CB13 CA11:CB11" name="Range6_1_2_2_1"/>
    <protectedRange sqref="AJ10:AM10" name="Range4_7_1_2_1_1"/>
    <protectedRange sqref="AO12" name="Range4_9_1_1_1_1"/>
    <protectedRange sqref="BJ12" name="Range5_6_1_1_1_1"/>
    <protectedRange sqref="CA12:CB12" name="Range6_1_1_1_1_1"/>
    <protectedRange sqref="O12 R12 U12 X12 AA12 AD12 AJ12:AK13" name="Range4_5_1_2_1_1_1_1_1_1_1_1_1_1_1_1"/>
    <protectedRange sqref="BG12:BH12" name="Range5_5_1_1_1"/>
    <protectedRange sqref="CA10:CB10" name="Range6_1_2_1_1_1"/>
  </protectedRanges>
  <mergeCells count="57">
    <mergeCell ref="CE7:CF7"/>
    <mergeCell ref="CG7:CH7"/>
    <mergeCell ref="CI7:CJ7"/>
    <mergeCell ref="A14:B14"/>
    <mergeCell ref="BC7:BD7"/>
    <mergeCell ref="BE7:BF7"/>
    <mergeCell ref="BG7:BH7"/>
    <mergeCell ref="BI7:BJ7"/>
    <mergeCell ref="BK7:BL7"/>
    <mergeCell ref="BM7:BN7"/>
    <mergeCell ref="BO7:BP7"/>
    <mergeCell ref="BY7:BZ7"/>
    <mergeCell ref="CA7:CB7"/>
    <mergeCell ref="AT7:AV7"/>
    <mergeCell ref="AW7:AX7"/>
    <mergeCell ref="AY7:AZ7"/>
    <mergeCell ref="BW5:BX7"/>
    <mergeCell ref="Q7:S7"/>
    <mergeCell ref="T7:V7"/>
    <mergeCell ref="W7:Y7"/>
    <mergeCell ref="Z7:AB7"/>
    <mergeCell ref="AC7:AE7"/>
    <mergeCell ref="AF7:AG7"/>
    <mergeCell ref="AH7:AI7"/>
    <mergeCell ref="AJ7:AK7"/>
    <mergeCell ref="AL7:AM7"/>
    <mergeCell ref="AN7:AO7"/>
    <mergeCell ref="AP7:AQ7"/>
    <mergeCell ref="BY5:CJ5"/>
    <mergeCell ref="CK5:CL7"/>
    <mergeCell ref="K6:AG6"/>
    <mergeCell ref="AH6:AQ6"/>
    <mergeCell ref="AR6:AS7"/>
    <mergeCell ref="AT6:BD6"/>
    <mergeCell ref="BE6:BJ6"/>
    <mergeCell ref="BK6:BP6"/>
    <mergeCell ref="BQ6:BR7"/>
    <mergeCell ref="BS6:BT7"/>
    <mergeCell ref="BU6:BV7"/>
    <mergeCell ref="BY6:CB6"/>
    <mergeCell ref="CC6:CD7"/>
    <mergeCell ref="CE6:CJ6"/>
    <mergeCell ref="K7:M7"/>
    <mergeCell ref="N7:P7"/>
    <mergeCell ref="BA7:BB7"/>
    <mergeCell ref="D2:N2"/>
    <mergeCell ref="C3:O3"/>
    <mergeCell ref="A5:A8"/>
    <mergeCell ref="B5:B8"/>
    <mergeCell ref="C5:C8"/>
    <mergeCell ref="D5:D8"/>
    <mergeCell ref="E5:G7"/>
    <mergeCell ref="H5:J7"/>
    <mergeCell ref="K5:P5"/>
    <mergeCell ref="Q5:AE5"/>
    <mergeCell ref="AH5:AZ5"/>
    <mergeCell ref="BA5:B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Եկամուտ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https://mul2-mta.gov.am/tasks/1987351/oneclick?token=61cf96295c5a36c94a81eed4d6495c1a</cp:keywords>
  <cp:lastModifiedBy>Xanum Petrosyan</cp:lastModifiedBy>
  <dcterms:created xsi:type="dcterms:W3CDTF">2015-06-05T18:17:20Z</dcterms:created>
  <dcterms:modified xsi:type="dcterms:W3CDTF">2026-01-15T12:21:50Z</dcterms:modified>
</cp:coreProperties>
</file>