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3EEBE6D3-5847-4AE3-820A-4CE30C3B7E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M15" i="1" l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L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U15" i="1"/>
  <c r="AV15" i="1" s="1"/>
  <c r="AT15" i="1"/>
  <c r="AS15" i="1"/>
  <c r="AP15" i="1"/>
  <c r="AO15" i="1"/>
  <c r="AQ15" i="1" s="1"/>
  <c r="AN15" i="1"/>
  <c r="AR15" i="1" s="1"/>
  <c r="AM15" i="1"/>
  <c r="AL15" i="1"/>
  <c r="AK15" i="1"/>
  <c r="AJ15" i="1"/>
  <c r="AI15" i="1"/>
  <c r="AF15" i="1"/>
  <c r="AH15" i="1" s="1"/>
  <c r="AE15" i="1"/>
  <c r="AG15" i="1" s="1"/>
  <c r="AD15" i="1"/>
  <c r="AA15" i="1"/>
  <c r="AC15" i="1" s="1"/>
  <c r="Z15" i="1"/>
  <c r="Y15" i="1"/>
  <c r="V15" i="1"/>
  <c r="X15" i="1" s="1"/>
  <c r="U15" i="1"/>
  <c r="T15" i="1"/>
  <c r="D15" i="1"/>
  <c r="C15" i="1"/>
  <c r="EO14" i="1"/>
  <c r="EN14" i="1"/>
  <c r="EN15" i="1" s="1"/>
  <c r="EM14" i="1"/>
  <c r="EL14" i="1"/>
  <c r="EK14" i="1"/>
  <c r="EJ14" i="1"/>
  <c r="EH14" i="1"/>
  <c r="EG14" i="1"/>
  <c r="EF14" i="1"/>
  <c r="DM14" i="1"/>
  <c r="DK14" i="1"/>
  <c r="E14" i="1" s="1"/>
  <c r="BW14" i="1"/>
  <c r="BV14" i="1"/>
  <c r="BT14" i="1"/>
  <c r="BS14" i="1"/>
  <c r="Q14" i="1"/>
  <c r="S14" i="1" s="1"/>
  <c r="P14" i="1"/>
  <c r="O14" i="1"/>
  <c r="O15" i="1" s="1"/>
  <c r="N14" i="1"/>
  <c r="L14" i="1"/>
  <c r="K14" i="1"/>
  <c r="M14" i="1" s="1"/>
  <c r="J14" i="1"/>
  <c r="G14" i="1"/>
  <c r="H14" i="1" s="1"/>
  <c r="F14" i="1"/>
  <c r="EO13" i="1"/>
  <c r="EN13" i="1"/>
  <c r="EM13" i="1"/>
  <c r="EL13" i="1"/>
  <c r="EK13" i="1"/>
  <c r="EJ13" i="1"/>
  <c r="EH13" i="1"/>
  <c r="EG13" i="1"/>
  <c r="EF13" i="1"/>
  <c r="DM13" i="1"/>
  <c r="G13" i="1" s="1"/>
  <c r="DK13" i="1"/>
  <c r="BW13" i="1"/>
  <c r="BU13" i="1"/>
  <c r="BV13" i="1" s="1"/>
  <c r="BT13" i="1"/>
  <c r="BS13" i="1"/>
  <c r="Q13" i="1"/>
  <c r="P13" i="1"/>
  <c r="O13" i="1"/>
  <c r="S13" i="1" s="1"/>
  <c r="N13" i="1"/>
  <c r="M13" i="1"/>
  <c r="L13" i="1"/>
  <c r="K13" i="1"/>
  <c r="J13" i="1"/>
  <c r="F13" i="1"/>
  <c r="E13" i="1"/>
  <c r="EO12" i="1"/>
  <c r="EN12" i="1"/>
  <c r="EM12" i="1"/>
  <c r="EL12" i="1"/>
  <c r="EK12" i="1"/>
  <c r="EJ12" i="1"/>
  <c r="EH12" i="1"/>
  <c r="G12" i="1" s="1"/>
  <c r="EG12" i="1"/>
  <c r="F12" i="1" s="1"/>
  <c r="EF12" i="1"/>
  <c r="DM12" i="1"/>
  <c r="DK12" i="1"/>
  <c r="DK15" i="1" s="1"/>
  <c r="BU12" i="1"/>
  <c r="BW12" i="1" s="1"/>
  <c r="BT12" i="1"/>
  <c r="BV12" i="1" s="1"/>
  <c r="BS12" i="1"/>
  <c r="Q12" i="1"/>
  <c r="S12" i="1" s="1"/>
  <c r="P12" i="1"/>
  <c r="O12" i="1"/>
  <c r="L12" i="1"/>
  <c r="N12" i="1" s="1"/>
  <c r="K12" i="1"/>
  <c r="J12" i="1"/>
  <c r="E12" i="1"/>
  <c r="EO11" i="1"/>
  <c r="EO15" i="1" s="1"/>
  <c r="EN11" i="1"/>
  <c r="EM11" i="1"/>
  <c r="EL11" i="1"/>
  <c r="EL15" i="1" s="1"/>
  <c r="EK11" i="1"/>
  <c r="EK15" i="1" s="1"/>
  <c r="EJ11" i="1"/>
  <c r="EJ15" i="1" s="1"/>
  <c r="EH11" i="1"/>
  <c r="EH15" i="1" s="1"/>
  <c r="EG11" i="1"/>
  <c r="EG15" i="1" s="1"/>
  <c r="EF11" i="1"/>
  <c r="EF15" i="1" s="1"/>
  <c r="DM11" i="1"/>
  <c r="DM15" i="1" s="1"/>
  <c r="DK11" i="1"/>
  <c r="BU11" i="1"/>
  <c r="BW11" i="1" s="1"/>
  <c r="BT11" i="1"/>
  <c r="BT15" i="1" s="1"/>
  <c r="BS11" i="1"/>
  <c r="BS15" i="1" s="1"/>
  <c r="S11" i="1"/>
  <c r="Q11" i="1"/>
  <c r="P11" i="1"/>
  <c r="P15" i="1" s="1"/>
  <c r="O11" i="1"/>
  <c r="L11" i="1"/>
  <c r="M11" i="1" s="1"/>
  <c r="K11" i="1"/>
  <c r="K15" i="1" s="1"/>
  <c r="J11" i="1"/>
  <c r="EN9" i="1"/>
  <c r="R9" i="1"/>
  <c r="W9" i="1" s="1"/>
  <c r="AB9" i="1" s="1"/>
  <c r="Q9" i="1"/>
  <c r="V9" i="1" s="1"/>
  <c r="AA9" i="1" s="1"/>
  <c r="P9" i="1"/>
  <c r="U9" i="1" s="1"/>
  <c r="Z9" i="1" s="1"/>
  <c r="N9" i="1"/>
  <c r="S9" i="1" s="1"/>
  <c r="X9" i="1" s="1"/>
  <c r="AC9" i="1" s="1"/>
  <c r="M9" i="1"/>
  <c r="L9" i="1"/>
  <c r="K9" i="1"/>
  <c r="AG9" i="1" l="1"/>
  <c r="AL9" i="1"/>
  <c r="AQ9" i="1" s="1"/>
  <c r="AK9" i="1"/>
  <c r="AP9" i="1" s="1"/>
  <c r="AU9" i="1" s="1"/>
  <c r="AZ9" i="1" s="1"/>
  <c r="BC9" i="1" s="1"/>
  <c r="AF9" i="1"/>
  <c r="H13" i="1"/>
  <c r="I13" i="1"/>
  <c r="AM9" i="1"/>
  <c r="AR9" i="1" s="1"/>
  <c r="AH9" i="1"/>
  <c r="I12" i="1"/>
  <c r="H12" i="1"/>
  <c r="AJ9" i="1"/>
  <c r="AO9" i="1" s="1"/>
  <c r="AT9" i="1" s="1"/>
  <c r="AY9" i="1" s="1"/>
  <c r="BB9" i="1" s="1"/>
  <c r="BE9" i="1" s="1"/>
  <c r="BH9" i="1" s="1"/>
  <c r="BK9" i="1" s="1"/>
  <c r="BN9" i="1" s="1"/>
  <c r="BQ9" i="1" s="1"/>
  <c r="BT9" i="1" s="1"/>
  <c r="BY9" i="1" s="1"/>
  <c r="CB9" i="1" s="1"/>
  <c r="CE9" i="1" s="1"/>
  <c r="CH9" i="1" s="1"/>
  <c r="CK9" i="1" s="1"/>
  <c r="CN9" i="1" s="1"/>
  <c r="CQ9" i="1" s="1"/>
  <c r="CT9" i="1" s="1"/>
  <c r="CW9" i="1" s="1"/>
  <c r="CZ9" i="1" s="1"/>
  <c r="DC9" i="1" s="1"/>
  <c r="DF9" i="1" s="1"/>
  <c r="DI9" i="1" s="1"/>
  <c r="DL9" i="1" s="1"/>
  <c r="DO9" i="1" s="1"/>
  <c r="DR9" i="1" s="1"/>
  <c r="DU9" i="1" s="1"/>
  <c r="DX9" i="1" s="1"/>
  <c r="EA9" i="1" s="1"/>
  <c r="ED9" i="1" s="1"/>
  <c r="EG9" i="1" s="1"/>
  <c r="AE9" i="1"/>
  <c r="F11" i="1"/>
  <c r="F15" i="1" s="1"/>
  <c r="N11" i="1"/>
  <c r="I14" i="1"/>
  <c r="Q15" i="1"/>
  <c r="AW15" i="1"/>
  <c r="BU15" i="1"/>
  <c r="G11" i="1"/>
  <c r="BV11" i="1"/>
  <c r="R14" i="1"/>
  <c r="J15" i="1"/>
  <c r="R13" i="1"/>
  <c r="R12" i="1"/>
  <c r="L15" i="1"/>
  <c r="AB15" i="1"/>
  <c r="R11" i="1"/>
  <c r="M12" i="1"/>
  <c r="W15" i="1"/>
  <c r="E11" i="1"/>
  <c r="N15" i="1" l="1"/>
  <c r="M15" i="1"/>
  <c r="BW15" i="1"/>
  <c r="BV15" i="1"/>
  <c r="E15" i="1"/>
  <c r="S15" i="1"/>
  <c r="R15" i="1"/>
  <c r="BW9" i="1"/>
  <c r="AW9" i="1"/>
  <c r="G15" i="1"/>
  <c r="I11" i="1"/>
  <c r="H11" i="1"/>
  <c r="BV9" i="1"/>
  <c r="AV9" i="1"/>
  <c r="BF9" i="1"/>
  <c r="BI9" i="1"/>
  <c r="BL9" i="1" s="1"/>
  <c r="BR9" i="1" l="1"/>
  <c r="BU9" i="1" s="1"/>
  <c r="BZ9" i="1" s="1"/>
  <c r="CC9" i="1" s="1"/>
  <c r="CF9" i="1" s="1"/>
  <c r="CI9" i="1" s="1"/>
  <c r="CL9" i="1" s="1"/>
  <c r="CO9" i="1" s="1"/>
  <c r="CR9" i="1" s="1"/>
  <c r="CU9" i="1" s="1"/>
  <c r="CX9" i="1" s="1"/>
  <c r="DA9" i="1" s="1"/>
  <c r="DD9" i="1" s="1"/>
  <c r="DG9" i="1" s="1"/>
  <c r="DJ9" i="1" s="1"/>
  <c r="DM9" i="1" s="1"/>
  <c r="DP9" i="1" s="1"/>
  <c r="DS9" i="1" s="1"/>
  <c r="DV9" i="1" s="1"/>
  <c r="DY9" i="1" s="1"/>
  <c r="EB9" i="1" s="1"/>
  <c r="EE9" i="1" s="1"/>
  <c r="EH9" i="1" s="1"/>
  <c r="BO9" i="1"/>
  <c r="H15" i="1"/>
  <c r="I15" i="1"/>
</calcChain>
</file>

<file path=xl/sharedStrings.xml><?xml version="1.0" encoding="utf-8"?>
<sst xmlns="http://schemas.openxmlformats.org/spreadsheetml/2006/main" count="150" uniqueCount="68">
  <si>
    <t>ՀԱՇՎԵՏՎՈՒԹՅՈՒՆ</t>
  </si>
  <si>
    <r>
      <t xml:space="preserve"> ՀՀ ՏԱՎՈւՇԻ ՄԱՐԶԻ ՀԱՄԱՅՆՔՆԵՐԻ ԲՅՈՒՋԵՏԱՅԻՆ ԵԿԱՄՈՒՏՆԵՐԻ ՎԵՐԱԲԵՐՅԱԼ (աճողական) 2025թ. դեկտեմբերի 1-ի դրությամբ</t>
    </r>
    <r>
      <rPr>
        <b/>
        <sz val="10"/>
        <rFont val="GHEA Grapalat"/>
        <family val="3"/>
      </rPr>
      <t xml:space="preserve">       </t>
    </r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</si>
  <si>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</si>
  <si>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</si>
  <si>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</si>
  <si>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</si>
  <si>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</si>
  <si>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</si>
  <si>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</si>
  <si>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</si>
  <si>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</si>
  <si>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</si>
  <si>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</si>
  <si>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Ընդամենը այլ եկամուտներ</t>
  </si>
  <si>
    <t>Ընդամենը տրանսֆերտներ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</si>
  <si>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</si>
  <si>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</si>
  <si>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</si>
  <si>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</si>
  <si>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</si>
  <si>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</si>
  <si>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</si>
  <si>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</si>
  <si>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</si>
  <si>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</si>
  <si>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գույքային հարկեր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</si>
  <si>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</si>
  <si>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</si>
  <si>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1113. Անշարժ գույքի միասնական հարկ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</si>
  <si>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</si>
  <si>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1130. Տեղական տուրքեր
</t>
  </si>
  <si>
    <t>տող 1140. Համայնքի բյուջե վճարվող պետական տուրքեր
(տող 1141+տող1142 )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</si>
  <si>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</si>
  <si>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</si>
  <si>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</t>
    </r>
    <r>
      <rPr>
        <b/>
        <sz val="10"/>
        <rFont val="GHEA Grapalat"/>
        <family val="3"/>
      </rPr>
      <t>համահարթեցման</t>
    </r>
    <r>
      <rPr>
        <sz val="10"/>
        <rFont val="GHEA Grapalat"/>
        <family val="3"/>
      </rPr>
      <t xml:space="preserve"> սկզբունքով տրամադրվող դոտացիաներ բ) Պետական բյուջեից համայնքի վարչական բյուջեին տրամադրվող այլ դոտացիաներ </t>
    </r>
  </si>
  <si>
    <t>տող1256
գ) Պետական բյուջեից համայնքի վարչական բյուջեին տրամադրվող այլ դոտացիաներ</t>
  </si>
  <si>
    <t>տող1255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</si>
  <si>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</si>
  <si>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</si>
  <si>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</si>
  <si>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</si>
  <si>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</si>
  <si>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</si>
  <si>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</si>
  <si>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</si>
  <si>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</si>
  <si>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</si>
  <si>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</si>
  <si>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</si>
  <si>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</si>
  <si>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</si>
  <si>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</si>
  <si>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</si>
  <si>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</si>
  <si>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տարեկան </t>
  </si>
  <si>
    <t>Հաշվետու ժամանակաշրջան</t>
  </si>
  <si>
    <t xml:space="preserve"> ծրագիր տարեկան </t>
  </si>
  <si>
    <t xml:space="preserve">ծրագիր    տարեկան </t>
  </si>
  <si>
    <t>ծրագիր (12 ամիս)</t>
  </si>
  <si>
    <t>փաստացի ( ամիս)</t>
  </si>
  <si>
    <t>կատ. %-ը տար.նկատմ.</t>
  </si>
  <si>
    <t>ծրագիր (1-ին եռամսյակ)</t>
  </si>
  <si>
    <t>փաստացի (1 ամիս)</t>
  </si>
  <si>
    <t>Իջևան</t>
  </si>
  <si>
    <t>Դիլիջան</t>
  </si>
  <si>
    <t>Բերդ</t>
  </si>
  <si>
    <t>Նոյեմբերյան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</si>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</sst>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GHEA Grapalat"/>
      <family val="3"/>
      <charset val="204"/>
    </font>
    <font>
      <b/>
      <sz val="10"/>
      <name val="GHEA Grapalat"/>
      <family val="3"/>
      <charset val="204"/>
    </font>
    <font>
      <b/>
      <sz val="10"/>
      <name val="GHEA Grapalat"/>
      <family val="3"/>
    </font>
    <font>
      <sz val="10"/>
      <name val="GHEA Grapalat"/>
      <family val="3"/>
    </font>
    <font>
      <sz val="10"/>
      <name val="Arial Armenian"/>
      <family val="2"/>
    </font>
    <font>
      <sz val="10"/>
      <color rgb="FFFF0000"/>
      <name val="GHEA Grapalat"/>
      <family val="3"/>
      <charset val="204"/>
    </font>
    <font>
      <sz val="10"/>
      <color rgb="FFFF0000"/>
      <name val="GHEA Grapalat"/>
      <family val="3"/>
    </font>
    <font>
      <sz val="8"/>
      <name val="GHEA Grapalat"/>
      <family val="3"/>
    </font>
    <font>
      <sz val="10"/>
      <color theme="1"/>
      <name val="GHEA Grapalat"/>
      <family val="3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horizontal="center" vertical="center" wrapText="1"/>
    </xf>
    <xf numFmtId="4" fontId="1" fillId="3" borderId="7" xfId="0" applyNumberFormat="1" applyFont="1" applyFill="1" applyBorder="1" applyAlignment="1">
      <alignment vertical="center" wrapText="1"/>
    </xf>
    <xf numFmtId="4" fontId="1" fillId="3" borderId="8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center" vertical="center" wrapText="1"/>
    </xf>
    <xf numFmtId="4" fontId="1" fillId="4" borderId="7" xfId="0" applyNumberFormat="1" applyFont="1" applyFill="1" applyBorder="1" applyAlignment="1">
      <alignment horizontal="center" vertical="center" wrapText="1"/>
    </xf>
    <xf numFmtId="4" fontId="1" fillId="4" borderId="8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textRotation="90" wrapText="1"/>
    </xf>
    <xf numFmtId="4" fontId="2" fillId="2" borderId="1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2" fillId="2" borderId="11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 wrapText="1"/>
    </xf>
    <xf numFmtId="4" fontId="3" fillId="2" borderId="11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14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4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6" borderId="2" xfId="0" applyNumberFormat="1" applyFont="1" applyFill="1" applyBorder="1" applyAlignment="1">
      <alignment horizontal="center" vertical="center" wrapText="1"/>
    </xf>
    <xf numFmtId="4" fontId="1" fillId="6" borderId="3" xfId="0" applyNumberFormat="1" applyFont="1" applyFill="1" applyBorder="1" applyAlignment="1">
      <alignment horizontal="center" vertical="center" wrapText="1"/>
    </xf>
    <xf numFmtId="4" fontId="1" fillId="6" borderId="4" xfId="0" applyNumberFormat="1" applyFont="1" applyFill="1" applyBorder="1" applyAlignment="1">
      <alignment horizontal="center" vertical="center" wrapText="1"/>
    </xf>
    <xf numFmtId="4" fontId="1" fillId="6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textRotation="90" wrapText="1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6" borderId="15" xfId="0" applyNumberFormat="1" applyFont="1" applyFill="1" applyBorder="1" applyAlignment="1">
      <alignment horizontal="center" vertical="center" wrapText="1"/>
    </xf>
    <xf numFmtId="4" fontId="1" fillId="6" borderId="12" xfId="0" applyNumberFormat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 applyProtection="1">
      <alignment horizontal="center" vertical="center" wrapText="1"/>
      <protection locked="0"/>
    </xf>
    <xf numFmtId="164" fontId="1" fillId="7" borderId="12" xfId="0" applyNumberFormat="1" applyFont="1" applyFill="1" applyBorder="1" applyAlignment="1">
      <alignment horizontal="center" vertical="center" wrapText="1"/>
    </xf>
    <xf numFmtId="164" fontId="1" fillId="5" borderId="12" xfId="0" applyNumberFormat="1" applyFont="1" applyFill="1" applyBorder="1" applyAlignment="1">
      <alignment horizontal="center" vertical="center" wrapText="1"/>
    </xf>
    <xf numFmtId="165" fontId="1" fillId="7" borderId="12" xfId="0" applyNumberFormat="1" applyFont="1" applyFill="1" applyBorder="1" applyAlignment="1">
      <alignment horizontal="center" vertical="center" wrapText="1"/>
    </xf>
    <xf numFmtId="165" fontId="1" fillId="5" borderId="12" xfId="0" applyNumberFormat="1" applyFont="1" applyFill="1" applyBorder="1" applyAlignment="1">
      <alignment horizontal="center" vertical="center" wrapText="1"/>
    </xf>
    <xf numFmtId="164" fontId="7" fillId="0" borderId="12" xfId="0" applyNumberFormat="1" applyFont="1" applyBorder="1" applyAlignment="1" applyProtection="1">
      <alignment horizontal="center" vertical="center" wrapText="1"/>
      <protection locked="0"/>
    </xf>
    <xf numFmtId="164" fontId="1" fillId="6" borderId="12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Border="1" applyAlignment="1" applyProtection="1">
      <alignment horizontal="center" vertical="center" wrapText="1"/>
      <protection locked="0"/>
    </xf>
    <xf numFmtId="164" fontId="8" fillId="0" borderId="12" xfId="0" applyNumberFormat="1" applyFont="1" applyBorder="1" applyAlignment="1" applyProtection="1">
      <alignment horizontal="center" vertical="center" wrapText="1"/>
      <protection locked="0"/>
    </xf>
    <xf numFmtId="165" fontId="2" fillId="0" borderId="0" xfId="0" applyNumberFormat="1" applyFont="1" applyAlignment="1" applyProtection="1">
      <alignment horizontal="center" vertical="center" wrapText="1"/>
      <protection locked="0"/>
    </xf>
    <xf numFmtId="165" fontId="1" fillId="0" borderId="12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center" wrapText="1"/>
    </xf>
    <xf numFmtId="165" fontId="2" fillId="7" borderId="0" xfId="0" applyNumberFormat="1" applyFont="1" applyFill="1" applyAlignment="1" applyProtection="1">
      <alignment horizontal="center" vertical="center" wrapText="1"/>
      <protection locked="0"/>
    </xf>
    <xf numFmtId="0" fontId="1" fillId="8" borderId="6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165" fontId="9" fillId="8" borderId="12" xfId="0" applyNumberFormat="1" applyFont="1" applyFill="1" applyBorder="1" applyAlignment="1">
      <alignment horizontal="center" vertical="center" wrapText="1"/>
    </xf>
    <xf numFmtId="164" fontId="1" fillId="8" borderId="12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4" fontId="1" fillId="0" borderId="0" xfId="0" applyNumberFormat="1" applyFont="1" applyAlignment="1" applyProtection="1">
      <alignment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P473"/>
  <sheetViews>
    <sheetView tabSelected="1" topLeftCell="DN1" workbookViewId="0">
      <selection activeCell="DR12" sqref="DR11:DR12"/>
    </sheetView>
  </sheetViews>
  <sheetFormatPr defaultColWidth="9" defaultRowHeight="13.5" x14ac:dyDescent="0.25"/>
  <cols>
    <col min="1" max="1" width="3.5703125" style="1" customWidth="1"/>
    <col min="2" max="2" width="10.28515625" style="1" customWidth="1"/>
    <col min="3" max="3" width="8.42578125" style="2" customWidth="1"/>
    <col min="4" max="4" width="9.140625" style="2" customWidth="1"/>
    <col min="5" max="6" width="15.140625" style="1" customWidth="1"/>
    <col min="7" max="7" width="16.7109375" style="1" customWidth="1"/>
    <col min="8" max="8" width="11.28515625" style="1" customWidth="1"/>
    <col min="9" max="10" width="11" style="1" customWidth="1"/>
    <col min="11" max="11" width="9.85546875" style="1" customWidth="1"/>
    <col min="12" max="12" width="12.85546875" style="1" customWidth="1"/>
    <col min="13" max="14" width="8.42578125" style="1" customWidth="1"/>
    <col min="15" max="15" width="9.42578125" style="1" customWidth="1"/>
    <col min="16" max="16" width="9.28515625" style="1" customWidth="1"/>
    <col min="17" max="17" width="10.28515625" style="1" customWidth="1"/>
    <col min="18" max="19" width="9" style="1"/>
    <col min="20" max="22" width="8.28515625" style="1" customWidth="1"/>
    <col min="23" max="24" width="6.140625" style="1" customWidth="1"/>
    <col min="25" max="27" width="8.5703125" style="1" customWidth="1"/>
    <col min="28" max="28" width="5.5703125" style="1" customWidth="1"/>
    <col min="29" max="29" width="5" style="1" customWidth="1"/>
    <col min="30" max="30" width="9.42578125" style="1" bestFit="1" customWidth="1"/>
    <col min="31" max="31" width="9.85546875" style="1" customWidth="1"/>
    <col min="32" max="32" width="9.5703125" style="1" customWidth="1"/>
    <col min="33" max="33" width="5.42578125" style="1" customWidth="1"/>
    <col min="34" max="34" width="5.28515625" style="1" customWidth="1"/>
    <col min="35" max="35" width="9.140625" style="1" customWidth="1"/>
    <col min="36" max="37" width="9.42578125" style="1" customWidth="1"/>
    <col min="38" max="39" width="6" style="1" customWidth="1"/>
    <col min="40" max="40" width="9.5703125" style="1" customWidth="1"/>
    <col min="41" max="42" width="9.42578125" style="1" customWidth="1"/>
    <col min="43" max="43" width="8.7109375" style="1" customWidth="1"/>
    <col min="44" max="44" width="7.5703125" style="1" customWidth="1"/>
    <col min="45" max="45" width="8.42578125" style="1" customWidth="1"/>
    <col min="46" max="46" width="10.140625" style="1" customWidth="1"/>
    <col min="47" max="47" width="7.85546875" style="1" customWidth="1"/>
    <col min="48" max="48" width="7.140625" style="1" customWidth="1"/>
    <col min="49" max="49" width="9.5703125" style="1" customWidth="1"/>
    <col min="50" max="50" width="7.28515625" style="1" customWidth="1"/>
    <col min="51" max="51" width="8.28515625" style="1" customWidth="1"/>
    <col min="52" max="52" width="7.5703125" style="1" customWidth="1"/>
    <col min="53" max="53" width="10.5703125" style="1" customWidth="1"/>
    <col min="54" max="54" width="11.28515625" style="1" customWidth="1"/>
    <col min="55" max="55" width="14.140625" style="1" customWidth="1"/>
    <col min="56" max="56" width="12.28515625" style="1" customWidth="1"/>
    <col min="57" max="57" width="11.140625" style="1" customWidth="1"/>
    <col min="58" max="58" width="11.42578125" style="1" customWidth="1"/>
    <col min="59" max="59" width="10.85546875" style="1" customWidth="1"/>
    <col min="60" max="60" width="11" style="1" customWidth="1"/>
    <col min="61" max="61" width="9.28515625" style="1" customWidth="1"/>
    <col min="62" max="62" width="10.28515625" style="1" customWidth="1"/>
    <col min="63" max="63" width="9.140625" style="1" bestFit="1" customWidth="1"/>
    <col min="64" max="64" width="7.85546875" style="1" customWidth="1"/>
    <col min="65" max="65" width="14.28515625" style="1" hidden="1" customWidth="1"/>
    <col min="66" max="66" width="6.28515625" style="1" customWidth="1"/>
    <col min="67" max="67" width="9.28515625" style="1" customWidth="1"/>
    <col min="68" max="68" width="7.28515625" style="1" customWidth="1"/>
    <col min="69" max="69" width="5" style="1" customWidth="1"/>
    <col min="70" max="70" width="7.140625" style="1" customWidth="1"/>
    <col min="71" max="72" width="9.7109375" style="1" customWidth="1"/>
    <col min="73" max="73" width="12.28515625" style="1" customWidth="1"/>
    <col min="74" max="75" width="8.5703125" style="1" customWidth="1"/>
    <col min="76" max="77" width="8.42578125" style="1" customWidth="1"/>
    <col min="78" max="78" width="9" style="1"/>
    <col min="79" max="79" width="12.140625" style="1" customWidth="1"/>
    <col min="80" max="80" width="8.7109375" style="1" customWidth="1"/>
    <col min="81" max="81" width="11.42578125" style="1" customWidth="1"/>
    <col min="82" max="82" width="8.7109375" style="1" customWidth="1"/>
    <col min="83" max="83" width="9" style="1"/>
    <col min="84" max="84" width="8.140625" style="1" customWidth="1"/>
    <col min="85" max="85" width="9" style="1"/>
    <col min="86" max="86" width="8.5703125" style="1" customWidth="1"/>
    <col min="87" max="87" width="8.7109375" style="1" customWidth="1"/>
    <col min="88" max="88" width="0.28515625" style="1" hidden="1" customWidth="1"/>
    <col min="89" max="89" width="6.7109375" style="1" hidden="1" customWidth="1"/>
    <col min="90" max="90" width="6.42578125" style="1" customWidth="1"/>
    <col min="91" max="91" width="9.7109375" style="1" customWidth="1"/>
    <col min="92" max="92" width="8.140625" style="1" customWidth="1"/>
    <col min="93" max="93" width="10.140625" style="1" customWidth="1"/>
    <col min="94" max="94" width="8.140625" style="1" hidden="1" customWidth="1"/>
    <col min="95" max="96" width="7.28515625" style="1" hidden="1" customWidth="1"/>
    <col min="97" max="97" width="10.28515625" style="1" customWidth="1"/>
    <col min="98" max="98" width="10.85546875" style="1" customWidth="1"/>
    <col min="99" max="99" width="10.28515625" style="1" customWidth="1"/>
    <col min="100" max="100" width="9.85546875" style="1" customWidth="1"/>
    <col min="101" max="102" width="8.85546875" style="1" customWidth="1"/>
    <col min="103" max="105" width="8.28515625" style="1" customWidth="1"/>
    <col min="106" max="106" width="9.5703125" style="1" customWidth="1"/>
    <col min="107" max="107" width="8" style="1" customWidth="1"/>
    <col min="108" max="108" width="11" style="1" customWidth="1"/>
    <col min="109" max="109" width="5.42578125" style="1" hidden="1" customWidth="1"/>
    <col min="110" max="110" width="6.28515625" style="1" hidden="1" customWidth="1"/>
    <col min="111" max="111" width="6.140625" style="1" hidden="1" customWidth="1"/>
    <col min="112" max="112" width="9.5703125" style="1" customWidth="1"/>
    <col min="113" max="113" width="9.42578125" style="1" customWidth="1"/>
    <col min="114" max="114" width="8.7109375" style="1" customWidth="1"/>
    <col min="115" max="115" width="11.7109375" style="1" customWidth="1"/>
    <col min="116" max="116" width="11.5703125" style="1" customWidth="1"/>
    <col min="117" max="117" width="14.42578125" style="1" customWidth="1"/>
    <col min="118" max="119" width="8.85546875" style="1" customWidth="1"/>
    <col min="120" max="120" width="11" style="1" customWidth="1"/>
    <col min="121" max="121" width="12.28515625" style="1" customWidth="1"/>
    <col min="122" max="122" width="9.7109375" style="1" customWidth="1"/>
    <col min="123" max="123" width="11.42578125" style="1" customWidth="1"/>
    <col min="124" max="124" width="8.7109375" style="1" customWidth="1"/>
    <col min="125" max="125" width="7.5703125" style="1" customWidth="1"/>
    <col min="126" max="126" width="7.85546875" style="1" customWidth="1"/>
    <col min="127" max="127" width="9.140625" style="1" bestFit="1" customWidth="1"/>
    <col min="128" max="128" width="9.28515625" style="1" customWidth="1"/>
    <col min="129" max="129" width="9.42578125" style="1" customWidth="1"/>
    <col min="130" max="131" width="10.140625" style="1" hidden="1" customWidth="1"/>
    <col min="132" max="132" width="2.85546875" style="1" customWidth="1"/>
    <col min="133" max="133" width="9.5703125" style="1" customWidth="1"/>
    <col min="134" max="134" width="9.7109375" style="1" customWidth="1"/>
    <col min="135" max="135" width="10.28515625" style="1" customWidth="1"/>
    <col min="136" max="136" width="14.140625" style="1" customWidth="1"/>
    <col min="137" max="137" width="10.42578125" style="1" customWidth="1"/>
    <col min="138" max="138" width="12.7109375" style="1" customWidth="1"/>
    <col min="139" max="139" width="2" style="1" customWidth="1"/>
    <col min="140" max="141" width="9" style="1"/>
    <col min="142" max="142" width="10.28515625" style="1" customWidth="1"/>
    <col min="143" max="143" width="11.28515625" style="1" customWidth="1"/>
    <col min="144" max="145" width="11.7109375" style="1" customWidth="1"/>
    <col min="146" max="16384" width="9" style="1"/>
  </cols>
  <sheetData>
    <row r="2" spans="1:146" ht="18.75" customHeight="1" x14ac:dyDescent="0.25">
      <c r="D2" s="3" t="s">
        <v>0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4"/>
      <c r="S2" s="4"/>
      <c r="T2" s="4"/>
      <c r="U2" s="4"/>
      <c r="V2" s="4"/>
      <c r="W2" s="4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</row>
    <row r="3" spans="1:146" ht="20.25" customHeight="1" x14ac:dyDescent="0.25">
      <c r="B3" s="7"/>
      <c r="C3" s="8" t="s">
        <v>1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7"/>
      <c r="T3" s="7"/>
      <c r="U3" s="7"/>
      <c r="W3" s="2"/>
      <c r="X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spans="1:146" x14ac:dyDescent="0.25">
      <c r="D4" s="9"/>
      <c r="E4" s="9"/>
      <c r="F4" s="9"/>
      <c r="G4" s="9"/>
      <c r="H4" s="10"/>
      <c r="I4" s="9"/>
      <c r="J4" s="9"/>
      <c r="K4" s="9"/>
      <c r="M4" s="10"/>
      <c r="N4" s="10"/>
      <c r="O4" s="10"/>
      <c r="P4" s="11" t="s">
        <v>2</v>
      </c>
      <c r="Q4" s="11"/>
      <c r="V4" s="2"/>
      <c r="W4" s="2"/>
      <c r="X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spans="1:146" s="36" customFormat="1" ht="23.25" customHeight="1" x14ac:dyDescent="0.25">
      <c r="A5" s="12" t="s">
        <v>3</v>
      </c>
      <c r="B5" s="12" t="s">
        <v>4</v>
      </c>
      <c r="C5" s="13" t="s">
        <v>5</v>
      </c>
      <c r="D5" s="13" t="s">
        <v>6</v>
      </c>
      <c r="E5" s="14" t="s">
        <v>7</v>
      </c>
      <c r="F5" s="15"/>
      <c r="G5" s="15"/>
      <c r="H5" s="15"/>
      <c r="I5" s="16"/>
      <c r="J5" s="17" t="s">
        <v>8</v>
      </c>
      <c r="K5" s="18"/>
      <c r="L5" s="18"/>
      <c r="M5" s="18"/>
      <c r="N5" s="19"/>
      <c r="O5" s="20" t="s">
        <v>9</v>
      </c>
      <c r="P5" s="21"/>
      <c r="Q5" s="21"/>
      <c r="R5" s="21"/>
      <c r="S5" s="21"/>
      <c r="T5" s="20" t="s">
        <v>9</v>
      </c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0" t="s">
        <v>9</v>
      </c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2"/>
      <c r="BN5" s="22"/>
      <c r="BO5" s="22"/>
      <c r="BP5" s="22"/>
      <c r="BQ5" s="22"/>
      <c r="BR5" s="22"/>
      <c r="BS5" s="20" t="s">
        <v>9</v>
      </c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2"/>
      <c r="CS5" s="21" t="s">
        <v>9</v>
      </c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3"/>
      <c r="DK5" s="24" t="s">
        <v>10</v>
      </c>
      <c r="DL5" s="25"/>
      <c r="DM5" s="26"/>
      <c r="DN5" s="27" t="s">
        <v>11</v>
      </c>
      <c r="DO5" s="28"/>
      <c r="DP5" s="28"/>
      <c r="DQ5" s="28"/>
      <c r="DR5" s="28"/>
      <c r="DS5" s="28"/>
      <c r="DT5" s="28"/>
      <c r="DU5" s="28"/>
      <c r="DV5" s="28"/>
      <c r="DW5" s="28"/>
      <c r="DX5" s="28"/>
      <c r="DY5" s="28"/>
      <c r="DZ5" s="28"/>
      <c r="EA5" s="28"/>
      <c r="EB5" s="28"/>
      <c r="EC5" s="28"/>
      <c r="ED5" s="28"/>
      <c r="EE5" s="29"/>
      <c r="EF5" s="30" t="s">
        <v>12</v>
      </c>
      <c r="EG5" s="31"/>
      <c r="EH5" s="32"/>
      <c r="EI5" s="1"/>
      <c r="EJ5" s="33" t="s">
        <v>13</v>
      </c>
      <c r="EK5" s="34"/>
      <c r="EL5" s="35"/>
      <c r="EM5" s="33" t="s">
        <v>14</v>
      </c>
      <c r="EN5" s="34"/>
      <c r="EO5" s="35"/>
    </row>
    <row r="6" spans="1:146" s="36" customFormat="1" ht="12.75" customHeight="1" x14ac:dyDescent="0.25">
      <c r="A6" s="37"/>
      <c r="B6" s="37"/>
      <c r="C6" s="38"/>
      <c r="D6" s="38"/>
      <c r="E6" s="39"/>
      <c r="F6" s="40"/>
      <c r="G6" s="40"/>
      <c r="H6" s="40"/>
      <c r="I6" s="41"/>
      <c r="J6" s="42"/>
      <c r="K6" s="43"/>
      <c r="L6" s="43"/>
      <c r="M6" s="43"/>
      <c r="N6" s="44"/>
      <c r="O6" s="45" t="s">
        <v>15</v>
      </c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6" t="s">
        <v>16</v>
      </c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8"/>
      <c r="BP6" s="49" t="s">
        <v>17</v>
      </c>
      <c r="BQ6" s="50"/>
      <c r="BR6" s="51"/>
      <c r="BS6" s="46" t="s">
        <v>18</v>
      </c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8"/>
      <c r="CJ6" s="52" t="s">
        <v>19</v>
      </c>
      <c r="CK6" s="53"/>
      <c r="CL6" s="53"/>
      <c r="CM6" s="53"/>
      <c r="CN6" s="53"/>
      <c r="CO6" s="53"/>
      <c r="CP6" s="53"/>
      <c r="CQ6" s="53"/>
      <c r="CR6" s="54"/>
      <c r="CS6" s="46" t="s">
        <v>20</v>
      </c>
      <c r="CT6" s="47"/>
      <c r="CU6" s="47"/>
      <c r="CV6" s="47"/>
      <c r="CW6" s="47"/>
      <c r="CX6" s="47"/>
      <c r="CY6" s="47"/>
      <c r="CZ6" s="47"/>
      <c r="DA6" s="48"/>
      <c r="DB6" s="55" t="s">
        <v>21</v>
      </c>
      <c r="DC6" s="56"/>
      <c r="DD6" s="57"/>
      <c r="DE6" s="49" t="s">
        <v>22</v>
      </c>
      <c r="DF6" s="50"/>
      <c r="DG6" s="51"/>
      <c r="DH6" s="49" t="s">
        <v>23</v>
      </c>
      <c r="DI6" s="50"/>
      <c r="DJ6" s="51"/>
      <c r="DK6" s="58"/>
      <c r="DL6" s="59"/>
      <c r="DM6" s="60"/>
      <c r="DN6" s="61"/>
      <c r="DO6" s="62"/>
      <c r="DP6" s="62"/>
      <c r="DQ6" s="62"/>
      <c r="DR6" s="62"/>
      <c r="DS6" s="63"/>
      <c r="DT6" s="33" t="s">
        <v>24</v>
      </c>
      <c r="DU6" s="34"/>
      <c r="DV6" s="35"/>
      <c r="DW6" s="61"/>
      <c r="DX6" s="62"/>
      <c r="DY6" s="62"/>
      <c r="DZ6" s="62"/>
      <c r="EA6" s="62"/>
      <c r="EB6" s="62"/>
      <c r="EC6" s="62"/>
      <c r="ED6" s="62"/>
      <c r="EE6" s="63"/>
      <c r="EF6" s="64"/>
      <c r="EG6" s="65"/>
      <c r="EH6" s="66"/>
      <c r="EI6" s="1"/>
      <c r="EJ6" s="49"/>
      <c r="EK6" s="50"/>
      <c r="EL6" s="51"/>
      <c r="EM6" s="49"/>
      <c r="EN6" s="50"/>
      <c r="EO6" s="51"/>
    </row>
    <row r="7" spans="1:146" s="36" customFormat="1" ht="153.75" customHeight="1" x14ac:dyDescent="0.25">
      <c r="A7" s="37"/>
      <c r="B7" s="37"/>
      <c r="C7" s="38"/>
      <c r="D7" s="38"/>
      <c r="E7" s="67"/>
      <c r="F7" s="68"/>
      <c r="G7" s="68"/>
      <c r="H7" s="68"/>
      <c r="I7" s="69"/>
      <c r="J7" s="70"/>
      <c r="K7" s="71"/>
      <c r="L7" s="71"/>
      <c r="M7" s="71"/>
      <c r="N7" s="72"/>
      <c r="O7" s="73" t="s">
        <v>25</v>
      </c>
      <c r="P7" s="74"/>
      <c r="Q7" s="74"/>
      <c r="R7" s="74"/>
      <c r="S7" s="75"/>
      <c r="T7" s="76" t="s">
        <v>26</v>
      </c>
      <c r="U7" s="77"/>
      <c r="V7" s="77"/>
      <c r="W7" s="77"/>
      <c r="X7" s="78"/>
      <c r="Y7" s="79" t="s">
        <v>27</v>
      </c>
      <c r="Z7" s="80"/>
      <c r="AA7" s="80"/>
      <c r="AB7" s="80"/>
      <c r="AC7" s="81"/>
      <c r="AD7" s="79" t="s">
        <v>28</v>
      </c>
      <c r="AE7" s="80"/>
      <c r="AF7" s="80"/>
      <c r="AG7" s="80"/>
      <c r="AH7" s="81"/>
      <c r="AI7" s="79" t="s">
        <v>29</v>
      </c>
      <c r="AJ7" s="80"/>
      <c r="AK7" s="80"/>
      <c r="AL7" s="80"/>
      <c r="AM7" s="81"/>
      <c r="AN7" s="79" t="s">
        <v>30</v>
      </c>
      <c r="AO7" s="80"/>
      <c r="AP7" s="80"/>
      <c r="AQ7" s="80"/>
      <c r="AR7" s="81"/>
      <c r="AS7" s="79" t="s">
        <v>31</v>
      </c>
      <c r="AT7" s="80"/>
      <c r="AU7" s="80"/>
      <c r="AV7" s="80"/>
      <c r="AW7" s="81"/>
      <c r="AX7" s="79" t="s">
        <v>32</v>
      </c>
      <c r="AY7" s="80"/>
      <c r="AZ7" s="81"/>
      <c r="BA7" s="52" t="s">
        <v>33</v>
      </c>
      <c r="BB7" s="53"/>
      <c r="BC7" s="54"/>
      <c r="BD7" s="52" t="s">
        <v>34</v>
      </c>
      <c r="BE7" s="53"/>
      <c r="BF7" s="54"/>
      <c r="BG7" s="82" t="s">
        <v>35</v>
      </c>
      <c r="BH7" s="83"/>
      <c r="BI7" s="84"/>
      <c r="BJ7" s="85" t="s">
        <v>36</v>
      </c>
      <c r="BK7" s="86"/>
      <c r="BL7" s="87"/>
      <c r="BM7" s="85" t="s">
        <v>37</v>
      </c>
      <c r="BN7" s="86"/>
      <c r="BO7" s="87"/>
      <c r="BP7" s="88"/>
      <c r="BQ7" s="89"/>
      <c r="BR7" s="90"/>
      <c r="BS7" s="91" t="s">
        <v>38</v>
      </c>
      <c r="BT7" s="92"/>
      <c r="BU7" s="92"/>
      <c r="BV7" s="92"/>
      <c r="BW7" s="93"/>
      <c r="BX7" s="52" t="s">
        <v>39</v>
      </c>
      <c r="BY7" s="53"/>
      <c r="BZ7" s="54"/>
      <c r="CA7" s="52" t="s">
        <v>40</v>
      </c>
      <c r="CB7" s="53"/>
      <c r="CC7" s="54"/>
      <c r="CD7" s="52" t="s">
        <v>41</v>
      </c>
      <c r="CE7" s="53"/>
      <c r="CF7" s="54"/>
      <c r="CG7" s="52" t="s">
        <v>42</v>
      </c>
      <c r="CH7" s="53"/>
      <c r="CI7" s="54"/>
      <c r="CJ7" s="52" t="s">
        <v>43</v>
      </c>
      <c r="CK7" s="53"/>
      <c r="CL7" s="54"/>
      <c r="CM7" s="52" t="s">
        <v>44</v>
      </c>
      <c r="CN7" s="53"/>
      <c r="CO7" s="54"/>
      <c r="CP7" s="52" t="s">
        <v>45</v>
      </c>
      <c r="CQ7" s="53"/>
      <c r="CR7" s="54"/>
      <c r="CS7" s="79" t="s">
        <v>46</v>
      </c>
      <c r="CT7" s="80"/>
      <c r="CU7" s="81"/>
      <c r="CV7" s="52" t="s">
        <v>47</v>
      </c>
      <c r="CW7" s="53"/>
      <c r="CX7" s="54"/>
      <c r="CY7" s="52" t="s">
        <v>48</v>
      </c>
      <c r="CZ7" s="53"/>
      <c r="DA7" s="54"/>
      <c r="DB7" s="46"/>
      <c r="DC7" s="47"/>
      <c r="DD7" s="48"/>
      <c r="DE7" s="88"/>
      <c r="DF7" s="89"/>
      <c r="DG7" s="90"/>
      <c r="DH7" s="88"/>
      <c r="DI7" s="89"/>
      <c r="DJ7" s="90"/>
      <c r="DK7" s="94"/>
      <c r="DL7" s="95"/>
      <c r="DM7" s="96"/>
      <c r="DN7" s="52" t="s">
        <v>49</v>
      </c>
      <c r="DO7" s="53"/>
      <c r="DP7" s="54"/>
      <c r="DQ7" s="52" t="s">
        <v>50</v>
      </c>
      <c r="DR7" s="53"/>
      <c r="DS7" s="54"/>
      <c r="DT7" s="88"/>
      <c r="DU7" s="89"/>
      <c r="DV7" s="90"/>
      <c r="DW7" s="52" t="s">
        <v>51</v>
      </c>
      <c r="DX7" s="53"/>
      <c r="DY7" s="54"/>
      <c r="DZ7" s="52" t="s">
        <v>52</v>
      </c>
      <c r="EA7" s="53"/>
      <c r="EB7" s="54"/>
      <c r="EC7" s="85" t="s">
        <v>53</v>
      </c>
      <c r="ED7" s="86"/>
      <c r="EE7" s="87"/>
      <c r="EF7" s="97"/>
      <c r="EG7" s="98"/>
      <c r="EH7" s="99"/>
      <c r="EI7" s="1"/>
      <c r="EJ7" s="88"/>
      <c r="EK7" s="89"/>
      <c r="EL7" s="90"/>
      <c r="EM7" s="88"/>
      <c r="EN7" s="89"/>
      <c r="EO7" s="90"/>
    </row>
    <row r="8" spans="1:146" s="107" customFormat="1" ht="27" customHeight="1" x14ac:dyDescent="0.25">
      <c r="A8" s="37"/>
      <c r="B8" s="37"/>
      <c r="C8" s="38"/>
      <c r="D8" s="38"/>
      <c r="E8" s="100" t="s">
        <v>54</v>
      </c>
      <c r="F8" s="85" t="s">
        <v>55</v>
      </c>
      <c r="G8" s="86"/>
      <c r="H8" s="86"/>
      <c r="I8" s="87"/>
      <c r="J8" s="100" t="s">
        <v>54</v>
      </c>
      <c r="K8" s="85" t="s">
        <v>55</v>
      </c>
      <c r="L8" s="86"/>
      <c r="M8" s="86"/>
      <c r="N8" s="87"/>
      <c r="O8" s="100" t="s">
        <v>56</v>
      </c>
      <c r="P8" s="85" t="s">
        <v>55</v>
      </c>
      <c r="Q8" s="86"/>
      <c r="R8" s="86"/>
      <c r="S8" s="87"/>
      <c r="T8" s="100" t="s">
        <v>54</v>
      </c>
      <c r="U8" s="85" t="s">
        <v>55</v>
      </c>
      <c r="V8" s="86"/>
      <c r="W8" s="86"/>
      <c r="X8" s="87"/>
      <c r="Y8" s="100" t="s">
        <v>54</v>
      </c>
      <c r="Z8" s="85" t="s">
        <v>55</v>
      </c>
      <c r="AA8" s="86"/>
      <c r="AB8" s="86"/>
      <c r="AC8" s="87"/>
      <c r="AD8" s="100" t="s">
        <v>54</v>
      </c>
      <c r="AE8" s="85" t="s">
        <v>55</v>
      </c>
      <c r="AF8" s="86"/>
      <c r="AG8" s="86"/>
      <c r="AH8" s="87"/>
      <c r="AI8" s="100" t="s">
        <v>54</v>
      </c>
      <c r="AJ8" s="85" t="s">
        <v>55</v>
      </c>
      <c r="AK8" s="86"/>
      <c r="AL8" s="86"/>
      <c r="AM8" s="87"/>
      <c r="AN8" s="100" t="s">
        <v>54</v>
      </c>
      <c r="AO8" s="85" t="s">
        <v>55</v>
      </c>
      <c r="AP8" s="86"/>
      <c r="AQ8" s="86"/>
      <c r="AR8" s="87"/>
      <c r="AS8" s="100" t="s">
        <v>56</v>
      </c>
      <c r="AT8" s="85" t="s">
        <v>55</v>
      </c>
      <c r="AU8" s="86"/>
      <c r="AV8" s="86"/>
      <c r="AW8" s="87"/>
      <c r="AX8" s="100" t="s">
        <v>57</v>
      </c>
      <c r="AY8" s="101" t="s">
        <v>55</v>
      </c>
      <c r="AZ8" s="102"/>
      <c r="BA8" s="100" t="s">
        <v>57</v>
      </c>
      <c r="BB8" s="101" t="s">
        <v>55</v>
      </c>
      <c r="BC8" s="102"/>
      <c r="BD8" s="100" t="s">
        <v>54</v>
      </c>
      <c r="BE8" s="85" t="s">
        <v>55</v>
      </c>
      <c r="BF8" s="87"/>
      <c r="BG8" s="100" t="s">
        <v>57</v>
      </c>
      <c r="BH8" s="101" t="s">
        <v>55</v>
      </c>
      <c r="BI8" s="102"/>
      <c r="BJ8" s="100" t="s">
        <v>54</v>
      </c>
      <c r="BK8" s="85" t="s">
        <v>55</v>
      </c>
      <c r="BL8" s="87"/>
      <c r="BM8" s="100" t="s">
        <v>57</v>
      </c>
      <c r="BN8" s="101" t="s">
        <v>55</v>
      </c>
      <c r="BO8" s="102"/>
      <c r="BP8" s="100" t="s">
        <v>57</v>
      </c>
      <c r="BQ8" s="101" t="s">
        <v>55</v>
      </c>
      <c r="BR8" s="102"/>
      <c r="BS8" s="103" t="s">
        <v>54</v>
      </c>
      <c r="BT8" s="104" t="s">
        <v>55</v>
      </c>
      <c r="BU8" s="105"/>
      <c r="BV8" s="105"/>
      <c r="BW8" s="106"/>
      <c r="BX8" s="100" t="s">
        <v>54</v>
      </c>
      <c r="BY8" s="85" t="s">
        <v>55</v>
      </c>
      <c r="BZ8" s="87"/>
      <c r="CA8" s="100" t="s">
        <v>54</v>
      </c>
      <c r="CB8" s="85" t="s">
        <v>55</v>
      </c>
      <c r="CC8" s="87"/>
      <c r="CD8" s="100" t="s">
        <v>54</v>
      </c>
      <c r="CE8" s="85" t="s">
        <v>55</v>
      </c>
      <c r="CF8" s="87"/>
      <c r="CG8" s="100" t="s">
        <v>54</v>
      </c>
      <c r="CH8" s="85" t="s">
        <v>55</v>
      </c>
      <c r="CI8" s="87"/>
      <c r="CJ8" s="100" t="s">
        <v>57</v>
      </c>
      <c r="CK8" s="101" t="s">
        <v>55</v>
      </c>
      <c r="CL8" s="102"/>
      <c r="CM8" s="100" t="s">
        <v>54</v>
      </c>
      <c r="CN8" s="85" t="s">
        <v>55</v>
      </c>
      <c r="CO8" s="87"/>
      <c r="CP8" s="100" t="s">
        <v>54</v>
      </c>
      <c r="CQ8" s="85" t="s">
        <v>55</v>
      </c>
      <c r="CR8" s="87"/>
      <c r="CS8" s="100" t="s">
        <v>54</v>
      </c>
      <c r="CT8" s="101" t="s">
        <v>55</v>
      </c>
      <c r="CU8" s="102"/>
      <c r="CV8" s="100" t="s">
        <v>54</v>
      </c>
      <c r="CW8" s="101" t="s">
        <v>55</v>
      </c>
      <c r="CX8" s="102"/>
      <c r="CY8" s="100" t="s">
        <v>54</v>
      </c>
      <c r="CZ8" s="101" t="s">
        <v>55</v>
      </c>
      <c r="DA8" s="102"/>
      <c r="DB8" s="100" t="s">
        <v>54</v>
      </c>
      <c r="DC8" s="101" t="s">
        <v>55</v>
      </c>
      <c r="DD8" s="102"/>
      <c r="DE8" s="100" t="s">
        <v>54</v>
      </c>
      <c r="DF8" s="101" t="s">
        <v>55</v>
      </c>
      <c r="DG8" s="102"/>
      <c r="DH8" s="100" t="s">
        <v>54</v>
      </c>
      <c r="DI8" s="101" t="s">
        <v>55</v>
      </c>
      <c r="DJ8" s="102"/>
      <c r="DK8" s="103" t="s">
        <v>54</v>
      </c>
      <c r="DL8" s="104" t="s">
        <v>55</v>
      </c>
      <c r="DM8" s="106"/>
      <c r="DN8" s="100" t="s">
        <v>57</v>
      </c>
      <c r="DO8" s="101" t="s">
        <v>55</v>
      </c>
      <c r="DP8" s="102"/>
      <c r="DQ8" s="100" t="s">
        <v>54</v>
      </c>
      <c r="DR8" s="101" t="s">
        <v>55</v>
      </c>
      <c r="DS8" s="102"/>
      <c r="DT8" s="100" t="s">
        <v>57</v>
      </c>
      <c r="DU8" s="101" t="s">
        <v>55</v>
      </c>
      <c r="DV8" s="102"/>
      <c r="DW8" s="100" t="s">
        <v>54</v>
      </c>
      <c r="DX8" s="101" t="s">
        <v>55</v>
      </c>
      <c r="DY8" s="102"/>
      <c r="DZ8" s="100" t="s">
        <v>57</v>
      </c>
      <c r="EA8" s="101" t="s">
        <v>55</v>
      </c>
      <c r="EB8" s="102"/>
      <c r="EC8" s="100" t="s">
        <v>54</v>
      </c>
      <c r="ED8" s="101" t="s">
        <v>55</v>
      </c>
      <c r="EE8" s="102"/>
      <c r="EF8" s="100" t="s">
        <v>54</v>
      </c>
      <c r="EG8" s="101" t="s">
        <v>55</v>
      </c>
      <c r="EH8" s="102"/>
      <c r="EI8" s="1"/>
      <c r="EJ8" s="100" t="s">
        <v>57</v>
      </c>
      <c r="EK8" s="101" t="s">
        <v>55</v>
      </c>
      <c r="EL8" s="102"/>
      <c r="EM8" s="100" t="s">
        <v>57</v>
      </c>
      <c r="EN8" s="101" t="s">
        <v>55</v>
      </c>
      <c r="EO8" s="102"/>
    </row>
    <row r="9" spans="1:146" s="36" customFormat="1" ht="59.25" customHeight="1" x14ac:dyDescent="0.25">
      <c r="A9" s="108"/>
      <c r="B9" s="108"/>
      <c r="C9" s="109"/>
      <c r="D9" s="109"/>
      <c r="E9" s="110"/>
      <c r="F9" s="111" t="s">
        <v>58</v>
      </c>
      <c r="G9" s="112" t="s">
        <v>59</v>
      </c>
      <c r="H9" s="112" t="s">
        <v>60</v>
      </c>
      <c r="I9" s="112" t="s">
        <v>60</v>
      </c>
      <c r="J9" s="110"/>
      <c r="K9" s="111" t="str">
        <f>F9</f>
        <v>ծրագիր (12 ամիս)</v>
      </c>
      <c r="L9" s="111" t="str">
        <f>G9</f>
        <v>փաստացի ( ամիս)</v>
      </c>
      <c r="M9" s="112" t="str">
        <f>H9</f>
        <v>կատ. %-ը տար.նկատմ.</v>
      </c>
      <c r="N9" s="112" t="str">
        <f>I9</f>
        <v>կատ. %-ը տար.նկատմ.</v>
      </c>
      <c r="O9" s="110"/>
      <c r="P9" s="111" t="str">
        <f>K9</f>
        <v>ծրագիր (12 ամիս)</v>
      </c>
      <c r="Q9" s="112" t="str">
        <f>L9</f>
        <v>փաստացի ( ամիս)</v>
      </c>
      <c r="R9" s="112" t="str">
        <f>M9</f>
        <v>կատ. %-ը տար.նկատմ.</v>
      </c>
      <c r="S9" s="112" t="str">
        <f>N9</f>
        <v>կատ. %-ը տար.նկատմ.</v>
      </c>
      <c r="T9" s="110"/>
      <c r="U9" s="111" t="str">
        <f>P9</f>
        <v>ծրագիր (12 ամիս)</v>
      </c>
      <c r="V9" s="112" t="str">
        <f>Q9</f>
        <v>փաստացի ( ամիս)</v>
      </c>
      <c r="W9" s="112" t="str">
        <f>R9</f>
        <v>կատ. %-ը տար.նկատմ.</v>
      </c>
      <c r="X9" s="112" t="str">
        <f>S9</f>
        <v>կատ. %-ը տար.նկատմ.</v>
      </c>
      <c r="Y9" s="110"/>
      <c r="Z9" s="111" t="str">
        <f>U9</f>
        <v>ծրագիր (12 ամիս)</v>
      </c>
      <c r="AA9" s="112" t="str">
        <f>V9</f>
        <v>փաստացի ( ամիս)</v>
      </c>
      <c r="AB9" s="112" t="str">
        <f>W9</f>
        <v>կատ. %-ը տար.նկատմ.</v>
      </c>
      <c r="AC9" s="112" t="str">
        <f>X9</f>
        <v>կատ. %-ը տար.նկատմ.</v>
      </c>
      <c r="AD9" s="110"/>
      <c r="AE9" s="111" t="str">
        <f>Z9</f>
        <v>ծրագիր (12 ամիս)</v>
      </c>
      <c r="AF9" s="112" t="str">
        <f>AA9</f>
        <v>փաստացի ( ամիս)</v>
      </c>
      <c r="AG9" s="112" t="str">
        <f>AB9</f>
        <v>կատ. %-ը տար.նկատմ.</v>
      </c>
      <c r="AH9" s="112" t="str">
        <f>AC9</f>
        <v>կատ. %-ը տար.նկատմ.</v>
      </c>
      <c r="AI9" s="110"/>
      <c r="AJ9" s="111" t="str">
        <f>Z9</f>
        <v>ծրագիր (12 ամիս)</v>
      </c>
      <c r="AK9" s="112" t="str">
        <f>AA9</f>
        <v>փաստացի ( ամիս)</v>
      </c>
      <c r="AL9" s="112" t="str">
        <f>AB9</f>
        <v>կատ. %-ը տար.նկատմ.</v>
      </c>
      <c r="AM9" s="112" t="str">
        <f>AC9</f>
        <v>կատ. %-ը տար.նկատմ.</v>
      </c>
      <c r="AN9" s="110"/>
      <c r="AO9" s="111" t="str">
        <f>AJ9</f>
        <v>ծրագիր (12 ամիս)</v>
      </c>
      <c r="AP9" s="112" t="str">
        <f>AK9</f>
        <v>փաստացի ( ամիս)</v>
      </c>
      <c r="AQ9" s="112" t="str">
        <f>AL9</f>
        <v>կատ. %-ը տար.նկատմ.</v>
      </c>
      <c r="AR9" s="112" t="str">
        <f>AM9</f>
        <v>կատ. %-ը տար.նկատմ.</v>
      </c>
      <c r="AS9" s="110"/>
      <c r="AT9" s="111" t="str">
        <f>AO9</f>
        <v>ծրագիր (12 ամիս)</v>
      </c>
      <c r="AU9" s="112" t="str">
        <f>AP9</f>
        <v>փաստացի ( ամիս)</v>
      </c>
      <c r="AV9" s="112" t="str">
        <f>AQ9</f>
        <v>կատ. %-ը տար.նկատմ.</v>
      </c>
      <c r="AW9" s="112" t="str">
        <f>AR9</f>
        <v>կատ. %-ը տար.նկատմ.</v>
      </c>
      <c r="AX9" s="110"/>
      <c r="AY9" s="111" t="str">
        <f>AT9</f>
        <v>ծրագիր (12 ամիս)</v>
      </c>
      <c r="AZ9" s="112" t="str">
        <f>AU9</f>
        <v>փաստացի ( ամիս)</v>
      </c>
      <c r="BA9" s="110"/>
      <c r="BB9" s="111" t="str">
        <f>AY9</f>
        <v>ծրագիր (12 ամիս)</v>
      </c>
      <c r="BC9" s="112" t="str">
        <f>AZ9</f>
        <v>փաստացի ( ամիս)</v>
      </c>
      <c r="BD9" s="110"/>
      <c r="BE9" s="111" t="str">
        <f>BB9</f>
        <v>ծրագիր (12 ամիս)</v>
      </c>
      <c r="BF9" s="112" t="str">
        <f>BC9</f>
        <v>փաստացի ( ամիս)</v>
      </c>
      <c r="BG9" s="110"/>
      <c r="BH9" s="111" t="str">
        <f>BE9</f>
        <v>ծրագիր (12 ամիս)</v>
      </c>
      <c r="BI9" s="112" t="str">
        <f>BC9</f>
        <v>փաստացի ( ամիս)</v>
      </c>
      <c r="BJ9" s="110"/>
      <c r="BK9" s="111" t="str">
        <f>BH9</f>
        <v>ծրագիր (12 ամիս)</v>
      </c>
      <c r="BL9" s="112" t="str">
        <f>BI9</f>
        <v>փաստացի ( ամիս)</v>
      </c>
      <c r="BM9" s="110"/>
      <c r="BN9" s="111" t="str">
        <f>BK9</f>
        <v>ծրագիր (12 ամիս)</v>
      </c>
      <c r="BO9" s="112" t="str">
        <f>BL9</f>
        <v>փաստացի ( ամիս)</v>
      </c>
      <c r="BP9" s="110"/>
      <c r="BQ9" s="111" t="str">
        <f>BN9</f>
        <v>ծրագիր (12 ամիս)</v>
      </c>
      <c r="BR9" s="112" t="str">
        <f>BL9</f>
        <v>փաստացի ( ամիս)</v>
      </c>
      <c r="BS9" s="113"/>
      <c r="BT9" s="114" t="str">
        <f>BQ9</f>
        <v>ծրագիր (12 ամիս)</v>
      </c>
      <c r="BU9" s="115" t="str">
        <f>BR9</f>
        <v>փաստացի ( ամիս)</v>
      </c>
      <c r="BV9" s="115" t="str">
        <f>AQ9</f>
        <v>կատ. %-ը տար.նկատմ.</v>
      </c>
      <c r="BW9" s="115" t="str">
        <f>AR9</f>
        <v>կատ. %-ը տար.նկատմ.</v>
      </c>
      <c r="BX9" s="110"/>
      <c r="BY9" s="111" t="str">
        <f>BT9</f>
        <v>ծրագիր (12 ամիս)</v>
      </c>
      <c r="BZ9" s="112" t="str">
        <f>BU9</f>
        <v>փաստացի ( ամիս)</v>
      </c>
      <c r="CA9" s="110"/>
      <c r="CB9" s="111" t="str">
        <f>BY9</f>
        <v>ծրագիր (12 ամիս)</v>
      </c>
      <c r="CC9" s="112" t="str">
        <f>BZ9</f>
        <v>փաստացի ( ամիս)</v>
      </c>
      <c r="CD9" s="110"/>
      <c r="CE9" s="111" t="str">
        <f>CB9</f>
        <v>ծրագիր (12 ամիս)</v>
      </c>
      <c r="CF9" s="112" t="str">
        <f>CC9</f>
        <v>փաստացի ( ամիս)</v>
      </c>
      <c r="CG9" s="110"/>
      <c r="CH9" s="111" t="str">
        <f>CE9</f>
        <v>ծրագիր (12 ամիս)</v>
      </c>
      <c r="CI9" s="116" t="str">
        <f>CF9</f>
        <v>փաստացի ( ամիս)</v>
      </c>
      <c r="CJ9" s="110"/>
      <c r="CK9" s="111" t="str">
        <f>CH9</f>
        <v>ծրագիր (12 ամիս)</v>
      </c>
      <c r="CL9" s="112" t="str">
        <f>CI9</f>
        <v>փաստացի ( ամիս)</v>
      </c>
      <c r="CM9" s="110"/>
      <c r="CN9" s="111" t="str">
        <f>CK9</f>
        <v>ծրագիր (12 ամիս)</v>
      </c>
      <c r="CO9" s="112" t="str">
        <f>CL9</f>
        <v>փաստացի ( ամիս)</v>
      </c>
      <c r="CP9" s="110"/>
      <c r="CQ9" s="111" t="str">
        <f>CN9</f>
        <v>ծրագիր (12 ամիս)</v>
      </c>
      <c r="CR9" s="112" t="str">
        <f>CO9</f>
        <v>փաստացի ( ամիս)</v>
      </c>
      <c r="CS9" s="110"/>
      <c r="CT9" s="111" t="str">
        <f>CQ9</f>
        <v>ծրագիր (12 ամիս)</v>
      </c>
      <c r="CU9" s="112" t="str">
        <f>CR9</f>
        <v>փաստացի ( ամիս)</v>
      </c>
      <c r="CV9" s="110"/>
      <c r="CW9" s="111" t="str">
        <f>CT9</f>
        <v>ծրագիր (12 ամիս)</v>
      </c>
      <c r="CX9" s="112" t="str">
        <f>CU9</f>
        <v>փաստացի ( ամիս)</v>
      </c>
      <c r="CY9" s="110"/>
      <c r="CZ9" s="111" t="str">
        <f>CW9</f>
        <v>ծրագիր (12 ամիս)</v>
      </c>
      <c r="DA9" s="112" t="str">
        <f>CX9</f>
        <v>փաստացի ( ամիս)</v>
      </c>
      <c r="DB9" s="110"/>
      <c r="DC9" s="111" t="str">
        <f>CZ9</f>
        <v>ծրագիր (12 ամիս)</v>
      </c>
      <c r="DD9" s="112" t="str">
        <f>DA9</f>
        <v>փաստացի ( ամիս)</v>
      </c>
      <c r="DE9" s="110"/>
      <c r="DF9" s="111" t="str">
        <f>DC9</f>
        <v>ծրագիր (12 ամիս)</v>
      </c>
      <c r="DG9" s="112" t="str">
        <f>DD9</f>
        <v>փաստացի ( ամիս)</v>
      </c>
      <c r="DH9" s="110"/>
      <c r="DI9" s="111" t="str">
        <f>DF9</f>
        <v>ծրագիր (12 ամիս)</v>
      </c>
      <c r="DJ9" s="112" t="str">
        <f>DG9</f>
        <v>փաստացի ( ամիս)</v>
      </c>
      <c r="DK9" s="113"/>
      <c r="DL9" s="114" t="str">
        <f>DI9</f>
        <v>ծրագիր (12 ամիս)</v>
      </c>
      <c r="DM9" s="115" t="str">
        <f>DJ9</f>
        <v>փաստացի ( ամիս)</v>
      </c>
      <c r="DN9" s="110"/>
      <c r="DO9" s="111" t="str">
        <f>DL9</f>
        <v>ծրագիր (12 ամիս)</v>
      </c>
      <c r="DP9" s="112" t="str">
        <f>DM9</f>
        <v>փաստացի ( ամիս)</v>
      </c>
      <c r="DQ9" s="110"/>
      <c r="DR9" s="111" t="str">
        <f>DO9</f>
        <v>ծրագիր (12 ամիս)</v>
      </c>
      <c r="DS9" s="112" t="str">
        <f>DP9</f>
        <v>փաստացի ( ամիս)</v>
      </c>
      <c r="DT9" s="110"/>
      <c r="DU9" s="111" t="str">
        <f>DR9</f>
        <v>ծրագիր (12 ամիս)</v>
      </c>
      <c r="DV9" s="112" t="str">
        <f>DS9</f>
        <v>փաստացի ( ամիս)</v>
      </c>
      <c r="DW9" s="110"/>
      <c r="DX9" s="111" t="str">
        <f>DU9</f>
        <v>ծրագիր (12 ամիս)</v>
      </c>
      <c r="DY9" s="112" t="str">
        <f>DV9</f>
        <v>փաստացի ( ամիս)</v>
      </c>
      <c r="DZ9" s="110"/>
      <c r="EA9" s="111" t="str">
        <f>DX9</f>
        <v>ծրագիր (12 ամիս)</v>
      </c>
      <c r="EB9" s="112" t="str">
        <f>DY9</f>
        <v>փաստացի ( ամիս)</v>
      </c>
      <c r="EC9" s="110"/>
      <c r="ED9" s="111" t="str">
        <f>EA9</f>
        <v>ծրագիր (12 ամիս)</v>
      </c>
      <c r="EE9" s="112" t="str">
        <f>EB9</f>
        <v>փաստացի ( ամիս)</v>
      </c>
      <c r="EF9" s="110"/>
      <c r="EG9" s="111" t="str">
        <f>ED9</f>
        <v>ծրագիր (12 ամիս)</v>
      </c>
      <c r="EH9" s="112" t="str">
        <f>EE9</f>
        <v>փաստացի ( ամիս)</v>
      </c>
      <c r="EJ9" s="110"/>
      <c r="EK9" s="111" t="s">
        <v>61</v>
      </c>
      <c r="EL9" s="112" t="s">
        <v>62</v>
      </c>
      <c r="EM9" s="110"/>
      <c r="EN9" s="111" t="str">
        <f>EK9</f>
        <v>ծրագիր (1-ին եռամսյակ)</v>
      </c>
      <c r="EO9" s="112" t="s">
        <v>62</v>
      </c>
    </row>
    <row r="10" spans="1:146" s="119" customFormat="1" ht="16.5" customHeight="1" x14ac:dyDescent="0.25">
      <c r="A10" s="117"/>
      <c r="B10" s="117"/>
      <c r="C10" s="112">
        <v>1</v>
      </c>
      <c r="D10" s="112">
        <v>2</v>
      </c>
      <c r="E10" s="117">
        <v>3</v>
      </c>
      <c r="F10" s="112">
        <v>4</v>
      </c>
      <c r="G10" s="112">
        <v>5</v>
      </c>
      <c r="H10" s="117">
        <v>6</v>
      </c>
      <c r="I10" s="112">
        <v>7</v>
      </c>
      <c r="J10" s="112">
        <v>8</v>
      </c>
      <c r="K10" s="117">
        <v>9</v>
      </c>
      <c r="L10" s="112">
        <v>10</v>
      </c>
      <c r="M10" s="112">
        <v>11</v>
      </c>
      <c r="N10" s="117">
        <v>12</v>
      </c>
      <c r="O10" s="112">
        <v>13</v>
      </c>
      <c r="P10" s="112">
        <v>14</v>
      </c>
      <c r="Q10" s="117">
        <v>15</v>
      </c>
      <c r="R10" s="112">
        <v>16</v>
      </c>
      <c r="S10" s="112">
        <v>17</v>
      </c>
      <c r="T10" s="117">
        <v>18</v>
      </c>
      <c r="U10" s="112">
        <v>19</v>
      </c>
      <c r="V10" s="112">
        <v>20</v>
      </c>
      <c r="W10" s="117">
        <v>21</v>
      </c>
      <c r="X10" s="112">
        <v>22</v>
      </c>
      <c r="Y10" s="112">
        <v>23</v>
      </c>
      <c r="Z10" s="117">
        <v>24</v>
      </c>
      <c r="AA10" s="112">
        <v>25</v>
      </c>
      <c r="AB10" s="112">
        <v>26</v>
      </c>
      <c r="AC10" s="117">
        <v>27</v>
      </c>
      <c r="AD10" s="112">
        <v>28</v>
      </c>
      <c r="AE10" s="112">
        <v>29</v>
      </c>
      <c r="AF10" s="117">
        <v>30</v>
      </c>
      <c r="AG10" s="112">
        <v>31</v>
      </c>
      <c r="AH10" s="112">
        <v>32</v>
      </c>
      <c r="AI10" s="117">
        <v>33</v>
      </c>
      <c r="AJ10" s="112">
        <v>34</v>
      </c>
      <c r="AK10" s="112">
        <v>35</v>
      </c>
      <c r="AL10" s="117">
        <v>36</v>
      </c>
      <c r="AM10" s="112">
        <v>37</v>
      </c>
      <c r="AN10" s="112">
        <v>38</v>
      </c>
      <c r="AO10" s="117">
        <v>39</v>
      </c>
      <c r="AP10" s="112">
        <v>40</v>
      </c>
      <c r="AQ10" s="112">
        <v>41</v>
      </c>
      <c r="AR10" s="117">
        <v>42</v>
      </c>
      <c r="AS10" s="112">
        <v>43</v>
      </c>
      <c r="AT10" s="112">
        <v>44</v>
      </c>
      <c r="AU10" s="117">
        <v>45</v>
      </c>
      <c r="AV10" s="112">
        <v>46</v>
      </c>
      <c r="AW10" s="112">
        <v>47</v>
      </c>
      <c r="AX10" s="117">
        <v>48</v>
      </c>
      <c r="AY10" s="112">
        <v>49</v>
      </c>
      <c r="AZ10" s="112">
        <v>50</v>
      </c>
      <c r="BA10" s="117">
        <v>51</v>
      </c>
      <c r="BB10" s="112">
        <v>52</v>
      </c>
      <c r="BC10" s="112">
        <v>53</v>
      </c>
      <c r="BD10" s="117">
        <v>54</v>
      </c>
      <c r="BE10" s="112">
        <v>55</v>
      </c>
      <c r="BF10" s="112">
        <v>56</v>
      </c>
      <c r="BG10" s="117">
        <v>57</v>
      </c>
      <c r="BH10" s="112">
        <v>58</v>
      </c>
      <c r="BI10" s="112">
        <v>59</v>
      </c>
      <c r="BJ10" s="117">
        <v>60</v>
      </c>
      <c r="BK10" s="112">
        <v>61</v>
      </c>
      <c r="BL10" s="112">
        <v>62</v>
      </c>
      <c r="BM10" s="117">
        <v>63</v>
      </c>
      <c r="BN10" s="112">
        <v>64</v>
      </c>
      <c r="BO10" s="112">
        <v>65</v>
      </c>
      <c r="BP10" s="117">
        <v>66</v>
      </c>
      <c r="BQ10" s="112">
        <v>67</v>
      </c>
      <c r="BR10" s="112">
        <v>68</v>
      </c>
      <c r="BS10" s="118">
        <v>69</v>
      </c>
      <c r="BT10" s="115">
        <v>70</v>
      </c>
      <c r="BU10" s="115">
        <v>71</v>
      </c>
      <c r="BV10" s="118">
        <v>72</v>
      </c>
      <c r="BW10" s="115">
        <v>73</v>
      </c>
      <c r="BX10" s="112">
        <v>74</v>
      </c>
      <c r="BY10" s="117">
        <v>75</v>
      </c>
      <c r="BZ10" s="112">
        <v>76</v>
      </c>
      <c r="CA10" s="112">
        <v>77</v>
      </c>
      <c r="CB10" s="117">
        <v>78</v>
      </c>
      <c r="CC10" s="112">
        <v>79</v>
      </c>
      <c r="CD10" s="112">
        <v>80</v>
      </c>
      <c r="CE10" s="117">
        <v>81</v>
      </c>
      <c r="CF10" s="112">
        <v>82</v>
      </c>
      <c r="CG10" s="112">
        <v>83</v>
      </c>
      <c r="CH10" s="117">
        <v>84</v>
      </c>
      <c r="CI10" s="112">
        <v>85</v>
      </c>
      <c r="CJ10" s="112">
        <v>86</v>
      </c>
      <c r="CK10" s="117">
        <v>87</v>
      </c>
      <c r="CL10" s="112">
        <v>88</v>
      </c>
      <c r="CM10" s="112">
        <v>89</v>
      </c>
      <c r="CN10" s="117">
        <v>90</v>
      </c>
      <c r="CO10" s="112">
        <v>91</v>
      </c>
      <c r="CP10" s="112">
        <v>92</v>
      </c>
      <c r="CQ10" s="117">
        <v>93</v>
      </c>
      <c r="CR10" s="112">
        <v>94</v>
      </c>
      <c r="CS10" s="112">
        <v>95</v>
      </c>
      <c r="CT10" s="117">
        <v>96</v>
      </c>
      <c r="CU10" s="112">
        <v>97</v>
      </c>
      <c r="CV10" s="112">
        <v>98</v>
      </c>
      <c r="CW10" s="117">
        <v>99</v>
      </c>
      <c r="CX10" s="112">
        <v>100</v>
      </c>
      <c r="CY10" s="112">
        <v>101</v>
      </c>
      <c r="CZ10" s="117">
        <v>102</v>
      </c>
      <c r="DA10" s="112">
        <v>103</v>
      </c>
      <c r="DB10" s="112">
        <v>104</v>
      </c>
      <c r="DC10" s="117">
        <v>105</v>
      </c>
      <c r="DD10" s="112">
        <v>106</v>
      </c>
      <c r="DE10" s="112">
        <v>107</v>
      </c>
      <c r="DF10" s="117">
        <v>108</v>
      </c>
      <c r="DG10" s="112">
        <v>109</v>
      </c>
      <c r="DH10" s="112">
        <v>110</v>
      </c>
      <c r="DI10" s="117">
        <v>111</v>
      </c>
      <c r="DJ10" s="112">
        <v>112</v>
      </c>
      <c r="DK10" s="115">
        <v>113</v>
      </c>
      <c r="DL10" s="118">
        <v>114</v>
      </c>
      <c r="DM10" s="115">
        <v>115</v>
      </c>
      <c r="DN10" s="112">
        <v>116</v>
      </c>
      <c r="DO10" s="112">
        <v>117</v>
      </c>
      <c r="DP10" s="112">
        <v>118</v>
      </c>
      <c r="DQ10" s="112">
        <v>119</v>
      </c>
      <c r="DR10" s="117">
        <v>120</v>
      </c>
      <c r="DS10" s="112">
        <v>121</v>
      </c>
      <c r="DT10" s="112">
        <v>122</v>
      </c>
      <c r="DU10" s="117">
        <v>123</v>
      </c>
      <c r="DV10" s="112">
        <v>124</v>
      </c>
      <c r="DW10" s="112">
        <v>125</v>
      </c>
      <c r="DX10" s="117">
        <v>126</v>
      </c>
      <c r="DY10" s="112">
        <v>127</v>
      </c>
      <c r="DZ10" s="112">
        <v>128</v>
      </c>
      <c r="EA10" s="117">
        <v>129</v>
      </c>
      <c r="EB10" s="112">
        <v>130</v>
      </c>
      <c r="EC10" s="112">
        <v>131</v>
      </c>
      <c r="ED10" s="117">
        <v>132</v>
      </c>
      <c r="EE10" s="112">
        <v>133</v>
      </c>
      <c r="EF10" s="112">
        <v>134</v>
      </c>
      <c r="EG10" s="117">
        <v>135</v>
      </c>
      <c r="EH10" s="112">
        <v>136</v>
      </c>
      <c r="EI10" s="112"/>
      <c r="EJ10" s="117"/>
      <c r="EK10" s="112"/>
      <c r="EL10" s="112"/>
      <c r="EM10" s="117"/>
      <c r="EN10" s="112"/>
      <c r="EO10" s="112"/>
      <c r="EP10" s="117"/>
    </row>
    <row r="11" spans="1:146" s="134" customFormat="1" ht="23.25" customHeight="1" x14ac:dyDescent="0.25">
      <c r="A11" s="120">
        <v>1</v>
      </c>
      <c r="B11" s="121" t="s">
        <v>63</v>
      </c>
      <c r="C11" s="122">
        <v>41198.6</v>
      </c>
      <c r="D11" s="122">
        <v>39693.4</v>
      </c>
      <c r="E11" s="123">
        <f>DK11+EF11-EC11</f>
        <v>3401157.8785999999</v>
      </c>
      <c r="F11" s="123">
        <f t="shared" ref="F11:G11" si="0">DL11+EG11-ED11</f>
        <v>3401157.8540000003</v>
      </c>
      <c r="G11" s="123">
        <f t="shared" si="0"/>
        <v>2984314.7891000006</v>
      </c>
      <c r="H11" s="123">
        <f>G11/F11*100</f>
        <v>87.744083550554322</v>
      </c>
      <c r="I11" s="123">
        <f>G11/E11*100</f>
        <v>87.744082915916209</v>
      </c>
      <c r="J11" s="123">
        <f>T11+Y11+AD11+AI11+AN11+AS11+AX11+BP11+BX11+CA11+CD11+CG11+CJ11+CP11+CS11+CY11+DB11+DH11</f>
        <v>670604.51800000004</v>
      </c>
      <c r="K11" s="123">
        <f t="shared" ref="J11:L14" si="1">U11+Z11+AE11+AJ11+AO11+AT11+AY11+BQ11+BY11+CB11+CE11+CH11+CK11+CQ11+CT11+CZ11+DC11+DI11</f>
        <v>670604.5</v>
      </c>
      <c r="L11" s="124">
        <f t="shared" si="1"/>
        <v>546344.01569999999</v>
      </c>
      <c r="M11" s="123">
        <f>L11/K11*100</f>
        <v>81.47037720444763</v>
      </c>
      <c r="N11" s="123">
        <f>L11/J11*100</f>
        <v>81.470375017664281</v>
      </c>
      <c r="O11" s="123">
        <f>T11+Y11+AD11</f>
        <v>193406.4</v>
      </c>
      <c r="P11" s="123">
        <f t="shared" ref="P11:Q14" si="2">U11+Z11+AE11</f>
        <v>193406.4</v>
      </c>
      <c r="Q11" s="124">
        <f t="shared" si="2"/>
        <v>116923.4905</v>
      </c>
      <c r="R11" s="123">
        <f>Q11/P11*100</f>
        <v>60.454819747433383</v>
      </c>
      <c r="S11" s="125">
        <f>Q11/O11*100</f>
        <v>60.454819747433383</v>
      </c>
      <c r="T11" s="126">
        <v>15000</v>
      </c>
      <c r="U11" s="127">
        <v>15000</v>
      </c>
      <c r="V11" s="126">
        <v>8575.1460000000006</v>
      </c>
      <c r="W11" s="123">
        <v>57.167640000000006</v>
      </c>
      <c r="X11" s="123">
        <v>57.167640000000006</v>
      </c>
      <c r="Y11" s="126">
        <v>12000</v>
      </c>
      <c r="Z11" s="127">
        <v>12000</v>
      </c>
      <c r="AA11" s="126">
        <v>8567.357</v>
      </c>
      <c r="AB11" s="123">
        <v>71.394641666666672</v>
      </c>
      <c r="AC11" s="123">
        <v>0</v>
      </c>
      <c r="AD11" s="126">
        <v>166406.39999999999</v>
      </c>
      <c r="AE11" s="127">
        <v>166406.39999999999</v>
      </c>
      <c r="AF11" s="126">
        <v>99780.987500000003</v>
      </c>
      <c r="AG11" s="123">
        <v>59.962229517614709</v>
      </c>
      <c r="AH11" s="123">
        <v>59.962229517614709</v>
      </c>
      <c r="AI11" s="128">
        <v>259388.1</v>
      </c>
      <c r="AJ11" s="129">
        <v>259388.1</v>
      </c>
      <c r="AK11" s="126">
        <v>215102.60399999999</v>
      </c>
      <c r="AL11" s="123">
        <v>82.926936123900816</v>
      </c>
      <c r="AM11" s="123">
        <v>82.926936123900816</v>
      </c>
      <c r="AN11" s="126">
        <v>27273.3</v>
      </c>
      <c r="AO11" s="127">
        <v>27273.3</v>
      </c>
      <c r="AP11" s="126">
        <v>23247.192999999999</v>
      </c>
      <c r="AQ11" s="123">
        <v>85.237917670395589</v>
      </c>
      <c r="AR11" s="123">
        <v>85.237917670395589</v>
      </c>
      <c r="AS11" s="126">
        <v>18000</v>
      </c>
      <c r="AT11" s="127">
        <v>18000</v>
      </c>
      <c r="AU11" s="126">
        <v>15485.3</v>
      </c>
      <c r="AV11" s="123">
        <v>86.029444444444437</v>
      </c>
      <c r="AW11" s="123">
        <v>86.029444444444437</v>
      </c>
      <c r="AX11" s="123">
        <v>0</v>
      </c>
      <c r="AY11" s="123">
        <v>0</v>
      </c>
      <c r="AZ11" s="123">
        <v>0</v>
      </c>
      <c r="BA11" s="126">
        <v>12253.786</v>
      </c>
      <c r="BB11" s="130">
        <v>12253.8</v>
      </c>
      <c r="BC11" s="126">
        <v>12416.355</v>
      </c>
      <c r="BD11" s="126">
        <v>2052759.4</v>
      </c>
      <c r="BE11" s="127">
        <v>2052759.4</v>
      </c>
      <c r="BF11" s="126">
        <v>1882350.6780000001</v>
      </c>
      <c r="BG11" s="126">
        <v>0</v>
      </c>
      <c r="BH11" s="123"/>
      <c r="BI11" s="126">
        <v>0</v>
      </c>
      <c r="BJ11" s="126">
        <v>9369</v>
      </c>
      <c r="BK11" s="123">
        <v>9369</v>
      </c>
      <c r="BL11" s="126">
        <v>8327.7000000000007</v>
      </c>
      <c r="BM11" s="123">
        <v>0</v>
      </c>
      <c r="BN11" s="123">
        <v>0</v>
      </c>
      <c r="BO11" s="123">
        <v>0</v>
      </c>
      <c r="BP11" s="123">
        <v>0</v>
      </c>
      <c r="BQ11" s="123">
        <v>0</v>
      </c>
      <c r="BR11" s="123">
        <v>0</v>
      </c>
      <c r="BS11" s="131">
        <f>BX11+CA11+CD11+CG11</f>
        <v>19000</v>
      </c>
      <c r="BT11" s="131">
        <f>BY11+CB11+CE11+CH11</f>
        <v>19000</v>
      </c>
      <c r="BU11" s="131">
        <f>BZ11+CC11+CF11+CI11</f>
        <v>17879.192999999999</v>
      </c>
      <c r="BV11" s="131">
        <f>BU11/BT11*100</f>
        <v>94.101015789473692</v>
      </c>
      <c r="BW11" s="131">
        <f>BU11/BS11*100</f>
        <v>94.101015789473692</v>
      </c>
      <c r="BX11" s="126">
        <v>17552.599999999999</v>
      </c>
      <c r="BY11" s="127">
        <v>17552.599999999999</v>
      </c>
      <c r="BZ11" s="126">
        <v>14058.989</v>
      </c>
      <c r="CA11" s="126">
        <v>1447.4</v>
      </c>
      <c r="CB11" s="127">
        <v>1447.4</v>
      </c>
      <c r="CC11" s="126">
        <v>2779.84</v>
      </c>
      <c r="CD11" s="126">
        <v>0</v>
      </c>
      <c r="CE11" s="127">
        <v>0</v>
      </c>
      <c r="CF11" s="126">
        <v>0</v>
      </c>
      <c r="CG11" s="126">
        <v>0</v>
      </c>
      <c r="CH11" s="127">
        <v>0</v>
      </c>
      <c r="CI11" s="126">
        <v>1040.364</v>
      </c>
      <c r="CJ11" s="123"/>
      <c r="CK11" s="123"/>
      <c r="CL11" s="123"/>
      <c r="CM11" s="126">
        <v>0</v>
      </c>
      <c r="CN11" s="127">
        <v>0</v>
      </c>
      <c r="CO11" s="126">
        <v>0</v>
      </c>
      <c r="CP11" s="123"/>
      <c r="CQ11" s="123"/>
      <c r="CR11" s="123"/>
      <c r="CS11" s="126">
        <v>131105</v>
      </c>
      <c r="CT11" s="127">
        <v>131105</v>
      </c>
      <c r="CU11" s="126">
        <v>127395.23520000001</v>
      </c>
      <c r="CV11" s="126">
        <v>48000</v>
      </c>
      <c r="CW11" s="127">
        <v>48000</v>
      </c>
      <c r="CX11" s="126">
        <v>44350.2592</v>
      </c>
      <c r="CY11" s="126">
        <v>0</v>
      </c>
      <c r="CZ11" s="127">
        <v>0</v>
      </c>
      <c r="DA11" s="126">
        <v>0</v>
      </c>
      <c r="DB11" s="126">
        <v>1000</v>
      </c>
      <c r="DC11" s="127">
        <v>1000</v>
      </c>
      <c r="DD11" s="126">
        <v>-22829</v>
      </c>
      <c r="DE11" s="123"/>
      <c r="DF11" s="123"/>
      <c r="DG11" s="123"/>
      <c r="DH11" s="126">
        <v>21431.718000000001</v>
      </c>
      <c r="DI11" s="127">
        <v>21431.7</v>
      </c>
      <c r="DJ11" s="126">
        <v>53140</v>
      </c>
      <c r="DK11" s="131">
        <f>T11+Y11+AD11+AI11+AN11+AS11+AX11+BA11+BD11+BJ11+BM11+BP11+BX11+CA11+CD11+CG11+CJ11+CM11+CP11+CS11+CY11+DB11+DE11+DH11</f>
        <v>2744986.7039999999</v>
      </c>
      <c r="DL11" s="131">
        <v>2744986.7</v>
      </c>
      <c r="DM11" s="131">
        <f>V11+AA11+AF11+AK11+AP11+AU11+AZ11+BC11+BF11+BI11+BL11+BO11+BR11+BZ11+CC11+CF11+CI11+CL11+CO11+CR11+CU11+DA11+DD11+DG11+DJ11</f>
        <v>2449438.7487000003</v>
      </c>
      <c r="DN11" s="132"/>
      <c r="DO11" s="132"/>
      <c r="DP11" s="132"/>
      <c r="DQ11" s="126">
        <v>631642.52060000005</v>
      </c>
      <c r="DR11" s="127">
        <v>631642.5</v>
      </c>
      <c r="DS11" s="126">
        <v>483573.23200000002</v>
      </c>
      <c r="DT11" s="123"/>
      <c r="DU11" s="123"/>
      <c r="DV11" s="123"/>
      <c r="DW11" s="126">
        <v>24528.653999999999</v>
      </c>
      <c r="DX11" s="127">
        <v>24528.653999999999</v>
      </c>
      <c r="DY11" s="126">
        <v>51302.808400000002</v>
      </c>
      <c r="DZ11" s="123"/>
      <c r="EA11" s="123"/>
      <c r="EB11" s="123"/>
      <c r="EC11" s="126">
        <v>387760</v>
      </c>
      <c r="ED11" s="127">
        <v>387760</v>
      </c>
      <c r="EE11" s="126">
        <v>296314</v>
      </c>
      <c r="EF11" s="131">
        <f>BG11+DQ11+DT11+DW11+DZ11+EC11</f>
        <v>1043931.1746</v>
      </c>
      <c r="EG11" s="131">
        <f t="shared" ref="EF11:EH14" si="3">BH11+DR11+DU11+DX11+EA11+ED11</f>
        <v>1043931.154</v>
      </c>
      <c r="EH11" s="131">
        <f t="shared" si="3"/>
        <v>831190.04040000006</v>
      </c>
      <c r="EI11" s="1"/>
      <c r="EJ11" s="125">
        <f t="shared" ref="EJ11:EL14" si="4">CJ11+CY11+DB11+DH11</f>
        <v>22431.718000000001</v>
      </c>
      <c r="EK11" s="125">
        <f t="shared" si="4"/>
        <v>22431.7</v>
      </c>
      <c r="EL11" s="125">
        <f t="shared" si="4"/>
        <v>30311</v>
      </c>
      <c r="EM11" s="133">
        <f>BD11+BJ11+CM11+DE11+BG11+DQ11+DW11</f>
        <v>2718299.5745999999</v>
      </c>
      <c r="EN11" s="125">
        <f t="shared" ref="EM11:EO14" si="5">BE11+BK11+CN11+DF11+BH11+DR11+DX11</f>
        <v>2718299.554</v>
      </c>
      <c r="EO11" s="133">
        <f t="shared" si="5"/>
        <v>2425554.4183999998</v>
      </c>
    </row>
    <row r="12" spans="1:146" s="134" customFormat="1" ht="23.25" customHeight="1" x14ac:dyDescent="0.25">
      <c r="A12" s="120">
        <v>2</v>
      </c>
      <c r="B12" s="121" t="s">
        <v>64</v>
      </c>
      <c r="C12" s="135"/>
      <c r="D12" s="135">
        <v>680427.9</v>
      </c>
      <c r="E12" s="123">
        <f t="shared" ref="E12:G14" si="6">DK12+EF12-EC12</f>
        <v>1849813.5329999998</v>
      </c>
      <c r="F12" s="123">
        <f t="shared" si="6"/>
        <v>1849813.4999999998</v>
      </c>
      <c r="G12" s="123">
        <f t="shared" si="6"/>
        <v>1594516.2219000002</v>
      </c>
      <c r="H12" s="123">
        <f>G12/F12*100</f>
        <v>86.198755815113287</v>
      </c>
      <c r="I12" s="123">
        <f t="shared" ref="I12:I14" si="7">G12/E12*100</f>
        <v>86.198754277358844</v>
      </c>
      <c r="J12" s="123">
        <f t="shared" si="1"/>
        <v>778344.9</v>
      </c>
      <c r="K12" s="123">
        <f t="shared" si="1"/>
        <v>778344.9</v>
      </c>
      <c r="L12" s="123">
        <f t="shared" si="1"/>
        <v>657607.54589999991</v>
      </c>
      <c r="M12" s="123">
        <f t="shared" ref="M12:M14" si="8">L12/K12*100</f>
        <v>84.487936633232891</v>
      </c>
      <c r="N12" s="123">
        <f t="shared" ref="N12:N14" si="9">L12/J12*100</f>
        <v>84.487936633232891</v>
      </c>
      <c r="O12" s="123">
        <f t="shared" ref="O12:O14" si="10">T12+Y12+AD12</f>
        <v>278242</v>
      </c>
      <c r="P12" s="123">
        <f t="shared" si="2"/>
        <v>278242</v>
      </c>
      <c r="Q12" s="123">
        <f t="shared" si="2"/>
        <v>213806.03249999997</v>
      </c>
      <c r="R12" s="123">
        <f t="shared" ref="R12:R14" si="11">Q12/P12*100</f>
        <v>76.841753761114418</v>
      </c>
      <c r="S12" s="125">
        <f t="shared" ref="S12:S14" si="12">Q12/O12*100</f>
        <v>76.841753761114418</v>
      </c>
      <c r="T12" s="126">
        <v>1025</v>
      </c>
      <c r="U12" s="127">
        <v>1025</v>
      </c>
      <c r="V12" s="126">
        <v>1382.146</v>
      </c>
      <c r="W12" s="123">
        <v>134.84351219512195</v>
      </c>
      <c r="X12" s="123">
        <v>134.84351219512195</v>
      </c>
      <c r="Y12" s="126">
        <v>8293</v>
      </c>
      <c r="Z12" s="127">
        <v>8293</v>
      </c>
      <c r="AA12" s="126">
        <v>6950.7764999999999</v>
      </c>
      <c r="AB12" s="123">
        <v>83.81498251537441</v>
      </c>
      <c r="AC12" s="123">
        <v>83.81498251537441</v>
      </c>
      <c r="AD12" s="128">
        <v>268924</v>
      </c>
      <c r="AE12" s="129">
        <v>268924</v>
      </c>
      <c r="AF12" s="126">
        <v>205473.11</v>
      </c>
      <c r="AG12" s="123">
        <v>76.405642486353017</v>
      </c>
      <c r="AH12" s="123">
        <v>76.405642486353017</v>
      </c>
      <c r="AI12" s="128">
        <v>160991</v>
      </c>
      <c r="AJ12" s="129">
        <v>160991</v>
      </c>
      <c r="AK12" s="126">
        <v>120786.5806</v>
      </c>
      <c r="AL12" s="123">
        <v>75.026914920709856</v>
      </c>
      <c r="AM12" s="123">
        <v>75.026914920709856</v>
      </c>
      <c r="AN12" s="126">
        <v>88650</v>
      </c>
      <c r="AO12" s="127">
        <v>88650</v>
      </c>
      <c r="AP12" s="126">
        <v>123040.97</v>
      </c>
      <c r="AQ12" s="123">
        <v>138.79410039481107</v>
      </c>
      <c r="AR12" s="123">
        <v>138.79410039481107</v>
      </c>
      <c r="AS12" s="126">
        <v>6500</v>
      </c>
      <c r="AT12" s="127">
        <v>6500</v>
      </c>
      <c r="AU12" s="126">
        <v>2529.6999999999998</v>
      </c>
      <c r="AV12" s="123">
        <v>38.918461538461536</v>
      </c>
      <c r="AW12" s="123">
        <v>38.918461538461536</v>
      </c>
      <c r="AX12" s="123">
        <v>0</v>
      </c>
      <c r="AY12" s="123">
        <v>0</v>
      </c>
      <c r="AZ12" s="123">
        <v>0</v>
      </c>
      <c r="BA12" s="126">
        <v>0</v>
      </c>
      <c r="BB12" s="136">
        <v>0</v>
      </c>
      <c r="BC12" s="126">
        <v>0</v>
      </c>
      <c r="BD12" s="126">
        <v>947307.4</v>
      </c>
      <c r="BE12" s="127">
        <v>947307.4</v>
      </c>
      <c r="BF12" s="126">
        <v>868365.16</v>
      </c>
      <c r="BG12" s="126">
        <v>0</v>
      </c>
      <c r="BH12" s="123"/>
      <c r="BI12" s="126">
        <v>0</v>
      </c>
      <c r="BJ12" s="126">
        <v>2832.5</v>
      </c>
      <c r="BK12" s="123">
        <v>2832.5</v>
      </c>
      <c r="BL12" s="126">
        <v>2517.6999999999998</v>
      </c>
      <c r="BM12" s="123">
        <v>0</v>
      </c>
      <c r="BN12" s="123">
        <v>0</v>
      </c>
      <c r="BO12" s="123">
        <v>0</v>
      </c>
      <c r="BP12" s="123">
        <v>0</v>
      </c>
      <c r="BQ12" s="123">
        <v>0</v>
      </c>
      <c r="BR12" s="123">
        <v>0</v>
      </c>
      <c r="BS12" s="131">
        <f t="shared" ref="BS12:BU14" si="13">BX12+CA12+CD12+CG12</f>
        <v>45329.5</v>
      </c>
      <c r="BT12" s="131">
        <f t="shared" si="13"/>
        <v>45329.5</v>
      </c>
      <c r="BU12" s="131">
        <f t="shared" si="13"/>
        <v>39167.680999999997</v>
      </c>
      <c r="BV12" s="131">
        <f t="shared" ref="BV12:BV14" si="14">BU12/BT12*100</f>
        <v>86.406602764204322</v>
      </c>
      <c r="BW12" s="131">
        <f t="shared" ref="BW12:BW14" si="15">BU12/BS12*100</f>
        <v>86.406602764204322</v>
      </c>
      <c r="BX12" s="126">
        <v>15000</v>
      </c>
      <c r="BY12" s="127">
        <v>15000</v>
      </c>
      <c r="BZ12" s="126">
        <v>11752.002</v>
      </c>
      <c r="CA12" s="126">
        <v>0</v>
      </c>
      <c r="CB12" s="127">
        <v>0</v>
      </c>
      <c r="CC12" s="126">
        <v>0</v>
      </c>
      <c r="CD12" s="126">
        <v>16232.1</v>
      </c>
      <c r="CE12" s="127">
        <v>16232.1</v>
      </c>
      <c r="CF12" s="126">
        <v>14604.56</v>
      </c>
      <c r="CG12" s="126">
        <v>14097.4</v>
      </c>
      <c r="CH12" s="127">
        <v>14097.4</v>
      </c>
      <c r="CI12" s="126">
        <v>12811.119000000001</v>
      </c>
      <c r="CJ12" s="123"/>
      <c r="CK12" s="123"/>
      <c r="CL12" s="123"/>
      <c r="CM12" s="126">
        <v>1999</v>
      </c>
      <c r="CN12" s="127">
        <v>1999</v>
      </c>
      <c r="CO12" s="126">
        <v>1299.3</v>
      </c>
      <c r="CP12" s="123"/>
      <c r="CQ12" s="123"/>
      <c r="CR12" s="123"/>
      <c r="CS12" s="126">
        <v>159225</v>
      </c>
      <c r="CT12" s="127">
        <v>159225</v>
      </c>
      <c r="CU12" s="126">
        <v>135820.50380000001</v>
      </c>
      <c r="CV12" s="126">
        <v>50000</v>
      </c>
      <c r="CW12" s="127">
        <v>50000</v>
      </c>
      <c r="CX12" s="126">
        <v>42950.843799999995</v>
      </c>
      <c r="CY12" s="126">
        <v>10000</v>
      </c>
      <c r="CZ12" s="127">
        <v>10000</v>
      </c>
      <c r="DA12" s="126">
        <v>1143.4780000000001</v>
      </c>
      <c r="DB12" s="126">
        <v>5000</v>
      </c>
      <c r="DC12" s="127">
        <v>5000</v>
      </c>
      <c r="DD12" s="126">
        <v>1880</v>
      </c>
      <c r="DE12" s="123"/>
      <c r="DF12" s="123"/>
      <c r="DG12" s="123"/>
      <c r="DH12" s="126">
        <v>24407.4</v>
      </c>
      <c r="DI12" s="127">
        <v>24407.4</v>
      </c>
      <c r="DJ12" s="126">
        <v>19432.599999999999</v>
      </c>
      <c r="DK12" s="131">
        <f>T12+Y12+AD12+AI12+AN12+AS12+AX12+BA12+BD12+BG12+BJ12+BM12+BP12+BX12+CA12+CD12+CG12+CJ12+CM12+CP12+CS12+CY12+DB12+DE12+DH12</f>
        <v>1730483.7999999998</v>
      </c>
      <c r="DL12" s="131">
        <v>1730483.7999999998</v>
      </c>
      <c r="DM12" s="131">
        <f>V12+AA12+AF12+AK12+AP12+AU12+AZ12+BC12+BF12+BL12+BO12+BR12+BZ12+CC12+CF12+CI12+CL12+CO12+CR12+CU12+DA12+DD12+DG12+DJ12</f>
        <v>1529789.7059000002</v>
      </c>
      <c r="DN12" s="132"/>
      <c r="DO12" s="132"/>
      <c r="DP12" s="132"/>
      <c r="DQ12" s="126">
        <v>119329.73299999999</v>
      </c>
      <c r="DR12" s="127">
        <v>119329.7</v>
      </c>
      <c r="DS12" s="126">
        <v>64726.516000000003</v>
      </c>
      <c r="DT12" s="123"/>
      <c r="DU12" s="123"/>
      <c r="DV12" s="123"/>
      <c r="DW12" s="126">
        <v>0</v>
      </c>
      <c r="DX12" s="127">
        <v>0</v>
      </c>
      <c r="DY12" s="126">
        <v>0</v>
      </c>
      <c r="DZ12" s="123"/>
      <c r="EA12" s="123"/>
      <c r="EB12" s="123"/>
      <c r="EC12" s="126">
        <v>153000</v>
      </c>
      <c r="ED12" s="127">
        <v>153000</v>
      </c>
      <c r="EE12" s="126">
        <v>153000</v>
      </c>
      <c r="EF12" s="131">
        <f t="shared" si="3"/>
        <v>272329.73300000001</v>
      </c>
      <c r="EG12" s="131">
        <f t="shared" si="3"/>
        <v>272329.7</v>
      </c>
      <c r="EH12" s="131">
        <f t="shared" si="3"/>
        <v>217726.516</v>
      </c>
      <c r="EI12" s="1"/>
      <c r="EJ12" s="125">
        <f t="shared" si="4"/>
        <v>39407.4</v>
      </c>
      <c r="EK12" s="125">
        <f t="shared" si="4"/>
        <v>39407.4</v>
      </c>
      <c r="EL12" s="125">
        <f t="shared" si="4"/>
        <v>22456.077999999998</v>
      </c>
      <c r="EM12" s="133">
        <f t="shared" si="5"/>
        <v>1071468.6329999999</v>
      </c>
      <c r="EN12" s="125">
        <f t="shared" si="5"/>
        <v>1071468.6000000001</v>
      </c>
      <c r="EO12" s="133">
        <f t="shared" si="5"/>
        <v>936908.67599999998</v>
      </c>
    </row>
    <row r="13" spans="1:146" s="134" customFormat="1" ht="23.25" customHeight="1" x14ac:dyDescent="0.25">
      <c r="A13" s="120">
        <v>3</v>
      </c>
      <c r="B13" s="137" t="s">
        <v>65</v>
      </c>
      <c r="C13" s="138"/>
      <c r="D13" s="138">
        <v>154225.70000000001</v>
      </c>
      <c r="E13" s="123">
        <f t="shared" si="6"/>
        <v>2615982.9569999999</v>
      </c>
      <c r="F13" s="123">
        <f t="shared" si="6"/>
        <v>2615982.9569999999</v>
      </c>
      <c r="G13" s="123">
        <f t="shared" si="6"/>
        <v>2298523.7975000003</v>
      </c>
      <c r="H13" s="123">
        <f t="shared" ref="H13:H14" si="16">G13/F13*100</f>
        <v>87.864631967478076</v>
      </c>
      <c r="I13" s="123">
        <f t="shared" si="7"/>
        <v>87.864631967478076</v>
      </c>
      <c r="J13" s="123">
        <f t="shared" si="1"/>
        <v>403090.5</v>
      </c>
      <c r="K13" s="123">
        <f t="shared" si="1"/>
        <v>403090.5</v>
      </c>
      <c r="L13" s="123">
        <f t="shared" si="1"/>
        <v>345267.75650000002</v>
      </c>
      <c r="M13" s="123">
        <f t="shared" si="8"/>
        <v>85.655146052809485</v>
      </c>
      <c r="N13" s="123">
        <f t="shared" si="9"/>
        <v>85.655146052809485</v>
      </c>
      <c r="O13" s="123">
        <f t="shared" si="10"/>
        <v>62800</v>
      </c>
      <c r="P13" s="123">
        <f t="shared" si="2"/>
        <v>62800</v>
      </c>
      <c r="Q13" s="123">
        <f t="shared" si="2"/>
        <v>66605.875499999995</v>
      </c>
      <c r="R13" s="123">
        <f t="shared" si="11"/>
        <v>106.06031130573248</v>
      </c>
      <c r="S13" s="125">
        <f t="shared" si="12"/>
        <v>106.06031130573248</v>
      </c>
      <c r="T13" s="126">
        <v>2800</v>
      </c>
      <c r="U13" s="127">
        <v>2800</v>
      </c>
      <c r="V13" s="126">
        <v>5218.3540000000003</v>
      </c>
      <c r="W13" s="123">
        <v>186.36978571428574</v>
      </c>
      <c r="X13" s="123">
        <v>186.36978571428574</v>
      </c>
      <c r="Y13" s="126">
        <v>3000</v>
      </c>
      <c r="Z13" s="127">
        <v>3000</v>
      </c>
      <c r="AA13" s="126">
        <v>1868.9590000000001</v>
      </c>
      <c r="AB13" s="123">
        <v>62.298633333333328</v>
      </c>
      <c r="AC13" s="123">
        <v>62.298633333333328</v>
      </c>
      <c r="AD13" s="128">
        <v>57000</v>
      </c>
      <c r="AE13" s="129">
        <v>57000</v>
      </c>
      <c r="AF13" s="126">
        <v>59518.5625</v>
      </c>
      <c r="AG13" s="123">
        <v>104.41853070175438</v>
      </c>
      <c r="AH13" s="123">
        <v>104.41853070175438</v>
      </c>
      <c r="AI13" s="128">
        <v>141499.79999999999</v>
      </c>
      <c r="AJ13" s="129">
        <v>141499.79999999999</v>
      </c>
      <c r="AK13" s="126">
        <v>121131.37300000001</v>
      </c>
      <c r="AL13" s="123">
        <v>85.605331597641836</v>
      </c>
      <c r="AM13" s="123">
        <v>85.605331597641836</v>
      </c>
      <c r="AN13" s="126">
        <v>8890</v>
      </c>
      <c r="AO13" s="127">
        <v>8890</v>
      </c>
      <c r="AP13" s="126">
        <v>5250.7650000000003</v>
      </c>
      <c r="AQ13" s="123">
        <v>59.063723284589429</v>
      </c>
      <c r="AR13" s="123">
        <v>59.063723284589429</v>
      </c>
      <c r="AS13" s="126">
        <v>5600</v>
      </c>
      <c r="AT13" s="127">
        <v>5600</v>
      </c>
      <c r="AU13" s="126">
        <v>7558.7</v>
      </c>
      <c r="AV13" s="123">
        <v>134.97678571428571</v>
      </c>
      <c r="AW13" s="123">
        <v>134.97678571428571</v>
      </c>
      <c r="AX13" s="123">
        <v>0</v>
      </c>
      <c r="AY13" s="123">
        <v>0</v>
      </c>
      <c r="AZ13" s="123">
        <v>0</v>
      </c>
      <c r="BA13" s="126">
        <v>0</v>
      </c>
      <c r="BB13" s="136">
        <v>0</v>
      </c>
      <c r="BC13" s="126">
        <v>0</v>
      </c>
      <c r="BD13" s="126">
        <v>1515276.2</v>
      </c>
      <c r="BE13" s="127">
        <v>1515276.2</v>
      </c>
      <c r="BF13" s="126">
        <v>1389003.2</v>
      </c>
      <c r="BG13" s="126">
        <v>0</v>
      </c>
      <c r="BH13" s="123"/>
      <c r="BI13" s="126">
        <v>0</v>
      </c>
      <c r="BJ13" s="126">
        <v>3268.3</v>
      </c>
      <c r="BK13" s="123">
        <v>3268.3</v>
      </c>
      <c r="BL13" s="126">
        <v>1587.4</v>
      </c>
      <c r="BM13" s="123"/>
      <c r="BN13" s="123"/>
      <c r="BO13" s="123"/>
      <c r="BP13" s="123"/>
      <c r="BQ13" s="123"/>
      <c r="BR13" s="123"/>
      <c r="BS13" s="131">
        <f>BX13+CA13+CF13+CG13</f>
        <v>19500</v>
      </c>
      <c r="BT13" s="131">
        <f t="shared" si="13"/>
        <v>19500</v>
      </c>
      <c r="BU13" s="131">
        <f t="shared" si="13"/>
        <v>15872.116</v>
      </c>
      <c r="BV13" s="131">
        <f t="shared" si="14"/>
        <v>81.395466666666678</v>
      </c>
      <c r="BW13" s="131">
        <f t="shared" si="15"/>
        <v>81.395466666666678</v>
      </c>
      <c r="BX13" s="126">
        <v>10500</v>
      </c>
      <c r="BY13" s="127">
        <v>10500</v>
      </c>
      <c r="BZ13" s="126">
        <v>7271.0460000000003</v>
      </c>
      <c r="CA13" s="126">
        <v>0</v>
      </c>
      <c r="CB13" s="127">
        <v>0</v>
      </c>
      <c r="CC13" s="126">
        <v>0</v>
      </c>
      <c r="CD13" s="139">
        <v>0</v>
      </c>
      <c r="CE13" s="129">
        <v>0</v>
      </c>
      <c r="CF13" s="139">
        <v>0</v>
      </c>
      <c r="CG13" s="126">
        <v>9000</v>
      </c>
      <c r="CH13" s="127">
        <v>9000</v>
      </c>
      <c r="CI13" s="126">
        <v>8601.07</v>
      </c>
      <c r="CJ13" s="123"/>
      <c r="CK13" s="123"/>
      <c r="CL13" s="123"/>
      <c r="CM13" s="126">
        <v>1999</v>
      </c>
      <c r="CN13" s="127">
        <v>1999</v>
      </c>
      <c r="CO13" s="126">
        <v>1799.1</v>
      </c>
      <c r="CP13" s="123"/>
      <c r="CQ13" s="123"/>
      <c r="CR13" s="123"/>
      <c r="CS13" s="126">
        <v>84230</v>
      </c>
      <c r="CT13" s="127">
        <v>84230</v>
      </c>
      <c r="CU13" s="126">
        <v>77788.259000000005</v>
      </c>
      <c r="CV13" s="126">
        <v>24000</v>
      </c>
      <c r="CW13" s="127">
        <v>24000</v>
      </c>
      <c r="CX13" s="126">
        <v>20050</v>
      </c>
      <c r="CY13" s="126">
        <v>7000</v>
      </c>
      <c r="CZ13" s="127">
        <v>7000</v>
      </c>
      <c r="DA13" s="126">
        <v>1191.4680000000001</v>
      </c>
      <c r="DB13" s="126">
        <v>2500</v>
      </c>
      <c r="DC13" s="127">
        <v>2500</v>
      </c>
      <c r="DD13" s="126">
        <v>700</v>
      </c>
      <c r="DE13" s="123"/>
      <c r="DF13" s="123"/>
      <c r="DG13" s="123"/>
      <c r="DH13" s="126">
        <v>71070.7</v>
      </c>
      <c r="DI13" s="127">
        <v>71070.7</v>
      </c>
      <c r="DJ13" s="126">
        <v>49169.2</v>
      </c>
      <c r="DK13" s="131">
        <f>T13+Y13+AD13+AI13+AN13+AS13+AX13+BA13+BD13+BG13+BJ13+BM13+BP13+BX13+CA13+CD13+CG13+CJ13+CM13+CP13+CS13+CY13+DB13+DE13+DH13</f>
        <v>1923634</v>
      </c>
      <c r="DL13" s="131">
        <v>1923634</v>
      </c>
      <c r="DM13" s="131">
        <f>V13+AA13+AF13+AK13+AP13+AU13+AZ13+BC13+BF13+BL13+BO13+BR13+BZ13+CC13+CF13+CI13+CL13+CO13+CR13+CU13+DA13+DD13+DG13+DJ13</f>
        <v>1737657.4565000003</v>
      </c>
      <c r="DN13" s="132"/>
      <c r="DO13" s="132"/>
      <c r="DP13" s="132"/>
      <c r="DQ13" s="126">
        <v>692348.95700000005</v>
      </c>
      <c r="DR13" s="127">
        <v>692348.95700000005</v>
      </c>
      <c r="DS13" s="126">
        <v>548438.94099999999</v>
      </c>
      <c r="DT13" s="123"/>
      <c r="DU13" s="123"/>
      <c r="DV13" s="123"/>
      <c r="DW13" s="126">
        <v>0</v>
      </c>
      <c r="DX13" s="127">
        <v>0</v>
      </c>
      <c r="DY13" s="126">
        <v>12427.4</v>
      </c>
      <c r="DZ13" s="123"/>
      <c r="EA13" s="123"/>
      <c r="EB13" s="123"/>
      <c r="EC13" s="126">
        <v>250000</v>
      </c>
      <c r="ED13" s="127">
        <v>250000</v>
      </c>
      <c r="EE13" s="126">
        <v>250000</v>
      </c>
      <c r="EF13" s="131">
        <f t="shared" si="3"/>
        <v>942348.95700000005</v>
      </c>
      <c r="EG13" s="131">
        <f t="shared" si="3"/>
        <v>942348.95700000005</v>
      </c>
      <c r="EH13" s="131">
        <f t="shared" si="3"/>
        <v>810866.34100000001</v>
      </c>
      <c r="EI13" s="1"/>
      <c r="EJ13" s="125">
        <f t="shared" si="4"/>
        <v>80570.7</v>
      </c>
      <c r="EK13" s="125">
        <f t="shared" si="4"/>
        <v>80570.7</v>
      </c>
      <c r="EL13" s="125">
        <f t="shared" si="4"/>
        <v>51060.667999999998</v>
      </c>
      <c r="EM13" s="133">
        <f t="shared" si="5"/>
        <v>2212892.4569999999</v>
      </c>
      <c r="EN13" s="125">
        <f t="shared" si="5"/>
        <v>2212892.4569999999</v>
      </c>
      <c r="EO13" s="133">
        <f t="shared" si="5"/>
        <v>1953256.0409999997</v>
      </c>
    </row>
    <row r="14" spans="1:146" s="134" customFormat="1" ht="23.25" customHeight="1" x14ac:dyDescent="0.25">
      <c r="A14" s="120">
        <v>4</v>
      </c>
      <c r="B14" s="121" t="s">
        <v>66</v>
      </c>
      <c r="C14" s="135"/>
      <c r="D14" s="135">
        <v>82402</v>
      </c>
      <c r="E14" s="123">
        <f t="shared" si="6"/>
        <v>2404992.1666000001</v>
      </c>
      <c r="F14" s="123">
        <f t="shared" si="6"/>
        <v>2404992.1666000001</v>
      </c>
      <c r="G14" s="123">
        <f t="shared" si="6"/>
        <v>2082224.4642000003</v>
      </c>
      <c r="H14" s="123">
        <f t="shared" si="16"/>
        <v>86.579261800411402</v>
      </c>
      <c r="I14" s="123">
        <f t="shared" si="7"/>
        <v>86.579261800411402</v>
      </c>
      <c r="J14" s="123">
        <f t="shared" si="1"/>
        <v>542668</v>
      </c>
      <c r="K14" s="123">
        <f t="shared" si="1"/>
        <v>542668</v>
      </c>
      <c r="L14" s="123">
        <f t="shared" si="1"/>
        <v>416389.74940000003</v>
      </c>
      <c r="M14" s="123">
        <f t="shared" si="8"/>
        <v>76.73010927491579</v>
      </c>
      <c r="N14" s="123">
        <f t="shared" si="9"/>
        <v>76.73010927491579</v>
      </c>
      <c r="O14" s="123">
        <f t="shared" si="10"/>
        <v>82670.8</v>
      </c>
      <c r="P14" s="123">
        <f t="shared" si="2"/>
        <v>82670.8</v>
      </c>
      <c r="Q14" s="123">
        <f t="shared" si="2"/>
        <v>71092.375</v>
      </c>
      <c r="R14" s="123">
        <f t="shared" si="11"/>
        <v>85.994540998756506</v>
      </c>
      <c r="S14" s="125">
        <f t="shared" si="12"/>
        <v>85.994540998756506</v>
      </c>
      <c r="T14" s="126">
        <v>0</v>
      </c>
      <c r="U14" s="127">
        <v>0</v>
      </c>
      <c r="V14" s="126">
        <v>1830.6780000000001</v>
      </c>
      <c r="W14" s="123"/>
      <c r="X14" s="123"/>
      <c r="Y14" s="126">
        <v>0</v>
      </c>
      <c r="Z14" s="127">
        <v>0</v>
      </c>
      <c r="AA14" s="126">
        <v>5627.3130000000001</v>
      </c>
      <c r="AB14" s="123">
        <v>0</v>
      </c>
      <c r="AC14" s="123">
        <v>0</v>
      </c>
      <c r="AD14" s="126">
        <v>82670.8</v>
      </c>
      <c r="AE14" s="127">
        <v>82670.8</v>
      </c>
      <c r="AF14" s="126">
        <v>63634.383999999998</v>
      </c>
      <c r="AG14" s="123">
        <v>76.973228757916928</v>
      </c>
      <c r="AH14" s="123">
        <v>76.973228757916928</v>
      </c>
      <c r="AI14" s="128">
        <v>230357.4</v>
      </c>
      <c r="AJ14" s="129">
        <v>230357.4</v>
      </c>
      <c r="AK14" s="126">
        <v>154195.12299999999</v>
      </c>
      <c r="AL14" s="123">
        <v>66.937343015679104</v>
      </c>
      <c r="AM14" s="123">
        <v>66.937343015679104</v>
      </c>
      <c r="AN14" s="126">
        <v>11786.1</v>
      </c>
      <c r="AO14" s="127">
        <v>11786.1</v>
      </c>
      <c r="AP14" s="126">
        <v>10100.047500000001</v>
      </c>
      <c r="AQ14" s="123">
        <v>85.69456817776873</v>
      </c>
      <c r="AR14" s="123">
        <v>85.69456817776873</v>
      </c>
      <c r="AS14" s="126">
        <v>10000</v>
      </c>
      <c r="AT14" s="127">
        <v>10000</v>
      </c>
      <c r="AU14" s="126">
        <v>6438.9</v>
      </c>
      <c r="AV14" s="123">
        <v>64.388999999999996</v>
      </c>
      <c r="AW14" s="123">
        <v>64.388999999999996</v>
      </c>
      <c r="AX14" s="123">
        <v>0</v>
      </c>
      <c r="AY14" s="123">
        <v>0</v>
      </c>
      <c r="AZ14" s="123">
        <v>0</v>
      </c>
      <c r="BA14" s="126">
        <v>0</v>
      </c>
      <c r="BB14" s="136">
        <v>0</v>
      </c>
      <c r="BC14" s="126">
        <v>0</v>
      </c>
      <c r="BD14" s="126">
        <v>1499571.9</v>
      </c>
      <c r="BE14" s="127">
        <v>1499571.9</v>
      </c>
      <c r="BF14" s="126">
        <v>1374607.6</v>
      </c>
      <c r="BG14" s="126">
        <v>0</v>
      </c>
      <c r="BH14" s="123"/>
      <c r="BI14" s="126">
        <v>0</v>
      </c>
      <c r="BJ14" s="126">
        <v>7953</v>
      </c>
      <c r="BK14" s="123">
        <v>7953</v>
      </c>
      <c r="BL14" s="126">
        <v>6778.6</v>
      </c>
      <c r="BM14" s="123">
        <v>0</v>
      </c>
      <c r="BN14" s="123">
        <v>0</v>
      </c>
      <c r="BO14" s="123">
        <v>0</v>
      </c>
      <c r="BP14" s="123">
        <v>0</v>
      </c>
      <c r="BQ14" s="123">
        <v>0</v>
      </c>
      <c r="BR14" s="123">
        <v>0</v>
      </c>
      <c r="BS14" s="131">
        <f t="shared" si="13"/>
        <v>70500</v>
      </c>
      <c r="BT14" s="131">
        <f t="shared" si="13"/>
        <v>70500</v>
      </c>
      <c r="BU14" s="131">
        <v>11036.6</v>
      </c>
      <c r="BV14" s="131">
        <f t="shared" si="14"/>
        <v>15.654751773049647</v>
      </c>
      <c r="BW14" s="131">
        <f t="shared" si="15"/>
        <v>15.654751773049647</v>
      </c>
      <c r="BX14" s="126">
        <v>3259.837</v>
      </c>
      <c r="BY14" s="127">
        <v>3259.837</v>
      </c>
      <c r="BZ14" s="126">
        <v>5306.9880000000003</v>
      </c>
      <c r="CA14" s="126">
        <v>17416.163</v>
      </c>
      <c r="CB14" s="127">
        <v>17416.163</v>
      </c>
      <c r="CC14" s="126">
        <v>16610.48</v>
      </c>
      <c r="CD14" s="126">
        <v>0</v>
      </c>
      <c r="CE14" s="127">
        <v>0</v>
      </c>
      <c r="CF14" s="126">
        <v>0</v>
      </c>
      <c r="CG14" s="126">
        <v>49824</v>
      </c>
      <c r="CH14" s="127">
        <v>49824</v>
      </c>
      <c r="CI14" s="126">
        <v>47686.587</v>
      </c>
      <c r="CJ14" s="123"/>
      <c r="CK14" s="123"/>
      <c r="CL14" s="123"/>
      <c r="CM14" s="126">
        <v>1999</v>
      </c>
      <c r="CN14" s="127">
        <v>1999</v>
      </c>
      <c r="CO14" s="126">
        <v>1799.1</v>
      </c>
      <c r="CP14" s="123"/>
      <c r="CQ14" s="123"/>
      <c r="CR14" s="123"/>
      <c r="CS14" s="126">
        <v>56500</v>
      </c>
      <c r="CT14" s="127">
        <v>56500</v>
      </c>
      <c r="CU14" s="126">
        <v>61141.777900000001</v>
      </c>
      <c r="CV14" s="126">
        <v>17000</v>
      </c>
      <c r="CW14" s="127">
        <v>17000</v>
      </c>
      <c r="CX14" s="126">
        <v>12453.919900000001</v>
      </c>
      <c r="CY14" s="126">
        <v>500</v>
      </c>
      <c r="CZ14" s="127">
        <v>500</v>
      </c>
      <c r="DA14" s="126">
        <v>0</v>
      </c>
      <c r="DB14" s="126">
        <v>1500</v>
      </c>
      <c r="DC14" s="127">
        <v>1500</v>
      </c>
      <c r="DD14" s="126">
        <v>0</v>
      </c>
      <c r="DE14" s="123"/>
      <c r="DF14" s="123"/>
      <c r="DG14" s="123"/>
      <c r="DH14" s="126">
        <v>78853.7</v>
      </c>
      <c r="DI14" s="127">
        <v>78853.7</v>
      </c>
      <c r="DJ14" s="126">
        <v>43817.470999999998</v>
      </c>
      <c r="DK14" s="131">
        <f>T14+Y14+AD14+AI14+AN14+AS14+AX14+BA14+BD14+BG14+BJ14+BM14+BP14+BX14+CA14+CD14+CG14+CJ14+CM14+CP14+CS14+CY14+DB14+DE14+DH14</f>
        <v>2052191.9</v>
      </c>
      <c r="DL14" s="131">
        <v>2052191.9</v>
      </c>
      <c r="DM14" s="131">
        <f>V14+AA14+AF14+AK14+AP14+AU14+AZ14+BC14+BF14+BL14+BO14+BR14+BZ14+CC14+CF14+CI14+CL14+CO14+CR14+CU14+DA14+DD14+DG14+DJ14</f>
        <v>1799575.0494000001</v>
      </c>
      <c r="DN14" s="132"/>
      <c r="DO14" s="132"/>
      <c r="DP14" s="132"/>
      <c r="DQ14" s="126">
        <v>279378.26660000003</v>
      </c>
      <c r="DR14" s="127">
        <v>279378.26660000003</v>
      </c>
      <c r="DS14" s="126">
        <v>209227.4148</v>
      </c>
      <c r="DT14" s="123"/>
      <c r="DU14" s="123"/>
      <c r="DV14" s="123"/>
      <c r="DW14" s="126">
        <v>73422</v>
      </c>
      <c r="DX14" s="127">
        <v>73422</v>
      </c>
      <c r="DY14" s="126">
        <v>73422</v>
      </c>
      <c r="DZ14" s="123"/>
      <c r="EA14" s="123"/>
      <c r="EB14" s="123"/>
      <c r="EC14" s="126">
        <v>80840</v>
      </c>
      <c r="ED14" s="127">
        <v>80840</v>
      </c>
      <c r="EE14" s="126">
        <v>80840</v>
      </c>
      <c r="EF14" s="131">
        <f t="shared" si="3"/>
        <v>433640.26660000003</v>
      </c>
      <c r="EG14" s="131">
        <f t="shared" si="3"/>
        <v>433640.26660000003</v>
      </c>
      <c r="EH14" s="131">
        <f t="shared" si="3"/>
        <v>363489.41480000003</v>
      </c>
      <c r="EI14" s="1"/>
      <c r="EJ14" s="125">
        <f t="shared" si="4"/>
        <v>80853.7</v>
      </c>
      <c r="EK14" s="125">
        <f t="shared" si="4"/>
        <v>80853.7</v>
      </c>
      <c r="EL14" s="125">
        <f t="shared" si="4"/>
        <v>43817.470999999998</v>
      </c>
      <c r="EM14" s="133">
        <f t="shared" si="5"/>
        <v>1862324.1665999999</v>
      </c>
      <c r="EN14" s="125">
        <f t="shared" si="5"/>
        <v>1862324.1665999999</v>
      </c>
      <c r="EO14" s="133">
        <f t="shared" si="5"/>
        <v>1665834.7148000002</v>
      </c>
    </row>
    <row r="15" spans="1:146" s="144" customFormat="1" ht="22.5" customHeight="1" x14ac:dyDescent="0.25">
      <c r="A15" s="140" t="s">
        <v>67</v>
      </c>
      <c r="B15" s="141"/>
      <c r="C15" s="142">
        <f>SUM(C11:C14)</f>
        <v>41198.6</v>
      </c>
      <c r="D15" s="142">
        <f>SUM(D11:D14)</f>
        <v>956749</v>
      </c>
      <c r="E15" s="142">
        <f>SUM(E11:E14)</f>
        <v>10271946.5352</v>
      </c>
      <c r="F15" s="142">
        <f>SUM(F11:F14)</f>
        <v>10271946.477600001</v>
      </c>
      <c r="G15" s="142">
        <f>SUM(G11:G14)</f>
        <v>8959579.2727000006</v>
      </c>
      <c r="H15" s="143">
        <f>G15/F15*100</f>
        <v>87.223772945450264</v>
      </c>
      <c r="I15" s="143">
        <f>G15/E15*100</f>
        <v>87.223772456342459</v>
      </c>
      <c r="J15" s="142">
        <f>SUM(J11:J14)</f>
        <v>2394707.9180000001</v>
      </c>
      <c r="K15" s="142">
        <f>SUM(K11:K14)</f>
        <v>2394707.9</v>
      </c>
      <c r="L15" s="142">
        <f>SUM(L11:L14)</f>
        <v>1965609.0674999999</v>
      </c>
      <c r="M15" s="143">
        <f>L15/K15*100</f>
        <v>82.081370654851057</v>
      </c>
      <c r="N15" s="143">
        <f>L15/J15*100</f>
        <v>82.081370037880333</v>
      </c>
      <c r="O15" s="142">
        <f>SUM(O11:O14)</f>
        <v>617119.20000000007</v>
      </c>
      <c r="P15" s="142">
        <f>SUM(P11:P14)</f>
        <v>617119.20000000007</v>
      </c>
      <c r="Q15" s="142">
        <f>SUM(Q11:Q14)</f>
        <v>468427.77350000001</v>
      </c>
      <c r="R15" s="143">
        <f>Q15/P15*100</f>
        <v>75.905558196860497</v>
      </c>
      <c r="S15" s="143">
        <f>Q15/O15*100</f>
        <v>75.905558196860497</v>
      </c>
      <c r="T15" s="142">
        <f>SUM(T11:T14)</f>
        <v>18825</v>
      </c>
      <c r="U15" s="142">
        <f>SUM(U11:U14)</f>
        <v>18825</v>
      </c>
      <c r="V15" s="142">
        <f>SUM(V11:V14)</f>
        <v>17006.324000000001</v>
      </c>
      <c r="W15" s="143">
        <f>V15/U15*100</f>
        <v>90.339038512616213</v>
      </c>
      <c r="X15" s="143">
        <f>V15/T15*100</f>
        <v>90.339038512616213</v>
      </c>
      <c r="Y15" s="142">
        <f>SUM(Y11:Y14)</f>
        <v>23293</v>
      </c>
      <c r="Z15" s="142">
        <f>SUM(Z11:Z14)</f>
        <v>23293</v>
      </c>
      <c r="AA15" s="142">
        <f>SUM(AA11:AA14)</f>
        <v>23014.405500000001</v>
      </c>
      <c r="AB15" s="143">
        <f>AA15/Z15*100</f>
        <v>98.80395612415748</v>
      </c>
      <c r="AC15" s="143">
        <f>AA15/Y15*100</f>
        <v>98.80395612415748</v>
      </c>
      <c r="AD15" s="142">
        <f>SUM(AD11:AD14)</f>
        <v>575001.20000000007</v>
      </c>
      <c r="AE15" s="142">
        <f>SUM(AE11:AE14)</f>
        <v>575001.20000000007</v>
      </c>
      <c r="AF15" s="142">
        <f>SUM(AF11:AF14)</f>
        <v>428407.04399999999</v>
      </c>
      <c r="AG15" s="143">
        <f>AF15/AE15*100</f>
        <v>74.505417379998505</v>
      </c>
      <c r="AH15" s="143">
        <f>AF15/AD15*100</f>
        <v>74.505417379998505</v>
      </c>
      <c r="AI15" s="142">
        <f>SUM(AI11:AI14)</f>
        <v>792236.29999999993</v>
      </c>
      <c r="AJ15" s="142">
        <f>SUM(AJ11:AJ14)</f>
        <v>792236.29999999993</v>
      </c>
      <c r="AK15" s="142">
        <f>SUM(AK11:AK14)</f>
        <v>611215.68059999996</v>
      </c>
      <c r="AL15" s="143">
        <f>AK15/AJ15*100</f>
        <v>77.150678478125783</v>
      </c>
      <c r="AM15" s="143">
        <f>AK15/AI15*100</f>
        <v>77.150678478125783</v>
      </c>
      <c r="AN15" s="142">
        <f>SUM(AN11:AN14)</f>
        <v>136599.4</v>
      </c>
      <c r="AO15" s="142">
        <f>SUM(AO11:AO14)</f>
        <v>136599.4</v>
      </c>
      <c r="AP15" s="142">
        <f>SUM(AP11:AP14)</f>
        <v>161638.9755</v>
      </c>
      <c r="AQ15" s="143">
        <f>AP15/AO15*100</f>
        <v>118.33066287260414</v>
      </c>
      <c r="AR15" s="143">
        <f>AP15/AN15*100</f>
        <v>118.33066287260414</v>
      </c>
      <c r="AS15" s="142">
        <f>SUM(AS11:AS14)</f>
        <v>40100</v>
      </c>
      <c r="AT15" s="142">
        <f>SUM(AT11:AT14)</f>
        <v>40100</v>
      </c>
      <c r="AU15" s="142">
        <f>SUM(AU11:AU14)</f>
        <v>32012.6</v>
      </c>
      <c r="AV15" s="143">
        <f>AU15/AT15*100</f>
        <v>79.831920199501241</v>
      </c>
      <c r="AW15" s="143">
        <f>AU15/AS15*100</f>
        <v>79.831920199501241</v>
      </c>
      <c r="AX15" s="143">
        <f t="shared" ref="AX15:AZ15" si="17">SUM(AX12:AX14)</f>
        <v>0</v>
      </c>
      <c r="AY15" s="143">
        <f t="shared" si="17"/>
        <v>0</v>
      </c>
      <c r="AZ15" s="143">
        <f t="shared" si="17"/>
        <v>0</v>
      </c>
      <c r="BA15" s="143">
        <f>SUM(BA11:BA14)</f>
        <v>12253.786</v>
      </c>
      <c r="BB15" s="143">
        <f>SUM(BB11:BB14)</f>
        <v>12253.8</v>
      </c>
      <c r="BC15" s="143">
        <f>SUM(BC11:BC14)</f>
        <v>12416.355</v>
      </c>
      <c r="BD15" s="142">
        <f t="shared" ref="BD15:BL15" si="18">SUM(BD11:BD14)</f>
        <v>6014914.9000000004</v>
      </c>
      <c r="BE15" s="142">
        <f t="shared" si="18"/>
        <v>6014914.9000000004</v>
      </c>
      <c r="BF15" s="142">
        <f>SUM(BF11:BF14)</f>
        <v>5514326.6380000003</v>
      </c>
      <c r="BG15" s="142">
        <f>SUM(BG11:BG14)</f>
        <v>0</v>
      </c>
      <c r="BH15" s="142">
        <f t="shared" ref="BH15:BI15" si="19">SUM(BH11:BH14)</f>
        <v>0</v>
      </c>
      <c r="BI15" s="142">
        <f t="shared" si="19"/>
        <v>0</v>
      </c>
      <c r="BJ15" s="142">
        <f t="shared" si="18"/>
        <v>23422.799999999999</v>
      </c>
      <c r="BK15" s="142">
        <f t="shared" si="18"/>
        <v>23422.799999999999</v>
      </c>
      <c r="BL15" s="142">
        <f t="shared" si="18"/>
        <v>19211.400000000001</v>
      </c>
      <c r="BM15" s="143">
        <f t="shared" ref="BM15:BR15" si="20">SUM(BM12:BM14)</f>
        <v>0</v>
      </c>
      <c r="BN15" s="143">
        <f t="shared" si="20"/>
        <v>0</v>
      </c>
      <c r="BO15" s="143">
        <f t="shared" si="20"/>
        <v>0</v>
      </c>
      <c r="BP15" s="143">
        <f t="shared" si="20"/>
        <v>0</v>
      </c>
      <c r="BQ15" s="143">
        <f t="shared" si="20"/>
        <v>0</v>
      </c>
      <c r="BR15" s="143">
        <f t="shared" si="20"/>
        <v>0</v>
      </c>
      <c r="BS15" s="142">
        <f>SUM(BS11:BS14)</f>
        <v>154329.5</v>
      </c>
      <c r="BT15" s="142">
        <f>SUM(BT11:BT14)</f>
        <v>154329.5</v>
      </c>
      <c r="BU15" s="142">
        <f>SUM(BU11:BU14)</f>
        <v>83955.59</v>
      </c>
      <c r="BV15" s="143">
        <f>BU15/BT15*100</f>
        <v>54.40022160377633</v>
      </c>
      <c r="BW15" s="143">
        <f>BU15/BS15*100</f>
        <v>54.40022160377633</v>
      </c>
      <c r="BX15" s="142">
        <f t="shared" ref="BX15:DC15" si="21">SUM(BX11:BX14)</f>
        <v>46312.436999999998</v>
      </c>
      <c r="BY15" s="142">
        <f t="shared" si="21"/>
        <v>46312.436999999998</v>
      </c>
      <c r="BZ15" s="142">
        <f t="shared" si="21"/>
        <v>38389.025000000001</v>
      </c>
      <c r="CA15" s="142">
        <f t="shared" si="21"/>
        <v>18863.563000000002</v>
      </c>
      <c r="CB15" s="142">
        <f t="shared" si="21"/>
        <v>18863.563000000002</v>
      </c>
      <c r="CC15" s="142">
        <f t="shared" si="21"/>
        <v>19390.32</v>
      </c>
      <c r="CD15" s="142">
        <f t="shared" si="21"/>
        <v>16232.1</v>
      </c>
      <c r="CE15" s="142">
        <f t="shared" si="21"/>
        <v>16232.1</v>
      </c>
      <c r="CF15" s="142">
        <f t="shared" si="21"/>
        <v>14604.56</v>
      </c>
      <c r="CG15" s="142">
        <f t="shared" si="21"/>
        <v>72921.399999999994</v>
      </c>
      <c r="CH15" s="142">
        <f t="shared" si="21"/>
        <v>72921.399999999994</v>
      </c>
      <c r="CI15" s="142">
        <f t="shared" si="21"/>
        <v>70139.14</v>
      </c>
      <c r="CJ15" s="142">
        <f t="shared" si="21"/>
        <v>0</v>
      </c>
      <c r="CK15" s="142">
        <f t="shared" si="21"/>
        <v>0</v>
      </c>
      <c r="CL15" s="142">
        <f t="shared" si="21"/>
        <v>0</v>
      </c>
      <c r="CM15" s="142">
        <f t="shared" si="21"/>
        <v>5997</v>
      </c>
      <c r="CN15" s="142">
        <f t="shared" si="21"/>
        <v>5997</v>
      </c>
      <c r="CO15" s="142">
        <f t="shared" si="21"/>
        <v>4897.5</v>
      </c>
      <c r="CP15" s="142">
        <f t="shared" si="21"/>
        <v>0</v>
      </c>
      <c r="CQ15" s="142">
        <f t="shared" si="21"/>
        <v>0</v>
      </c>
      <c r="CR15" s="142">
        <f t="shared" si="21"/>
        <v>0</v>
      </c>
      <c r="CS15" s="142">
        <f t="shared" si="21"/>
        <v>431060</v>
      </c>
      <c r="CT15" s="142">
        <f t="shared" si="21"/>
        <v>431060</v>
      </c>
      <c r="CU15" s="142">
        <f t="shared" si="21"/>
        <v>402145.77590000001</v>
      </c>
      <c r="CV15" s="142">
        <f t="shared" si="21"/>
        <v>139000</v>
      </c>
      <c r="CW15" s="142">
        <f t="shared" si="21"/>
        <v>139000</v>
      </c>
      <c r="CX15" s="142">
        <f t="shared" si="21"/>
        <v>119805.02290000001</v>
      </c>
      <c r="CY15" s="142">
        <f t="shared" si="21"/>
        <v>17500</v>
      </c>
      <c r="CZ15" s="142">
        <f t="shared" si="21"/>
        <v>17500</v>
      </c>
      <c r="DA15" s="142">
        <f t="shared" si="21"/>
        <v>2334.9459999999999</v>
      </c>
      <c r="DB15" s="142">
        <f t="shared" si="21"/>
        <v>10000</v>
      </c>
      <c r="DC15" s="142">
        <f t="shared" si="21"/>
        <v>10000</v>
      </c>
      <c r="DD15" s="142">
        <f t="shared" ref="DD15:EH15" si="22">SUM(DD11:DD14)</f>
        <v>-20249</v>
      </c>
      <c r="DE15" s="142">
        <f t="shared" si="22"/>
        <v>0</v>
      </c>
      <c r="DF15" s="142">
        <f t="shared" si="22"/>
        <v>0</v>
      </c>
      <c r="DG15" s="142">
        <f t="shared" si="22"/>
        <v>0</v>
      </c>
      <c r="DH15" s="142">
        <f t="shared" si="22"/>
        <v>195763.51799999998</v>
      </c>
      <c r="DI15" s="142">
        <f t="shared" si="22"/>
        <v>195763.5</v>
      </c>
      <c r="DJ15" s="142">
        <f t="shared" si="22"/>
        <v>165559.27100000001</v>
      </c>
      <c r="DK15" s="142">
        <f t="shared" si="22"/>
        <v>8451296.4039999992</v>
      </c>
      <c r="DL15" s="142">
        <f t="shared" si="22"/>
        <v>8451296.4000000004</v>
      </c>
      <c r="DM15" s="142">
        <f t="shared" si="22"/>
        <v>7516460.960500001</v>
      </c>
      <c r="DN15" s="142">
        <f>SUM(BG11:BG14)</f>
        <v>0</v>
      </c>
      <c r="DO15" s="142">
        <f>SUM(BH11:BH14)</f>
        <v>0</v>
      </c>
      <c r="DP15" s="142">
        <f>SUM(BI11:BI14)</f>
        <v>0</v>
      </c>
      <c r="DQ15" s="142">
        <f t="shared" si="22"/>
        <v>1722699.4772000001</v>
      </c>
      <c r="DR15" s="142">
        <f t="shared" si="22"/>
        <v>1722699.4236000001</v>
      </c>
      <c r="DS15" s="142">
        <f t="shared" si="22"/>
        <v>1305966.1037999999</v>
      </c>
      <c r="DT15" s="142">
        <f t="shared" si="22"/>
        <v>0</v>
      </c>
      <c r="DU15" s="142">
        <f t="shared" si="22"/>
        <v>0</v>
      </c>
      <c r="DV15" s="142">
        <f t="shared" si="22"/>
        <v>0</v>
      </c>
      <c r="DW15" s="142">
        <f t="shared" si="22"/>
        <v>97950.653999999995</v>
      </c>
      <c r="DX15" s="142">
        <f t="shared" si="22"/>
        <v>97950.653999999995</v>
      </c>
      <c r="DY15" s="142">
        <f t="shared" si="22"/>
        <v>137152.2084</v>
      </c>
      <c r="DZ15" s="142">
        <f t="shared" si="22"/>
        <v>0</v>
      </c>
      <c r="EA15" s="142">
        <f t="shared" si="22"/>
        <v>0</v>
      </c>
      <c r="EB15" s="142">
        <f t="shared" si="22"/>
        <v>0</v>
      </c>
      <c r="EC15" s="142">
        <f t="shared" si="22"/>
        <v>871600</v>
      </c>
      <c r="ED15" s="142">
        <f t="shared" si="22"/>
        <v>871600</v>
      </c>
      <c r="EE15" s="142">
        <f t="shared" si="22"/>
        <v>780154</v>
      </c>
      <c r="EF15" s="142">
        <f t="shared" si="22"/>
        <v>2692250.1312000002</v>
      </c>
      <c r="EG15" s="142">
        <f t="shared" si="22"/>
        <v>2692250.0776000004</v>
      </c>
      <c r="EH15" s="142">
        <f t="shared" si="22"/>
        <v>2223272.3122</v>
      </c>
      <c r="EI15" s="1"/>
      <c r="EJ15" s="142">
        <f t="shared" ref="EJ15:EO15" si="23">SUM(EJ11:EJ14)</f>
        <v>223263.51799999998</v>
      </c>
      <c r="EK15" s="142">
        <f t="shared" si="23"/>
        <v>223263.5</v>
      </c>
      <c r="EL15" s="142">
        <f t="shared" si="23"/>
        <v>147645.21699999998</v>
      </c>
      <c r="EM15" s="142">
        <f t="shared" si="23"/>
        <v>7864984.8311999999</v>
      </c>
      <c r="EN15" s="142">
        <f t="shared" si="23"/>
        <v>7864984.7775999997</v>
      </c>
      <c r="EO15" s="142">
        <f t="shared" si="23"/>
        <v>6981553.8501999993</v>
      </c>
    </row>
    <row r="16" spans="1:146" x14ac:dyDescent="0.25">
      <c r="C16" s="1"/>
      <c r="D16" s="1"/>
    </row>
    <row r="17" spans="5:133" s="1" customFormat="1" ht="13.5" customHeight="1" x14ac:dyDescent="0.25">
      <c r="F17" s="145"/>
      <c r="J17" s="145"/>
      <c r="O17" s="145"/>
      <c r="T17" s="145"/>
      <c r="Y17" s="145"/>
      <c r="AD17" s="145"/>
      <c r="AI17" s="145"/>
      <c r="AN17" s="145"/>
      <c r="AS17" s="145"/>
      <c r="BA17" s="145"/>
      <c r="BD17" s="145"/>
      <c r="BJ17" s="145"/>
      <c r="BX17" s="145"/>
      <c r="CA17" s="145"/>
      <c r="CD17" s="145"/>
      <c r="CG17" s="145"/>
      <c r="CM17" s="145"/>
      <c r="CS17" s="145"/>
      <c r="CV17" s="145"/>
      <c r="CY17" s="145"/>
      <c r="DB17" s="145"/>
      <c r="DH17" s="145"/>
      <c r="DI17" s="145"/>
      <c r="DL17" s="145"/>
      <c r="DR17" s="145"/>
      <c r="DW17" s="145"/>
      <c r="EC17" s="145"/>
    </row>
    <row r="18" spans="5:133" s="1" customFormat="1" x14ac:dyDescent="0.25">
      <c r="F18" s="145"/>
      <c r="J18" s="145"/>
      <c r="O18" s="145"/>
      <c r="T18" s="145"/>
      <c r="Y18" s="145"/>
      <c r="AD18" s="145"/>
      <c r="AI18" s="145"/>
      <c r="AN18" s="145"/>
      <c r="AS18" s="145"/>
      <c r="BA18" s="145"/>
      <c r="BD18" s="145"/>
      <c r="BG18" s="146"/>
      <c r="BJ18" s="145"/>
      <c r="BX18" s="145"/>
      <c r="CA18" s="145"/>
      <c r="CD18" s="145"/>
      <c r="CG18" s="145"/>
      <c r="CM18" s="145"/>
      <c r="CS18" s="145"/>
      <c r="CV18" s="145"/>
      <c r="CY18" s="145"/>
      <c r="DB18" s="145"/>
      <c r="DH18" s="145"/>
      <c r="DR18" s="145"/>
      <c r="DW18" s="145"/>
      <c r="EC18" s="145"/>
    </row>
    <row r="19" spans="5:133" s="1" customFormat="1" x14ac:dyDescent="0.25">
      <c r="F19" s="145"/>
      <c r="J19" s="145"/>
      <c r="O19" s="145"/>
      <c r="T19" s="145"/>
      <c r="Y19" s="145"/>
      <c r="AD19" s="145"/>
      <c r="AI19" s="145"/>
      <c r="AN19" s="145"/>
      <c r="AS19" s="145"/>
      <c r="BA19" s="145"/>
      <c r="BD19" s="145"/>
      <c r="BJ19" s="145"/>
      <c r="BX19" s="145"/>
      <c r="CA19" s="145"/>
      <c r="CD19" s="145"/>
      <c r="CG19" s="145"/>
      <c r="CM19" s="145"/>
      <c r="CS19" s="145"/>
      <c r="CV19" s="145"/>
      <c r="CY19" s="145"/>
      <c r="DB19" s="145"/>
      <c r="DH19" s="145"/>
      <c r="DR19" s="145"/>
      <c r="DW19" s="145"/>
      <c r="EC19" s="145"/>
    </row>
    <row r="20" spans="5:133" s="1" customFormat="1" x14ac:dyDescent="0.25">
      <c r="E20" s="147"/>
      <c r="F20" s="145"/>
      <c r="G20" s="147"/>
      <c r="J20" s="145"/>
      <c r="O20" s="145"/>
      <c r="T20" s="145"/>
      <c r="Y20" s="145"/>
      <c r="AD20" s="145"/>
      <c r="AI20" s="145"/>
      <c r="AN20" s="145"/>
      <c r="AS20" s="145"/>
      <c r="BA20" s="145"/>
      <c r="BD20" s="145"/>
      <c r="BJ20" s="145"/>
      <c r="BX20" s="145"/>
      <c r="CA20" s="145"/>
      <c r="CD20" s="145"/>
      <c r="CG20" s="145"/>
      <c r="CM20" s="145"/>
      <c r="CS20" s="145"/>
      <c r="CV20" s="145"/>
      <c r="CY20" s="145"/>
      <c r="DB20" s="145"/>
      <c r="DH20" s="145"/>
      <c r="DR20" s="145"/>
      <c r="DW20" s="145"/>
      <c r="EC20" s="145"/>
    </row>
    <row r="21" spans="5:133" s="1" customFormat="1" x14ac:dyDescent="0.25">
      <c r="E21" s="147"/>
      <c r="G21" s="147"/>
    </row>
    <row r="22" spans="5:133" s="1" customFormat="1" x14ac:dyDescent="0.25">
      <c r="E22" s="147"/>
      <c r="G22" s="147"/>
    </row>
    <row r="23" spans="5:133" s="1" customFormat="1" x14ac:dyDescent="0.25"/>
    <row r="24" spans="5:133" s="1" customFormat="1" x14ac:dyDescent="0.25"/>
    <row r="25" spans="5:133" s="1" customFormat="1" x14ac:dyDescent="0.25"/>
    <row r="26" spans="5:133" s="1" customFormat="1" x14ac:dyDescent="0.25"/>
    <row r="27" spans="5:133" s="1" customFormat="1" x14ac:dyDescent="0.25"/>
    <row r="28" spans="5:133" s="1" customFormat="1" x14ac:dyDescent="0.25"/>
    <row r="29" spans="5:133" s="1" customFormat="1" x14ac:dyDescent="0.25"/>
    <row r="30" spans="5:133" s="1" customFormat="1" x14ac:dyDescent="0.25"/>
    <row r="31" spans="5:133" s="1" customFormat="1" x14ac:dyDescent="0.25"/>
    <row r="32" spans="5:133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  <row r="154" s="1" customFormat="1" x14ac:dyDescent="0.25"/>
    <row r="155" s="1" customFormat="1" x14ac:dyDescent="0.25"/>
    <row r="156" s="1" customFormat="1" x14ac:dyDescent="0.25"/>
    <row r="157" s="1" customFormat="1" x14ac:dyDescent="0.25"/>
    <row r="158" s="1" customFormat="1" x14ac:dyDescent="0.25"/>
    <row r="159" s="1" customFormat="1" x14ac:dyDescent="0.25"/>
    <row r="160" s="1" customFormat="1" x14ac:dyDescent="0.25"/>
    <row r="161" s="1" customFormat="1" x14ac:dyDescent="0.25"/>
    <row r="162" s="1" customFormat="1" x14ac:dyDescent="0.25"/>
    <row r="163" s="1" customFormat="1" x14ac:dyDescent="0.25"/>
    <row r="164" s="1" customFormat="1" x14ac:dyDescent="0.25"/>
    <row r="165" s="1" customFormat="1" x14ac:dyDescent="0.25"/>
    <row r="166" s="1" customFormat="1" x14ac:dyDescent="0.25"/>
    <row r="167" s="1" customFormat="1" x14ac:dyDescent="0.25"/>
    <row r="168" s="1" customFormat="1" x14ac:dyDescent="0.25"/>
    <row r="169" s="1" customFormat="1" x14ac:dyDescent="0.25"/>
    <row r="170" s="1" customFormat="1" x14ac:dyDescent="0.25"/>
    <row r="171" s="1" customFormat="1" x14ac:dyDescent="0.25"/>
    <row r="172" s="1" customFormat="1" x14ac:dyDescent="0.25"/>
    <row r="173" s="1" customFormat="1" x14ac:dyDescent="0.25"/>
    <row r="174" s="1" customFormat="1" x14ac:dyDescent="0.25"/>
    <row r="175" s="1" customFormat="1" x14ac:dyDescent="0.25"/>
    <row r="176" s="1" customFormat="1" x14ac:dyDescent="0.25"/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  <row r="310" s="1" customFormat="1" x14ac:dyDescent="0.25"/>
    <row r="311" s="1" customFormat="1" x14ac:dyDescent="0.25"/>
    <row r="312" s="1" customFormat="1" x14ac:dyDescent="0.25"/>
    <row r="313" s="1" customFormat="1" x14ac:dyDescent="0.25"/>
    <row r="314" s="1" customFormat="1" x14ac:dyDescent="0.25"/>
    <row r="315" s="1" customFormat="1" x14ac:dyDescent="0.25"/>
    <row r="316" s="1" customFormat="1" x14ac:dyDescent="0.25"/>
    <row r="317" s="1" customFormat="1" x14ac:dyDescent="0.25"/>
    <row r="318" s="1" customFormat="1" x14ac:dyDescent="0.25"/>
    <row r="319" s="1" customFormat="1" x14ac:dyDescent="0.25"/>
    <row r="320" s="1" customFormat="1" x14ac:dyDescent="0.25"/>
    <row r="321" s="1" customFormat="1" x14ac:dyDescent="0.25"/>
    <row r="322" s="1" customFormat="1" x14ac:dyDescent="0.25"/>
    <row r="323" s="1" customFormat="1" x14ac:dyDescent="0.25"/>
    <row r="324" s="1" customFormat="1" x14ac:dyDescent="0.25"/>
    <row r="325" s="1" customFormat="1" x14ac:dyDescent="0.25"/>
    <row r="326" s="1" customFormat="1" x14ac:dyDescent="0.25"/>
    <row r="327" s="1" customFormat="1" x14ac:dyDescent="0.25"/>
    <row r="328" s="1" customFormat="1" x14ac:dyDescent="0.25"/>
    <row r="329" s="1" customFormat="1" x14ac:dyDescent="0.25"/>
    <row r="330" s="1" customFormat="1" x14ac:dyDescent="0.25"/>
    <row r="331" s="1" customFormat="1" x14ac:dyDescent="0.25"/>
    <row r="332" s="1" customFormat="1" x14ac:dyDescent="0.25"/>
    <row r="333" s="1" customFormat="1" x14ac:dyDescent="0.25"/>
    <row r="334" s="1" customFormat="1" x14ac:dyDescent="0.25"/>
    <row r="335" s="1" customFormat="1" x14ac:dyDescent="0.25"/>
    <row r="336" s="1" customFormat="1" x14ac:dyDescent="0.25"/>
    <row r="337" s="1" customFormat="1" x14ac:dyDescent="0.25"/>
    <row r="338" s="1" customFormat="1" x14ac:dyDescent="0.25"/>
    <row r="339" s="1" customFormat="1" x14ac:dyDescent="0.25"/>
    <row r="340" s="1" customFormat="1" x14ac:dyDescent="0.25"/>
    <row r="341" s="1" customFormat="1" x14ac:dyDescent="0.25"/>
    <row r="342" s="1" customFormat="1" x14ac:dyDescent="0.25"/>
    <row r="343" s="1" customFormat="1" x14ac:dyDescent="0.25"/>
    <row r="344" s="1" customFormat="1" x14ac:dyDescent="0.25"/>
    <row r="345" s="1" customFormat="1" x14ac:dyDescent="0.25"/>
    <row r="346" s="1" customFormat="1" x14ac:dyDescent="0.25"/>
    <row r="347" s="1" customFormat="1" x14ac:dyDescent="0.25"/>
    <row r="348" s="1" customFormat="1" x14ac:dyDescent="0.25"/>
    <row r="349" s="1" customFormat="1" x14ac:dyDescent="0.25"/>
    <row r="350" s="1" customFormat="1" x14ac:dyDescent="0.25"/>
    <row r="351" s="1" customFormat="1" x14ac:dyDescent="0.25"/>
    <row r="352" s="1" customFormat="1" x14ac:dyDescent="0.25"/>
    <row r="353" s="1" customFormat="1" x14ac:dyDescent="0.25"/>
    <row r="354" s="1" customFormat="1" x14ac:dyDescent="0.25"/>
    <row r="355" s="1" customFormat="1" x14ac:dyDescent="0.25"/>
    <row r="356" s="1" customFormat="1" x14ac:dyDescent="0.25"/>
    <row r="357" s="1" customFormat="1" x14ac:dyDescent="0.25"/>
    <row r="358" s="1" customFormat="1" x14ac:dyDescent="0.25"/>
    <row r="359" s="1" customFormat="1" x14ac:dyDescent="0.25"/>
    <row r="360" s="1" customFormat="1" x14ac:dyDescent="0.25"/>
    <row r="361" s="1" customFormat="1" x14ac:dyDescent="0.25"/>
    <row r="362" s="1" customFormat="1" x14ac:dyDescent="0.25"/>
    <row r="363" s="1" customFormat="1" x14ac:dyDescent="0.25"/>
    <row r="364" s="1" customFormat="1" x14ac:dyDescent="0.25"/>
    <row r="365" s="1" customFormat="1" x14ac:dyDescent="0.25"/>
    <row r="366" s="1" customFormat="1" x14ac:dyDescent="0.25"/>
    <row r="367" s="1" customFormat="1" x14ac:dyDescent="0.25"/>
    <row r="368" s="1" customFormat="1" x14ac:dyDescent="0.25"/>
    <row r="369" s="1" customFormat="1" x14ac:dyDescent="0.25"/>
    <row r="370" s="1" customFormat="1" x14ac:dyDescent="0.25"/>
    <row r="371" s="1" customFormat="1" x14ac:dyDescent="0.25"/>
    <row r="372" s="1" customFormat="1" x14ac:dyDescent="0.25"/>
    <row r="373" s="1" customFormat="1" x14ac:dyDescent="0.25"/>
    <row r="374" s="1" customFormat="1" x14ac:dyDescent="0.25"/>
    <row r="375" s="1" customFormat="1" x14ac:dyDescent="0.25"/>
    <row r="376" s="1" customFormat="1" x14ac:dyDescent="0.25"/>
    <row r="377" s="1" customFormat="1" x14ac:dyDescent="0.25"/>
    <row r="378" s="1" customFormat="1" x14ac:dyDescent="0.25"/>
    <row r="379" s="1" customFormat="1" x14ac:dyDescent="0.25"/>
    <row r="380" s="1" customFormat="1" x14ac:dyDescent="0.25"/>
    <row r="381" s="1" customFormat="1" x14ac:dyDescent="0.25"/>
    <row r="382" s="1" customFormat="1" x14ac:dyDescent="0.25"/>
    <row r="383" s="1" customFormat="1" x14ac:dyDescent="0.25"/>
    <row r="384" s="1" customFormat="1" x14ac:dyDescent="0.25"/>
    <row r="385" s="1" customFormat="1" x14ac:dyDescent="0.25"/>
    <row r="386" s="1" customFormat="1" x14ac:dyDescent="0.25"/>
    <row r="387" s="1" customFormat="1" x14ac:dyDescent="0.25"/>
    <row r="388" s="1" customFormat="1" x14ac:dyDescent="0.25"/>
    <row r="389" s="1" customFormat="1" x14ac:dyDescent="0.25"/>
    <row r="390" s="1" customFormat="1" x14ac:dyDescent="0.25"/>
    <row r="391" s="1" customFormat="1" x14ac:dyDescent="0.25"/>
    <row r="392" s="1" customFormat="1" x14ac:dyDescent="0.25"/>
    <row r="393" s="1" customFormat="1" x14ac:dyDescent="0.25"/>
    <row r="394" s="1" customFormat="1" x14ac:dyDescent="0.25"/>
    <row r="395" s="1" customFormat="1" x14ac:dyDescent="0.25"/>
    <row r="396" s="1" customFormat="1" x14ac:dyDescent="0.25"/>
    <row r="397" s="1" customFormat="1" x14ac:dyDescent="0.25"/>
    <row r="398" s="1" customFormat="1" x14ac:dyDescent="0.25"/>
    <row r="399" s="1" customFormat="1" x14ac:dyDescent="0.25"/>
    <row r="400" s="1" customFormat="1" x14ac:dyDescent="0.25"/>
    <row r="401" s="1" customFormat="1" x14ac:dyDescent="0.25"/>
    <row r="402" s="1" customFormat="1" x14ac:dyDescent="0.25"/>
    <row r="403" s="1" customFormat="1" x14ac:dyDescent="0.25"/>
    <row r="404" s="1" customFormat="1" x14ac:dyDescent="0.25"/>
    <row r="405" s="1" customFormat="1" x14ac:dyDescent="0.25"/>
    <row r="406" s="1" customFormat="1" x14ac:dyDescent="0.25"/>
    <row r="407" s="1" customFormat="1" x14ac:dyDescent="0.25"/>
    <row r="408" s="1" customFormat="1" x14ac:dyDescent="0.25"/>
    <row r="409" s="1" customFormat="1" x14ac:dyDescent="0.25"/>
    <row r="410" s="1" customFormat="1" x14ac:dyDescent="0.25"/>
    <row r="411" s="1" customFormat="1" x14ac:dyDescent="0.25"/>
    <row r="412" s="1" customFormat="1" x14ac:dyDescent="0.25"/>
    <row r="413" s="1" customFormat="1" x14ac:dyDescent="0.25"/>
    <row r="414" s="1" customFormat="1" x14ac:dyDescent="0.25"/>
    <row r="415" s="1" customFormat="1" x14ac:dyDescent="0.25"/>
    <row r="416" s="1" customFormat="1" x14ac:dyDescent="0.25"/>
    <row r="417" s="1" customFormat="1" x14ac:dyDescent="0.25"/>
    <row r="418" s="1" customFormat="1" x14ac:dyDescent="0.25"/>
    <row r="419" s="1" customFormat="1" x14ac:dyDescent="0.25"/>
    <row r="420" s="1" customFormat="1" x14ac:dyDescent="0.25"/>
    <row r="421" s="1" customFormat="1" x14ac:dyDescent="0.25"/>
    <row r="422" s="1" customFormat="1" x14ac:dyDescent="0.25"/>
    <row r="423" s="1" customFormat="1" x14ac:dyDescent="0.25"/>
    <row r="424" s="1" customFormat="1" x14ac:dyDescent="0.25"/>
    <row r="425" s="1" customFormat="1" x14ac:dyDescent="0.25"/>
    <row r="426" s="1" customFormat="1" x14ac:dyDescent="0.25"/>
    <row r="427" s="1" customFormat="1" x14ac:dyDescent="0.25"/>
    <row r="428" s="1" customFormat="1" x14ac:dyDescent="0.25"/>
    <row r="429" s="1" customFormat="1" x14ac:dyDescent="0.25"/>
    <row r="430" s="1" customFormat="1" x14ac:dyDescent="0.25"/>
    <row r="431" s="1" customFormat="1" x14ac:dyDescent="0.25"/>
    <row r="432" s="1" customFormat="1" x14ac:dyDescent="0.25"/>
    <row r="433" s="1" customFormat="1" x14ac:dyDescent="0.25"/>
    <row r="434" s="1" customFormat="1" x14ac:dyDescent="0.25"/>
    <row r="435" s="1" customFormat="1" x14ac:dyDescent="0.25"/>
    <row r="436" s="1" customFormat="1" x14ac:dyDescent="0.25"/>
    <row r="437" s="1" customFormat="1" x14ac:dyDescent="0.25"/>
    <row r="438" s="1" customFormat="1" x14ac:dyDescent="0.25"/>
    <row r="439" s="1" customFormat="1" x14ac:dyDescent="0.25"/>
    <row r="440" s="1" customFormat="1" x14ac:dyDescent="0.25"/>
    <row r="441" s="1" customFormat="1" x14ac:dyDescent="0.25"/>
    <row r="442" s="1" customFormat="1" x14ac:dyDescent="0.25"/>
    <row r="443" s="1" customFormat="1" x14ac:dyDescent="0.25"/>
    <row r="444" s="1" customFormat="1" x14ac:dyDescent="0.25"/>
    <row r="445" s="1" customFormat="1" x14ac:dyDescent="0.25"/>
    <row r="446" s="1" customFormat="1" x14ac:dyDescent="0.25"/>
    <row r="447" s="1" customFormat="1" x14ac:dyDescent="0.25"/>
    <row r="448" s="1" customFormat="1" x14ac:dyDescent="0.25"/>
    <row r="449" s="1" customFormat="1" x14ac:dyDescent="0.25"/>
    <row r="450" s="1" customFormat="1" x14ac:dyDescent="0.25"/>
    <row r="451" s="1" customFormat="1" x14ac:dyDescent="0.25"/>
    <row r="452" s="1" customFormat="1" x14ac:dyDescent="0.25"/>
    <row r="453" s="1" customFormat="1" x14ac:dyDescent="0.25"/>
    <row r="454" s="1" customFormat="1" x14ac:dyDescent="0.25"/>
    <row r="455" s="1" customFormat="1" x14ac:dyDescent="0.25"/>
    <row r="456" s="1" customFormat="1" x14ac:dyDescent="0.25"/>
    <row r="457" s="1" customFormat="1" x14ac:dyDescent="0.25"/>
    <row r="458" s="1" customFormat="1" x14ac:dyDescent="0.25"/>
    <row r="459" s="1" customFormat="1" x14ac:dyDescent="0.25"/>
    <row r="460" s="1" customFormat="1" x14ac:dyDescent="0.25"/>
    <row r="461" s="1" customFormat="1" x14ac:dyDescent="0.25"/>
    <row r="462" s="1" customFormat="1" x14ac:dyDescent="0.25"/>
    <row r="463" s="1" customFormat="1" x14ac:dyDescent="0.25"/>
    <row r="464" s="1" customFormat="1" x14ac:dyDescent="0.25"/>
    <row r="465" spans="3:4" x14ac:dyDescent="0.25">
      <c r="C465" s="1"/>
      <c r="D465" s="1"/>
    </row>
    <row r="466" spans="3:4" x14ac:dyDescent="0.25">
      <c r="C466" s="1"/>
      <c r="D466" s="1"/>
    </row>
    <row r="467" spans="3:4" x14ac:dyDescent="0.25">
      <c r="C467" s="1"/>
      <c r="D467" s="1"/>
    </row>
    <row r="468" spans="3:4" x14ac:dyDescent="0.25">
      <c r="C468" s="1"/>
      <c r="D468" s="1"/>
    </row>
    <row r="469" spans="3:4" x14ac:dyDescent="0.25">
      <c r="C469" s="1"/>
      <c r="D469" s="1"/>
    </row>
    <row r="470" spans="3:4" x14ac:dyDescent="0.25">
      <c r="C470" s="1"/>
      <c r="D470" s="1"/>
    </row>
    <row r="471" spans="3:4" x14ac:dyDescent="0.25">
      <c r="C471" s="1"/>
      <c r="D471" s="1"/>
    </row>
    <row r="472" spans="3:4" x14ac:dyDescent="0.25">
      <c r="C472" s="1"/>
      <c r="D472" s="1"/>
    </row>
    <row r="473" spans="3:4" x14ac:dyDescent="0.25">
      <c r="C473" s="1"/>
      <c r="D473" s="1"/>
    </row>
  </sheetData>
  <protectedRanges>
    <protectedRange sqref="AB14 AB11:AB12" name="Range4_1_1_1_2_1_1_1_1_1_1_1_1_1_1_1_1_1_2_2"/>
    <protectedRange sqref="AL11:AL12 AL14 AG14 AG11:AG12" name="Range4_2_1_1_2_1_1_1_1_1_1_1_1_1_1_1_1_1_2_2"/>
    <protectedRange sqref="AQ14 AQ11:AQ12" name="Range4_3_1_1_2_1_1_1_1_1_1_1_1_1_1_1_1_1_2_2"/>
    <protectedRange sqref="AV14 AV11:AV12" name="Range4_4_1_1_2_1_1_1_1_1_1_1_1_1_1_1_1_1_2_2"/>
    <protectedRange sqref="V14 V11:V12" name="Range4_2_1"/>
    <protectedRange sqref="AA11:AA12 AA14 AF14 AK14 AP14 AU14" name="Range4_1_1_1"/>
    <protectedRange sqref="BE13:BE14 BE11 BD12:BF12" name="Range4_7_2_1"/>
    <protectedRange sqref="BL14 BL11:BL12 BJ14 BJ11" name="Range4_9_2_1"/>
    <protectedRange sqref="CR14 CR12" name="Range5_6_2_1"/>
    <protectedRange sqref="CZ11:CZ14" name="Range5_9_3_1"/>
    <protectedRange sqref="DI12:DI14" name="Range5_12_2_2"/>
    <protectedRange sqref="DS14 DS12 DQ14 DQ12" name="Range6_1_2_2"/>
    <protectedRange sqref="BD11 BI11 BF11:BG11" name="Range4_7_1_2_1"/>
    <protectedRange sqref="DR14 DR12" name="Range6_2_2_2"/>
    <protectedRange sqref="AB13" name="Range4_1_1_1_2_1_1_1_1_1_1_1_1_1_1_1_1_1_1_1_2"/>
    <protectedRange sqref="AG13 AL13" name="Range4_2_1_1_2_1_1_1_1_1_1_1_1_1_1_1_1_1_1_1_2"/>
    <protectedRange sqref="AQ13" name="Range4_3_1_1_2_1_1_1_1_1_1_1_1_1_1_1_1_1_1_1_2"/>
    <protectedRange sqref="AV13" name="Range4_4_1_1_2_1_1_1_1_1_1_1_1_1_1_1_1_1_1_1_2"/>
    <protectedRange sqref="BL13" name="Range4_9_1_1_1"/>
    <protectedRange sqref="CR13" name="Range5_6_1_1_1"/>
    <protectedRange sqref="DS13 DQ13" name="Range6_1_1_1_1"/>
    <protectedRange sqref="DR13" name="Range6_2_1_1_1"/>
    <protectedRange sqref="V13 AA13 AF13 AK13 AP13 AU13 BD13:BD14 BF13:BF14" name="Range4_5_1_2_1_1_1_1_1_1_1_1_1_1_1"/>
    <protectedRange sqref="CO13 CM13" name="Range5_5_1_1"/>
    <protectedRange sqref="DI11" name="Range5_12_2_1_1"/>
    <protectedRange sqref="DS11 DQ11" name="Range6_1_2_1_1"/>
    <protectedRange sqref="DR11" name="Range6_2_2_1_1"/>
  </protectedRanges>
  <mergeCells count="141">
    <mergeCell ref="A15:B15"/>
    <mergeCell ref="EF8:EF9"/>
    <mergeCell ref="EG8:EH8"/>
    <mergeCell ref="EJ8:EJ9"/>
    <mergeCell ref="EK8:EL8"/>
    <mergeCell ref="EM8:EM9"/>
    <mergeCell ref="EN8:EO8"/>
    <mergeCell ref="DW8:DW9"/>
    <mergeCell ref="DX8:DY8"/>
    <mergeCell ref="DZ8:DZ9"/>
    <mergeCell ref="EA8:EB8"/>
    <mergeCell ref="EC8:EC9"/>
    <mergeCell ref="ED8:EE8"/>
    <mergeCell ref="DN8:DN9"/>
    <mergeCell ref="DO8:DP8"/>
    <mergeCell ref="DQ8:DQ9"/>
    <mergeCell ref="DR8:DS8"/>
    <mergeCell ref="DT8:DT9"/>
    <mergeCell ref="DU8:DV8"/>
    <mergeCell ref="DE8:DE9"/>
    <mergeCell ref="DF8:DG8"/>
    <mergeCell ref="DH8:DH9"/>
    <mergeCell ref="DI8:DJ8"/>
    <mergeCell ref="DK8:DK9"/>
    <mergeCell ref="DL8:DM8"/>
    <mergeCell ref="CV8:CV9"/>
    <mergeCell ref="CW8:CX8"/>
    <mergeCell ref="CY8:CY9"/>
    <mergeCell ref="CZ8:DA8"/>
    <mergeCell ref="DB8:DB9"/>
    <mergeCell ref="DC8:DD8"/>
    <mergeCell ref="CM8:CM9"/>
    <mergeCell ref="CN8:CO8"/>
    <mergeCell ref="CP8:CP9"/>
    <mergeCell ref="CQ8:CR8"/>
    <mergeCell ref="CS8:CS9"/>
    <mergeCell ref="CT8:CU8"/>
    <mergeCell ref="CD8:CD9"/>
    <mergeCell ref="CE8:CF8"/>
    <mergeCell ref="CG8:CG9"/>
    <mergeCell ref="CH8:CI8"/>
    <mergeCell ref="CJ8:CJ9"/>
    <mergeCell ref="CK8:CL8"/>
    <mergeCell ref="BS8:BS9"/>
    <mergeCell ref="BT8:BW8"/>
    <mergeCell ref="BX8:BX9"/>
    <mergeCell ref="BY8:BZ8"/>
    <mergeCell ref="CA8:CA9"/>
    <mergeCell ref="CB8:CC8"/>
    <mergeCell ref="BJ8:BJ9"/>
    <mergeCell ref="BK8:BL8"/>
    <mergeCell ref="BM8:BM9"/>
    <mergeCell ref="BN8:BO8"/>
    <mergeCell ref="BP8:BP9"/>
    <mergeCell ref="BQ8:BR8"/>
    <mergeCell ref="BA8:BA9"/>
    <mergeCell ref="BB8:BC8"/>
    <mergeCell ref="BD8:BD9"/>
    <mergeCell ref="BE8:BF8"/>
    <mergeCell ref="BG8:BG9"/>
    <mergeCell ref="BH8:BI8"/>
    <mergeCell ref="AN8:AN9"/>
    <mergeCell ref="AO8:AR8"/>
    <mergeCell ref="AS8:AS9"/>
    <mergeCell ref="AT8:AW8"/>
    <mergeCell ref="AX8:AX9"/>
    <mergeCell ref="AY8:AZ8"/>
    <mergeCell ref="Y8:Y9"/>
    <mergeCell ref="Z8:AC8"/>
    <mergeCell ref="AD8:AD9"/>
    <mergeCell ref="AE8:AH8"/>
    <mergeCell ref="AI8:AI9"/>
    <mergeCell ref="AJ8:AM8"/>
    <mergeCell ref="DZ7:EB7"/>
    <mergeCell ref="EC7:EE7"/>
    <mergeCell ref="E8:E9"/>
    <mergeCell ref="F8:I8"/>
    <mergeCell ref="J8:J9"/>
    <mergeCell ref="K8:N8"/>
    <mergeCell ref="O8:O9"/>
    <mergeCell ref="P8:S8"/>
    <mergeCell ref="T8:T9"/>
    <mergeCell ref="U8:X8"/>
    <mergeCell ref="CS7:CU7"/>
    <mergeCell ref="CV7:CX7"/>
    <mergeCell ref="CY7:DA7"/>
    <mergeCell ref="DN7:DP7"/>
    <mergeCell ref="DQ7:DS7"/>
    <mergeCell ref="DW7:DY7"/>
    <mergeCell ref="CA7:CC7"/>
    <mergeCell ref="CD7:CF7"/>
    <mergeCell ref="CG7:CI7"/>
    <mergeCell ref="CJ7:CL7"/>
    <mergeCell ref="CM7:CO7"/>
    <mergeCell ref="CP7:CR7"/>
    <mergeCell ref="BD7:BF7"/>
    <mergeCell ref="BG7:BI7"/>
    <mergeCell ref="BJ7:BL7"/>
    <mergeCell ref="BM7:BO7"/>
    <mergeCell ref="BS7:BW7"/>
    <mergeCell ref="BX7:BZ7"/>
    <mergeCell ref="DW6:EE6"/>
    <mergeCell ref="O7:S7"/>
    <mergeCell ref="T7:X7"/>
    <mergeCell ref="Y7:AC7"/>
    <mergeCell ref="AD7:AH7"/>
    <mergeCell ref="AI7:AM7"/>
    <mergeCell ref="AN7:AR7"/>
    <mergeCell ref="AS7:AW7"/>
    <mergeCell ref="AX7:AZ7"/>
    <mergeCell ref="BA7:BC7"/>
    <mergeCell ref="EF5:EH7"/>
    <mergeCell ref="EJ5:EL7"/>
    <mergeCell ref="EM5:EO7"/>
    <mergeCell ref="O6:AZ6"/>
    <mergeCell ref="BA6:BO6"/>
    <mergeCell ref="BP6:BR7"/>
    <mergeCell ref="BS6:CI6"/>
    <mergeCell ref="CJ6:CR6"/>
    <mergeCell ref="CS6:DA6"/>
    <mergeCell ref="DB6:DD7"/>
    <mergeCell ref="T5:AM5"/>
    <mergeCell ref="AN5:BL5"/>
    <mergeCell ref="BS5:CQ5"/>
    <mergeCell ref="CS5:DJ5"/>
    <mergeCell ref="DK5:DM7"/>
    <mergeCell ref="DN5:EE5"/>
    <mergeCell ref="DE6:DG7"/>
    <mergeCell ref="DH6:DJ7"/>
    <mergeCell ref="DN6:DS6"/>
    <mergeCell ref="DT6:DV7"/>
    <mergeCell ref="D2:Q2"/>
    <mergeCell ref="C3:R3"/>
    <mergeCell ref="P4:Q4"/>
    <mergeCell ref="A5:A9"/>
    <mergeCell ref="B5:B9"/>
    <mergeCell ref="C5:C9"/>
    <mergeCell ref="D5:D9"/>
    <mergeCell ref="E5:I7"/>
    <mergeCell ref="J5:N7"/>
    <mergeCell ref="O5:S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2015-06-05T18:17:20Z</dcterms:created>
  <dcterms:modified xsi:type="dcterms:W3CDTF">2025-12-04T08:19:49Z</dcterms:modified>
</cp:coreProperties>
</file>