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s.hovhannisyan\Desktop\"/>
    </mc:Choice>
  </mc:AlternateContent>
  <xr:revisionPtr revIDLastSave="0" documentId="13_ncr:1_{406A2823-C3F9-4562-8BF7-E02D3A614C10}"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7" i="1" l="1"/>
  <c r="F166" i="1"/>
  <c r="F227" i="1"/>
  <c r="F343" i="1"/>
  <c r="F439" i="1"/>
  <c r="F551" i="1"/>
  <c r="F614" i="1"/>
  <c r="F653" i="1"/>
  <c r="F675" i="1"/>
  <c r="F693" i="1"/>
  <c r="K693" i="1"/>
  <c r="G693" i="1"/>
  <c r="I691" i="1"/>
  <c r="H691" i="1"/>
  <c r="L690" i="1"/>
  <c r="I690" i="1"/>
  <c r="H690" i="1"/>
  <c r="L689" i="1"/>
  <c r="I689" i="1"/>
  <c r="H689" i="1"/>
  <c r="L688" i="1"/>
  <c r="I688" i="1"/>
  <c r="H688" i="1"/>
  <c r="I687" i="1"/>
  <c r="H687" i="1"/>
  <c r="I686" i="1"/>
  <c r="H686" i="1"/>
  <c r="I685" i="1"/>
  <c r="H685" i="1"/>
  <c r="L684" i="1"/>
  <c r="I684" i="1"/>
  <c r="H684" i="1"/>
  <c r="I683" i="1"/>
  <c r="H683" i="1"/>
  <c r="I682" i="1"/>
  <c r="H682" i="1"/>
  <c r="I681" i="1"/>
  <c r="H681" i="1"/>
  <c r="I680" i="1"/>
  <c r="H680" i="1"/>
  <c r="J680" i="1" s="1"/>
  <c r="L679" i="1"/>
  <c r="I679" i="1"/>
  <c r="H679" i="1"/>
  <c r="L678" i="1"/>
  <c r="I678" i="1"/>
  <c r="H678" i="1"/>
  <c r="I677" i="1"/>
  <c r="H677" i="1"/>
  <c r="I676" i="1"/>
  <c r="H676" i="1"/>
  <c r="G675" i="1"/>
  <c r="H674" i="1"/>
  <c r="J674" i="1" s="1"/>
  <c r="I674" i="1" s="1"/>
  <c r="H673" i="1"/>
  <c r="J673" i="1" s="1"/>
  <c r="I673" i="1" s="1"/>
  <c r="H672" i="1"/>
  <c r="J672" i="1" s="1"/>
  <c r="I672" i="1" s="1"/>
  <c r="H671" i="1"/>
  <c r="J671" i="1" s="1"/>
  <c r="I671" i="1" s="1"/>
  <c r="H670" i="1"/>
  <c r="J670" i="1" s="1"/>
  <c r="I670" i="1" s="1"/>
  <c r="H669" i="1"/>
  <c r="J669" i="1" s="1"/>
  <c r="I669" i="1" s="1"/>
  <c r="H668" i="1"/>
  <c r="J668" i="1" s="1"/>
  <c r="I668" i="1" s="1"/>
  <c r="H667" i="1"/>
  <c r="J667" i="1" s="1"/>
  <c r="I667" i="1" s="1"/>
  <c r="H666" i="1"/>
  <c r="J666" i="1" s="1"/>
  <c r="I666" i="1" s="1"/>
  <c r="H665" i="1"/>
  <c r="J665" i="1" s="1"/>
  <c r="I665" i="1" s="1"/>
  <c r="H664" i="1"/>
  <c r="J664" i="1" s="1"/>
  <c r="I664" i="1" s="1"/>
  <c r="H663" i="1"/>
  <c r="J663" i="1" s="1"/>
  <c r="I663" i="1" s="1"/>
  <c r="H662" i="1"/>
  <c r="J662" i="1" s="1"/>
  <c r="I662" i="1" s="1"/>
  <c r="L661" i="1"/>
  <c r="H661" i="1"/>
  <c r="L660" i="1"/>
  <c r="H660" i="1"/>
  <c r="H659" i="1"/>
  <c r="J659" i="1" s="1"/>
  <c r="I659" i="1" s="1"/>
  <c r="H658" i="1"/>
  <c r="J658" i="1" s="1"/>
  <c r="I658" i="1" s="1"/>
  <c r="H657" i="1"/>
  <c r="J657" i="1" s="1"/>
  <c r="I657" i="1" s="1"/>
  <c r="H656" i="1"/>
  <c r="J656" i="1" s="1"/>
  <c r="I656" i="1" s="1"/>
  <c r="H655" i="1"/>
  <c r="J655" i="1" s="1"/>
  <c r="I655" i="1" s="1"/>
  <c r="K654" i="1"/>
  <c r="K675" i="1" s="1"/>
  <c r="K653" i="1"/>
  <c r="H652" i="1"/>
  <c r="J652" i="1" s="1"/>
  <c r="I652" i="1" s="1"/>
  <c r="H651" i="1"/>
  <c r="J651" i="1" s="1"/>
  <c r="I651" i="1" s="1"/>
  <c r="H650" i="1"/>
  <c r="J650" i="1" s="1"/>
  <c r="I650" i="1" s="1"/>
  <c r="H649" i="1"/>
  <c r="J649" i="1" s="1"/>
  <c r="I649" i="1" s="1"/>
  <c r="H648" i="1"/>
  <c r="J648" i="1" s="1"/>
  <c r="I648" i="1" s="1"/>
  <c r="H647" i="1"/>
  <c r="J647" i="1" s="1"/>
  <c r="I647" i="1" s="1"/>
  <c r="H646" i="1"/>
  <c r="J646" i="1" s="1"/>
  <c r="I646" i="1" s="1"/>
  <c r="H645" i="1"/>
  <c r="J645" i="1" s="1"/>
  <c r="I645" i="1" s="1"/>
  <c r="H644" i="1"/>
  <c r="J644" i="1" s="1"/>
  <c r="I644" i="1" s="1"/>
  <c r="H643" i="1"/>
  <c r="J643" i="1" s="1"/>
  <c r="I643" i="1" s="1"/>
  <c r="H642" i="1"/>
  <c r="J642" i="1" s="1"/>
  <c r="I642" i="1" s="1"/>
  <c r="H641" i="1"/>
  <c r="J641" i="1" s="1"/>
  <c r="I641" i="1" s="1"/>
  <c r="J629" i="1"/>
  <c r="G629" i="1"/>
  <c r="I629" i="1" s="1"/>
  <c r="J628" i="1"/>
  <c r="G628" i="1"/>
  <c r="I628" i="1" s="1"/>
  <c r="J627" i="1"/>
  <c r="G627" i="1"/>
  <c r="I627" i="1" s="1"/>
  <c r="J626" i="1"/>
  <c r="G626" i="1"/>
  <c r="I626" i="1" s="1"/>
  <c r="J625" i="1"/>
  <c r="G625" i="1"/>
  <c r="I625" i="1" s="1"/>
  <c r="J623" i="1"/>
  <c r="I623" i="1"/>
  <c r="J622" i="1"/>
  <c r="G622" i="1"/>
  <c r="I622" i="1" s="1"/>
  <c r="J621" i="1"/>
  <c r="G621" i="1"/>
  <c r="I621" i="1" s="1"/>
  <c r="J620" i="1"/>
  <c r="G620" i="1"/>
  <c r="I620" i="1" s="1"/>
  <c r="L619" i="1"/>
  <c r="J619" i="1" s="1"/>
  <c r="G619" i="1"/>
  <c r="I619" i="1" s="1"/>
  <c r="J618" i="1"/>
  <c r="G618" i="1"/>
  <c r="I618" i="1" s="1"/>
  <c r="J617" i="1"/>
  <c r="G617" i="1"/>
  <c r="I617" i="1" s="1"/>
  <c r="J616" i="1"/>
  <c r="G616" i="1"/>
  <c r="I616" i="1" s="1"/>
  <c r="J615" i="1"/>
  <c r="G615" i="1"/>
  <c r="K614" i="1"/>
  <c r="I613" i="1"/>
  <c r="H613" i="1"/>
  <c r="J613" i="1" s="1"/>
  <c r="B613" i="1"/>
  <c r="I612" i="1"/>
  <c r="H612" i="1"/>
  <c r="J612" i="1" s="1"/>
  <c r="I611" i="1"/>
  <c r="H611" i="1"/>
  <c r="J611" i="1" s="1"/>
  <c r="I610" i="1"/>
  <c r="H610" i="1"/>
  <c r="J610" i="1" s="1"/>
  <c r="I609" i="1"/>
  <c r="H609" i="1"/>
  <c r="J609" i="1" s="1"/>
  <c r="I608" i="1"/>
  <c r="H608" i="1"/>
  <c r="J608" i="1" s="1"/>
  <c r="I607" i="1"/>
  <c r="H607" i="1"/>
  <c r="J607" i="1" s="1"/>
  <c r="I606" i="1"/>
  <c r="H606" i="1"/>
  <c r="J606" i="1" s="1"/>
  <c r="I605" i="1"/>
  <c r="H605" i="1"/>
  <c r="J605" i="1" s="1"/>
  <c r="I604" i="1"/>
  <c r="H604" i="1"/>
  <c r="J604" i="1" s="1"/>
  <c r="I603" i="1"/>
  <c r="H603" i="1"/>
  <c r="J603" i="1" s="1"/>
  <c r="I602" i="1"/>
  <c r="H602" i="1"/>
  <c r="J602" i="1" s="1"/>
  <c r="I601" i="1"/>
  <c r="H601" i="1"/>
  <c r="J601" i="1" s="1"/>
  <c r="I600" i="1"/>
  <c r="H600" i="1"/>
  <c r="J600" i="1" s="1"/>
  <c r="I599" i="1"/>
  <c r="H599" i="1"/>
  <c r="J599" i="1" s="1"/>
  <c r="I598" i="1"/>
  <c r="H598" i="1"/>
  <c r="J598" i="1" s="1"/>
  <c r="I597" i="1"/>
  <c r="H597" i="1"/>
  <c r="J597" i="1" s="1"/>
  <c r="I596" i="1"/>
  <c r="H596" i="1"/>
  <c r="J596" i="1" s="1"/>
  <c r="I595" i="1"/>
  <c r="H595" i="1"/>
  <c r="J595" i="1" s="1"/>
  <c r="I594" i="1"/>
  <c r="H594" i="1"/>
  <c r="J594" i="1" s="1"/>
  <c r="I593" i="1"/>
  <c r="H593" i="1"/>
  <c r="J593" i="1" s="1"/>
  <c r="I592" i="1"/>
  <c r="H592" i="1"/>
  <c r="J592" i="1" s="1"/>
  <c r="I591" i="1"/>
  <c r="H591" i="1"/>
  <c r="J591" i="1" s="1"/>
  <c r="I590" i="1"/>
  <c r="H590" i="1"/>
  <c r="J590" i="1" s="1"/>
  <c r="I589" i="1"/>
  <c r="H589" i="1"/>
  <c r="J589" i="1" s="1"/>
  <c r="I588" i="1"/>
  <c r="H588" i="1"/>
  <c r="J588" i="1" s="1"/>
  <c r="J587" i="1"/>
  <c r="G587" i="1"/>
  <c r="H587" i="1" s="1"/>
  <c r="I586" i="1"/>
  <c r="H586" i="1"/>
  <c r="J586" i="1" s="1"/>
  <c r="I585" i="1"/>
  <c r="H585" i="1"/>
  <c r="J585" i="1" s="1"/>
  <c r="I584" i="1"/>
  <c r="H584" i="1"/>
  <c r="J584" i="1" s="1"/>
  <c r="I583" i="1"/>
  <c r="H583" i="1"/>
  <c r="J583" i="1" s="1"/>
  <c r="I582" i="1"/>
  <c r="H582" i="1"/>
  <c r="J582" i="1" s="1"/>
  <c r="I581" i="1"/>
  <c r="H581" i="1"/>
  <c r="J581" i="1" s="1"/>
  <c r="I580" i="1"/>
  <c r="H580" i="1"/>
  <c r="J580" i="1" s="1"/>
  <c r="J579" i="1"/>
  <c r="I579" i="1"/>
  <c r="H579" i="1"/>
  <c r="I578" i="1"/>
  <c r="H578" i="1"/>
  <c r="J578" i="1" s="1"/>
  <c r="I577" i="1"/>
  <c r="H577" i="1"/>
  <c r="J577" i="1" s="1"/>
  <c r="I576" i="1"/>
  <c r="H576" i="1"/>
  <c r="J576" i="1" s="1"/>
  <c r="I575" i="1"/>
  <c r="H575" i="1"/>
  <c r="J575" i="1" s="1"/>
  <c r="I574" i="1"/>
  <c r="H574" i="1"/>
  <c r="J574" i="1" s="1"/>
  <c r="I573" i="1"/>
  <c r="H573" i="1"/>
  <c r="J573" i="1" s="1"/>
  <c r="I572" i="1"/>
  <c r="H572" i="1"/>
  <c r="J572" i="1" s="1"/>
  <c r="I571" i="1"/>
  <c r="H571" i="1"/>
  <c r="J571" i="1" s="1"/>
  <c r="I570" i="1"/>
  <c r="H570" i="1"/>
  <c r="J570" i="1" s="1"/>
  <c r="I569" i="1"/>
  <c r="H569" i="1"/>
  <c r="J569" i="1" s="1"/>
  <c r="I568" i="1"/>
  <c r="H568" i="1"/>
  <c r="J568" i="1" s="1"/>
  <c r="I567" i="1"/>
  <c r="H567" i="1"/>
  <c r="J567" i="1" s="1"/>
  <c r="I566" i="1"/>
  <c r="H566" i="1"/>
  <c r="J566" i="1" s="1"/>
  <c r="I565" i="1"/>
  <c r="H565" i="1"/>
  <c r="J565" i="1" s="1"/>
  <c r="I564" i="1"/>
  <c r="H564" i="1"/>
  <c r="J564" i="1" s="1"/>
  <c r="I563" i="1"/>
  <c r="H563" i="1"/>
  <c r="J563" i="1" s="1"/>
  <c r="I562" i="1"/>
  <c r="H562" i="1"/>
  <c r="J562" i="1" s="1"/>
  <c r="I560" i="1"/>
  <c r="H560" i="1"/>
  <c r="J560" i="1" s="1"/>
  <c r="I559" i="1"/>
  <c r="H559" i="1"/>
  <c r="J559" i="1" s="1"/>
  <c r="I558" i="1"/>
  <c r="H558" i="1"/>
  <c r="J558" i="1" s="1"/>
  <c r="I557" i="1"/>
  <c r="H557" i="1"/>
  <c r="J557" i="1" s="1"/>
  <c r="I556" i="1"/>
  <c r="H556" i="1"/>
  <c r="J556" i="1" s="1"/>
  <c r="I555" i="1"/>
  <c r="H555" i="1"/>
  <c r="J555" i="1" s="1"/>
  <c r="I554" i="1"/>
  <c r="H554" i="1"/>
  <c r="J554" i="1" s="1"/>
  <c r="I553" i="1"/>
  <c r="H553" i="1"/>
  <c r="J553" i="1" s="1"/>
  <c r="I552" i="1"/>
  <c r="H552" i="1"/>
  <c r="J552" i="1" s="1"/>
  <c r="K551" i="1"/>
  <c r="G551" i="1"/>
  <c r="L550" i="1"/>
  <c r="I550" i="1"/>
  <c r="H550" i="1"/>
  <c r="I549" i="1"/>
  <c r="H549" i="1"/>
  <c r="J549" i="1" s="1"/>
  <c r="I548" i="1"/>
  <c r="H548" i="1"/>
  <c r="J548" i="1" s="1"/>
  <c r="B548" i="1"/>
  <c r="B549" i="1" s="1"/>
  <c r="L547" i="1"/>
  <c r="I547" i="1"/>
  <c r="H547" i="1"/>
  <c r="L546" i="1"/>
  <c r="I546" i="1"/>
  <c r="H546" i="1"/>
  <c r="I545" i="1"/>
  <c r="H545" i="1"/>
  <c r="J545" i="1" s="1"/>
  <c r="I544" i="1"/>
  <c r="H544" i="1"/>
  <c r="J544" i="1" s="1"/>
  <c r="I543" i="1"/>
  <c r="H543" i="1"/>
  <c r="J543" i="1" s="1"/>
  <c r="I542" i="1"/>
  <c r="H542" i="1"/>
  <c r="J542" i="1" s="1"/>
  <c r="I541" i="1"/>
  <c r="H541" i="1"/>
  <c r="J541" i="1" s="1"/>
  <c r="I540" i="1"/>
  <c r="H540" i="1"/>
  <c r="J540" i="1" s="1"/>
  <c r="I539" i="1"/>
  <c r="H539" i="1"/>
  <c r="J539" i="1" s="1"/>
  <c r="H538" i="1"/>
  <c r="J538" i="1" s="1"/>
  <c r="I537" i="1"/>
  <c r="H537" i="1"/>
  <c r="J537" i="1" s="1"/>
  <c r="L536" i="1"/>
  <c r="I536" i="1"/>
  <c r="H536" i="1"/>
  <c r="I535" i="1"/>
  <c r="H535" i="1"/>
  <c r="J535" i="1" s="1"/>
  <c r="I534" i="1"/>
  <c r="H534" i="1"/>
  <c r="J534" i="1" s="1"/>
  <c r="L533" i="1"/>
  <c r="I533" i="1"/>
  <c r="H533" i="1"/>
  <c r="I532" i="1"/>
  <c r="H532" i="1"/>
  <c r="J532" i="1" s="1"/>
  <c r="J531" i="1"/>
  <c r="I531" i="1"/>
  <c r="H531" i="1"/>
  <c r="I530" i="1"/>
  <c r="H530" i="1"/>
  <c r="J530" i="1" s="1"/>
  <c r="I529" i="1"/>
  <c r="H529" i="1"/>
  <c r="J529" i="1" s="1"/>
  <c r="I528" i="1"/>
  <c r="H528" i="1"/>
  <c r="J528" i="1" s="1"/>
  <c r="I527" i="1"/>
  <c r="H527" i="1"/>
  <c r="J527" i="1" s="1"/>
  <c r="I526" i="1"/>
  <c r="H526" i="1"/>
  <c r="J526" i="1" s="1"/>
  <c r="I525" i="1"/>
  <c r="H525" i="1"/>
  <c r="J525" i="1" s="1"/>
  <c r="I524" i="1"/>
  <c r="H524" i="1"/>
  <c r="J524" i="1" s="1"/>
  <c r="I523" i="1"/>
  <c r="H523" i="1"/>
  <c r="J523" i="1" s="1"/>
  <c r="L522" i="1"/>
  <c r="I522" i="1"/>
  <c r="H522" i="1"/>
  <c r="I521" i="1"/>
  <c r="H521" i="1"/>
  <c r="J521" i="1" s="1"/>
  <c r="I520" i="1"/>
  <c r="H520" i="1"/>
  <c r="J520" i="1" s="1"/>
  <c r="I519" i="1"/>
  <c r="H519" i="1"/>
  <c r="J519" i="1" s="1"/>
  <c r="I518" i="1"/>
  <c r="H518" i="1"/>
  <c r="J518" i="1" s="1"/>
  <c r="I517" i="1"/>
  <c r="H517" i="1"/>
  <c r="I516" i="1"/>
  <c r="H516" i="1"/>
  <c r="J516" i="1" s="1"/>
  <c r="I515" i="1"/>
  <c r="H515" i="1"/>
  <c r="J515" i="1" s="1"/>
  <c r="I514" i="1"/>
  <c r="H514" i="1"/>
  <c r="J514" i="1" s="1"/>
  <c r="I513" i="1"/>
  <c r="H513" i="1"/>
  <c r="J513" i="1" s="1"/>
  <c r="I512" i="1"/>
  <c r="H512" i="1"/>
  <c r="J512" i="1" s="1"/>
  <c r="I511" i="1"/>
  <c r="H511" i="1"/>
  <c r="J511" i="1" s="1"/>
  <c r="I510" i="1"/>
  <c r="H510" i="1"/>
  <c r="J510" i="1" s="1"/>
  <c r="L509" i="1"/>
  <c r="I509" i="1"/>
  <c r="H509" i="1"/>
  <c r="I508" i="1"/>
  <c r="H508" i="1"/>
  <c r="J508" i="1" s="1"/>
  <c r="I507" i="1"/>
  <c r="H507" i="1"/>
  <c r="J507" i="1" s="1"/>
  <c r="I506" i="1"/>
  <c r="H506" i="1"/>
  <c r="J506" i="1" s="1"/>
  <c r="I505" i="1"/>
  <c r="H505" i="1"/>
  <c r="J505" i="1" s="1"/>
  <c r="I504" i="1"/>
  <c r="H504" i="1"/>
  <c r="J504" i="1" s="1"/>
  <c r="I503" i="1"/>
  <c r="H503" i="1"/>
  <c r="J503" i="1" s="1"/>
  <c r="I502" i="1"/>
  <c r="H502" i="1"/>
  <c r="J502" i="1" s="1"/>
  <c r="L501" i="1"/>
  <c r="I501" i="1"/>
  <c r="H501" i="1"/>
  <c r="I500" i="1"/>
  <c r="H500" i="1"/>
  <c r="J500" i="1" s="1"/>
  <c r="I499" i="1"/>
  <c r="H499" i="1"/>
  <c r="J499" i="1" s="1"/>
  <c r="I498" i="1"/>
  <c r="H498" i="1"/>
  <c r="J498" i="1" s="1"/>
  <c r="I497" i="1"/>
  <c r="H497" i="1"/>
  <c r="J497" i="1" s="1"/>
  <c r="I496" i="1"/>
  <c r="H496" i="1"/>
  <c r="J496" i="1" s="1"/>
  <c r="L495" i="1"/>
  <c r="I495" i="1"/>
  <c r="H495" i="1"/>
  <c r="L494" i="1"/>
  <c r="I494" i="1"/>
  <c r="H494" i="1"/>
  <c r="I493" i="1"/>
  <c r="H493" i="1"/>
  <c r="J493" i="1" s="1"/>
  <c r="I492" i="1"/>
  <c r="H492" i="1"/>
  <c r="J492" i="1" s="1"/>
  <c r="I491" i="1"/>
  <c r="H491" i="1"/>
  <c r="J491" i="1" s="1"/>
  <c r="I490" i="1"/>
  <c r="H490" i="1"/>
  <c r="J490" i="1" s="1"/>
  <c r="I489" i="1"/>
  <c r="H489" i="1"/>
  <c r="J489" i="1" s="1"/>
  <c r="I488" i="1"/>
  <c r="H488" i="1"/>
  <c r="J488" i="1" s="1"/>
  <c r="I487" i="1"/>
  <c r="H487" i="1"/>
  <c r="J487" i="1" s="1"/>
  <c r="I486" i="1"/>
  <c r="H486" i="1"/>
  <c r="J486" i="1" s="1"/>
  <c r="I485" i="1"/>
  <c r="H485" i="1"/>
  <c r="J485" i="1" s="1"/>
  <c r="I484" i="1"/>
  <c r="H484" i="1"/>
  <c r="J484" i="1" s="1"/>
  <c r="I483" i="1"/>
  <c r="H483" i="1"/>
  <c r="J483" i="1" s="1"/>
  <c r="I482" i="1"/>
  <c r="H482" i="1"/>
  <c r="J482" i="1" s="1"/>
  <c r="I481" i="1"/>
  <c r="H481" i="1"/>
  <c r="J481" i="1" s="1"/>
  <c r="I480" i="1"/>
  <c r="H480" i="1"/>
  <c r="J480" i="1" s="1"/>
  <c r="I479" i="1"/>
  <c r="H479" i="1"/>
  <c r="J479" i="1" s="1"/>
  <c r="I478" i="1"/>
  <c r="H478" i="1"/>
  <c r="J478" i="1" s="1"/>
  <c r="I477" i="1"/>
  <c r="H477" i="1"/>
  <c r="J477" i="1" s="1"/>
  <c r="I476" i="1"/>
  <c r="H476" i="1"/>
  <c r="J476" i="1" s="1"/>
  <c r="I475" i="1"/>
  <c r="H475" i="1"/>
  <c r="J475" i="1" s="1"/>
  <c r="I474" i="1"/>
  <c r="H474" i="1"/>
  <c r="J474" i="1" s="1"/>
  <c r="I473" i="1"/>
  <c r="H473" i="1"/>
  <c r="J473" i="1" s="1"/>
  <c r="I472" i="1"/>
  <c r="H472" i="1"/>
  <c r="J472" i="1" s="1"/>
  <c r="I471" i="1"/>
  <c r="H471" i="1"/>
  <c r="J471" i="1" s="1"/>
  <c r="I470" i="1"/>
  <c r="H470" i="1"/>
  <c r="J470" i="1" s="1"/>
  <c r="I469" i="1"/>
  <c r="H469" i="1"/>
  <c r="J469" i="1" s="1"/>
  <c r="I468" i="1"/>
  <c r="H468" i="1"/>
  <c r="J468" i="1" s="1"/>
  <c r="I467" i="1"/>
  <c r="H467" i="1"/>
  <c r="J467" i="1" s="1"/>
  <c r="I466" i="1"/>
  <c r="H466" i="1"/>
  <c r="J466" i="1" s="1"/>
  <c r="I465" i="1"/>
  <c r="H465" i="1"/>
  <c r="J465" i="1" s="1"/>
  <c r="I464" i="1"/>
  <c r="H464" i="1"/>
  <c r="J464" i="1" s="1"/>
  <c r="I463" i="1"/>
  <c r="H463" i="1"/>
  <c r="J463" i="1" s="1"/>
  <c r="L462" i="1"/>
  <c r="I462" i="1"/>
  <c r="H462" i="1"/>
  <c r="I461" i="1"/>
  <c r="H461" i="1"/>
  <c r="J461" i="1" s="1"/>
  <c r="I460" i="1"/>
  <c r="H460" i="1"/>
  <c r="J460" i="1" s="1"/>
  <c r="I459" i="1"/>
  <c r="H459" i="1"/>
  <c r="J459" i="1" s="1"/>
  <c r="I458" i="1"/>
  <c r="H458" i="1"/>
  <c r="J458" i="1" s="1"/>
  <c r="I454" i="1"/>
  <c r="H454" i="1"/>
  <c r="J454" i="1" s="1"/>
  <c r="I453" i="1"/>
  <c r="H453" i="1"/>
  <c r="J453" i="1" s="1"/>
  <c r="I452" i="1"/>
  <c r="H452" i="1"/>
  <c r="J452" i="1" s="1"/>
  <c r="I451" i="1"/>
  <c r="H451" i="1"/>
  <c r="J451" i="1" s="1"/>
  <c r="L450" i="1"/>
  <c r="I450" i="1"/>
  <c r="H450" i="1"/>
  <c r="I449" i="1"/>
  <c r="H449" i="1"/>
  <c r="J449" i="1" s="1"/>
  <c r="I448" i="1"/>
  <c r="H448" i="1"/>
  <c r="J448" i="1" s="1"/>
  <c r="I447" i="1"/>
  <c r="H447" i="1"/>
  <c r="J447" i="1" s="1"/>
  <c r="I446" i="1"/>
  <c r="H446" i="1"/>
  <c r="J446" i="1" s="1"/>
  <c r="L445" i="1"/>
  <c r="I445" i="1"/>
  <c r="H445" i="1"/>
  <c r="I444" i="1"/>
  <c r="H444" i="1"/>
  <c r="J444" i="1" s="1"/>
  <c r="I443" i="1"/>
  <c r="H443" i="1"/>
  <c r="J443" i="1" s="1"/>
  <c r="I442" i="1"/>
  <c r="H442" i="1"/>
  <c r="J442" i="1" s="1"/>
  <c r="I441" i="1"/>
  <c r="H441" i="1"/>
  <c r="J441" i="1" s="1"/>
  <c r="I440" i="1"/>
  <c r="H440" i="1"/>
  <c r="J440" i="1" s="1"/>
  <c r="I435" i="1"/>
  <c r="K429" i="1"/>
  <c r="I429" i="1" s="1"/>
  <c r="H429" i="1"/>
  <c r="J429" i="1" s="1"/>
  <c r="K428" i="1"/>
  <c r="I428" i="1" s="1"/>
  <c r="H428" i="1"/>
  <c r="J428" i="1" s="1"/>
  <c r="K427" i="1"/>
  <c r="I427" i="1" s="1"/>
  <c r="J427" i="1"/>
  <c r="K426" i="1"/>
  <c r="I426" i="1" s="1"/>
  <c r="H426" i="1"/>
  <c r="J426" i="1" s="1"/>
  <c r="K425" i="1"/>
  <c r="I425" i="1" s="1"/>
  <c r="J425" i="1"/>
  <c r="K424" i="1"/>
  <c r="I424" i="1" s="1"/>
  <c r="H424" i="1"/>
  <c r="J424" i="1" s="1"/>
  <c r="B424" i="1"/>
  <c r="B425" i="1" s="1"/>
  <c r="B426" i="1" s="1"/>
  <c r="B427" i="1" s="1"/>
  <c r="B428" i="1" s="1"/>
  <c r="B429" i="1" s="1"/>
  <c r="B430" i="1" s="1"/>
  <c r="B431" i="1" s="1"/>
  <c r="B432" i="1" s="1"/>
  <c r="B433" i="1" s="1"/>
  <c r="B434" i="1" s="1"/>
  <c r="B435" i="1" s="1"/>
  <c r="B436" i="1" s="1"/>
  <c r="B437" i="1" s="1"/>
  <c r="B438" i="1" s="1"/>
  <c r="I423" i="1"/>
  <c r="H423" i="1"/>
  <c r="I422" i="1"/>
  <c r="H422" i="1"/>
  <c r="I421" i="1"/>
  <c r="H421" i="1"/>
  <c r="I420" i="1"/>
  <c r="H420" i="1"/>
  <c r="I419" i="1"/>
  <c r="H419" i="1"/>
  <c r="I417" i="1"/>
  <c r="H417" i="1"/>
  <c r="I416" i="1"/>
  <c r="H416" i="1"/>
  <c r="I415" i="1"/>
  <c r="H415" i="1"/>
  <c r="I414" i="1"/>
  <c r="H414" i="1"/>
  <c r="I413" i="1"/>
  <c r="H413" i="1"/>
  <c r="I412" i="1"/>
  <c r="H412" i="1"/>
  <c r="I411" i="1"/>
  <c r="H411" i="1"/>
  <c r="I410" i="1"/>
  <c r="H410" i="1"/>
  <c r="I409" i="1"/>
  <c r="H409" i="1"/>
  <c r="I408" i="1"/>
  <c r="H408" i="1"/>
  <c r="I407" i="1"/>
  <c r="H407" i="1"/>
  <c r="I406" i="1"/>
  <c r="H406" i="1"/>
  <c r="I405" i="1"/>
  <c r="H405" i="1"/>
  <c r="I404" i="1"/>
  <c r="J404" i="1" s="1"/>
  <c r="H404" i="1"/>
  <c r="I403" i="1"/>
  <c r="H403" i="1"/>
  <c r="I402" i="1"/>
  <c r="H402" i="1"/>
  <c r="I401" i="1"/>
  <c r="H401" i="1"/>
  <c r="I400" i="1"/>
  <c r="H400" i="1"/>
  <c r="I399" i="1"/>
  <c r="H399" i="1"/>
  <c r="I398" i="1"/>
  <c r="H398" i="1"/>
  <c r="I397" i="1"/>
  <c r="H397" i="1"/>
  <c r="I396" i="1"/>
  <c r="H396" i="1"/>
  <c r="I395" i="1"/>
  <c r="H395" i="1"/>
  <c r="I394" i="1"/>
  <c r="H394" i="1"/>
  <c r="I393" i="1"/>
  <c r="H393" i="1"/>
  <c r="I392" i="1"/>
  <c r="H392" i="1"/>
  <c r="I391" i="1"/>
  <c r="H391" i="1"/>
  <c r="I390" i="1"/>
  <c r="H390" i="1"/>
  <c r="I389" i="1"/>
  <c r="H389" i="1"/>
  <c r="H375" i="1"/>
  <c r="J375" i="1" s="1"/>
  <c r="H374" i="1"/>
  <c r="J374" i="1" s="1"/>
  <c r="H373" i="1"/>
  <c r="J373" i="1" s="1"/>
  <c r="H372" i="1"/>
  <c r="H371" i="1"/>
  <c r="J371" i="1" s="1"/>
  <c r="H370" i="1"/>
  <c r="J370" i="1" s="1"/>
  <c r="H369" i="1"/>
  <c r="J369" i="1" s="1"/>
  <c r="H368" i="1"/>
  <c r="J368" i="1" s="1"/>
  <c r="H367" i="1"/>
  <c r="J367" i="1" s="1"/>
  <c r="H366" i="1"/>
  <c r="J366" i="1" s="1"/>
  <c r="H365" i="1"/>
  <c r="J365" i="1" s="1"/>
  <c r="H364" i="1"/>
  <c r="J364" i="1" s="1"/>
  <c r="H363" i="1"/>
  <c r="J363" i="1" s="1"/>
  <c r="H362" i="1"/>
  <c r="J362" i="1" s="1"/>
  <c r="H361" i="1"/>
  <c r="J361" i="1" s="1"/>
  <c r="J356" i="1"/>
  <c r="I356" i="1" s="1"/>
  <c r="G356" i="1"/>
  <c r="J355" i="1"/>
  <c r="I355" i="1" s="1"/>
  <c r="G355" i="1"/>
  <c r="J354" i="1"/>
  <c r="I354" i="1" s="1"/>
  <c r="G354" i="1"/>
  <c r="J353" i="1"/>
  <c r="I353" i="1" s="1"/>
  <c r="G353" i="1"/>
  <c r="J352" i="1"/>
  <c r="I352" i="1" s="1"/>
  <c r="G352" i="1"/>
  <c r="J350" i="1"/>
  <c r="I350" i="1" s="1"/>
  <c r="G350" i="1"/>
  <c r="J349" i="1"/>
  <c r="I349" i="1" s="1"/>
  <c r="G349" i="1"/>
  <c r="J348" i="1"/>
  <c r="I348" i="1" s="1"/>
  <c r="G348" i="1"/>
  <c r="J347" i="1"/>
  <c r="I347" i="1" s="1"/>
  <c r="G347" i="1"/>
  <c r="J346" i="1"/>
  <c r="I346" i="1" s="1"/>
  <c r="G346" i="1"/>
  <c r="J345" i="1"/>
  <c r="I345" i="1" s="1"/>
  <c r="G345" i="1"/>
  <c r="I344" i="1"/>
  <c r="G344" i="1"/>
  <c r="K343" i="1"/>
  <c r="J342" i="1"/>
  <c r="I342" i="1" s="1"/>
  <c r="G342" i="1"/>
  <c r="J341" i="1"/>
  <c r="I341" i="1" s="1"/>
  <c r="G341" i="1"/>
  <c r="L340" i="1"/>
  <c r="H340" i="1"/>
  <c r="B340" i="1"/>
  <c r="B341" i="1" s="1"/>
  <c r="B342" i="1" s="1"/>
  <c r="H339" i="1"/>
  <c r="J339" i="1" s="1"/>
  <c r="I339" i="1" s="1"/>
  <c r="H338" i="1"/>
  <c r="J338" i="1" s="1"/>
  <c r="I338" i="1" s="1"/>
  <c r="H337" i="1"/>
  <c r="J337" i="1" s="1"/>
  <c r="I337" i="1" s="1"/>
  <c r="H336" i="1"/>
  <c r="J336" i="1" s="1"/>
  <c r="I336" i="1" s="1"/>
  <c r="H335" i="1"/>
  <c r="J335" i="1" s="1"/>
  <c r="I335" i="1" s="1"/>
  <c r="H334" i="1"/>
  <c r="J334" i="1" s="1"/>
  <c r="I334" i="1" s="1"/>
  <c r="H333" i="1"/>
  <c r="J333" i="1" s="1"/>
  <c r="I333" i="1" s="1"/>
  <c r="H332" i="1"/>
  <c r="J332" i="1" s="1"/>
  <c r="I332" i="1" s="1"/>
  <c r="H331" i="1"/>
  <c r="J331" i="1" s="1"/>
  <c r="I331" i="1" s="1"/>
  <c r="H330" i="1"/>
  <c r="J330" i="1" s="1"/>
  <c r="I330" i="1" s="1"/>
  <c r="H329" i="1"/>
  <c r="J329" i="1" s="1"/>
  <c r="I329" i="1" s="1"/>
  <c r="H328" i="1"/>
  <c r="J328" i="1" s="1"/>
  <c r="I328" i="1" s="1"/>
  <c r="H327" i="1"/>
  <c r="J327" i="1" s="1"/>
  <c r="I327" i="1" s="1"/>
  <c r="H326" i="1"/>
  <c r="J326" i="1" s="1"/>
  <c r="I326" i="1" s="1"/>
  <c r="H325" i="1"/>
  <c r="J325" i="1" s="1"/>
  <c r="I325" i="1" s="1"/>
  <c r="H324" i="1"/>
  <c r="J324" i="1" s="1"/>
  <c r="I324" i="1" s="1"/>
  <c r="H323" i="1"/>
  <c r="J323" i="1" s="1"/>
  <c r="I323" i="1" s="1"/>
  <c r="H322" i="1"/>
  <c r="J322" i="1" s="1"/>
  <c r="I322" i="1" s="1"/>
  <c r="H321" i="1"/>
  <c r="J321" i="1" s="1"/>
  <c r="I321" i="1" s="1"/>
  <c r="H320" i="1"/>
  <c r="J320" i="1" s="1"/>
  <c r="I320" i="1" s="1"/>
  <c r="H319" i="1"/>
  <c r="J319" i="1" s="1"/>
  <c r="I319" i="1" s="1"/>
  <c r="H318" i="1"/>
  <c r="J318" i="1" s="1"/>
  <c r="I318" i="1" s="1"/>
  <c r="H317" i="1"/>
  <c r="J317" i="1" s="1"/>
  <c r="I317" i="1" s="1"/>
  <c r="H316" i="1"/>
  <c r="J316" i="1" s="1"/>
  <c r="I316" i="1" s="1"/>
  <c r="H315" i="1"/>
  <c r="J315" i="1" s="1"/>
  <c r="I315" i="1" s="1"/>
  <c r="H314" i="1"/>
  <c r="J314" i="1" s="1"/>
  <c r="I314" i="1" s="1"/>
  <c r="H313" i="1"/>
  <c r="J313" i="1" s="1"/>
  <c r="I313" i="1" s="1"/>
  <c r="H312" i="1"/>
  <c r="J312" i="1" s="1"/>
  <c r="I312" i="1" s="1"/>
  <c r="H311" i="1"/>
  <c r="J311" i="1" s="1"/>
  <c r="I311" i="1" s="1"/>
  <c r="H310" i="1"/>
  <c r="J310" i="1" s="1"/>
  <c r="I310" i="1" s="1"/>
  <c r="H309" i="1"/>
  <c r="J309" i="1" s="1"/>
  <c r="I309" i="1" s="1"/>
  <c r="H308" i="1"/>
  <c r="J308" i="1" s="1"/>
  <c r="I308" i="1" s="1"/>
  <c r="H307" i="1"/>
  <c r="J307" i="1" s="1"/>
  <c r="I307" i="1" s="1"/>
  <c r="H306" i="1"/>
  <c r="J306" i="1" s="1"/>
  <c r="I306" i="1" s="1"/>
  <c r="H305" i="1"/>
  <c r="J305" i="1" s="1"/>
  <c r="I305" i="1" s="1"/>
  <c r="H304" i="1"/>
  <c r="J304" i="1" s="1"/>
  <c r="I304" i="1" s="1"/>
  <c r="H303" i="1"/>
  <c r="J303" i="1" s="1"/>
  <c r="I303" i="1" s="1"/>
  <c r="H302" i="1"/>
  <c r="J302" i="1" s="1"/>
  <c r="I302" i="1" s="1"/>
  <c r="H301" i="1"/>
  <c r="J301" i="1" s="1"/>
  <c r="I301" i="1" s="1"/>
  <c r="H300" i="1"/>
  <c r="J300" i="1" s="1"/>
  <c r="I300" i="1" s="1"/>
  <c r="H299" i="1"/>
  <c r="J299" i="1" s="1"/>
  <c r="I299" i="1" s="1"/>
  <c r="H298" i="1"/>
  <c r="J298" i="1" s="1"/>
  <c r="I298" i="1" s="1"/>
  <c r="B298" i="1"/>
  <c r="B299" i="1" s="1"/>
  <c r="B300" i="1" s="1"/>
  <c r="B301" i="1" s="1"/>
  <c r="B302" i="1" s="1"/>
  <c r="B303" i="1" s="1"/>
  <c r="B304" i="1" s="1"/>
  <c r="B305" i="1" s="1"/>
  <c r="B306" i="1" s="1"/>
  <c r="B307" i="1" s="1"/>
  <c r="B308" i="1" s="1"/>
  <c r="B309" i="1" s="1"/>
  <c r="B310" i="1" s="1"/>
  <c r="B311" i="1" s="1"/>
  <c r="B312" i="1" s="1"/>
  <c r="B313" i="1" s="1"/>
  <c r="B314" i="1" s="1"/>
  <c r="B315" i="1" s="1"/>
  <c r="B316" i="1" s="1"/>
  <c r="B317" i="1" s="1"/>
  <c r="B318" i="1" s="1"/>
  <c r="B319" i="1" s="1"/>
  <c r="B320" i="1" s="1"/>
  <c r="B321" i="1" s="1"/>
  <c r="B322" i="1" s="1"/>
  <c r="B323" i="1" s="1"/>
  <c r="B324" i="1" s="1"/>
  <c r="B325" i="1" s="1"/>
  <c r="B326" i="1" s="1"/>
  <c r="B327" i="1" s="1"/>
  <c r="B328" i="1" s="1"/>
  <c r="B329" i="1" s="1"/>
  <c r="B330" i="1" s="1"/>
  <c r="B331" i="1" s="1"/>
  <c r="B332" i="1" s="1"/>
  <c r="B333" i="1" s="1"/>
  <c r="B334" i="1" s="1"/>
  <c r="B335" i="1" s="1"/>
  <c r="B336" i="1" s="1"/>
  <c r="B337" i="1" s="1"/>
  <c r="B338" i="1" s="1"/>
  <c r="H297" i="1"/>
  <c r="J297" i="1" s="1"/>
  <c r="I297" i="1" s="1"/>
  <c r="H296" i="1"/>
  <c r="J296" i="1" s="1"/>
  <c r="I296" i="1" s="1"/>
  <c r="H295" i="1"/>
  <c r="J295" i="1" s="1"/>
  <c r="I295" i="1" s="1"/>
  <c r="H294" i="1"/>
  <c r="J294" i="1" s="1"/>
  <c r="I294" i="1" s="1"/>
  <c r="H293" i="1"/>
  <c r="J293" i="1" s="1"/>
  <c r="I293" i="1" s="1"/>
  <c r="H292" i="1"/>
  <c r="J292" i="1" s="1"/>
  <c r="I292" i="1" s="1"/>
  <c r="H291" i="1"/>
  <c r="J291" i="1" s="1"/>
  <c r="I291" i="1" s="1"/>
  <c r="H290" i="1"/>
  <c r="J290" i="1" s="1"/>
  <c r="I290" i="1" s="1"/>
  <c r="H289" i="1"/>
  <c r="J289" i="1" s="1"/>
  <c r="I289" i="1" s="1"/>
  <c r="H288" i="1"/>
  <c r="J288" i="1" s="1"/>
  <c r="I288" i="1" s="1"/>
  <c r="H287" i="1"/>
  <c r="J287" i="1" s="1"/>
  <c r="I287" i="1" s="1"/>
  <c r="H286" i="1"/>
  <c r="J286" i="1" s="1"/>
  <c r="I286" i="1" s="1"/>
  <c r="H285" i="1"/>
  <c r="J285" i="1" s="1"/>
  <c r="I285" i="1" s="1"/>
  <c r="H284" i="1"/>
  <c r="J284" i="1" s="1"/>
  <c r="I284" i="1" s="1"/>
  <c r="H283" i="1"/>
  <c r="J283" i="1" s="1"/>
  <c r="I283" i="1" s="1"/>
  <c r="H282" i="1"/>
  <c r="J282" i="1" s="1"/>
  <c r="I282" i="1" s="1"/>
  <c r="H281" i="1"/>
  <c r="J281" i="1" s="1"/>
  <c r="I281" i="1" s="1"/>
  <c r="H280" i="1"/>
  <c r="J280" i="1" s="1"/>
  <c r="I280" i="1" s="1"/>
  <c r="L279" i="1"/>
  <c r="H279" i="1"/>
  <c r="H278" i="1"/>
  <c r="J278" i="1" s="1"/>
  <c r="I278" i="1" s="1"/>
  <c r="L277" i="1"/>
  <c r="H277" i="1"/>
  <c r="H276" i="1"/>
  <c r="J276" i="1" s="1"/>
  <c r="I276" i="1" s="1"/>
  <c r="H275" i="1"/>
  <c r="J275" i="1" s="1"/>
  <c r="I275" i="1" s="1"/>
  <c r="H274" i="1"/>
  <c r="J274" i="1" s="1"/>
  <c r="I274" i="1" s="1"/>
  <c r="H273" i="1"/>
  <c r="J273" i="1" s="1"/>
  <c r="I273" i="1" s="1"/>
  <c r="H272" i="1"/>
  <c r="J272" i="1" s="1"/>
  <c r="I272" i="1" s="1"/>
  <c r="H271" i="1"/>
  <c r="J271" i="1" s="1"/>
  <c r="I271" i="1" s="1"/>
  <c r="H270" i="1"/>
  <c r="J270" i="1" s="1"/>
  <c r="I270" i="1" s="1"/>
  <c r="H269" i="1"/>
  <c r="J269" i="1" s="1"/>
  <c r="I269" i="1" s="1"/>
  <c r="H268" i="1"/>
  <c r="J268" i="1" s="1"/>
  <c r="I268" i="1" s="1"/>
  <c r="H267" i="1"/>
  <c r="J267" i="1" s="1"/>
  <c r="I267" i="1" s="1"/>
  <c r="H266" i="1"/>
  <c r="J266" i="1" s="1"/>
  <c r="I266" i="1" s="1"/>
  <c r="H265" i="1"/>
  <c r="J265" i="1" s="1"/>
  <c r="I265" i="1" s="1"/>
  <c r="H264" i="1"/>
  <c r="J264" i="1" s="1"/>
  <c r="I264" i="1" s="1"/>
  <c r="H263" i="1"/>
  <c r="J263" i="1" s="1"/>
  <c r="I263" i="1" s="1"/>
  <c r="H262" i="1"/>
  <c r="J262" i="1" s="1"/>
  <c r="I262" i="1" s="1"/>
  <c r="H261" i="1"/>
  <c r="J261" i="1" s="1"/>
  <c r="I261" i="1" s="1"/>
  <c r="H260" i="1"/>
  <c r="J260" i="1" s="1"/>
  <c r="I260" i="1" s="1"/>
  <c r="H259" i="1"/>
  <c r="J259" i="1" s="1"/>
  <c r="I259" i="1" s="1"/>
  <c r="L258" i="1"/>
  <c r="H258" i="1"/>
  <c r="H257" i="1"/>
  <c r="J257" i="1" s="1"/>
  <c r="I257" i="1" s="1"/>
  <c r="H256" i="1"/>
  <c r="J256" i="1" s="1"/>
  <c r="I256" i="1" s="1"/>
  <c r="H255" i="1"/>
  <c r="J255" i="1" s="1"/>
  <c r="I255" i="1" s="1"/>
  <c r="H254" i="1"/>
  <c r="J254" i="1" s="1"/>
  <c r="I254" i="1" s="1"/>
  <c r="H253" i="1"/>
  <c r="J253" i="1" s="1"/>
  <c r="I253" i="1" s="1"/>
  <c r="H252" i="1"/>
  <c r="J252" i="1" s="1"/>
  <c r="I252" i="1" s="1"/>
  <c r="H251" i="1"/>
  <c r="J251" i="1" s="1"/>
  <c r="I251" i="1" s="1"/>
  <c r="H250" i="1"/>
  <c r="J250" i="1" s="1"/>
  <c r="I250" i="1" s="1"/>
  <c r="H249" i="1"/>
  <c r="J249" i="1" s="1"/>
  <c r="I249" i="1" s="1"/>
  <c r="H248" i="1"/>
  <c r="J248" i="1" s="1"/>
  <c r="I248" i="1" s="1"/>
  <c r="H247" i="1"/>
  <c r="J247" i="1" s="1"/>
  <c r="I247" i="1" s="1"/>
  <c r="H246" i="1"/>
  <c r="J246" i="1" s="1"/>
  <c r="I246" i="1" s="1"/>
  <c r="H245" i="1"/>
  <c r="J245" i="1" s="1"/>
  <c r="I245" i="1" s="1"/>
  <c r="H244" i="1"/>
  <c r="J244" i="1" s="1"/>
  <c r="I244" i="1" s="1"/>
  <c r="H243" i="1"/>
  <c r="J243" i="1" s="1"/>
  <c r="I243" i="1" s="1"/>
  <c r="H242" i="1"/>
  <c r="J242" i="1" s="1"/>
  <c r="I242" i="1" s="1"/>
  <c r="H241" i="1"/>
  <c r="J241" i="1" s="1"/>
  <c r="I241" i="1" s="1"/>
  <c r="H240" i="1"/>
  <c r="J240" i="1" s="1"/>
  <c r="I240" i="1" s="1"/>
  <c r="H239" i="1"/>
  <c r="J239" i="1" s="1"/>
  <c r="I239" i="1" s="1"/>
  <c r="H238" i="1"/>
  <c r="J238" i="1" s="1"/>
  <c r="I238" i="1" s="1"/>
  <c r="H237" i="1"/>
  <c r="J237" i="1" s="1"/>
  <c r="I229" i="1"/>
  <c r="K227" i="1"/>
  <c r="H227" i="1"/>
  <c r="J179" i="1"/>
  <c r="I179" i="1" s="1"/>
  <c r="G179" i="1"/>
  <c r="J178" i="1"/>
  <c r="I178" i="1" s="1"/>
  <c r="G178" i="1"/>
  <c r="J177" i="1"/>
  <c r="I177" i="1" s="1"/>
  <c r="G177" i="1"/>
  <c r="J176" i="1"/>
  <c r="I176" i="1" s="1"/>
  <c r="G176" i="1"/>
  <c r="J175" i="1"/>
  <c r="I175" i="1" s="1"/>
  <c r="G175" i="1"/>
  <c r="J174" i="1"/>
  <c r="I174" i="1" s="1"/>
  <c r="G174" i="1"/>
  <c r="J173" i="1"/>
  <c r="I173" i="1" s="1"/>
  <c r="G173" i="1"/>
  <c r="J172" i="1"/>
  <c r="I172" i="1" s="1"/>
  <c r="G172" i="1"/>
  <c r="J171" i="1"/>
  <c r="I171" i="1" s="1"/>
  <c r="G171" i="1"/>
  <c r="J170" i="1"/>
  <c r="I170" i="1" s="1"/>
  <c r="G170" i="1"/>
  <c r="J169" i="1"/>
  <c r="G169" i="1"/>
  <c r="J168" i="1"/>
  <c r="I168" i="1" s="1"/>
  <c r="G168" i="1"/>
  <c r="J167" i="1"/>
  <c r="I167" i="1" s="1"/>
  <c r="G167" i="1"/>
  <c r="K166" i="1"/>
  <c r="G166" i="1"/>
  <c r="H164" i="1"/>
  <c r="J164" i="1" s="1"/>
  <c r="I164" i="1" s="1"/>
  <c r="H163" i="1"/>
  <c r="J163" i="1" s="1"/>
  <c r="I163" i="1" s="1"/>
  <c r="H162" i="1"/>
  <c r="J162" i="1" s="1"/>
  <c r="I162" i="1" s="1"/>
  <c r="H161" i="1"/>
  <c r="J161" i="1" s="1"/>
  <c r="I161" i="1" s="1"/>
  <c r="H160" i="1"/>
  <c r="J160" i="1" s="1"/>
  <c r="I160" i="1" s="1"/>
  <c r="H159" i="1"/>
  <c r="J159" i="1" s="1"/>
  <c r="I159" i="1" s="1"/>
  <c r="H158" i="1"/>
  <c r="J158" i="1" s="1"/>
  <c r="I158" i="1" s="1"/>
  <c r="H157" i="1"/>
  <c r="J157" i="1" s="1"/>
  <c r="I157" i="1" s="1"/>
  <c r="H156" i="1"/>
  <c r="J156" i="1" s="1"/>
  <c r="I156" i="1" s="1"/>
  <c r="H155" i="1"/>
  <c r="J155" i="1" s="1"/>
  <c r="I155" i="1" s="1"/>
  <c r="H154" i="1"/>
  <c r="J154" i="1" s="1"/>
  <c r="I154" i="1" s="1"/>
  <c r="H153" i="1"/>
  <c r="J153" i="1" s="1"/>
  <c r="I153" i="1" s="1"/>
  <c r="H152" i="1"/>
  <c r="J152" i="1" s="1"/>
  <c r="I152" i="1" s="1"/>
  <c r="H151" i="1"/>
  <c r="J151" i="1" s="1"/>
  <c r="I151" i="1" s="1"/>
  <c r="L150" i="1"/>
  <c r="H150" i="1"/>
  <c r="H149" i="1"/>
  <c r="J149" i="1" s="1"/>
  <c r="I149" i="1" s="1"/>
  <c r="H148" i="1"/>
  <c r="J148" i="1" s="1"/>
  <c r="I148" i="1" s="1"/>
  <c r="H147" i="1"/>
  <c r="J147" i="1" s="1"/>
  <c r="I147" i="1" s="1"/>
  <c r="H146" i="1"/>
  <c r="J146" i="1" s="1"/>
  <c r="I146" i="1" s="1"/>
  <c r="H145" i="1"/>
  <c r="J145" i="1" s="1"/>
  <c r="I145" i="1" s="1"/>
  <c r="H144" i="1"/>
  <c r="J144" i="1" s="1"/>
  <c r="I144" i="1" s="1"/>
  <c r="H143" i="1"/>
  <c r="J143" i="1" s="1"/>
  <c r="I143" i="1" s="1"/>
  <c r="H142" i="1"/>
  <c r="J142" i="1" s="1"/>
  <c r="I142" i="1" s="1"/>
  <c r="H141" i="1"/>
  <c r="J141" i="1" s="1"/>
  <c r="I141" i="1" s="1"/>
  <c r="H140" i="1"/>
  <c r="J140" i="1" s="1"/>
  <c r="I140" i="1" s="1"/>
  <c r="H139" i="1"/>
  <c r="J139" i="1" s="1"/>
  <c r="I139" i="1" s="1"/>
  <c r="H138" i="1"/>
  <c r="J138" i="1" s="1"/>
  <c r="I138" i="1" s="1"/>
  <c r="H137" i="1"/>
  <c r="J137" i="1" s="1"/>
  <c r="I137" i="1" s="1"/>
  <c r="H136" i="1"/>
  <c r="J136" i="1" s="1"/>
  <c r="I136" i="1" s="1"/>
  <c r="L135" i="1"/>
  <c r="H135" i="1"/>
  <c r="H134" i="1"/>
  <c r="J134" i="1" s="1"/>
  <c r="I134" i="1" s="1"/>
  <c r="H133" i="1"/>
  <c r="J133" i="1" s="1"/>
  <c r="I133" i="1" s="1"/>
  <c r="H132" i="1"/>
  <c r="J132" i="1" s="1"/>
  <c r="I132" i="1" s="1"/>
  <c r="H131" i="1"/>
  <c r="J131" i="1" s="1"/>
  <c r="I131" i="1" s="1"/>
  <c r="H130" i="1"/>
  <c r="J130" i="1" s="1"/>
  <c r="I130" i="1" s="1"/>
  <c r="H129" i="1"/>
  <c r="J129" i="1" s="1"/>
  <c r="I129" i="1" s="1"/>
  <c r="H128" i="1"/>
  <c r="J128" i="1" s="1"/>
  <c r="I128" i="1" s="1"/>
  <c r="H127" i="1"/>
  <c r="J127" i="1" s="1"/>
  <c r="I127" i="1" s="1"/>
  <c r="H126" i="1"/>
  <c r="J126" i="1" s="1"/>
  <c r="I126" i="1" s="1"/>
  <c r="H125" i="1"/>
  <c r="J125" i="1" s="1"/>
  <c r="I125" i="1" s="1"/>
  <c r="H124" i="1"/>
  <c r="J124" i="1" s="1"/>
  <c r="I124" i="1" s="1"/>
  <c r="H123" i="1"/>
  <c r="J123" i="1" s="1"/>
  <c r="I123" i="1" s="1"/>
  <c r="H122" i="1"/>
  <c r="J122" i="1" s="1"/>
  <c r="I122" i="1" s="1"/>
  <c r="H121" i="1"/>
  <c r="J121" i="1" s="1"/>
  <c r="I121" i="1" s="1"/>
  <c r="H120" i="1"/>
  <c r="J120" i="1" s="1"/>
  <c r="I120" i="1" s="1"/>
  <c r="H119" i="1"/>
  <c r="J119" i="1" s="1"/>
  <c r="I119" i="1" s="1"/>
  <c r="H118" i="1"/>
  <c r="J118" i="1" s="1"/>
  <c r="I118" i="1" s="1"/>
  <c r="H117" i="1"/>
  <c r="J117" i="1" s="1"/>
  <c r="I117" i="1" s="1"/>
  <c r="H116" i="1"/>
  <c r="J116" i="1" s="1"/>
  <c r="I116" i="1" s="1"/>
  <c r="H115" i="1"/>
  <c r="J115" i="1" s="1"/>
  <c r="I115" i="1" s="1"/>
  <c r="H114" i="1"/>
  <c r="J114" i="1" s="1"/>
  <c r="I114" i="1" s="1"/>
  <c r="H113" i="1"/>
  <c r="J113" i="1" s="1"/>
  <c r="I113" i="1" s="1"/>
  <c r="H112" i="1"/>
  <c r="J112" i="1" s="1"/>
  <c r="I112" i="1" s="1"/>
  <c r="H111" i="1"/>
  <c r="J111" i="1" s="1"/>
  <c r="I111" i="1" s="1"/>
  <c r="H110" i="1"/>
  <c r="J110" i="1" s="1"/>
  <c r="I110" i="1" s="1"/>
  <c r="H109" i="1"/>
  <c r="J109" i="1" s="1"/>
  <c r="I109" i="1" s="1"/>
  <c r="H108" i="1"/>
  <c r="J108" i="1" s="1"/>
  <c r="I108" i="1" s="1"/>
  <c r="H107" i="1"/>
  <c r="J107" i="1" s="1"/>
  <c r="I107" i="1" s="1"/>
  <c r="H106" i="1"/>
  <c r="J106" i="1" s="1"/>
  <c r="I106" i="1" s="1"/>
  <c r="H105" i="1"/>
  <c r="J105" i="1" s="1"/>
  <c r="I105" i="1" s="1"/>
  <c r="H104" i="1"/>
  <c r="J104" i="1" s="1"/>
  <c r="I104" i="1" s="1"/>
  <c r="H103" i="1"/>
  <c r="J103" i="1" s="1"/>
  <c r="I103" i="1" s="1"/>
  <c r="H102" i="1"/>
  <c r="J102" i="1" s="1"/>
  <c r="I102" i="1" s="1"/>
  <c r="H101" i="1"/>
  <c r="J101" i="1" s="1"/>
  <c r="I101" i="1" s="1"/>
  <c r="H100" i="1"/>
  <c r="J100" i="1" s="1"/>
  <c r="I100" i="1" s="1"/>
  <c r="H99" i="1"/>
  <c r="J99" i="1" s="1"/>
  <c r="I99" i="1" s="1"/>
  <c r="H98" i="1"/>
  <c r="J98" i="1" s="1"/>
  <c r="I98" i="1" s="1"/>
  <c r="H97" i="1"/>
  <c r="J97" i="1" s="1"/>
  <c r="I97" i="1" s="1"/>
  <c r="H96" i="1"/>
  <c r="J96" i="1" s="1"/>
  <c r="I96" i="1" s="1"/>
  <c r="H95" i="1"/>
  <c r="J95" i="1" s="1"/>
  <c r="I95" i="1" s="1"/>
  <c r="H93" i="1"/>
  <c r="K87" i="1"/>
  <c r="G87" i="1"/>
  <c r="I86" i="1"/>
  <c r="H86" i="1"/>
  <c r="J86" i="1" s="1"/>
  <c r="I85" i="1"/>
  <c r="H85" i="1"/>
  <c r="J85" i="1" s="1"/>
  <c r="B85" i="1"/>
  <c r="B86" i="1" s="1"/>
  <c r="I84" i="1"/>
  <c r="H84" i="1"/>
  <c r="J84" i="1" s="1"/>
  <c r="I83" i="1"/>
  <c r="H83" i="1"/>
  <c r="J83" i="1" s="1"/>
  <c r="I82" i="1"/>
  <c r="H82" i="1"/>
  <c r="J82" i="1" s="1"/>
  <c r="I81" i="1"/>
  <c r="H81" i="1"/>
  <c r="J81" i="1" s="1"/>
  <c r="I80" i="1"/>
  <c r="H80" i="1"/>
  <c r="J80" i="1" s="1"/>
  <c r="L79" i="1"/>
  <c r="I79" i="1"/>
  <c r="H79" i="1"/>
  <c r="I78" i="1"/>
  <c r="H78" i="1"/>
  <c r="J78" i="1" s="1"/>
  <c r="I77" i="1"/>
  <c r="H77" i="1"/>
  <c r="J77" i="1" s="1"/>
  <c r="I76" i="1"/>
  <c r="H76" i="1"/>
  <c r="J76" i="1" s="1"/>
  <c r="L75" i="1"/>
  <c r="I75" i="1"/>
  <c r="H75" i="1"/>
  <c r="I74" i="1"/>
  <c r="H74" i="1"/>
  <c r="J74" i="1" s="1"/>
  <c r="I73" i="1"/>
  <c r="H73" i="1"/>
  <c r="J73" i="1" s="1"/>
  <c r="I72" i="1"/>
  <c r="H72" i="1"/>
  <c r="J72" i="1" s="1"/>
  <c r="I71" i="1"/>
  <c r="H71" i="1"/>
  <c r="J71" i="1" s="1"/>
  <c r="I70" i="1"/>
  <c r="H70" i="1"/>
  <c r="J70" i="1" s="1"/>
  <c r="I69" i="1"/>
  <c r="H69" i="1"/>
  <c r="J69" i="1" s="1"/>
  <c r="I68" i="1"/>
  <c r="H68" i="1"/>
  <c r="J68" i="1" s="1"/>
  <c r="I67" i="1"/>
  <c r="H67" i="1"/>
  <c r="J67" i="1" s="1"/>
  <c r="I66" i="1"/>
  <c r="H66" i="1"/>
  <c r="J66" i="1" s="1"/>
  <c r="I65" i="1"/>
  <c r="H65" i="1"/>
  <c r="J65" i="1" s="1"/>
  <c r="I64" i="1"/>
  <c r="H64" i="1"/>
  <c r="J64" i="1" s="1"/>
  <c r="I63" i="1"/>
  <c r="H63" i="1"/>
  <c r="J63" i="1" s="1"/>
  <c r="I62" i="1"/>
  <c r="H62" i="1"/>
  <c r="J62" i="1" s="1"/>
  <c r="I61" i="1"/>
  <c r="H61" i="1"/>
  <c r="J61" i="1" s="1"/>
  <c r="I60" i="1"/>
  <c r="H60" i="1"/>
  <c r="J60" i="1" s="1"/>
  <c r="I59" i="1"/>
  <c r="H59" i="1"/>
  <c r="J59" i="1" s="1"/>
  <c r="I58" i="1"/>
  <c r="H58" i="1"/>
  <c r="J58" i="1" s="1"/>
  <c r="I57" i="1"/>
  <c r="H57" i="1"/>
  <c r="J57" i="1" s="1"/>
  <c r="I56" i="1"/>
  <c r="H56" i="1"/>
  <c r="J56" i="1" s="1"/>
  <c r="I55" i="1"/>
  <c r="H55" i="1"/>
  <c r="J55" i="1" s="1"/>
  <c r="I54" i="1"/>
  <c r="H54" i="1"/>
  <c r="J54" i="1" s="1"/>
  <c r="I53" i="1"/>
  <c r="H53" i="1"/>
  <c r="J53" i="1" s="1"/>
  <c r="I52" i="1"/>
  <c r="H52" i="1"/>
  <c r="J52" i="1" s="1"/>
  <c r="I51" i="1"/>
  <c r="H51" i="1"/>
  <c r="J51" i="1" s="1"/>
  <c r="I50" i="1"/>
  <c r="H50" i="1"/>
  <c r="J50" i="1" s="1"/>
  <c r="I49" i="1"/>
  <c r="H49" i="1"/>
  <c r="J49" i="1" s="1"/>
  <c r="I48" i="1"/>
  <c r="H48" i="1"/>
  <c r="J48" i="1" s="1"/>
  <c r="I47" i="1"/>
  <c r="H47" i="1"/>
  <c r="J47" i="1" s="1"/>
  <c r="I46" i="1"/>
  <c r="H46" i="1"/>
  <c r="J46" i="1" s="1"/>
  <c r="I45" i="1"/>
  <c r="H45" i="1"/>
  <c r="J45" i="1" s="1"/>
  <c r="I44" i="1"/>
  <c r="H44" i="1"/>
  <c r="J44" i="1" s="1"/>
  <c r="I43" i="1"/>
  <c r="H43" i="1"/>
  <c r="J43" i="1" s="1"/>
  <c r="I42" i="1"/>
  <c r="H42" i="1"/>
  <c r="J42" i="1" s="1"/>
  <c r="I41" i="1"/>
  <c r="H41" i="1"/>
  <c r="J41" i="1" s="1"/>
  <c r="I40" i="1"/>
  <c r="H40" i="1"/>
  <c r="J40" i="1" s="1"/>
  <c r="I39" i="1"/>
  <c r="H39" i="1"/>
  <c r="J39" i="1" s="1"/>
  <c r="I38" i="1"/>
  <c r="H38" i="1"/>
  <c r="J38" i="1" s="1"/>
  <c r="I37" i="1"/>
  <c r="H37" i="1"/>
  <c r="J37" i="1" s="1"/>
  <c r="I36" i="1"/>
  <c r="H36" i="1"/>
  <c r="J36" i="1" s="1"/>
  <c r="I35" i="1"/>
  <c r="H35" i="1"/>
  <c r="J35" i="1" s="1"/>
  <c r="I34" i="1"/>
  <c r="H34" i="1"/>
  <c r="J34" i="1" s="1"/>
  <c r="I33" i="1"/>
  <c r="H33" i="1"/>
  <c r="J33" i="1" s="1"/>
  <c r="I32" i="1"/>
  <c r="H32" i="1"/>
  <c r="J32" i="1" s="1"/>
  <c r="I31" i="1"/>
  <c r="H31" i="1"/>
  <c r="J31" i="1" s="1"/>
  <c r="I30" i="1"/>
  <c r="H30" i="1"/>
  <c r="J30" i="1" s="1"/>
  <c r="I29" i="1"/>
  <c r="H29" i="1"/>
  <c r="J29" i="1" s="1"/>
  <c r="I28" i="1"/>
  <c r="H28" i="1"/>
  <c r="J28" i="1" s="1"/>
  <c r="I27" i="1"/>
  <c r="H27" i="1"/>
  <c r="J27" i="1" s="1"/>
  <c r="I26" i="1"/>
  <c r="H26" i="1"/>
  <c r="J26" i="1" s="1"/>
  <c r="L25" i="1"/>
  <c r="I25" i="1"/>
  <c r="H25" i="1"/>
  <c r="I24" i="1"/>
  <c r="H24" i="1"/>
  <c r="J24" i="1" s="1"/>
  <c r="I23" i="1"/>
  <c r="H23" i="1"/>
  <c r="J23" i="1" s="1"/>
  <c r="I22" i="1"/>
  <c r="H22" i="1"/>
  <c r="J22" i="1" s="1"/>
  <c r="I21" i="1"/>
  <c r="H21" i="1"/>
  <c r="J21" i="1" s="1"/>
  <c r="I20" i="1"/>
  <c r="H20" i="1"/>
  <c r="J20" i="1" s="1"/>
  <c r="I19" i="1"/>
  <c r="H19" i="1"/>
  <c r="J19" i="1" s="1"/>
  <c r="I18" i="1"/>
  <c r="H18" i="1"/>
  <c r="J18" i="1" s="1"/>
  <c r="I17" i="1"/>
  <c r="H17" i="1"/>
  <c r="J17" i="1" s="1"/>
  <c r="I16" i="1"/>
  <c r="H16" i="1"/>
  <c r="J16" i="1" s="1"/>
  <c r="I15" i="1"/>
  <c r="H15" i="1"/>
  <c r="J15" i="1" s="1"/>
  <c r="I14" i="1"/>
  <c r="H14" i="1"/>
  <c r="J14" i="1" s="1"/>
  <c r="I13" i="1"/>
  <c r="H13" i="1"/>
  <c r="J13" i="1" s="1"/>
  <c r="I12" i="1"/>
  <c r="H12" i="1"/>
  <c r="J12" i="1" s="1"/>
  <c r="I11" i="1"/>
  <c r="H11" i="1"/>
  <c r="J11" i="1" s="1"/>
  <c r="I10" i="1"/>
  <c r="H10" i="1"/>
  <c r="J10" i="1" s="1"/>
  <c r="I9" i="1"/>
  <c r="H9" i="1"/>
  <c r="J9" i="1" s="1"/>
  <c r="I8" i="1"/>
  <c r="H8" i="1"/>
  <c r="J8" i="1" s="1"/>
  <c r="I7" i="1"/>
  <c r="H7" i="1"/>
  <c r="J7" i="1" s="1"/>
  <c r="I6" i="1"/>
  <c r="H6" i="1"/>
  <c r="J6" i="1" s="1"/>
  <c r="I5" i="1"/>
  <c r="H5" i="1"/>
  <c r="J5" i="1" s="1"/>
  <c r="J678" i="1" l="1"/>
  <c r="J681" i="1"/>
  <c r="J685" i="1"/>
  <c r="J689" i="1"/>
  <c r="J547" i="1"/>
  <c r="J550" i="1"/>
  <c r="J75" i="1"/>
  <c r="J450" i="1"/>
  <c r="J340" i="1"/>
  <c r="I340" i="1" s="1"/>
  <c r="J135" i="1"/>
  <c r="I135" i="1" s="1"/>
  <c r="J546" i="1"/>
  <c r="J661" i="1"/>
  <c r="I661" i="1" s="1"/>
  <c r="F694" i="1"/>
  <c r="H166" i="1"/>
  <c r="J277" i="1"/>
  <c r="I277" i="1" s="1"/>
  <c r="I87" i="1"/>
  <c r="G343" i="1"/>
  <c r="J494" i="1"/>
  <c r="J517" i="1"/>
  <c r="J533" i="1"/>
  <c r="J679" i="1"/>
  <c r="J682" i="1"/>
  <c r="J686" i="1"/>
  <c r="J690" i="1"/>
  <c r="G227" i="1"/>
  <c r="J372" i="1"/>
  <c r="J660" i="1"/>
  <c r="I660" i="1" s="1"/>
  <c r="J279" i="1"/>
  <c r="I279" i="1" s="1"/>
  <c r="J227" i="1"/>
  <c r="J501" i="1"/>
  <c r="J522" i="1"/>
  <c r="J536" i="1"/>
  <c r="J677" i="1"/>
  <c r="J684" i="1"/>
  <c r="J688" i="1"/>
  <c r="J25" i="1"/>
  <c r="J79" i="1"/>
  <c r="J150" i="1"/>
  <c r="I150" i="1" s="1"/>
  <c r="J445" i="1"/>
  <c r="J462" i="1"/>
  <c r="J495" i="1"/>
  <c r="J509" i="1"/>
  <c r="I587" i="1"/>
  <c r="I614" i="1" s="1"/>
  <c r="J676" i="1"/>
  <c r="J683" i="1"/>
  <c r="J687" i="1"/>
  <c r="J691" i="1"/>
  <c r="I237" i="1"/>
  <c r="J93" i="1"/>
  <c r="J258" i="1"/>
  <c r="I258" i="1" s="1"/>
  <c r="I169" i="1"/>
  <c r="I227" i="1" s="1"/>
  <c r="H343" i="1"/>
  <c r="G439" i="1"/>
  <c r="I551" i="1"/>
  <c r="G653" i="1"/>
  <c r="I615" i="1"/>
  <c r="I653" i="1" s="1"/>
  <c r="I439" i="1"/>
  <c r="K439" i="1"/>
  <c r="K694" i="1" s="1"/>
  <c r="I693" i="1"/>
  <c r="G614" i="1"/>
  <c r="I343" i="1" l="1"/>
  <c r="I675" i="1"/>
  <c r="G694" i="1"/>
  <c r="J166" i="1"/>
  <c r="I93" i="1"/>
  <c r="I166" i="1" s="1"/>
  <c r="I694" i="1" s="1"/>
  <c r="J343" i="1"/>
</calcChain>
</file>

<file path=xl/sharedStrings.xml><?xml version="1.0" encoding="utf-8"?>
<sst xmlns="http://schemas.openxmlformats.org/spreadsheetml/2006/main" count="1393" uniqueCount="1058">
  <si>
    <t>N</t>
  </si>
  <si>
    <t>%</t>
  </si>
  <si>
    <t>Արագածոտն</t>
  </si>
  <si>
    <t>Ուջան</t>
  </si>
  <si>
    <t>Ուջան համայնքի արոտավայրերի ջրարբիացման համակարգի և նոր ջրագծի կառուցում</t>
  </si>
  <si>
    <t>Ակունք</t>
  </si>
  <si>
    <t>Ակունք համայնքի արոտավայրի ջրարբիացման աշխատանքներ</t>
  </si>
  <si>
    <t>Կաքավաձոր</t>
  </si>
  <si>
    <t>Կաքավաձոր համայնքի ջրատարի կառուցում</t>
  </si>
  <si>
    <t xml:space="preserve">Ներքին Բազմաբերդ </t>
  </si>
  <si>
    <t>Ներքին Բազմաբերդ համայնքի ջրամատակարարման ներտնտեսային ճյուղի արտաքին կոյուղագծի վերակառուցում</t>
  </si>
  <si>
    <t>Աշնակ</t>
  </si>
  <si>
    <t>Աշնակ համայնքի Վրեժ Իսրայելյանի փողոցի  հիմնանորոգում Կմ0+000-Կմ+799 (1--ին հատված կմ0+000-կմ0+200)</t>
  </si>
  <si>
    <t>Օշական</t>
  </si>
  <si>
    <t>Օշական համայնքի թիվ 2 խորքային հորի պոմպի և մղման խողովակաշարի վերականգնում</t>
  </si>
  <si>
    <t>Շամիրամ</t>
  </si>
  <si>
    <t>Շամիրամ համայնքի 5-րդ փոցոի 2-րդ նրբ․, 4-րդ փողոցի 1-ին նրբ․ և 1-ին փակուղի, 3-րդ փողոցի 1-ին նրբ․, 2-րդ փողոցի 2-րդ նրբ, 1-ին փողոց, 1-ին փողոցի 3-րդ և 6-րդ նրբ․ ասֆալտապատման իրականացում</t>
  </si>
  <si>
    <t>Արագածավան</t>
  </si>
  <si>
    <t xml:space="preserve">Նոր Արթիկ  </t>
  </si>
  <si>
    <t>Նոր Արթիկ համայնքի մշակույթի տան տանիքի և հատակի մասնակի վերանորոգման շինարարական աշխատանքներ</t>
  </si>
  <si>
    <t>Դաշտադեմ</t>
  </si>
  <si>
    <t xml:space="preserve">Դաշտադեմ համայնքի նոր լուսավորության ցանցի կառուցում  </t>
  </si>
  <si>
    <t xml:space="preserve">Նոր Եդեսիա   </t>
  </si>
  <si>
    <t>Նոր Եդեսիա համայնքի ջրամատակարարման արտաքին համակարգի վերակառուցում</t>
  </si>
  <si>
    <t xml:space="preserve">Ոսկեվազ   </t>
  </si>
  <si>
    <t>Ոսկեվազ համայնքի գլխավոր ճանապարհների և մայթերի վերանորոգում և երկրորդական ճանապարհի հիմնանորոգում</t>
  </si>
  <si>
    <t xml:space="preserve">Լեռնարոտ    </t>
  </si>
  <si>
    <t>Լեռնարոտ համայնքի արտաքին լուսավորության ցանցի կառուցում</t>
  </si>
  <si>
    <t xml:space="preserve">Ագարակ </t>
  </si>
  <si>
    <t>Ագարակ համայնքի խմելու ջրի ջրագծի ցանցի հիմնանորոգում և քայքայված հատվածների փոխարինում</t>
  </si>
  <si>
    <t>Ագարակ համայնքի փողոցների արտաքին լուսավորության աշխատանքների իրականացում</t>
  </si>
  <si>
    <t>Արագածոտն համայնքի մանկապարտեզի տարածքի բարեկարգում</t>
  </si>
  <si>
    <t>Անտառուտ</t>
  </si>
  <si>
    <t>Անտառուտ համայնքի համայնքային կենտրոնի կառուցում</t>
  </si>
  <si>
    <t xml:space="preserve">Նոր Ամանոս    </t>
  </si>
  <si>
    <t>Նոր Ամանոս համայնքում այլընտրանքային արևային ֆոտովոլտային կայանի տեղադրում</t>
  </si>
  <si>
    <t xml:space="preserve">Կարբի </t>
  </si>
  <si>
    <t>Կարբի համայնքի «Այ-Թի դպրոց և ուսուցման կենտրոն» ՀՈԱԿ-ի մասնաշենքի հիմնանորոգում</t>
  </si>
  <si>
    <t>Կարբի</t>
  </si>
  <si>
    <t>Կարբի համայնքի ներհամայնքային փողոցների ասֆալտբետոնե ծածկույթի  կապիտալ նորոգման աշխատանքներ</t>
  </si>
  <si>
    <t>Կարբի համայնքի փողոցների արտաքին լուսավորության աշխատանքների իրականացում</t>
  </si>
  <si>
    <t xml:space="preserve">Կարբի  </t>
  </si>
  <si>
    <t>Կարբի համայնքի հասարակական նշանակության տարածքների բարեկարգում /երթուղային ավտոմեքենաների կանգառ, «Կարբիի բժշկական ամբուլատորիա» ՀՈԱԿ-ի տարածքի բարեկարգում և մուտքի կազմակերպում/</t>
  </si>
  <si>
    <t>Կարբի համայնքի հասարակական նշանակության տարածքների բարեկարգում</t>
  </si>
  <si>
    <t xml:space="preserve">Ղազարավան   </t>
  </si>
  <si>
    <t>Ղազարավան համայնքում խմելու ջրագծի վերանորոգման 2-րդ փուլի աշխատանքներ</t>
  </si>
  <si>
    <t>Փարպի</t>
  </si>
  <si>
    <t>Փարպի համայնքի ներհամայնքային փողոցների ասֆալտբետոնե ծածկույթի իրականացում և ասֆալտբետոնե ծածկույթի կապիտալ նորոգում</t>
  </si>
  <si>
    <t>Բյուրական</t>
  </si>
  <si>
    <t>Բյուրական համայնքի ներհամայնքային փողոցների ասֆալտբետոնե ծածկույթի իրականացում և ասֆալտբետոնե ծածկույթի կապիտալ նորոգում</t>
  </si>
  <si>
    <t>Բյուրական համայնքի փողոցների արտաքին լուսավորության աշխատանքներ</t>
  </si>
  <si>
    <t>Բյուրական համայնքի խմելու ջրի ջրագծի ցանցի հիմնանորոգում և քայքայված հատվածների փոխարինում</t>
  </si>
  <si>
    <t xml:space="preserve">Արուճ-               2020թ   </t>
  </si>
  <si>
    <t>Արուճ համայնքի ներհամայնքային փողոցների ասֆալտբետոնե ծածկույթի իրականացում և ասֆալտբետոնե ծածկույթի կապիտալ վերանորոգում</t>
  </si>
  <si>
    <t xml:space="preserve">Տեղեր  </t>
  </si>
  <si>
    <t>Տեղեր համայնքի ներհամայնքային փողոցների ասֆալտբետոնե ծածկույթի իրականացում և ասֆալտբետոնե ծածկույթի կապիտալ նորոգում</t>
  </si>
  <si>
    <t xml:space="preserve">Եղնիկ  </t>
  </si>
  <si>
    <t>Եղնիկ համայնքի խմելաջրի ներքին ցանցի կապիտալ վերանորոգում</t>
  </si>
  <si>
    <t xml:space="preserve">Ուջան </t>
  </si>
  <si>
    <t>Ուջան համայնքի 8 առանձնացված փողոցների գազամատակարարման աշխատանքների իրականացում</t>
  </si>
  <si>
    <t xml:space="preserve">Արտաշավան </t>
  </si>
  <si>
    <t>Արտաշավան համայնքում պուրակի կառուցում</t>
  </si>
  <si>
    <t>Արտաշավան համայնքի ոռոգման համակարգի վերանորոգման աշխատանքներ</t>
  </si>
  <si>
    <t>Օհանավան</t>
  </si>
  <si>
    <t>Օհանավան համայնքի փողոցների արտաքին լուսավորություն</t>
  </si>
  <si>
    <t>Օհանավան համայնքի հասարակական նշանակության շինությունների կառուցում, հիմնանորոգում և հասարակական նշանակության տարածքների բարեկարգում</t>
  </si>
  <si>
    <t>Մելիքգյուղ</t>
  </si>
  <si>
    <t xml:space="preserve">Մելիքգյուղ համայնքի խմելու ջրի ջրագծի հիմնանորոգում </t>
  </si>
  <si>
    <t>Ոսկեհատ</t>
  </si>
  <si>
    <t>Ոսկեհատ համայնքի խորքային հորի վերականգնում</t>
  </si>
  <si>
    <t>Վ․ Սասունիկ</t>
  </si>
  <si>
    <t>Վերին Սասունիկ համայնքի ներհամայնքային փողոցների ասֆալտապատման աշխատանքներ</t>
  </si>
  <si>
    <t xml:space="preserve">Արագածոտն </t>
  </si>
  <si>
    <t>Արագածոտն համայնքի մանկապարտեզի համապատասխան սարքավորումների և գույքի ձեռքբերում</t>
  </si>
  <si>
    <t>Ագարակավան</t>
  </si>
  <si>
    <t>Ագարակավան համայնքի ջրամատակարարման 3 աղբյուրակապերի, ճյուղերի և կենտրոնական ջրատարում վթարված հատվածների վերակառուցում</t>
  </si>
  <si>
    <t>Բյուրական համայնքի համայնքային կենտրոնի մեկ պատուհան գրասենյակի համապատասխան վարչական սարքավորումների և գույքի ձեռքբերում</t>
  </si>
  <si>
    <t>Արտաշավան համայնքի համայնքապետարանի շենքի տանիքի վերանորոգում և ծածկի փոխարինում</t>
  </si>
  <si>
    <t xml:space="preserve">Իրինդ  </t>
  </si>
  <si>
    <t>Մաստարա</t>
  </si>
  <si>
    <t>Մաստարա համայնքի Մաստարա համայնքի 8-րդ փողոց,հ,8-րդ հասցեում գտնվող &lt;&lt;Միջոցառման տան&gt;&gt; տարածքի ցանկապատի կառուցման   աշխատանքներ</t>
  </si>
  <si>
    <t>Աղձք</t>
  </si>
  <si>
    <t>Աղձք համայնքում մանկական խաղահրապարակի կառուցում</t>
  </si>
  <si>
    <t>Ծաղկահովիտ</t>
  </si>
  <si>
    <t>Շղարշիկ</t>
  </si>
  <si>
    <t>Շղարշիկ համայնքի ոռոգման ջրագծի հիմնանորոգման և վերակառուցման աշխատանքներ</t>
  </si>
  <si>
    <t>Բյուրական համայնքի հուշարձանի կառուցում և հասարակական նշանակության տարածքների բարեկարգում</t>
  </si>
  <si>
    <t xml:space="preserve">Ծաղկահովիտ </t>
  </si>
  <si>
    <t>Ծաղկահովիտ համայնքի ավտոկայանատեղիի հիմնանորոգման աշխատանքներ</t>
  </si>
  <si>
    <t xml:space="preserve">Օհանավան </t>
  </si>
  <si>
    <t>Օհանավան համայնքի ներհամայնքային փողոցների ասֆալտբետոնե ծածկույթի իրականացում և ասֆալտբետոնե ծածկույթի կապիտալ նորոգում</t>
  </si>
  <si>
    <t xml:space="preserve">Ավան </t>
  </si>
  <si>
    <t>Ավան համայնքի խմելու ջրի ջրագծի ցանցի հիմնանորոգում և քայքայված հատվածների փոխարինման աշխատանքներ</t>
  </si>
  <si>
    <t>Ագարակ</t>
  </si>
  <si>
    <t>Ագարակ համայնքի գազամատակարարման ցանցի անցկացման աշխատանքներ</t>
  </si>
  <si>
    <t>Գառնահովիտ</t>
  </si>
  <si>
    <t>Գառնահովիտ համայնքում համայնքային շենքի կառուցում</t>
  </si>
  <si>
    <t>Ուջան համայնքին պատկանող շինությունների տանիքների վրա ֆոտովոլտային կայանքների տեղադրման աշխատանքներ, որից Ուջանի համայնքապետարանի շենքի տանիքին կառուցվող 10.01ԿՎտ դրվածքային հզորությամբ ԱՖԿ, մանկապարտեզի շենքի  տանիքին կառուցվող 10.01կվտ դրվածքային հզորությամբ ԱՖԿ</t>
  </si>
  <si>
    <t>Ն․ Սասնաշեն</t>
  </si>
  <si>
    <t>Ն․ Սասնաշեն համայնքի խմելու ջրագծի մասնակի վերանորոգում</t>
  </si>
  <si>
    <t>Վերին Բազմաբերդ</t>
  </si>
  <si>
    <t>Վերին Բազմաբերդ համայնքի մշակույթի տան տանիքին 12.6կվտ դրվածքային հզորությամբ արևային կայանի կառուցման աշխատանքներ</t>
  </si>
  <si>
    <t>Օրգով</t>
  </si>
  <si>
    <t>Օրգով համայնքի գլխավոր փողոցի և բնակելի կառուցապատման հիմնական փողոցի լուսավորության ցանցի կառուցում</t>
  </si>
  <si>
    <t>Թալին</t>
  </si>
  <si>
    <t>Թալին համայնքի Սարյան 2-րդ նրբ, Պ․Սևակ, Ռ․Լևոնյան, Կրպեյան նրբ․,Շահումյնա փակուղի փողոցների լուսավորության և Շահումյան 15 հասցեում գեղարվեստի դպրոցի տանիքին և ֆոտովոլտային կայանի կառուցման աշխատանքներ</t>
  </si>
  <si>
    <t>Կոշ</t>
  </si>
  <si>
    <t>Կոշ համայնք 16, 17, 19 փողոցների ասֆալտապատման աշխատանքներ</t>
  </si>
  <si>
    <t>Կաթնաղբյուր</t>
  </si>
  <si>
    <t xml:space="preserve"> Կաթնաղբյուր համայնքի մսուր-մանկապարտեզի բակի բարեկարգում և խաղային գույքերի ձեռքբերում</t>
  </si>
  <si>
    <t>Կաթնաղբյուր համայնքի խմելու ջրի ներքին ցանցի վնասված հատվածների վերանորոգում</t>
  </si>
  <si>
    <t>Կաթնաղբյուր համայնքի փողոցների արտաքին  լուսավորության ցանցի կառուցում</t>
  </si>
  <si>
    <t xml:space="preserve">Դավթաշեն            </t>
  </si>
  <si>
    <t>Դավթաշեն համայնքի կարիքների համար վարչական շենքի /համայնքային կենտրոնի/ վերանորոգում</t>
  </si>
  <si>
    <t xml:space="preserve">Կարմրաշեն   </t>
  </si>
  <si>
    <t>Կարմրաշեն համայնքի փողոցների արտաքին լուսավորության ցանցի աշխատանքներ</t>
  </si>
  <si>
    <t>Սասունիկ</t>
  </si>
  <si>
    <t>Սասունիկ համայնքի զոհված ազատամարտիկների պանթեոնի տարածքի ցանկապատի կառուցում</t>
  </si>
  <si>
    <t xml:space="preserve">Վ․ Սասնաշեն  </t>
  </si>
  <si>
    <t>Վերին Սասնաշեն համայնքի խմելու ջրագծի մասնակի վերանորոգում</t>
  </si>
  <si>
    <t>Արագածոտն համայնքի ներհամայնքային ճանապարհների ասֆալտապատում</t>
  </si>
  <si>
    <t>Ապարան</t>
  </si>
  <si>
    <t>Ապարան համայնքի Ապարան քաղաքի, գյուղական բնակավայրերի ներհամայնքային ճանապարհների ասֆալտապատում</t>
  </si>
  <si>
    <t>Ալագյազ</t>
  </si>
  <si>
    <t>Ալագյազ համայնքի Շենկանի բնակավայր տանող ճանապարհի ասֆալտապատում և Սադունց բնակավայրի  փողոցի հիմնանորոգում</t>
  </si>
  <si>
    <t>Օհանավան համայնքում գտնվող մշակույթի տան, ուսուցման կենտրոնի և համայնքային կենտրոնի մասնաշենքի հիմնանորոգման և վերնահարկի կառուցման աշխատանքներ</t>
  </si>
  <si>
    <t>Արագածավան համայնքի Արագածավան և Արտենի բնակավայրերի ներհամայնքային ճանապարհների վերանորոգում</t>
  </si>
  <si>
    <t>Արագածավան համայնքի Արագածավան բնակավայրի  լուսավորության ցանցի  կառուցում</t>
  </si>
  <si>
    <t>Մաստարա համայնքի 6-րդ փող 2-րդ փակուղու, 5-րդ փող․ 3-րդ նրբ․, 14-րդ փող 1-ին նրբ․, 12-րդ փող․, 4-րդ փող 1-ին նրբ լուսավորության ցանցի աշխատանքներ</t>
  </si>
  <si>
    <t xml:space="preserve">Աշտարակ </t>
  </si>
  <si>
    <t>Աշտարակ համայնքի բանուկ թաղամասերի լուսավորության նոր համակարգի կառուցման, առկա համակարգի ընդլայնման, վերազինման, արդիականացման աշխատանքների իրականացում</t>
  </si>
  <si>
    <t>Աշտարակ համայնքի փողոցների ԲԲՇ-ների բակերի ասֆալտապատում, քայքայված հատվածների փոխարինում</t>
  </si>
  <si>
    <t>Աշտարակ համայնքի Մուղնի թաղամասում և ԲԲՇ-ների բակերում խաղահրապարակների և հանգստի գոտիների կառուցում և վերականգնում, Կոմիտասի անվան զբոսայգու բարեկարգում</t>
  </si>
  <si>
    <t>ԸՆԴԱՄԵՆԸ ԱՐԱԳԱԾՈՏՆ</t>
  </si>
  <si>
    <t>Արարատ</t>
  </si>
  <si>
    <t>Ջրահովիտ</t>
  </si>
  <si>
    <t>Ջրահովիտ համայնքի ներհամայնքային փողոցների մասնակի ասֆալտապատում</t>
  </si>
  <si>
    <t>Նորամարգ</t>
  </si>
  <si>
    <t>Ազատության 17-րդ, 24-րդ  փողոցների և  դաշտամիջյան  ջրագծի կառուցում</t>
  </si>
  <si>
    <t xml:space="preserve">Ազատավան </t>
  </si>
  <si>
    <t>Ազատավան համայնքի մանկապարտեզի տարածքի բարեկարգում</t>
  </si>
  <si>
    <t>Սիս</t>
  </si>
  <si>
    <t>Սիս համայնքի Նիզամի փողոցի մասնակի ասֆալտապատում</t>
  </si>
  <si>
    <t>Մարմարաշեն</t>
  </si>
  <si>
    <t>Մարմարաշեն համայնքի 45,2,3,4,5,6,7,8,19,,21,16-րդ փողոցը մասնակի և  Երևան-Արտաշատ խճուղուց մինչև 20,21,22 և 24 փողոցների գլխամասում միացնող ճանապարհի կոպճապատման աշխատանքներ</t>
  </si>
  <si>
    <t xml:space="preserve">Նորաբաց </t>
  </si>
  <si>
    <t>Նորաբաց համայնքի փողոցների արտաքին լուսավորության ցանցի վերակառուցման և արդիականացման աշխատանքներ</t>
  </si>
  <si>
    <t xml:space="preserve">Աբովյան </t>
  </si>
  <si>
    <t>Աբովյան  համայնքի Աբովյան, Մայիսմեկյան և Մուրացան փողոցներից մինչև գերեզմանատուն, Գայի և Զարյան փողոցների մասնակի ասֆալտապատում</t>
  </si>
  <si>
    <t>Ազատավան</t>
  </si>
  <si>
    <t>Ազատավան  համայնքի փողոցների ասֆալտապատում:Ազատավան  համայնքի Աբովյան փողոցի գերեզմանատան հատվածի և 2 հատող փողոցների ասֆալտապատում</t>
  </si>
  <si>
    <t>Նորաբաց համայնքի Երևանյան փողոցի ասֆալտապատման աշխատանքներ</t>
  </si>
  <si>
    <t>Նարեկ</t>
  </si>
  <si>
    <t xml:space="preserve">Նարեկ  համայնքի «Նարեկի համայնքապետարանի հարակից տարածքի բարեկարգում </t>
  </si>
  <si>
    <t>Նոյակերտ</t>
  </si>
  <si>
    <t>Նոյակերտ  համայնքի Գ. Նժդեհ , Տիգրան Մեծ և Գ. Չաուշ փողոցների մասնակի ասֆալտապատում</t>
  </si>
  <si>
    <t>Բուրաստան</t>
  </si>
  <si>
    <t>Բուրաստան համայնքի ոռոգման ջրագծի կառուցման և գործող ոռոգման ջրագծի վերակառուցման աշխատանքներ </t>
  </si>
  <si>
    <t xml:space="preserve">Զանգակատուն </t>
  </si>
  <si>
    <t xml:space="preserve">Զանգակատուն համայնքի կարիքների համար  ոռոգման ցանցի կառուցման աշխատանքներ </t>
  </si>
  <si>
    <t>Նիզամի</t>
  </si>
  <si>
    <t>Նիզամի համայնքի կենտրոնական փողոցի գերեզմանատանը հարակից հատվածի (110մ) փողոցի ասֆալտապատում</t>
  </si>
  <si>
    <t>Վերին Արտաշատ</t>
  </si>
  <si>
    <t> Վերին Արտաշատ համայնքի Միչուրին փողոցի մասնակի ասֆալտապատում</t>
  </si>
  <si>
    <t>Արալեզ</t>
  </si>
  <si>
    <t>Արալեզ համայնքի Պ. Սևակ, Շահումյան և Շիրազ փողոցների ասֆալտապատման աշխատանքներ /0.590կմ/</t>
  </si>
  <si>
    <t>ք. Արարատ</t>
  </si>
  <si>
    <t>Արարատ քաղաքային համայնքի  զբոսայգու կապիտալ վերակառուցում</t>
  </si>
  <si>
    <t xml:space="preserve">Նոր Կյանք </t>
  </si>
  <si>
    <t>Նոր Կյանք համայնքի Պարույր Սևակ փողոցի ոռոգման ցանցի կառուցում</t>
  </si>
  <si>
    <t>Այգեզարդ</t>
  </si>
  <si>
    <t>Այգեզարդ  համայնքի Ա. Ղարիբյանի փողոցի մասնակի ասֆալտապատում</t>
  </si>
  <si>
    <t>Այգեզարդ համայնքի համայնքապետարանի շենքի հարակից տարածքի և զբոսայգու բաեկարգում</t>
  </si>
  <si>
    <t>Այգեզարդ համայնքի Բասկետբոլի, թենիսի դաշտերի կառուցման և հարակից տարածքի բարեկարգման աշխատանքներ</t>
  </si>
  <si>
    <t>Ջրաշեն</t>
  </si>
  <si>
    <t xml:space="preserve">Ջրաշեն  համայնքի Գրիբոեդով , Ֆ. Գևորգյան և Գ. Հաջոյան  փողոցների ասֆալտապատման աշխատանքներ </t>
  </si>
  <si>
    <t>Մարմարաշեն համայնքի փողոցների արտաքին լուսավորության կառուցման աշխատանքներ</t>
  </si>
  <si>
    <t>Վեդի</t>
  </si>
  <si>
    <t>Վեդի քաղաքային համայնքի Արարատյան 36, 38, 40, 42, Գայի 5, 7, 9, և Կասյան 26/14, 26/15 ԲԲՇ-ների բակերի ասֆալտապատում և բարեկարգում</t>
  </si>
  <si>
    <t>Ռանչպար</t>
  </si>
  <si>
    <t>Հովտաշատ</t>
  </si>
  <si>
    <t>Հովտաշատ համայնք Հ. Բաղրամյան 57/1 հողամաս հասցեում պոլիկլինիկայի  կառուցում</t>
  </si>
  <si>
    <t>Գոռավան</t>
  </si>
  <si>
    <t>Գոռավան համայնքի  Գոռ Իշխան փողոցի ասֆալտապատման աշխատանքներ</t>
  </si>
  <si>
    <t>Բարձրաշեն</t>
  </si>
  <si>
    <t>Բարձրաշեն  համայնքի Մ. Մաշտոց փողոցի ասֆալտապատում</t>
  </si>
  <si>
    <t xml:space="preserve"> Արարատ  համայնքիԿայարանային փ.,  Կայարանային նրբ., Գայի փ. հատված, Իսակով փ., իսահակյան փ. Հատված, Շ. Գրիգորյան փ, Սայաթ Նովա փ., օղակաձև փ., Արարատյան փ., Պ. Սևակ փ. հատված,  հաղթանակի փ. հատված, Րաֆֆի փ. Հատված, Թևոսյան փ., Կոլխոզնիկների փ. հատված  փողոցների ասֆատապատման աշխատանքներ </t>
  </si>
  <si>
    <t>Բաղրամյան</t>
  </si>
  <si>
    <t>Բաղրամյան համայնքի ոռոգման ցանցի  վերակառուցում</t>
  </si>
  <si>
    <t>Մասիս</t>
  </si>
  <si>
    <t>Մասիս քաղաքի թիվ 1 մանկապարտեզ ՀՈԱԿ-ի հիմնանորոգման աշխատանքներ</t>
  </si>
  <si>
    <t>Մասիսի քաղաքի նախկին մարզադպրոցի, մանկապատանեկան ստեղծագործական կենտրոնի, քաղաքային կենտրոնական գրադարան ՀՈԱԿ-ների մասնաշենքերի հիմնանորոգման աշխատանքներ</t>
  </si>
  <si>
    <t xml:space="preserve">Վերին Արտաշատ </t>
  </si>
  <si>
    <t>Վերին Արտաշատ համայնքում արևային համակարգի տեղադրում</t>
  </si>
  <si>
    <t>Վեդի քաղաքային համայնքի Կասյան 26/12, 26/13, 26/14, 26/15 ,Արարատյան 38, 40 բբշ-ների բակային տարածքում խաղահրապարակների  և Արարատյան 55 հասցեում գտնվող պուրակի բարեկարգում</t>
  </si>
  <si>
    <t>Արևաբույր</t>
  </si>
  <si>
    <t>Արմաշ</t>
  </si>
  <si>
    <t>Արմաշ համայնքի  Արցախ, Անկախության և Ձկնաբուծական փողոցների ասֆատապատում</t>
  </si>
  <si>
    <t>Նոր Խարբերդ</t>
  </si>
  <si>
    <t>Նոր Խարբերդ համայնքի ներհամայնքային փողոցների 3-րդ, 4-րդ, 5-րդ, 6-րդ, 7-րդ փողոցների շուրջ 4350 գծամետր հատվածի և 9-րդ փողոցի շուրջ 600 գծամետր հատվածի ասֆալտապատումկառուցում</t>
  </si>
  <si>
    <t>Լանջառ</t>
  </si>
  <si>
    <t>Լանջառ համայնքի խմելու ջրի մատակարարման աշխատանքներ</t>
  </si>
  <si>
    <t>Լանջազատ</t>
  </si>
  <si>
    <t>Լանջազատ  համայնքի Զ. Անդրանիկ, Ե. Չարենց, Վահագնի, Գ. Նժդեհ և Պ. Սևակ փողոցների արտաքին էլ  լուսավորության ցանցի կառուցման աշխատանքներ</t>
  </si>
  <si>
    <t>Քաղցրաշեն</t>
  </si>
  <si>
    <t>Քաղցրաշեն համայնքի մանկապարտեզի տարածքի բարեկարգման, ապաստարանի հիմնանորոգման աշխատանքներ</t>
  </si>
  <si>
    <t>Գեղանիստ</t>
  </si>
  <si>
    <t>Գեղանիստ համայնքի 4-րդ փողոցի ասֆալտապատման աշխատանքներ</t>
  </si>
  <si>
    <t>Նորամարգ համայնքի մանկապարտեզի կարիքների համար   15,6 ԿՎՏ  արևային ֆոտովոլտային    կայանի կառուցում</t>
  </si>
  <si>
    <t>Գինեվետ</t>
  </si>
  <si>
    <t>Գինեվետ համայնքի 3-րդ փողոցի 4-րդ  հասցեում գտնվող բնակելի շենքի տանիքի հիմնանորոգում</t>
  </si>
  <si>
    <t>Բերքանուշ</t>
  </si>
  <si>
    <t>Բերքանուշ  համայնքի փողոցների բարեկարգում՝ գիշերային լուսավորության մոնտաժային աշխատանքներ</t>
  </si>
  <si>
    <t>Արգավանդ</t>
  </si>
  <si>
    <t>Արգավանդ համայնքի Կենտրոնական 3-րդ փողոցի և Կենտրոնական 3-րդ,  Կենտրոնական 4-րդ փողոցի ասֆալտապատման աշխատանքներ</t>
  </si>
  <si>
    <t>Հայանիստ</t>
  </si>
  <si>
    <t>Հայանիստ համայնքի գերեզման տանող փողոցների ասֆատապատում</t>
  </si>
  <si>
    <t>Արտաշատ</t>
  </si>
  <si>
    <t>Արտաշատ համայնքի Օգոստոսի 23 փողոցի, թիվ 23, Արազի փողոցի թիվ 39, Շահումյան փողոցի թիվ 30  բազմաբնակարան բնակելի շենքերի տանիքների հիմնանորոգում</t>
  </si>
  <si>
    <t>Վեդի քաղաքային համայնքի Արարատյան 49/1 բազմաբնակարան բնակելի շենքի ջերմամեկուսացում և էներգաարդյունավետության բարձրացման միջոցառումների իրականացում</t>
  </si>
  <si>
    <t>Բերքանուշ  համայնքի ոռոգման ցացի վերակառուցում</t>
  </si>
  <si>
    <t>Դալար</t>
  </si>
  <si>
    <t xml:space="preserve">Դալար  համայնքի մանկապարտեզի 20 կվտ հզորությամբ  ֆոտովոլտային կայանի կառուցում   </t>
  </si>
  <si>
    <t>Արևշատ</t>
  </si>
  <si>
    <t>Արևշատ համայնքի Մուրացան փողոցի մասնակի ասֆալտապատման աշխատանքներ</t>
  </si>
  <si>
    <t>Այնթապ</t>
  </si>
  <si>
    <t>Այնթապ համայնքի փողոցների հիմնանորոգման և հարթեցման աշխատանքներ 4կմ</t>
  </si>
  <si>
    <t>Այնթապ համայնքի ցածր ճնշման գազատարի կառուցման աշխատանքներ</t>
  </si>
  <si>
    <t>Այնթապ համայնքի ներհամայնքային փողոցների լուսավորության անցկացման աշխատանքներ</t>
  </si>
  <si>
    <t xml:space="preserve">Մասիս </t>
  </si>
  <si>
    <t>Մասիս համայնքի Արտաշատյան խճուղու, Պ. Սևակ, 2-րդ և Պ. Պետրոսյան փողոցների գազաֆիկացման աշխատանքներ</t>
  </si>
  <si>
    <t>Մասիս քաղաքի 38 շենք ոստիկանություն տանող ճանապարհի և մայթի կառուցում</t>
  </si>
  <si>
    <t>Մասիս քաղաքային համայնքի Հերացի-Հանրապետություն փողոցների խաչմերուկից մինչև 1-ին փողոց ճանապարհային հատվածի  ջրահեռացման համակարգի և ասֆալտ-բետոնյա ծածկի հիմնանորոգում</t>
  </si>
  <si>
    <t>Մասիս քաղաքի 1-3-րդ փողոցների, 1-10-րդ փողոցների փակուղիների գործող լուսավորության ցանցի շարունակության, 1-7-րդ թաղամասերի և Մասիս կայարանի մի հատվածի արտաքին լուսավորության ցանցի անցկացում</t>
  </si>
  <si>
    <t>Գինեվետ համայնքի Զբոսայգու վերակառուցում 2-րդ փուլ</t>
  </si>
  <si>
    <t>Գինեվետ համայնքի 3-րդ փողոցի 5-րդ հասցեում գտնվող բնակելի  շենքի տանիքի հիմնանորոգում</t>
  </si>
  <si>
    <t>Այգեպատ</t>
  </si>
  <si>
    <t>Այգեպատ համայնքի ոռոգման ներտնտեսային ցանցի կառուցման աշխատանքներ</t>
  </si>
  <si>
    <t>Բերդիկ</t>
  </si>
  <si>
    <t>Բերդիկ համայնքում արևային ֆոտովոլտային  համակարգի տեղադրում</t>
  </si>
  <si>
    <t>Արաքսավան</t>
  </si>
  <si>
    <t>Արաքսավան  համայնքի Նոր պոմպակայանի ու ոռոգման ցանցի կառուցում</t>
  </si>
  <si>
    <t>Նորամարգ համայնքի Ազատության, Մաշտոցի  և 1-ին փողոցների  գազաֆիկացման աշխատանքներ</t>
  </si>
  <si>
    <t>Ոսկետափ</t>
  </si>
  <si>
    <t>Ոսկետափ համայնքի Մուսա Լեռան փողոցի ասֆալտապատում</t>
  </si>
  <si>
    <t>Ոստան</t>
  </si>
  <si>
    <t>Ոստան  համայնքի Տիգրան Մեծ և Զ. Անդրանիկ փողոցներիի ասֆալտապատման աշխատանքներ</t>
  </si>
  <si>
    <t>Ոստան  համայնքի ոռոգման ցանցի շուրջ 1000 գծմ. հատվածի  բետոնե կիսախողովակների անցկացման աշխատանքներ</t>
  </si>
  <si>
    <t>Դիմիտրով</t>
  </si>
  <si>
    <t>Դիմիտրով  համայնքի գերեզմանատան մուտքի բարեկարգման աշխատանքներ</t>
  </si>
  <si>
    <t>Դիմիտրով համայնքի համայնքային գրադարանի շենքի, որպես համայնքային հանդիսությունների սրահի վերակառուցում</t>
  </si>
  <si>
    <t>Հովտաշեն</t>
  </si>
  <si>
    <t>Հովտաշեն  համայնքի փողոցային լուսավորության իրականացման աշխատանքներ</t>
  </si>
  <si>
    <t>Հովտաշեն  համայնքի վարչական մասնաշենքի տանիքի վրա 20,02 կվտ արևային ֆոտովոլտային կայանի կառուցում</t>
  </si>
  <si>
    <t>Հայանիստ համայնքի փողոցների արտաքին  լուսավորության ցանցի կառուցում</t>
  </si>
  <si>
    <t>Հայանիստ համայնքի համայնքապետարանի վարչական շենքի հիմնանորոգման և տանիքի վերանորոգման աշխատանքներ</t>
  </si>
  <si>
    <t>Խաչփար</t>
  </si>
  <si>
    <t>Խաչփար համայնքի 15-րդ փողոցի ոռոգման առուների կապիտալ վերանորգում</t>
  </si>
  <si>
    <t>Վարդաշեն</t>
  </si>
  <si>
    <t>Վարդաշեն համայնքի ոռոգման ներտնտեսային ցանցի բարելավման աշխատանքներ</t>
  </si>
  <si>
    <t>Գեղանիստ համայնքի ոռոգման համակարգի կառուցում</t>
  </si>
  <si>
    <t>Նորաշեն</t>
  </si>
  <si>
    <t>Նորաշեն համայնքի Տերյան փողոցի թիվ 3 հասցեում գտնվող մանկապարտեզի շենքի վերանորոգման ու բակի բարեկարգման աշխատանքներ</t>
  </si>
  <si>
    <t>Ընդամենը Արարատ</t>
  </si>
  <si>
    <t>Արմավիր</t>
  </si>
  <si>
    <t>Նորավան</t>
  </si>
  <si>
    <t>Նորավան համայնքի 5-րդ փողոցի 29/1 հասցեում գտնվող համայնքապետարանի հարակից տարածքում Արցախյան պատերազմում զոհվածներին նվիրված հուշարձանի կառուցում</t>
  </si>
  <si>
    <t>Պտղունք</t>
  </si>
  <si>
    <t>Արևիկ</t>
  </si>
  <si>
    <t>Արևիկ համայնքի 31-րդ փողոցի ներհամայնքային ոռոգման ցանցի հիմնանորոգում</t>
  </si>
  <si>
    <t>Արմավիր քաղաքի Արարատյան փողոցի, Աբովյան փողոցի՝ Արարատյան փ.-Հանրապետության հրապարակ հատվածի և Գորկի փողոցի հիմնանորոգում:Բաղրամյան 6, 8, 10 , Բաղրամյան 9/1, 9/2, 9/3, 9/4 բազմաբնակարան բնակելի շենքերի բակային տարածքների հիմնանորոգում:</t>
  </si>
  <si>
    <t>Հացիկ</t>
  </si>
  <si>
    <t>Հացիկ համայնքի 16-րդ փողոի 4-րդ նրբանցքի թիվ 2 բազմաբնակարան շենքի տանիքի վերանորոգում</t>
  </si>
  <si>
    <t>Բաղրամյան (Էջմ.)</t>
  </si>
  <si>
    <t>Բաղրամյան (Վաղ.) համայնքի ջրամատակարարման բաշխիչ ցանցի</t>
  </si>
  <si>
    <t>Հայթաղ</t>
  </si>
  <si>
    <t>Հայթաղ համայնքի մշակույթի մասնակի վերանորոգում</t>
  </si>
  <si>
    <t>Գետաշեն</t>
  </si>
  <si>
    <t>Գետաշեն համայնքի վարչական շենքի  վերանորոգման աշխատանքներ</t>
  </si>
  <si>
    <t>Մերձավան</t>
  </si>
  <si>
    <t>Մյասնիկյան</t>
  </si>
  <si>
    <t>Մյասնիկյան համայնքի Մոնթե Մելքոնյանի (Լենինի) անվան փողոցի ասֆալտապատում</t>
  </si>
  <si>
    <t>Մյասնիկյան համայնքի  մանկապարտեզի ցանկապատի կառուցում</t>
  </si>
  <si>
    <t>Մյասնիկյան համայնքի  մշակույթի տան մասնակի  վերանորոգում</t>
  </si>
  <si>
    <t>Արագած</t>
  </si>
  <si>
    <t>Արագած համայնքի մշակույթի տան  մասնակի վերանորոգում</t>
  </si>
  <si>
    <t>Տանձուտ</t>
  </si>
  <si>
    <t>Տանձուտ համայնքի ջրամատակարարման ցանցի վերակառուցում և ընդլայնում</t>
  </si>
  <si>
    <t>Լուկաշին</t>
  </si>
  <si>
    <t>Լուկաշին համայնքի Հունան Ավետիսյան փողոցի սալարկում</t>
  </si>
  <si>
    <t>Արազափ</t>
  </si>
  <si>
    <t>Արազափ համանքի կենտրոնական փողոցների  մայթերի կառուցում</t>
  </si>
  <si>
    <t xml:space="preserve">Էջմիածին </t>
  </si>
  <si>
    <t xml:space="preserve">Էջմիածին համայնքի Ա.Մանուկյան  2-րդ թաղամասի կոյուղու/ջրահեռացման/համակարգի կառուցում </t>
  </si>
  <si>
    <t xml:space="preserve">Էջմիածին համայնքի Բաղրամյան փողոցի  մայթերի հիմնանորոգում </t>
  </si>
  <si>
    <t>Էջմիածին համայնքի Սուրբ Մովսես Խորենացի  և Բաղրամյան փողոցների ասֆալտբետոնե ծածկի հիմնանորոգում</t>
  </si>
  <si>
    <t>Մայիսյան</t>
  </si>
  <si>
    <t>Մայիսյան համայնքից  դեպի Սարգսի անվան թաղամաս գլխավոր  փողոցի ասֆալտբետոնե ծածկույթի հիմնանորոգման աշխատանքներ</t>
  </si>
  <si>
    <t>Լուսագյուղ</t>
  </si>
  <si>
    <t>Խորոնք</t>
  </si>
  <si>
    <t xml:space="preserve">Խորոնք համայնքի Մ Խորենացու անվան թաղամասի և  Մ Խորենացու  3-րդ նրբանցքի ասֆալտբետոնե շաշկույթի մասնակի վերանորոգման աշխատանքներ </t>
  </si>
  <si>
    <t>Հովտամեջ</t>
  </si>
  <si>
    <t>Հովտամեջ համայնքի Երևանյան փողոցի մայթերի  և Հ Բաղրամյան փողոցների բարեկարգում</t>
  </si>
  <si>
    <t xml:space="preserve">Գետաշեն </t>
  </si>
  <si>
    <t>Լենուղի</t>
  </si>
  <si>
    <t>Լենուղի համայնքի 1-ին, 3-րդ, 9-րդ,  և 13-րդ  փողոցների խմելու ջրամատակարարման ցանցի անցկացման աշխատանքներ</t>
  </si>
  <si>
    <t>Մրգաշատ</t>
  </si>
  <si>
    <t xml:space="preserve">Մրգաշատ  համայնքի 4-րդ  փողոցի նորոգման աշխատանքներ </t>
  </si>
  <si>
    <t>Մրգաշատ համայնքի 13-րդ փողոցի թիվ 2 հասցեում Մրգաշատ համայնքի վարչական շենքի տանիքի վերանորոգում</t>
  </si>
  <si>
    <t>Մարգարա</t>
  </si>
  <si>
    <t>Մարգարա համայնքի փողոցների արտաքին լուսավորության  վերակառուցում և ընդլայնում</t>
  </si>
  <si>
    <t>Ջրաշեն համայնքի 1-ին փողոցի  կենտրոնական ճանապարհի մայթերի կառուցում</t>
  </si>
  <si>
    <t>Արշալույս</t>
  </si>
  <si>
    <t>Արշալույս  համայնքում  հակակարկտային  կայանների տեղադրում</t>
  </si>
  <si>
    <t xml:space="preserve">Բաղրամյան (Վաղ.) </t>
  </si>
  <si>
    <t>Բաղրամյան (Վաղ.) համայնքի բուժամբուլատորիայի շենքի վերանորոգում</t>
  </si>
  <si>
    <t>Մերձավան համայնքի Երևանյան խճուղու 2-րդ փողոցի, Երևանյան խճուղու 2-րդ փողոցի 1-ին փակուղու, Երևանյան խճուղու 4-րդ նրբանցքի, Երիտասարդության փողոցի ասֆալտապատում</t>
  </si>
  <si>
    <t>Դալարիկ</t>
  </si>
  <si>
    <t>Դալարիկ համայնքի  հանդիսությունների սրահի հիմնանորոգում</t>
  </si>
  <si>
    <t>Դալարիկ համայնքի  Օրջոնիկիձեի, Երիտասարդական, Գորկու  և Շահումյան փողոցներում ոռոգման ներտնտեսային  բաց և փակ ցանցի կառուցում</t>
  </si>
  <si>
    <t>Դալարիկ համայնքի  9 , 11 բազմաբնակարան շենքերի տանիքների վերակառուցում</t>
  </si>
  <si>
    <t>Դալարիկ համայնքի  Կոմիտաս և Երիտասարդական փողոցների ասֆալտապատում</t>
  </si>
  <si>
    <t>Դալարիկ համայնքի  մարզասրահի հիմնանորոգում</t>
  </si>
  <si>
    <t>Երվանդաշատ</t>
  </si>
  <si>
    <t>Երվանդաշատ համայնքում գյուղատնտեսական աշխատանքների համար գյուղ․տեխնիկայի և գործիքների ձեռք բերում</t>
  </si>
  <si>
    <t>Արգավանդ համայնքի ոռոգման մայր ջրանցքի 1-ին փողոցի ԼՌ-60վաքերով ճյուղի 575մ հատվածի վերակառուցման շինարարակն աշխատանքներ հիմնանորոգում</t>
  </si>
  <si>
    <t xml:space="preserve">Քարակերտ    </t>
  </si>
  <si>
    <t>Քարակերտ համայնքի թվով 6 փողոցների ասֆալտապատում</t>
  </si>
  <si>
    <t xml:space="preserve">Խորոնք համայնքի  հուշարձան- հուշահամալիրի կառուցում </t>
  </si>
  <si>
    <t xml:space="preserve"> Մուսալեռ</t>
  </si>
  <si>
    <t>Բաղրամյան /Բաղր/</t>
  </si>
  <si>
    <t>Բաղրամյան/Բաղրամյան/ համայնքի Արցախի փողոց 39 բազմաբնակարան շենքի տանիքի վերանորոգում</t>
  </si>
  <si>
    <t>Առատաշեն</t>
  </si>
  <si>
    <t>Առատաշեն համայնքի Մ․Մաշտոց փողոցից դեպի Տարոնիկ հատվածի ասֆալտբետոնե ծածկույթի հիմնանորոգման աշխատանքներ</t>
  </si>
  <si>
    <t xml:space="preserve">Արտիմետ  </t>
  </si>
  <si>
    <t>Արտիմետ համայնքի  ոռոգմոն ցանցի  կառուցում</t>
  </si>
  <si>
    <t xml:space="preserve">Արշալույս </t>
  </si>
  <si>
    <t>Արշալույս  համայնքի  փողոցային լուսավորության  ընդլայնում</t>
  </si>
  <si>
    <t>Փարաքար</t>
  </si>
  <si>
    <t>Փարաքար համայնքի Ի.Գասպարյան , Մեքենագործների և Վ.Մամիկոնյան փողոցների ասֆալտապատման աշխատանքներ</t>
  </si>
  <si>
    <t>Փարաքար համայնքի փողոցների արտաքին լուսավորության ցանցի ընդլայնում</t>
  </si>
  <si>
    <t>Արտամետ</t>
  </si>
  <si>
    <t>Արտամետ համայնքում գյուղատնտեսական աշխատանքների համար գյուղ.տեխնիկայի ձեռքբերում</t>
  </si>
  <si>
    <t>Գեղակերտ</t>
  </si>
  <si>
    <t xml:space="preserve">Գեղակերտ համայնքի վերականգնվող խորքային հորերեր և ոռոգման ցանց </t>
  </si>
  <si>
    <t>Եղեգնուտ</t>
  </si>
  <si>
    <t>Եղեգնուտ համայնքի Կենտրոնական, 1-ն, 3-րդ, 5-րդ փողոցների և միջփողոցային ճանապարհների ասֆալտապատում</t>
  </si>
  <si>
    <t>Փարաքար համայնքի Վ.Սարգսյան թաղամասի կոյուղագծի կառուցում և Էրեբունի փողոցի կոյուղագծի նորոգում</t>
  </si>
  <si>
    <t>Արտամետ համայնքի  վարչական տարածքում ոռոգման նպատակով նախատեսվող երկու հորատանցքերի հորատում՝ Արտամետ համայնքի N1 խորքայի հորի հորատում</t>
  </si>
  <si>
    <t>գ.Մեծամոր</t>
  </si>
  <si>
    <t>Մեծամոր գյուղական  համայնքի մանկապարտեզի  մի հատվածի վերանորոգում</t>
  </si>
  <si>
    <t xml:space="preserve">Խորոնք </t>
  </si>
  <si>
    <t>Խորոնք համայնքի  Վ․Վարդանյան, Արարատյան, Թումանյան, Մանուկյան, Մանուկյան 1 ձակ Պ․Սևակ, Գ,Նժդեհի, Գայ և Տերյան  փողոցների մասնակի  արտաքին լուսավորության ցանցի կառուցում</t>
  </si>
  <si>
    <t>Արտամետ համայնքի  վարչական տարածքում ոռոգման նպատակով նախատեսվող երկու հորատանցքերի հորատում՝ Արտամետ համայնքի N2 խորքայի հորի հորատում</t>
  </si>
  <si>
    <t>Նալբանդյան</t>
  </si>
  <si>
    <t>Նալբանդյան համայնքի 4-րդ պողոտա 3-րդ շենք հասցեում գտնվող Նալբանդյան համայնքի  մշակույթի տան մի մասի  վերանորոգում որպես երաժշտական դպրոցի</t>
  </si>
  <si>
    <t>Նալբանդյան համայնքի միջգյուղական ճանապարհների  լուսավորություն</t>
  </si>
  <si>
    <t>Ընդամենը Արմավիր</t>
  </si>
  <si>
    <t>Գեղարքունիք</t>
  </si>
  <si>
    <t>Ներքին Գետաշեն</t>
  </si>
  <si>
    <t>Ներքին Գետաշեն համայնքի փողոցների լուսավորության ցանցի կառուցում</t>
  </si>
  <si>
    <t>Սեմյոնովկա</t>
  </si>
  <si>
    <t>Սեմյոնովկա համայնքի նախկին մշակույթի տան տանիքի վերանորոգում</t>
  </si>
  <si>
    <t>Սարուխան</t>
  </si>
  <si>
    <t>Ա. Իսահակյան, Ս. Թեհլերյան փողոցների և Գ. Դարբինյան փակուղու ասֆալտապատում</t>
  </si>
  <si>
    <t>Սարուխան համայնքի  փողոցային լուսավորության ցանցի կառուցում (Գուսան Աշոտ, Մ. Խոստեղյան, Վ. Կարեյան, Թումանյան, Բաղրամյան, Գործարանային, Դավիթ Բեկի, Մոնթե Մելքոնյան փողոցներ/</t>
  </si>
  <si>
    <t>Սարուխանի թիվ 1 մանկապարտեզի կապիտալ վերանորոգում ՝ 2-րդ փուլ</t>
  </si>
  <si>
    <t>Սևան</t>
  </si>
  <si>
    <t>Սևան համայնքի Ս. Սևանեցի փողոցի հիմնանորոգում</t>
  </si>
  <si>
    <t>Դդմաշեն</t>
  </si>
  <si>
    <t>Դդմաշեն համայնքի հանդիսությունների սրահի հիմնանորոգում /3-րդ փուլ/</t>
  </si>
  <si>
    <t>Նորատուս</t>
  </si>
  <si>
    <t>Նորատուս համայնքի ներհամայնքային փողոցների լուսավորության ցանցի կառուցում</t>
  </si>
  <si>
    <t xml:space="preserve">Գանձակ </t>
  </si>
  <si>
    <t>Գանձակ համայնքի խորքային հորի հորատում</t>
  </si>
  <si>
    <t>Վաղաշեն</t>
  </si>
  <si>
    <t>Վաղաշեն համայնքի «Մեծ գոլեր» կոչվող տարածքից մինչև բնակավայր ջրարբիացման, ոռոգման և կենցաղային ջրատար համակարգի կառուցում</t>
  </si>
  <si>
    <t>Վաղաշեն համայնքի համար 1-2 տոննա բեռնատարողությամբ 4 քարշակ(4X4) ինքնաթափ բեռնատարի ձեռքբերում</t>
  </si>
  <si>
    <t>Ծովազարդ</t>
  </si>
  <si>
    <t>Ծովազարդ համայնքի Զ. Անդրանիկի փողոցի 695մ. և 423 մ. հատվածների  հիմնանորոգում</t>
  </si>
  <si>
    <t xml:space="preserve">Գեղարքունիք  համայնքի ոռոգման ցանցի  վերանորոգում և կառուցում </t>
  </si>
  <si>
    <t>Աստղաձոր</t>
  </si>
  <si>
    <t>Աստղաձոր համայնքի 2-րդ, 40-րդ և 43-րդ փողոցների ասֆալտապատում</t>
  </si>
  <si>
    <t>Գեղհովիտ</t>
  </si>
  <si>
    <t xml:space="preserve">Գեղհովիտ համայնքի փողոցների  արտաքին լուսավորության ցանցի կառուցում </t>
  </si>
  <si>
    <t xml:space="preserve">Գեղհովիտ համայնքի  ոռոգման ջրատար առուների կառուցում </t>
  </si>
  <si>
    <t>Վարդաձոր</t>
  </si>
  <si>
    <t>Վարդաձոր համայնքի , 10-րդ, 16-րդ, 26-րդ, 28-րդ, 37-րդ,  41-րդ, 3-րդ, 19-րդ և  23-րդ փողոցների գիշերայի լուսավորության ցանցի կառուցում</t>
  </si>
  <si>
    <t>Լճափ</t>
  </si>
  <si>
    <t>Լճափ համայնքի Կենտրոնական 1-ին  փողոցի և Ազատամարտիկների փողոցի ասֆալտապատում</t>
  </si>
  <si>
    <t>Մաքենիս</t>
  </si>
  <si>
    <t>Մաքենիս համայնքի խմելու ջրի ջրագծի հիմնանորոգում</t>
  </si>
  <si>
    <t xml:space="preserve">Վերին Գետաշեն </t>
  </si>
  <si>
    <t xml:space="preserve">Վերին Գետաշեն համայքնի ներհամայնքային փողոցների սալարկման աշխատանքներ  </t>
  </si>
  <si>
    <t xml:space="preserve">Հայրավանք </t>
  </si>
  <si>
    <t>Հայրավանք համայնքի Կենտրոնական փողոցի  վերանորոգում</t>
  </si>
  <si>
    <t xml:space="preserve">Ներքին Գետաշեն համայնքի ներհամայնքայինփողոցների ասֆալտապատում </t>
  </si>
  <si>
    <t>Ներքին Գետաշեն համայնքի ոռոգման ցանցի կառուցում</t>
  </si>
  <si>
    <t>Աստղաձոր համայնքի 2-րդ,3-րդ, 4-րդ, 5-րդ, 7-րդ և 8-րդ փողոցների ոռոգման համակարգի կառուցում</t>
  </si>
  <si>
    <t>Արծվանիստ</t>
  </si>
  <si>
    <t>Արծվանիստ  համայնքի միջհամայնքային 1-ին փողոց, 1-ին փակուղու ասֆալտապատման աշխատանքներ</t>
  </si>
  <si>
    <t>Արծվանիստ  համայնքի 18-րդ և 19-րդ փողոցների գիշերային լուսավորության ցանցի ընդլայնում</t>
  </si>
  <si>
    <t>Ծովակ</t>
  </si>
  <si>
    <t>Ծովակ համայնքի  1-ին փողոցի ասֆալտապատում</t>
  </si>
  <si>
    <t>Ակունք համայնքի 2020 թվականի պատերազնի ժամանակ զոհված զինվորների հուշահամալիրի կառուցում</t>
  </si>
  <si>
    <t>Գեղարքունիք  համայնքի  խմելու ջրի ջրագծի հիմնանորոգում</t>
  </si>
  <si>
    <t>Երանոս</t>
  </si>
  <si>
    <t>Երանոս համայնքի ոռոգման արտաքին ցանցի կառուցում և ջրատար առուների հիմնանորոգում</t>
  </si>
  <si>
    <t>Երանոս համայնքի մի շարք փողոցների՝ 7-րդ փողոցի թիվ 16 տան և 11-րդ փողոցի թիվ 16 տան մոտի գոյություն ունեցող ասֆալտապատ ճանապարհի շարունակումը մինչև 7-րդ փողոցի 3-րդ նրբանցքի սկզբնամասը, 3-րդ փողոցի սկզբնամասից մինչև 3-րդ փողոցի թիվ 16 տան մոտի  ճանապարհի ասֆալտապատում</t>
  </si>
  <si>
    <t xml:space="preserve">Երանոս հանայնքի խմելու ջրամատակարարման արտաքին  ցանցի՝ ,, Չռի ձոր,, , ,,Գերեզմանններ,, և ,,Սար տանող ճանապարհ կոչվող տարածքներում  գործող 2 ներտնտեսային ջրագծերի ու,,Համալիր ,,կոչվող տարածքից դեպի 9-րդ փողոցը սնուցող ջրագծի հիմնանորոգման աշխատանքների կատարում» </t>
  </si>
  <si>
    <t>Գեղհովիտ համայնքի  փողոցների ասֆալտապատում</t>
  </si>
  <si>
    <t>Շողակաթ</t>
  </si>
  <si>
    <t>Շողակաթ համայնքի Շողակաթ գյուղի 10-րդ, 4-րդ և 1-ին փողոցների մասնակի ասֆալտապատման աշխատանքներ</t>
  </si>
  <si>
    <t xml:space="preserve">Շողակաթ համայնքի հակակարկտային կայանների ձեռքբերման և տեղադրման աշխատանքներ </t>
  </si>
  <si>
    <t>Վարդենիս</t>
  </si>
  <si>
    <t>Վարդենիս համայնքի Ռոմանի փողոցի ասֆալտապատում և կահավորում</t>
  </si>
  <si>
    <t>Վարդենիս համայնքի Խ. Ստեփանյան փողոցի ասֆալտապատում, միակողմանի մայթի կառուցում և կահավորում</t>
  </si>
  <si>
    <t xml:space="preserve">Վարդենիս համայնքի Վ. Համբարձումյան փողոցի միակողմանի (170 մ երկկողմանի ) մայթի կառուցում </t>
  </si>
  <si>
    <t>Խաչաղբյուր</t>
  </si>
  <si>
    <t>Խաչաղբյուր համայնքի փողոցների  լուսավորության ցանցի կառուցում</t>
  </si>
  <si>
    <t>Խաչաղբյուր համայնքի ոռոգման ցանցի վերականգնման և կառուցման աշխատանքներ</t>
  </si>
  <si>
    <t>Կարմիրգյուղ</t>
  </si>
  <si>
    <t>Կարմիրգյուղ համայնքի Ն. Սաֆարյան, Ազատության փ. 3-րդ նրբ,  Ազատության փ. 1-ին նրբ, Ազատության պողոտա, Հ. Շիրազ, Պ. Սևակ,  Դ. Կանայան, Հ. Թումանյան, Մ. Բաբաջանյան և Ե. Չարենց փողոցների մի հատվածի արտաքին լուսավորության ցանցի կառուցում</t>
  </si>
  <si>
    <t>Վարդենիկ</t>
  </si>
  <si>
    <t>Վարդենիկ համայնքի թիվ12 և Կ. Շահինյան փողոցների նորոգում՝ ասֆալտապատմամբ</t>
  </si>
  <si>
    <t xml:space="preserve">Կարմիրգյուղ համայնքի Ազատության փողոց 1-ին նրբանցք, Գայի ,Ս. Ավետիսյան, Կ. Դեմիրճյան և Զ. Շհոյան  փողոցների մի հատվածի ասֆալտապատում և ջրահեռացման առուների կառուցում </t>
  </si>
  <si>
    <t>Գեղամավան</t>
  </si>
  <si>
    <t>Գեղամավան համայնքի ճանապարհների վերանորոգում</t>
  </si>
  <si>
    <t>Լճավան</t>
  </si>
  <si>
    <t>Լճավան համայնքի խմելու ջրագծի վերակառուցում և ջրամբարի վերանորոգում</t>
  </si>
  <si>
    <t>Ծակքար</t>
  </si>
  <si>
    <t>Ծակքար համայնքում 2020 թվականի պատերազմի ժամանակ զոհված զինվորների հուշահամալիրի կառուցում</t>
  </si>
  <si>
    <t>Գեղամասար</t>
  </si>
  <si>
    <t>Գեղամասար համայնքի Սոթք գյուղի գազաֆիկացման ընդլայնում</t>
  </si>
  <si>
    <t>Սևան համայնքի թվով 7 բակային տարածքների ճանապարհների հիմնանորոգում</t>
  </si>
  <si>
    <t>Վարդենիս համայնքի փողոցային լուսավորության ցանցի  և  արևային ֆոտովոլտային վահանակների տեղադրում</t>
  </si>
  <si>
    <t xml:space="preserve">Վարդենիս համայնքի 4 բազմաբնակարան բնակելի շենքերի տանիքների հիմնանորոգում </t>
  </si>
  <si>
    <t>Վարդենիկ համայնքի թիվ 11,33 և35 փողոցների խմելու ջրագծերի  վերանորոգման աշխատանքներ</t>
  </si>
  <si>
    <t>Վարդենիկ համայնքի ներհամայնքային  3,4,5,6 փողոցների  ճանապարհային պատվածքի  սալարկման աշխատանքներ</t>
  </si>
  <si>
    <t>Վարդենիկ համայնքի թիվ 2,5,12 և Կ․ Շահինյան փողոցների ոռոգման առուների կառուցման աշխատանքներ</t>
  </si>
  <si>
    <t xml:space="preserve">Վաղաշեն համայնքի խմելու ջրի բաշխիչ ցանցի բարելավում և ջրաքանակի ավելացում </t>
  </si>
  <si>
    <t xml:space="preserve">Վաղաշեն համայնքի  վարչական շենքերի  և մանկապարտեզի շենքի տանիքներին 127.8 Կվտ/ժ  և 37,8 Կվտ/ժ դրվածքային  հզորություններով  արևային  կայանների կառուցման աշխատանքներ </t>
  </si>
  <si>
    <t>Վարսեր</t>
  </si>
  <si>
    <t xml:space="preserve">Նորակերտ </t>
  </si>
  <si>
    <t>Նորակերտ համայնքի խմելու ջրի ջրագծի 2000 մ հատվածի վերանորոգում</t>
  </si>
  <si>
    <t xml:space="preserve">Լճաշեն </t>
  </si>
  <si>
    <t>Լճաշեն համայնքի ներհամայնքային  փողոցների ասֆալտապատում</t>
  </si>
  <si>
    <t>Լճաշեն համայնքի սպորտդպրոցի ջեռուցման համակարգի կառուցում</t>
  </si>
  <si>
    <t>Ակունք համայնքի մշակույթի տան տանիքին 40,05 կվտ դրվածքային հզորության արևային կայանի տեղադրում</t>
  </si>
  <si>
    <t>Ակունք համայնքի մշակույթի տան վերանորոգում</t>
  </si>
  <si>
    <t xml:space="preserve">Ակունք համայնքի Սարալանջ և Շահումյան փողոցների ասֆալտապատման և Բարեկամության փողոցի մի հատվածի բարեկարգման և ասֆալտապատման աշխատանքներ </t>
  </si>
  <si>
    <t xml:space="preserve">Ակունք համայնքի Բարեկամության փողոցի  ոռոգման և գոյություն ունեցող կոյուղու ցանցի վերակառուցում </t>
  </si>
  <si>
    <t xml:space="preserve">Մադինա </t>
  </si>
  <si>
    <t>Մադինա համայնքի ոռոգման ջրագծի կառուցման աշխատանքներ</t>
  </si>
  <si>
    <t>Լիճք</t>
  </si>
  <si>
    <t>Լիճք համայնքի Ա-7 թաղամասի թիվ 7 փողոցի և  Ա-3 թաղամասի թիվ 8, 9 փողոցների ասֆալտապատման աշխատանքներ</t>
  </si>
  <si>
    <t>Լիճք համայնքի Ա-8 թաղամասի թիվ 1, 4 ,5 ,10,    Ա-3 թաղամասի թիվ 8 և 9,  Ա-ր փաղ թիվ 10 փողոցների արտաքին լուսավորության ցանցի կառուցում</t>
  </si>
  <si>
    <t>Լիճք համայնքի արտաքին ջրագծի վերակառուցում</t>
  </si>
  <si>
    <t>Ծովագյուղ</t>
  </si>
  <si>
    <t xml:space="preserve">Ծովագյուղ համայնքի ներհամայնքային՝8-րդ փողոցի մի մասի., 13-րդ փ. 1 նրբ, 15-րդ փ, 17-րդ փ.-ի մի մասի ,   17 փ 2-րդ նրբ, 17 փ 3-րդ նրբ  18-րդ փ. , 19-րդ փ-ի., 20-րդ փող-ի մի մասի, 22-րդ փողոցի մի մասի, 24-րդ փող-ի 6-րդ նրբ.-ի մի մասի ասֆալտապատում </t>
  </si>
  <si>
    <t>Ծովագյուղ համայնքի ջրամատակարարման համակարգի բարելավման աշխատանքներ</t>
  </si>
  <si>
    <t>Գավառ</t>
  </si>
  <si>
    <t>Գավառ քաղաքի Սայաթ-Նովա փողոցի  և Գերեզմանոցի ճանապարհի ասֆալտապատում</t>
  </si>
  <si>
    <t>Գավառ քաղաքի Բուռնազյան փողոցի կապիտալ վերանորոգման աշխատանքներ</t>
  </si>
  <si>
    <t>Գավառի համայնքապետարանի վարչական շենքի, մշակույթի տան շենքի մարզադպրոցի շենքի տանիքներին արևային ֆոտովոլտային կայանների տեղադրում</t>
  </si>
  <si>
    <t>Գավառ քաղաքի Մշակույթի տան և գեղարվեստի դպրոցի շենքերի հիմնանորոգում</t>
  </si>
  <si>
    <t xml:space="preserve">Գավառ քաղաքի կենտրոնական հրապարակում շատրվանային  համակարգի և Արծրունի եղբայրների արձանի տեղադրում </t>
  </si>
  <si>
    <t>Գավառի Սուրբ Աստվածածին եկեղեցու հարակից տարածքի կապիտալ վերանորոգում և խաղահրապարակի կառուցում</t>
  </si>
  <si>
    <t>Ծովինար</t>
  </si>
  <si>
    <t>Ծովինար համայնքի մշակույթի կենտրոնի վարչական շենքի կապիտալ վերանորոգում 3-րդ փուլ</t>
  </si>
  <si>
    <t>Ծովինար համայնքի խմելու ջրագծի  կառուցում</t>
  </si>
  <si>
    <t>Ծովինար համայնքի ներհամայնքային փողոցների լուսավորության համակարգի կառուցում</t>
  </si>
  <si>
    <t>Ծովինար համայնքի  մանկապարտեզի շենքի  վերանորոգում-3-րդ փուլ</t>
  </si>
  <si>
    <t>Ծովինար համայնքի փողոցների ասֆալտապատում</t>
  </si>
  <si>
    <t xml:space="preserve">Սևան համայնքի Նաիրյան փողոցի և Զ. Անդրանիկի հրապարակի ասֆալտբետոնե ծածկույթի հիմնանորոգում </t>
  </si>
  <si>
    <t>Լուսակունք</t>
  </si>
  <si>
    <t>Լուսակունք համայնքի ներհամայնքային փողոցների գիշերային լուսավորության անցկացում</t>
  </si>
  <si>
    <t>Լուսակունք համայնքի կենտրոնական թիվ 1 փողոցի մասնակի ասֆալտապատում</t>
  </si>
  <si>
    <t>Լուսակունք համայնքի ներհամայնքային հեղեղատարի մասնակի հիմնանորոգում</t>
  </si>
  <si>
    <t>Արծվանիստ  համայնքի մանկապարտեզի հիմնանորոգում</t>
  </si>
  <si>
    <t>Արծվանիստ  համայնքի նոր կապտաժի կառուցում և որոշակի հատվածներում երկաթյա խողովակների փոխարինում նորերով</t>
  </si>
  <si>
    <t>Զովաբեր</t>
  </si>
  <si>
    <t>Զովաբեր համայնքի 1-ին ներհամայնքային փողոցի ասֆալտապատում</t>
  </si>
  <si>
    <t xml:space="preserve">Շողակաթ համայնքի Շողակաթ գյուղի 3-րդ, Դրախտիկ գյուղի 8-րդ, Ծափաթաղ գյուղի 1-ին և 2-րդ, Ջիլ գյուղի 4-րդ և 1-ին, Աղբերք գյուղի 1-ին և 2-րդ, Արտանիշ գյուղի 11-րդ փողոցների արտաքին լուսավորության ցանցի կառուցման, Շողակաթ գյուղի 1-ին փողոցի վերակառուցման աշխատանքներ </t>
  </si>
  <si>
    <t>Շողակաթ համայնքի Շողակաթ, Դրախտիկ գյուղերի խմելու ջրագծի ներքին ցանցի, Ջիլ գյուղի խմելու ջրագծի արտաքին ցանցի  կառուցման աշխատանքներ</t>
  </si>
  <si>
    <t>Մարտունի</t>
  </si>
  <si>
    <t>Մարտունի համայնքի Նարեկացի փողոցի երթևեկելի հատվածի ասֆալտապատում և մայթերի կառուցում</t>
  </si>
  <si>
    <t>Մարտունի համայնքի Երևանյան փողոցի թիվ 10,36,42,46,43,51,53,55, Գ. Զիրոյան փ. Թիվ 25,26,31, Պռոշյան փ. Թիվ 2,2Ա,4,6, թումանյան փ. Թիվ 3,5,7 բազմաբնակարան շենքերի բակային հատվածների սալիկապատում</t>
  </si>
  <si>
    <t xml:space="preserve">Մարտունի համայնքի արտաքին լուսավորության համակարգի լամպերի փոխում, Կարապետյան, Հերացի, Գետափնյա 1, Գ. Նժդեհ և Կամոյի փողոցի լուսավորության նոր համակարգի կառուցում </t>
  </si>
  <si>
    <t>Մարտունի համայնքի Վ․ Մամիկոնյան փողոցի մայթային հատվածի և հարակից տարածքի վերակառուցում</t>
  </si>
  <si>
    <t>Մարտունի համայնքի 1-ին, 2-րդ,  3-րդ մանկապարտեզների տանիքներին ֆոտովոլտային կայանի տեղադրում</t>
  </si>
  <si>
    <t>Մարտունի համայնքի «Մանկական արվեստի դպրոց» ՀՈԱԿ-ի շինության 1-ին հարկի վերանորոգման և 2-րդ հարկի դռների և պատուհանների փոխարինման աշխատանքներ</t>
  </si>
  <si>
    <t>երանոս համայնքի մսուր-մանկապարտեզ ՀՈԱԿ-ի շենքի 2-րդ մասնաշենքի ուժեղացում և հիմնանորոգում</t>
  </si>
  <si>
    <t>Վերին Գետաշեն</t>
  </si>
  <si>
    <t>Վերին Գետաշեն համայքնի ներհամայնքային ոռոգման առուների կառուցման աշխատանքներ</t>
  </si>
  <si>
    <t>Ճամբարակ</t>
  </si>
  <si>
    <t>Ճամբարակ համայնքի Դպրաբակ բնակավայրի մշակույթի տան վերանորոգում</t>
  </si>
  <si>
    <t>Ճամբարակ համայնքի Գետիկ, Դպրաբակ բնակավայրերի, ինչպես նաև  Ճամբարակ քաղաքի Զ. Անդրանիկ և Սարալանջ փողոցների լուսավորության ցանցի կառուցում</t>
  </si>
  <si>
    <t xml:space="preserve">Ճամբարակ </t>
  </si>
  <si>
    <t>Ճամբարակ քաղաքի  Գ․ Նժդեհի 103 և Տ․ Մեծի 107  բազմաբնակարան շենքերի տանիքների վերանորոգման աշխատանքներ</t>
  </si>
  <si>
    <t>Ճամբարակ համայնքի Ճամբարակ քաղաքի Բաբաջանյան փողոցի և Նարեկացի փողոցի հետիոտնային ճանապարհի  սալարկման աշխատանքներ</t>
  </si>
  <si>
    <t xml:space="preserve">Ճամբարակ համայնքի մանկական խաղահրապարակի վերակառուցում </t>
  </si>
  <si>
    <t>Ճամբարակ համայնքի Իսահակյան, Վերին Ճամբարակ   թաղամասերի, ինչպես նաև Այգուտ  բնակավայրի ջրագծերի ներքին և/կամ արտաքին ցանցերի կառուցման աշխատանքներ</t>
  </si>
  <si>
    <t>ճամբարակ համայնքի Բաբաջանյան փողոցի և Թթուջուր բնակավայրի ջրահեռացման աշխատանքներ</t>
  </si>
  <si>
    <t xml:space="preserve">Ճամբարակ համայնքի համայնքապետարանի վարչական շենքի 3-րդ հարկի վերանորոգման աշխատանքներ </t>
  </si>
  <si>
    <t>Զոլաքար</t>
  </si>
  <si>
    <t>Զոլաքար համայնքի մանկապարտեզի շենքի կառուցում և տարածքի բարեկարգում-3-րդ փուլ</t>
  </si>
  <si>
    <t>Զոլաքար համայնքի  ներհամայնքային փողոցների լուսավորության ցանցի կառուցում</t>
  </si>
  <si>
    <t>Զոլաքար համայնքի խմելու ջրի ներքին ցանցի կառուցում</t>
  </si>
  <si>
    <t>Գեղամասար համայնքի 10 գյուղերի  փողոցների լուսավորության ցանցի կառուցում, 2 գյուցերի լուսավորության ցանցի կառուցում և վերանորոգում, 1 գյուղի լուսավորության ցանցի վերանորոգում</t>
  </si>
  <si>
    <t>Գեղամասար համայնքի 8 բնակավայրերում խմելու ջրի ջրագծերի ներքին և/կամ արտաքին ցանցերի կառուցում և վերակառուցում, ինչպես նաև Շատջրեք գյուղի ոռոգման ջրի ջրագծի կառուցում՝1110մ.</t>
  </si>
  <si>
    <t>Լճաշեն համայնքի ներհամայնքային փողոցների լուսավորության ցանցի ընդլայնում</t>
  </si>
  <si>
    <t>Ակունք համայնքի մանկապարտեզի շենքի մի հատվածի վերանորոգման աշխատանքներ</t>
  </si>
  <si>
    <t>Ընդամենը Գեղարքունիք</t>
  </si>
  <si>
    <t>Կոտայք</t>
  </si>
  <si>
    <t>Բյուրեղավան</t>
  </si>
  <si>
    <t>Ջրաբեր բնակավայրի խմելու ջրի բարձր ճնշման ջրագծի և ներքին ցանցի կառուցման շինարարական աշխատանքներ</t>
  </si>
  <si>
    <t>«Անդրանիկ Պետրոսյանի անվան Բյուրեղավանի քաղաքային պոլիկլինիկա» ՓԲԸ-ի շենքի  նորոգման և հարակից բակի բարեկարգման,մետաղական աստիճանների և շվաքարանի կառուցման աշխատանքներ</t>
  </si>
  <si>
    <t xml:space="preserve">Բյուրեղավան համայնքի ճանապարհների  ասֆալտապատման աշխատանքներ </t>
  </si>
  <si>
    <t>Ծաղկաձոր</t>
  </si>
  <si>
    <t>Ծաղկաձոր համայնքի Սուրբ Հարություն եկեղեցու 3000քմ  տարածքի հարակից զբոսայգու կառուցում</t>
  </si>
  <si>
    <t>Ծաղկաձոր համայնքի Փողոցային լուսավորության համակարգի վերատեղափոխում
և ավտոմատ պահուստային գծի տեղադրում</t>
  </si>
  <si>
    <t>Գետարգել</t>
  </si>
  <si>
    <t>Գետարգել համայնքի 1 փողոցի նորոգման աշխատանքներ</t>
  </si>
  <si>
    <t>Կամարիս</t>
  </si>
  <si>
    <t>Կամարիս համայնքի 1-ին փողոցի  և 3-րդ փողոցի  խմելու ջրի ջրագծերի կառուցում</t>
  </si>
  <si>
    <t>Կամարիս համայնքի 517մ երկարությամբ ճանապարհահատվածի /տեղամաս 3-րդ փողոց/ հիմնանորոգման աշխատանքներ</t>
  </si>
  <si>
    <t>Հրազդան</t>
  </si>
  <si>
    <t xml:space="preserve">Հրազդան համայնքի փողոցների արտաքին լուսավորության ցանցի կառուցում </t>
  </si>
  <si>
    <t>Հրազդան համայնքի վարչական տարածքում կանգառների կառուցում, տարածքի բարեկարգում</t>
  </si>
  <si>
    <t>Հրազդան համայնքի վակումային մաքրող /փոշեկուլ/ բազմաֆունկցիոնալ մեքենայի ձեռքբերում</t>
  </si>
  <si>
    <t>Ակունք համայնքի աղբատար մեքենայի և աղբարկղերի ձեռքբերում</t>
  </si>
  <si>
    <t>Ջրվեժ</t>
  </si>
  <si>
    <t>Ձորաղբյուր գյուղի  ջրամատակարարման ջրագծերի  և անհատական միացումների կառուցման աշխատռանքներ</t>
  </si>
  <si>
    <t>Գառնի</t>
  </si>
  <si>
    <t xml:space="preserve">Գառնի համայնքի  ճանապարհների վերանորոգում           </t>
  </si>
  <si>
    <t>Մայակովսկի</t>
  </si>
  <si>
    <t>Մայակովսկի համայնքի 11-րդ փողոցի ասֆալտապատում</t>
  </si>
  <si>
    <t>Մայակովսկի համայնքի մանկապարտեզի կահավորման համար գույքի ձեռքբերում</t>
  </si>
  <si>
    <t>Թեղենիք</t>
  </si>
  <si>
    <t xml:space="preserve">Թեղենիք համայնքի Նոր Թաղամասի գազաֆիկացման աշխատանքներ </t>
  </si>
  <si>
    <t>Գեղաշեն</t>
  </si>
  <si>
    <t>Գեղաշեն համայնքի փողոցային  լուսավորության ցանցի կառուցում</t>
  </si>
  <si>
    <t>Գեղաշեն համայնքի երաժշտական դպրոցի տանիքին 4.92ԿՎՏ, համայնքապետարանի տանիքին 3.282ԿՎՏ, հեքիաթ մանկապարտեզի տանիքին 12.32ԿՎՏ, մշակույթի տան տանիքին 9.842ԿՎՏ,պոմպակայնի տարածքում 9.842ԿՎՏ արևային կայանների տեղադրում</t>
  </si>
  <si>
    <t>Կամարիս համայնքի հիմնական և երկրորդական փողոցների  լուսավորության ցանցի վերականգում</t>
  </si>
  <si>
    <t>Լեռնանիստ</t>
  </si>
  <si>
    <t>Լեռնանիստ  համայնքի 1-ին փողոցից դեպի 2-րդ փողոց տանող ճանապարհի, 5-րդ թաղամասից դեպի 3-րդ թաղամաս տանող,  և  7-րդ փողոցի   ասֆալտապատման աշխատանքներ</t>
  </si>
  <si>
    <t xml:space="preserve">Քասախ </t>
  </si>
  <si>
    <t>Քասախ համայնքի փողոցների ասֆալտապատման աշխատանքներ</t>
  </si>
  <si>
    <t>Քասախ համայնքի բուժամբուլատորիայի շենքի մասնակի վերանորոգում</t>
  </si>
  <si>
    <t>Ակունք բնակավայրի  7-րդ փողոցի, Կոտայք բնակավայրի 3-րդ փողոցի և  Նոր Գյուղ բնակավայրի 2-րդ,փողոցի ասֆալտապատման աշխատանքներ</t>
  </si>
  <si>
    <t>Ակունք համայնքի Կապուտան բնակավայրի 3-րդ փողոցի ասֆալտապատում</t>
  </si>
  <si>
    <t>Ակունք համայնքի Զառ գյուղի համայնքապետարանի շենքի տանիքի  կապիտալ վերանորոգում</t>
  </si>
  <si>
    <t>Աբովյան քաղաքի  մայթերի հիմնանորոգում</t>
  </si>
  <si>
    <t>«Աբովյանի N5մանկապարտեզ» և «Աբովյանի N9 մանկապարտեզ»համայնքային   ոչ առևտրային կազմակերպությունների  պատուհանների  փոխարինում</t>
  </si>
  <si>
    <t xml:space="preserve">Մանկապարտեզի շենքի կապիտալ վերանորոգում, ՀՀ Կոտայքի մարզ, Ջրվեժ համայնք, Զովք գյուղ, 2-րդ փողոց,թիվ 2/2հասցեում </t>
  </si>
  <si>
    <t xml:space="preserve">Մանկապարտեզի շենքի կառուցում, ՀՀ Կոտայքի մարզ, Ջրվեժ համայնք, Ջրվեժ գյուղ, 34-րդ փողոց,թիվ 9հասցեում </t>
  </si>
  <si>
    <t>Նոր Գեղի</t>
  </si>
  <si>
    <t>Նոր Գեղի համայնքի աղբատար մեքենայի և աղբամանների ձեռքբերում</t>
  </si>
  <si>
    <t>Նոր երզնկա</t>
  </si>
  <si>
    <t>Նոր երզնկա համայնքում գիշերային լուսավորության ցանցի ավելացում</t>
  </si>
  <si>
    <t>Նոր երզնկա համայնքի 4-րդ փողոցի ասֆալտապատման աշխատանքներ</t>
  </si>
  <si>
    <t xml:space="preserve">Գառնի </t>
  </si>
  <si>
    <t>Գառնի համայնքի ճանապարհային լուսավորության անցկացման աշխատանքներ</t>
  </si>
  <si>
    <t>Ծաղկաձոր համայնքի Խաչիկ Մուրադյան փողոցի ասֆալտապատում, մայթի կառուցում</t>
  </si>
  <si>
    <t>Գեղաշեն համայնքի նոր կառուցված մանկապարտեզի շենքի համար գույքի ձեռքբերում</t>
  </si>
  <si>
    <t>Առինջ</t>
  </si>
  <si>
    <t>Առինջ համայնքի մի շարք փողոցների արտաքին լուսավորության համակարգի վերազինում</t>
  </si>
  <si>
    <t>Առինջ համայնքի 21-րդ․ 26-րդ փողոցների, Պ Սևակի թաղամաս 5-րդ,Պ Դուրյան թաղամաս 1-ին/որոշակի հատված/, Պ Դուրյան թաղամասի  7-րդ փողոց, Ձագավանքի փողոցի  3-րդ փակուղու, 4-րդ փողոցի 1-ին և 2-րդ փակուղիների, 9-րդ փողոցի 1նրբանցքի, թիվ 1 գերեզմանատան ճանապարհ, Պ.Սևակի թաղամասի 19-րդ փողոց, Խ Աբովյան թաղամասի 1-ին փողոց, 7-րդ, 5-րդ, 3-րդ փողոցների    ասֆալտապատման աշխատանքներ</t>
  </si>
  <si>
    <t>Պռոշյան</t>
  </si>
  <si>
    <t>Պռոշյան համայնքի ճանապարհների հիմնանորոգում</t>
  </si>
  <si>
    <t>Զովաշեն գյուղի վարչական շենքի և արտաքին սանհանգույցի կառուցապատում</t>
  </si>
  <si>
    <t xml:space="preserve">Թեղենիք </t>
  </si>
  <si>
    <t>Թեղենիք համայնքում «Եռապատում» հուշարձանի կառուցում</t>
  </si>
  <si>
    <t>Արամուս</t>
  </si>
  <si>
    <t xml:space="preserve"> Համայնքի 1-ին և 2-րդ փողոցների լուսավորության անցկացում</t>
  </si>
  <si>
    <t>Արամուս համայնքի ներհամայնքային փողոցների  ասֆալտապատման աշխատանքներ</t>
  </si>
  <si>
    <t>Արգել</t>
  </si>
  <si>
    <t>Արգել համայնքի բազմաբնակարան բնակելի  շենքերի նորոգման աշխատանքներ/11-րդ փողոցի թիվ 2 բազմաբնակարան շենքի  տանիքի հիմնանորոգում/</t>
  </si>
  <si>
    <t>Գառնի համայնքի խմելու ջրի համակարգի վերակառուցում</t>
  </si>
  <si>
    <t>Բազմաբնակարան շենքերի մուտքերում ավտոմատ կոդային փականների և տեսախցիկների ձեռքբերում</t>
  </si>
  <si>
    <t>Ծաղկաձոր համայնքում կոյուղու ցանցի կառուցման աշխատանքներ</t>
  </si>
  <si>
    <t>Եղվարդ</t>
  </si>
  <si>
    <t>Զովունի բնակավայրի  մի շարք փողոցների ջրամատակարարման ցանցերի արդիականացում</t>
  </si>
  <si>
    <t>Զովունի գյուղի 6-րդփողոցի ասֆալտբետոնյա հիմնանորոգում</t>
  </si>
  <si>
    <t>Եղվարդ քաղաքի արտաքին լուսավորությոան ցանցի նորոգում</t>
  </si>
  <si>
    <t>Եղվարդ համայնքի Զորավան բնակավայրի ոռոգման ցանցի ընդլայնում</t>
  </si>
  <si>
    <t>Հրազդան համայնքի բակային տարածքների  և թաղամասերն իրար միացնող հատվածի աստիճանավանդակի հիմնանորոգման աշխատանքների իրականացում, ասֆալտապատում</t>
  </si>
  <si>
    <t>Հրազդան համայնքի Միկրոշրջան,Մ Բաղրամյան,Կենտրոն,Հարավային,Ջրառատ և Վանատուր թաղամասերի միջթաղամասային ճանապարհների հիմնանորոգման աշխատանքների իրականացում</t>
  </si>
  <si>
    <t>Հրազդան համայնքի Միկրոշրջան թաղամասի թիվ 2  երաժշտական դպրոցի տանիքի վերակառուցման, միջանցքի վերանորոգման    և Վանատուր թաղամասի մշակույթի տան տանիքի վերակառուցման աշխատանքների իրականացում</t>
  </si>
  <si>
    <t>Հրազդան համայնքի Հարավային թաղամասի Սպանդարյան6, Երևանյան8,Մյասնիկյան 11շենքի, Կենտրոն թաղամասի թիվ 2 բնակելի շենքի հարակից տարածքների խաղահրապարակների կառուցում</t>
  </si>
  <si>
    <t>Հրազդան համայնքի թիվ 4  և 8 նախադպրոցական ուսումնական հաստատությունների շենքի և տանիքի  հիմնանորոգման  աշխատանքների իրականացում</t>
  </si>
  <si>
    <t>Քարաշամբ</t>
  </si>
  <si>
    <t>Քարաշամբ գյուղի  լուսավորության  ցանցի իրականացում</t>
  </si>
  <si>
    <t>Պռոշյան համայնքի նոր զարգացող փողոցների ջրամատակարարման ցանցի կառուցում</t>
  </si>
  <si>
    <t>Պռոշյան համայնքի կոյուղագծերի անցկացման աշխատանքներ</t>
  </si>
  <si>
    <t>Քասախ</t>
  </si>
  <si>
    <t>Քասախ համայնքի ոռոգման ցանցի  կառուցման աշխատանքներ</t>
  </si>
  <si>
    <t xml:space="preserve">     Նոր Հաճն</t>
  </si>
  <si>
    <t>Նոր Հաճն համայնքի Զ․Անդրանիկի փողոց 8/4 հողամաս հասցեում խաղահրապարակի կառուցում</t>
  </si>
  <si>
    <t xml:space="preserve">       Գետամեջ</t>
  </si>
  <si>
    <t>Գետամեջ համայնի  6-րդ փողոցի լուսավորության ցանցի կառուցում</t>
  </si>
  <si>
    <t>Վերին Պտղնի</t>
  </si>
  <si>
    <t xml:space="preserve">Ներհամայնքային ճանապարհներիասֆալտապատում           </t>
  </si>
  <si>
    <t xml:space="preserve">Պտղնի </t>
  </si>
  <si>
    <t>Պտղնի համայնքի 1-ին փողոցի նորոգում ասֆալտապատմամբ և 3-րդ փողոցի մասնակի ասֆալտապատման աշխատանքներ</t>
  </si>
  <si>
    <t xml:space="preserve">Նոր Գեղի </t>
  </si>
  <si>
    <t xml:space="preserve"> Ֆուտբոլային դաշտի վերակառուցում և  սպորտային կենտրոնի  կառուցում  </t>
  </si>
  <si>
    <t>Նոր Գեղի համայնքի համայնքային կենտրոնի կառուցում</t>
  </si>
  <si>
    <t>Նոր Գեղի համայնքի Ց.Ղազարյան փողոցի և Ֆ. Թևոսյան 56, Ուսանողական 68 և 70 շենքերի բակերի սալարկում, /2020թ հաստատված/</t>
  </si>
  <si>
    <t xml:space="preserve">Մրգաշեն </t>
  </si>
  <si>
    <t>Մրգաշեն համայնքի ջրահեռացման առուների հիմնանորոգում և նորերի կառուցում  /2020թ հաստատված/</t>
  </si>
  <si>
    <t>Մրգաշեն համայնքի 7-րդ փողոցի 2-րդ և 6-րդ բազմաբնակարան շենքերի տանիքների և մուտքերի վերանորոգում /2020թ հաստատված/</t>
  </si>
  <si>
    <t xml:space="preserve">Բալահովիտ </t>
  </si>
  <si>
    <t>Բալահովիտ համայնքի Նոր մանկապարտեզի շենքի կառուցում -/2020թ հաստատված/</t>
  </si>
  <si>
    <t xml:space="preserve">    Նոր Արտամետ </t>
  </si>
  <si>
    <t>Նոր Արտամետ համայնքի ներհամայնքային փողոցների ասֆալտապատում- /2020թ հաստատված/</t>
  </si>
  <si>
    <t>Նոր Գեղի համայնքի Ա. Խանջյան փողոցի կոյուղու արտաքին ցանցի կառուցում/2020թ/</t>
  </si>
  <si>
    <t>Նոր Գյուղ բնակավայրում մանկապարտեզի շենքի կառուցու մ /2020թ հաստատված/</t>
  </si>
  <si>
    <t>Քանաքեռավան</t>
  </si>
  <si>
    <t>Քանաքեռավան համայնքի գիշերային լուսավորության ցանցի ավելացում</t>
  </si>
  <si>
    <t>Մրգաշեն</t>
  </si>
  <si>
    <t>Մրգաշեն համայնքի համայնքի գլխավոր հատակագծի մշակում</t>
  </si>
  <si>
    <t>Լեռնանիստ համայնքի գլխավոր հատակագծի մշակում</t>
  </si>
  <si>
    <t>Քանաքեռավան համայնքի                         մանկապարտեզի կահավորում</t>
  </si>
  <si>
    <t>Մեղրաձոր</t>
  </si>
  <si>
    <t>Աղավնաձոր գյուղի մանկապարտեզի գույքի ձեռքբերում</t>
  </si>
  <si>
    <t>Քանաքեռավան համայնքի 9-րդ, 10-րդ փողոցների որոշ հատվածների ներփողոցայաին ջրագծերի և Արագիլ ԱՍԿթաղամասի կենտրոնական խմելու ջրատարի անցկացում</t>
  </si>
  <si>
    <t>Քանաքեռավան համայնքի ներհամայնքային ճանապարհների հիմնանորոգում</t>
  </si>
  <si>
    <t>Ծաղկաձորի նախադպրոցական ուսումնական հաստատություն  ՀՈԱԿ-ի
բակային տարածքի մանկական խաղահրապարակի համար կարուսելների
ձեռքբերում</t>
  </si>
  <si>
    <t>Մեղրաձոր համայնքի Աղավնաձոր գյուղի 1-ին  և 2րդ փողոցների հիմնանորոգում</t>
  </si>
  <si>
    <t>Մարմարիկ գյուղի 1-ին փողոցի հիմնանորոգում</t>
  </si>
  <si>
    <t>Մեղրաձոր գյուղի 3-րդ և 7-րդ փողոցների հիմնանորոգում</t>
  </si>
  <si>
    <t>Մեղրաձոր գյուղի 7-րդ և 11-րդ փողոցների հեղեղատարների կառուցում</t>
  </si>
  <si>
    <t>Փյունիկ գյուղի 1-ին փողոցի 4-րդ նրբանցքի հիմնանորոգում</t>
  </si>
  <si>
    <t>Արզնի</t>
  </si>
  <si>
    <t>Արզնի համայնքային կենտրոնի վերանորոգում</t>
  </si>
  <si>
    <t>Արզնի համայնքի ներհամայնքային փողոցների ասֆալտապատում</t>
  </si>
  <si>
    <t>Արզնի համայնքում մարզադաշտի կառուցում</t>
  </si>
  <si>
    <t>Արզնի համայնքի  լուսավորության ցանցի  իրականացում</t>
  </si>
  <si>
    <t>Ընդամենը Կոտայք</t>
  </si>
  <si>
    <t>Լոռի</t>
  </si>
  <si>
    <t>Գուգարք</t>
  </si>
  <si>
    <t>Գուգարք համայնքի թիվ 10 և 14 շենքերի տանիքների վերանորոգում</t>
  </si>
  <si>
    <t xml:space="preserve">Գուգարք  </t>
  </si>
  <si>
    <t>Գուգարք համայնքի փողոցներում գիշերային լուսավորության արդիականացում</t>
  </si>
  <si>
    <t>Արջուտ</t>
  </si>
  <si>
    <t>Արջուտ համայնքի կարիքների համար տեխնիկայի գնում</t>
  </si>
  <si>
    <t>Սարչապետ</t>
  </si>
  <si>
    <t>Սարչապետ համայնքի Ձորամուտ, Սարչապետ և Պետրովկա բնակավայրերում հանդիսությունների սրահների համար գույքի ձեռքբերում</t>
  </si>
  <si>
    <t xml:space="preserve">Դսեղ  </t>
  </si>
  <si>
    <t>Դսեղ համայնքի մանկապարտեզի ճանապարհի կառուցումը սալարկմամբ</t>
  </si>
  <si>
    <t>Սարչապետ համայնքի 2-րդ փողոցի սալարկում</t>
  </si>
  <si>
    <t>Շիրակամուտ</t>
  </si>
  <si>
    <t>Շիրակամուտ համայնքի թիվ 8, 23, 24, 25 փողոցների լուսավորության համակարգի կառուցում</t>
  </si>
  <si>
    <t>Ծաղկաբեր</t>
  </si>
  <si>
    <t>Ծաղկաբեր համայնքի 1-ին փողոցի 6-րդ փակուղու ճանապարհի կառուցում տուֆ քարով</t>
  </si>
  <si>
    <t>Ծաղկաբեր համայնքի մանկապարտեզի շենքի տանիքին ֆոտովոլտային կայանի տեղադրում</t>
  </si>
  <si>
    <t>Ծաղկաբեր համայնքի ոռոգման համակարգի կառուցում</t>
  </si>
  <si>
    <t>Կաթնաջուր</t>
  </si>
  <si>
    <t>Կաթնաջուր համայնքի վարելահողերի ոռոգման փակ համակարգի վերակառուցում</t>
  </si>
  <si>
    <t>Կաթնաջուր համայնքի 420 հա վարելահողի և 80 հա տնամերձ հողամասերի հակակարկտային համակարգի  ձեռքբերում</t>
  </si>
  <si>
    <t>Դսեղ</t>
  </si>
  <si>
    <t>Դսեղ համայնքում գյուղտեխնիկայի ձեռքբերում</t>
  </si>
  <si>
    <t xml:space="preserve">Լոռի Բերդ   </t>
  </si>
  <si>
    <t>Լոռի Բերդ համայնքի կարիքների համար գյուղգործիքների ձեռքբերում</t>
  </si>
  <si>
    <t>Լոռի Բերդ համայնքի բնակավայրերում հակակարկտայի կայանների տեղադրում</t>
  </si>
  <si>
    <t xml:space="preserve">Լեռնապատ  </t>
  </si>
  <si>
    <t>Լեռնապատ համայնքի Համայնքի դեպի դպրոց տանող ճանապարհի և 10-րդ փողոցի սալարկում</t>
  </si>
  <si>
    <t>Լեռնավան</t>
  </si>
  <si>
    <t>Լեռնավան համայնքի հուշարձան տանող ճանապարհի՝ 12-րդ փողոց 3-րդ փակուղի, 1-ին փողոց 4-րդ փակուղի փողոցների սալարկում տուֆ քարով</t>
  </si>
  <si>
    <t>Լեռնավան համայնքի 1-ին փողոցի ասֆալտապատում</t>
  </si>
  <si>
    <t>Լեռնավան համայնքի 13-րդ փողոցում գաբիոնե շարվածքով հենապատի կառուցում</t>
  </si>
  <si>
    <t>Արևաշող</t>
  </si>
  <si>
    <t>Արևաշող համայնքի կենտրոնական ճանապարհի 2-րդ հատվածի մի մասի հիմնանորոգում</t>
  </si>
  <si>
    <t>Գոգարան</t>
  </si>
  <si>
    <t>Գոգարան համայնքում փողոցային լուսավորության ցանցի կառուցում</t>
  </si>
  <si>
    <t>Շնող</t>
  </si>
  <si>
    <t>Շնող համայնքի փողոցների հիմնանորոգում</t>
  </si>
  <si>
    <t>Շնող համայնքի Քարկոփ բնակավայրի մանկապարտեզ-դպրոցի հիմնանորոգում</t>
  </si>
  <si>
    <t>Նոր Խաչակապ</t>
  </si>
  <si>
    <t>Նոր Խաչակապ համայնքի ոռոգման ցանցի վերանորոգում</t>
  </si>
  <si>
    <t>Շնող համայնքի Շնող բնակավայրի 12-րդ, 13-րդ, 14-րդ, 15-րդ փողոցների ջրաֆիկացում, ջրամբարի և պոմպակայանի կառուցում</t>
  </si>
  <si>
    <t>Շնող համայնքում գյուղատնտեսության աջակցություն՝  արդիական գյուղտեխնիկայի ձեռքբերման միջոցով</t>
  </si>
  <si>
    <t>Շահումյան</t>
  </si>
  <si>
    <t>Շահումյան համայնքի 1-ին և 2-րդ փողոցների մասնակի ասֆալտապատում</t>
  </si>
  <si>
    <t>Լուսաղբյուր</t>
  </si>
  <si>
    <t>Լուսաղբյուր համայնքի 5-րդ փողոցի և գերեզմանատուն տանող ճանապարհի սալարկում</t>
  </si>
  <si>
    <t>Լուսաղբյուր համայնքի խմելու ջրի ջրագծի վերակառուցում</t>
  </si>
  <si>
    <t>Լուսաղբյուր համայնքի ոռոգման համակարգի վերակառուցում</t>
  </si>
  <si>
    <t>Ստեփանավան</t>
  </si>
  <si>
    <t>Ստեփանավան քաղաքի Երիտասարդական փողոցի հիմնանորոգում</t>
  </si>
  <si>
    <t>Սարչապետ համայնքի Սարչապետ բնակավայրում ավտոպարկի կառուցում</t>
  </si>
  <si>
    <t>Ախթալա</t>
  </si>
  <si>
    <t>Ախթալա համայնքի Ախթալա բնակավայրի Աբովյան փողոցի թիվ 22 և 23, Շահումյան փողոցի թիվ 22 ԲԲՇ-ների տանիքների հիմնանորոգում</t>
  </si>
  <si>
    <t>Սարահարթ</t>
  </si>
  <si>
    <t>Սարահարթ համայնքի խմելու ջրի արտաքին ցանցի ընդլայնում</t>
  </si>
  <si>
    <t>Սարահարթ համայնքի եկեղեցուց դպրոց տանող ճանապարհի հիմնանորոգում</t>
  </si>
  <si>
    <t>Բազում</t>
  </si>
  <si>
    <t>Բազում համայնքի ներհամայնքային ճանապարհների սալարկում</t>
  </si>
  <si>
    <t>Մարգահովիտ</t>
  </si>
  <si>
    <t>Մարգահովիտ համայնքի փողոցների սալարկում տուֆապատման միջոցով</t>
  </si>
  <si>
    <t>Գեղասար</t>
  </si>
  <si>
    <t>Գեղասար համայնքի խմելու ջրի ներքին ցանցի և ջրամբարի վերանորոգում</t>
  </si>
  <si>
    <t>Թումանյան</t>
  </si>
  <si>
    <t>Թումանյան համայնքի Թումանյան քաղաքի փողոցների բարեկարգում</t>
  </si>
  <si>
    <t>Շենավան</t>
  </si>
  <si>
    <t xml:space="preserve">Շենավան համայնքում ոռոգման համակարգի վերանորոգում </t>
  </si>
  <si>
    <t xml:space="preserve">Ախթալա </t>
  </si>
  <si>
    <t>Ախթալա համայնքի Ճոճկան բնակավայրի ներհամայնքային ճանապարհների բարեկարգում տուֆով սալարկման միջոցով</t>
  </si>
  <si>
    <t>Գոգարան համայնքի կենտրոնական փողոցից դեպի գերեզմանատուն տանող ճանապարհի սալարկում տուֆապատման միջոցով կառուցում</t>
  </si>
  <si>
    <t>Քարաձոր</t>
  </si>
  <si>
    <t xml:space="preserve">Քարաձոր համայնքի կիսակառույց շենքի՝ ժամանցի կենտրոնի  վերանորոգում </t>
  </si>
  <si>
    <t>Վանաձոր</t>
  </si>
  <si>
    <t>Վանաձոր համայնքի Աղայան փողոցի հիմնանորոգում</t>
  </si>
  <si>
    <t>Լոռի Բերդ</t>
  </si>
  <si>
    <t>Լոռի Բերդ համայնքի Ագարակ բնակավայրի համայնքային կենտրոնի մարզադահլիճի վերանորոգում, հանդիսությունների սրահի հատակի սալիկապատում, տարածքի բարեկարգում</t>
  </si>
  <si>
    <t>Լոռի Բերդ համայնքի Բովաձոր բնակավայրի ներհամայնքային ճանապարհի կանոնավոր տուֆ քարով սալարկում</t>
  </si>
  <si>
    <t>Լոռի Բերդ համայնքի Ուռուտ բնակավայրի համայնքային կենտրոնի վերանորոգում, ամրացում, տարածքի բարեկարգում</t>
  </si>
  <si>
    <t>Լոռի Բերդ համայնքի Սվերդլով բնակավայրի ներհամայնքային ճանապարհի կանոնավոր ձևի տուֆ քարով սալարկում</t>
  </si>
  <si>
    <t>Լոռի Բերդ համայնքի Լոռի Բերդ բնակավայրի ներհամայնքային ճանապարհի կանոնավոր ձևի տուֆ քարով սալարկում</t>
  </si>
  <si>
    <t>Լոռի Բերդ համայնքի Հովնանաձոր բնակավայրի ներհամայնքային ճանապարհի կանոնավոր ձևի տուֆ քարով սալարկում</t>
  </si>
  <si>
    <t>Լոռի Բերդ համայնքի Կողես բնակավայրի  ճանապարհի կանոնավոր ձևի  տուֆ քարով սալարկում</t>
  </si>
  <si>
    <t xml:space="preserve">Ստեփանավան քաղաքի Ե․ Չարենց 179, Մեղապարտ8, Բաղրամյան 103, Բաղրամյան 172 ԲԲՇների տանիքների վերանորոգում </t>
  </si>
  <si>
    <t>Լեռնանցք</t>
  </si>
  <si>
    <t>Լեռնանցք համայնքի  կենտրոնական ճանապարհի ասֆալտապատում և  ջրահեռացման համակարգի կառուցում</t>
  </si>
  <si>
    <t>Դարպաս</t>
  </si>
  <si>
    <t xml:space="preserve">Դարպաս համայնքի ներհամայնքային ճանապարհների սալարկում </t>
  </si>
  <si>
    <t xml:space="preserve">Ախթալա  </t>
  </si>
  <si>
    <t>Ախթալա համայնքի Ախթալա և Ճոճկան բնակավայրերի ավտոկայանատեղիների կառուցում</t>
  </si>
  <si>
    <t xml:space="preserve">Լեռնանցք </t>
  </si>
  <si>
    <t>Լեռնանցք համայնքի խմելու ջրագծի վերակառուցում/4-րդ, 5-րդ, 6-րդ և 7-րդ փողոցներ/</t>
  </si>
  <si>
    <t>Տաշիր</t>
  </si>
  <si>
    <t>Տաշիր համայնքում գյուղտեխնիկայի ձեռքբերում</t>
  </si>
  <si>
    <t>Լոռի Բերդ համայնքի Յաղդան բնակավայրի համայնքային կենտրոնի վերանորոգում</t>
  </si>
  <si>
    <t>Լոռի Բերդ համայնքի Բովաձոր, Յաղդան, Կողես բնակավայրերի ջրամատակարարման ներքին ցանցի մասնակի նորոգում</t>
  </si>
  <si>
    <t>Լոռի Բերդ համայնքի Լեջան բնակավայրի համայնքային կենտրոնի մասնակի նորոգում</t>
  </si>
  <si>
    <t>Լուսաղբյուր համայնքի փողոցների գիշերային լուսավորության ցանցի ընդլայնում</t>
  </si>
  <si>
    <t>Ախթալա համայնքի ներհամայնքային ճանապարհների բարեկարգում մասնակի նորոգման, ասֆալտապատման միջոցով</t>
  </si>
  <si>
    <t>Լոռի Բերդ համայնքի բնակավայրերի կենտրոնների բարեկարգում</t>
  </si>
  <si>
    <t>Լոռի Բերդ համայնքի Լեջան և Սվերդլով բնակավայրերի ջրամատակարարման ներքին ցանցի վերանորոգում</t>
  </si>
  <si>
    <t>Լոռի Բերդ համայնքի բնակավայրերում գիշերային լուսավորության ցանցի ընդլայնում</t>
  </si>
  <si>
    <t>Օձուն</t>
  </si>
  <si>
    <t>Օձուն համայնքի Օձուն  բնակավայրի փողոցի նորոգում ասֆալտապատմամբ</t>
  </si>
  <si>
    <t>Օձուն համայնքի Այգեհատ բնակավայրի փողոցների նորոգում սալարկմամբ</t>
  </si>
  <si>
    <t>Օձուն համայնքի բնակավայրերում լուսավորության համակարգերի կառուցում</t>
  </si>
  <si>
    <t>Ղուրսալի</t>
  </si>
  <si>
    <t>Ղուրսալի համայնքում ոռոգման արտաքին ջրագծի կառուցում</t>
  </si>
  <si>
    <t>Ախթալա համայնքի Շամլուղ քաղաքի 1-ին փողոցի 7-րդ, 7-րդ փողոցի 1-ին, Ախթալա քաղաքի Աբովյան 19, Գնունի 1 և Օրջոնիկիձե 1 ԲԲՇ-ների էներգաարդյունավետության բարձրացում</t>
  </si>
  <si>
    <t xml:space="preserve">Լեռնանցք համայնքի ոռոգման համակարգի վերակառուցում </t>
  </si>
  <si>
    <t>Վանաձոր համայնքի Տարոն-4 թաղամասից նոր պանթեոն և թիվ2 գերեզմանատուն գնացող փողոցի հիմնանորոգում</t>
  </si>
  <si>
    <t>Վանաձոր համայնքի թիվ 8 մանկապարտեզի նոր մասնաշենքի կառուցում/1-ին փուլ/</t>
  </si>
  <si>
    <t>Հարթագյուղ</t>
  </si>
  <si>
    <t>Հարթագյուղ համայնքում տեղական նշանակություն ունեցող ոռոգման ջրի ջրամբարի կառուցում</t>
  </si>
  <si>
    <t xml:space="preserve">Վանաձոր  </t>
  </si>
  <si>
    <t>Վանաձոր համայնքի «Սայաթ Նովայի» անվան զբոսայգու վերակառուցում</t>
  </si>
  <si>
    <t>Գյուլագարակ</t>
  </si>
  <si>
    <t>Գյուլագարակ համայնքի  Գյուլագարակ, Գարգառ և Ամրակից բնակավայրերի փողոցների սալարկում</t>
  </si>
  <si>
    <t>Ախթալա համայնքի Ճոճկան բնակավայրի ոռոգման համակարգի կառուցում</t>
  </si>
  <si>
    <t>Մեծ Պարնի</t>
  </si>
  <si>
    <t>Մեծ Պարնի համայնքում գիշերային լուսավորության համակարգի կառուցում</t>
  </si>
  <si>
    <t>Մեծ Պարնի համայնքի մշակույթի տան տանիքի կառուցման, դռների և պատուհանների տեղադրման աշխատանքներ</t>
  </si>
  <si>
    <t>Ախթալա համայնքի Շամլուղ բնակավայրի զբոսայգու վերանորոգում</t>
  </si>
  <si>
    <t>Գյուլագարակ համայնքի Գյուլագարակ, Կուրթան և Հոբարձի բնակավայրերի ճանապարհների ասֆալտապատում</t>
  </si>
  <si>
    <t>Ջրաշեն համայնքի ճանապարհային էներգաարդյունավետ լուսավորության համակարգի կառուցում</t>
  </si>
  <si>
    <t>Սարամեջ</t>
  </si>
  <si>
    <t>Սարամեջ համայնքի խմելու ջրի ջրագծի վերակառուցում</t>
  </si>
  <si>
    <t>Սարամեջ համայնքի գիշերային լուսավորության ընդլայնում</t>
  </si>
  <si>
    <t>Գյուլագարակ համայնքի Գարգառ, Հոբարձի,Վարդաբլուր, Կուրթան բնակավայրերի լուսավորություն և   Գյուլագարակի համայնքապետարանի տանիքին 10կվտ ԱՖՎ կայանի տեղադրման աշխատանքներ</t>
  </si>
  <si>
    <t xml:space="preserve">Սարչապետ համայնքի Ձորամուտ բնակավայրի խանութի վերակառուցումը հանդիսությունների սրահի </t>
  </si>
  <si>
    <t xml:space="preserve">Սարչապետ համայնքի Սարչապետ բնակավայրի մանկապարտեզի մասնաշենքի վերակառուցումը հանդիսությունների սրահի </t>
  </si>
  <si>
    <t>Ալավերդի</t>
  </si>
  <si>
    <t>Ալավերդի համայնքի ԲԲՇ-ների տանիքների վերանորոգում</t>
  </si>
  <si>
    <t>Գուգարք համայնքի էներգետիկների 5-րդ փողոցի հիմնանորոգում, ասֆալտապատում</t>
  </si>
  <si>
    <t>Սարչապետ համայնքի Պրիվոլնոյե բնակավայրի վարչական շենքի վերակառուցումը մանկապարտեզի</t>
  </si>
  <si>
    <t xml:space="preserve">Սարամեջ  </t>
  </si>
  <si>
    <t>Տաշիր համայնքի Սարատովա և Կաթնառատ բնակավայրերի փողոցների նորոգում՝ սալարկմամբ</t>
  </si>
  <si>
    <t>Ախթալա համայնքի Մեծ Այրում բնակավայրի մանկապարտեզի վերանորոգում</t>
  </si>
  <si>
    <t>Տաշիր համայնքի փողոցների լուսավորության ցանցի ընդլայնում և արդիականացում՝ նոր էներգաարդյունավետ տեխնոլոգիաների միջոցով</t>
  </si>
  <si>
    <t xml:space="preserve">Ջրաշեն   </t>
  </si>
  <si>
    <t>JCB մակնիշի բեռնիչ էքսկավատոր մինչև 2.0 խմ․ ծավալ հզորության անիվավոր տեխնիկայի ձեռքբերում</t>
  </si>
  <si>
    <t>Ախթալա համայնքի Ախթալա, Ճոճկան, Շամլուղ, Նեղոց բնակավայրերում լուսավորության  համակարգերի կառուցում</t>
  </si>
  <si>
    <t>Ջրաշեն համայնքի փողոցների վերակառուցման աշխատանքներ /1-ին փողոցի 6-րդ, 7-րդ, 8-րդ նրբանցքների, 4-րդ և 7-րդ փողոցների տուֆ քարով սալապատման աշխատանքներ</t>
  </si>
  <si>
    <t>Օձուն համայնքի Օձուն բնակավայրում մարզաառողջարանային կենտրոնի կառուցում</t>
  </si>
  <si>
    <t>Ջրաշեն համայնքում 20 կվտ պիկ հզորության եռաֆազ, ֆոտոլարային արևային կայանի կառուցում</t>
  </si>
  <si>
    <t>Մեծավան</t>
  </si>
  <si>
    <t>Մեծավան համայնքի Մեծավան բնակավայրի փողոցների լուսավորության ցանցի նոր էներգաարդյունավետ տեխնոլոգիաների միջոցով արդիականացում</t>
  </si>
  <si>
    <t>Մեծավան համայնքի ներհամայնքային ճանապարհի ասֆալտապատում</t>
  </si>
  <si>
    <t>Մեծավան համայնքի Ձյունաշող բնակավայրի ջրագծի արտաքին ցանցի վերակառուցում/լրամշակում/ և Մեծավան բնակավայրի Վարդանանց փողոցի ջրագծի վերակառուցում</t>
  </si>
  <si>
    <t>Մեծավան բնակավայրի Գորկի Սևակ  փողոցի ջրահեռացման համակարգերի և սելավատարների կառուցում</t>
  </si>
  <si>
    <t>Մեծավան համայնքի Մեծավան բնակավայրում մշակույթի կենտրոնին կից տարածքում զբոսայգու հիմնում</t>
  </si>
  <si>
    <t xml:space="preserve">Տաշիր </t>
  </si>
  <si>
    <t>Տաշիր համայնքում աղբավայրի կոնսերվացման/փակման/ ծրագիր</t>
  </si>
  <si>
    <t xml:space="preserve">Տաշիր  </t>
  </si>
  <si>
    <t>Տաշիր համայնքի Լեռնահովիտ բնակավայրի խմելու ջրի ջրամբարի կառուցում</t>
  </si>
  <si>
    <t>Տաշիր համայնքի Դպրոցականների փողոց թիվ 20,  Գետափնյա փողոց թիվ 13, Վ․Սարգսյան փողոց թիվ 12, Անի բ/զ 12, Անի բ/զ 5, Անի բ/զ 4 բնակելի շենքերի ջերմամեկուսացում և մուտքերի հիմնանորոգում</t>
  </si>
  <si>
    <t>Ալավերդի համայնքի գյուղական բնակավայրերի ոռոգման և խմելու ջրամատակարարման ցանցերի վերանորոգում</t>
  </si>
  <si>
    <t>Ալավերդի համայնքի ճանապարհների կապիտալ վերանորոգում տուֆ քարով սալարկմամբ</t>
  </si>
  <si>
    <t xml:space="preserve">Վանաձոր </t>
  </si>
  <si>
    <t>ԸՆԴԱՄԵՆԸ ԼՈՌԻ</t>
  </si>
  <si>
    <t>Շիրակ</t>
  </si>
  <si>
    <t>Վարդաքար</t>
  </si>
  <si>
    <t>Վարդաքար համայնքի մշակույթի տան և հանդիսությունների սրահի գույքի ձեռքբերման և կահավորման աշխատանքներ</t>
  </si>
  <si>
    <t>Պեմզաշեն</t>
  </si>
  <si>
    <t>Պեմզաշեն համայնքի թվով 9 փողոցների արտաքին լուսավորության ցանցի ընդլայնում+</t>
  </si>
  <si>
    <t>Անի</t>
  </si>
  <si>
    <t>Անի համայնքում հակակարկտային կայանների ձեռքբերում</t>
  </si>
  <si>
    <t>Աշոցք</t>
  </si>
  <si>
    <t>Աշոցք համայնքում հակակարկտային կայանների ձեռքբերում</t>
  </si>
  <si>
    <t>Լեռնակերտ</t>
  </si>
  <si>
    <t>Լեռնակերտ համայնքի փողոցային լուսավորության ցանցի ընդլայնում</t>
  </si>
  <si>
    <t>Սարապատ</t>
  </si>
  <si>
    <t>Սարապատ համայնքի տեխնիկական վերազինում՝ ինքնաթափ բեռնատար ավտոմեքենայի ձեռքբերման միջոցով</t>
  </si>
  <si>
    <t>Ախուրյան</t>
  </si>
  <si>
    <t>Ախուրյան համայնքի համար հակակարկտային կայանների ձեռքբերում</t>
  </si>
  <si>
    <t>Գեղանիստ համայնքում հակակարկտային կայանների տեղադրում</t>
  </si>
  <si>
    <t>Գյումրի</t>
  </si>
  <si>
    <t>Միկրոավտոբուսների ձեռքբերում</t>
  </si>
  <si>
    <t xml:space="preserve">Արթիկ </t>
  </si>
  <si>
    <t>Արթիկ համայնքի կարիքների համար բազմաֆունկցիոնալ կոմունալ ճանապարհային մեքենայի ձեռքբերում</t>
  </si>
  <si>
    <t>Սպանդարյան</t>
  </si>
  <si>
    <t>Սպանդարյան համայնքի ոռոգման ներքին ցանցի համակարգի կառուցում</t>
  </si>
  <si>
    <t>Նոր կյանք</t>
  </si>
  <si>
    <t>Նոր Կյանք համայնքի ներհամայնքային փողոցների խճապատում խճավազային խառնուրդով և սալապատում տուֆ քարով</t>
  </si>
  <si>
    <t>Հոռոմ</t>
  </si>
  <si>
    <t>Հոռոմ համայնքի գիշերային ն լուսավորության բարելավում</t>
  </si>
  <si>
    <t>Ախուրյան համայնքի Արևիկ բնակավայրի թիվ 1 փողոցի մոտ 1.3կմ հատվածի և թիվ 8 փողոցի մոտ 0․2կմ հատվածի հիմնանորոգում և ասֆալտապատում</t>
  </si>
  <si>
    <t>Ազատան</t>
  </si>
  <si>
    <t>Ազատան համայնքի թիվ 11, 36 և 45 փողոցներիի էներգաարդյունավետ լուսավորության համակարգի կառուցում</t>
  </si>
  <si>
    <t>Մեղրաշեն</t>
  </si>
  <si>
    <t>Մեղրաշեն համայնքի հանդիսությունների սրահի շինության պարսպապատման և բարեկարգման աշխատանքներ</t>
  </si>
  <si>
    <t>Հոռոմ համայնքի 400 մետր ներհամայնքային ճանապարհի ասֆալտապատում</t>
  </si>
  <si>
    <t>Արթիկ</t>
  </si>
  <si>
    <t>Արթիկ համայնքի Պռոշյան փողոցի, Տուֆագործների 1-ին նրբանցքի և Գարեգին Նժդեհ 1-ին նրբանցքի հիմնանորոգման՝ ասֆալտապատման աշխատանքներ</t>
  </si>
  <si>
    <t>Առափի</t>
  </si>
  <si>
    <t>Առափի համայնքի թիվ 1 փողոցի 34 գծմ․, 4-րդ փողոցի 506 գծմ․ հատվածների ասֆալտապատում</t>
  </si>
  <si>
    <t>Արթիկ համայնքի Ղուկասյան փողոցի  տուֆ քարով սալիկապատում</t>
  </si>
  <si>
    <t xml:space="preserve">Արթիկ  2020-ի ծրագիր է </t>
  </si>
  <si>
    <t>Արթիկ համայնքի ներհամայնքային փողոցների գիշերային լուսավորության ցանցի կառուցում</t>
  </si>
  <si>
    <t xml:space="preserve">Արևշատ </t>
  </si>
  <si>
    <t>Արևշատ համայնքում 5-րդ փողոցի սալարկում տուֆ քարե շարվածքով</t>
  </si>
  <si>
    <t>Նահապետավան</t>
  </si>
  <si>
    <t>Նահապետավան համայնքի ներհամայնքային 1-ին փողոցի տուֆ քարով սալապատում</t>
  </si>
  <si>
    <t>Սարապատ համայնքում հակակարկտային կայանների ձեռքբերում</t>
  </si>
  <si>
    <t>Ազատան համայնքի կենտրոնական թիվ 1 փողոցի ասֆալտապատման աշխատանքներ</t>
  </si>
  <si>
    <t>Լեռնակերտ համայնքի մշակույթի տան հիմնանորոգում</t>
  </si>
  <si>
    <t>Փոքր Մանթաշ</t>
  </si>
  <si>
    <t>Փոքր Մանթաշ համայնքում ներհամայնքային ճանապարհների տուֆ քարով սալապատման աշխատանքներ</t>
  </si>
  <si>
    <t>Լուսակերտ</t>
  </si>
  <si>
    <t>Լուսակերտ համայնքի6-րդ և 7-րդ փողոցների հիմնանորոգում</t>
  </si>
  <si>
    <t>Գյումրի համայնքին պատկանող շենքերին, շինութուններին արևային համակարգի տեղադրում</t>
  </si>
  <si>
    <t>Գյումրի քաղաքի երկրորդային 8 փողոցների և 1 հրապարակի հիմնանորոգում</t>
  </si>
  <si>
    <t>Ախուրյան խոշորացված համայնքի Բասեն բնակավայրում խմելու ջրի ջրագծի անցկացում</t>
  </si>
  <si>
    <t xml:space="preserve">Մեծ Մանթաշ </t>
  </si>
  <si>
    <t>Մեծ Մանթաշ համայնքի 250մ ներհամայնքային ճանապարհի տուֆ քարով սալարկման աշխատանքներ</t>
  </si>
  <si>
    <t>Ախուրյան համայնքի կոմունալ ծառայությունների և ճանապարհների սպասարկումն իրականացնող տեխնիկական միջոցների կայանման, սպասարկման կենտրոնի կառուցում</t>
  </si>
  <si>
    <t>Աշոցք համայնքի Աշոցք և Մեծ Սեպասար բնակավայրերում փողոցների ասֆալտապատում</t>
  </si>
  <si>
    <t>Մեծ Մանթաշ</t>
  </si>
  <si>
    <t>Մեծ Մանթաշ համայնքի գիշերային լուսավորության ցանցի կառուցում և հին  մալուխների փոխարինում</t>
  </si>
  <si>
    <t>Սարալանջ</t>
  </si>
  <si>
    <t>Սարալանջ համայնքի մշակույթի տան վերանորոգում</t>
  </si>
  <si>
    <t xml:space="preserve">Մարմաշեն  </t>
  </si>
  <si>
    <t>Մարմաշեն համայնքի Շիրակ գյուղում 2 խմբասենյակով 46 երեխայի համար նախատեսված մանկապարտեզի  կառուցում</t>
  </si>
  <si>
    <t xml:space="preserve">Ախուրյան </t>
  </si>
  <si>
    <t>Ախուրյան համայնքի Ջրառատ բնակավայրում մանկապարտեզի կառուցում</t>
  </si>
  <si>
    <t>Ամասիա</t>
  </si>
  <si>
    <t>Ամասիա համայնքի Ամասիա բնակավայրի ճանապարհների ասֆալտապատման աշխատանքներ</t>
  </si>
  <si>
    <t>Մարմաշեն համայնքի Վահրամաբերդ բնակավայրի մանկապարտեզի կառուցում</t>
  </si>
  <si>
    <t>Անուշավան</t>
  </si>
  <si>
    <t>Անուշավան համայնքի 9-րդ և 54-րդ փողոցների սալապատում և խճապատում</t>
  </si>
  <si>
    <t>Փանիկ</t>
  </si>
  <si>
    <t>Փանիկ համայնքի մշակույթի տան հիմնանորոգում</t>
  </si>
  <si>
    <t>Երազգավորս</t>
  </si>
  <si>
    <t>Երազգավորս համայնքի թիվ 8-րդ փողոցի արտաքին լուսավորության ցանցի անցկացում և արևային ֆոտովոլտային կայանի տեղադրում</t>
  </si>
  <si>
    <t xml:space="preserve">Մեծ Մանթաշ  </t>
  </si>
  <si>
    <t xml:space="preserve">Հառիճ  </t>
  </si>
  <si>
    <t>Հառիճ համայնքի 7-րդ փողոցի հիմնանորոգում</t>
  </si>
  <si>
    <t>Արփի</t>
  </si>
  <si>
    <t>Արփի համայնքի Աղվորիկ, Բերդաշեն, Զարիշատ, Զորակերտ  գյուղական համայնքների ջրագծի կառուցում</t>
  </si>
  <si>
    <t xml:space="preserve">Մարմաշեն </t>
  </si>
  <si>
    <t>Մարմաշեն համայնքի Հացիկ բնակավայրի մանկապարտեզի շենքի վերակառուցում՝ II փուլ</t>
  </si>
  <si>
    <t>Աշոցք համայնքի Կարմրավան և Զույգաղբյուր բնակավայրերի համայնքային կենտրոնների վերանորոգում</t>
  </si>
  <si>
    <t>Աշոցք համայնքի Մեծ Սեպասար, Թավշուտ, Սիզավետ բնակավայրերում համայնքային սեփականություն հանդիսացող 1500մ խմելու ջրի ջրագծերի վերանորոգում</t>
  </si>
  <si>
    <t xml:space="preserve">Բայանդուր </t>
  </si>
  <si>
    <t>Բայանդուր համայնքի կենտրոնական մուտքի թիվ 8-րդ փողոցի ասֆալտապատում</t>
  </si>
  <si>
    <t xml:space="preserve">Բայանդուր  </t>
  </si>
  <si>
    <t>Բայանդուր համայնքում արևային ֆոտովոլտային կայանի տեղադրում</t>
  </si>
  <si>
    <t>Մարմաշեն համայնքի Ջաջուռավան բնակավայրի մանկապարտեզի շենքի վերակառուցում</t>
  </si>
  <si>
    <t>Ախուրյան համայնքի Ախուրյան բնակավայրի Ջրաշինարարների բանավան 6-րդ փողոցի տուֆ քարով սալապատում</t>
  </si>
  <si>
    <t>Գեղանիստ համայնքի խմելու ջրի ներքին ցանցի ընդլայնում և վերանորոգում</t>
  </si>
  <si>
    <t xml:space="preserve">Սարատակ </t>
  </si>
  <si>
    <t>Սարատակ համայնքի 5-րդ փողոցի հիմնանորոգում</t>
  </si>
  <si>
    <t>Մարմաշեն համայնքի Լեռնուտ բնակավայրի մանկապարտեզի շենքի վերակառուցում՝ II փուլ</t>
  </si>
  <si>
    <t>Գեղանիստ համայնքի համայնքապետարանի վարչական շենքի հիմնանորոգում</t>
  </si>
  <si>
    <t>Ախուրյան համայնքի Ախուրյան բնակավայրի Ջրաշինարարներ փողոցի թիվ  11, Գյումրի խճուղու թիվ 72 ԲԲՇ-ների, Հանրակացարանային շինության տանիքների վերանորոգում</t>
  </si>
  <si>
    <t xml:space="preserve">Անի </t>
  </si>
  <si>
    <t xml:space="preserve">Անի համայնքի Ձորակապ գյուղի թիվ1 , Մարալիկ քաղաքի Հր․ Շահինյանի 6-րդ նրբ․, Սառնաղբյուր գյուղի 10-րդ փողոցի դեպի Հոգեվանք /Կարմիր վանք/ փողոցների հիմնանորոգում                       </t>
  </si>
  <si>
    <t xml:space="preserve">Աշոցք  </t>
  </si>
  <si>
    <t>Աշոցք համայնքի Սարագյուղ, Բավրա և Ղազանչի բնակավայրերում բնական գազի ներքին ցանցի կառուցում</t>
  </si>
  <si>
    <t xml:space="preserve">Արփի </t>
  </si>
  <si>
    <t>Արփի համայնքի Աղվորիկ, Արդենիս և Զարիշատ  բնակավայրերի համայնքային կենտրոնների նորոգում</t>
  </si>
  <si>
    <t xml:space="preserve">Ղարիբջանյան  </t>
  </si>
  <si>
    <t>Ղարիբջանյան համայնքի մշակույթի տան տանիքի /չվերակառուցված հատվածամասի/ վերակառուցում</t>
  </si>
  <si>
    <t>ԸՆԴԱՄԵՆԸ ՇԻՐԱԿ</t>
  </si>
  <si>
    <t>Վայոց ձոր</t>
  </si>
  <si>
    <t>Ջերմուկ</t>
  </si>
  <si>
    <t>Ջերմուկ քաղաքում ճոպանուղու շինությունների հիմնանորոգում և նորերի կառուցում</t>
  </si>
  <si>
    <t>Կարմրաշեն գյուղական բնակավայրում լուսավորության ցանցի կառուցում</t>
  </si>
  <si>
    <t>Գլաձոր</t>
  </si>
  <si>
    <t>Գլաձոր համայնքի  Գետափ բնակավայրի ներհամայնքային ճանապարհի ասֆալտապատում/մինչև հին գերեզմաններ/</t>
  </si>
  <si>
    <t xml:space="preserve"> Գլաձոր համայնքի 11-րդ փողոց, թիվ 9 հասցեում գոյություն ունեցող   մշակույթի տան վերահատակագծում և կցակառույցի իրականացում՝   </t>
  </si>
  <si>
    <t>Եղեգնաձոր</t>
  </si>
  <si>
    <t>Եղեգնաձոր համայնքի Չարենցի /Ավագյան փողոցից մինչև Թամանցիներ փողոցի խաչմերուկ  և Թամանցիների /Թամանցիներից մինչև Թամանցիներ-Բաղդասարյան փողոցների խաչմերուկ/փողոցների նորոգում  2020</t>
  </si>
  <si>
    <t>Եղեգնաձոր համայնքի Սևակի 1.3.5 և Միկոյանի 10.11.12 բազմաբնակարան բնակելի շենքերով  պարփակված բակերի բարեկարգում  2020</t>
  </si>
  <si>
    <t>Եղեգնաձոր համայնքի Ալավերդյան փողոցի և Կամո փողոցի/Երևանյան խճուղուց մինչև Անդրանիկի փողոց/ նորոգում</t>
  </si>
  <si>
    <t>Եղեգնաձոր համայնքի աղբատար մեքենայի  ձեռքբերում</t>
  </si>
  <si>
    <t>Եղեգնաձոր համայնքի հրապարակի նորոգում</t>
  </si>
  <si>
    <t>Զառիթափ</t>
  </si>
  <si>
    <t>Զառիթափ համայնքի կարիքների համար արևային ֆոտովոտային կայանի կառուցում</t>
  </si>
  <si>
    <t>Մալիշկա</t>
  </si>
  <si>
    <t>Մալիշկա համայնքի ներհամայնքային փողոցների մասնակի ասֆալտապատում/0.5կմ/ 2020</t>
  </si>
  <si>
    <t xml:space="preserve">Մալիշկա համայնքի ներհամայնքային փողոցների մասնակի ասֆալտապատում, Մալիշկա համայնքի 20-րդ փողոց 24հասցեից մինչև 26-րդ փող տ. հասցե </t>
  </si>
  <si>
    <t xml:space="preserve">Մալիշկա </t>
  </si>
  <si>
    <t>Մալիշկա համայնքի գյուղապետարանի տանիքի վրա 6.225 ԿՎՏ դրվածքային հզորությամբ արևային ՖՎ կայանի և Մալիշկա համայնքի մշակույթի տան տանիքի վրա 29.05ԿՎՏ դրվածքային հզորությամբ արևային ՖՎ կայանի կառուցում</t>
  </si>
  <si>
    <t xml:space="preserve">Եղեգիս </t>
  </si>
  <si>
    <t>Եղեգիս համայնքի արտաքին էլեկտրալուսավորության իրականացում</t>
  </si>
  <si>
    <t>Եղեգիս համայնքի բնակավայրերի  խմելու ջրի արտաքին ցանցի վերանորոգում</t>
  </si>
  <si>
    <t>Եղեգնաձոր համայնքի Ալավերդյան ,Անդրանիկի փ և Արսենյան փողոցների  լուսավորության ցանցի կառուցում</t>
  </si>
  <si>
    <t>Եղեգնաձոր համայնքի Միկոյան 22 բազմաբնակարան բնակելի շենքի տանիքի հիմնանորոգում</t>
  </si>
  <si>
    <t>Մալիշկա համայնքի ներհամայնքային փողոցների (կենտրոնական փողոց տուն 74 հասցեից մինչև կենտրոնական և նրբանցք և 8-րդ փողոց տուն 1 հասցեից մինչև 25փողոց տուն 13 հասցե) փողոցային լուսավորության ցանցի կառուցում</t>
  </si>
  <si>
    <t>Մալիշկա համայնքի ոռոգման ջրագծի ներքին ցանցի վերանորոգում</t>
  </si>
  <si>
    <t>Վայք</t>
  </si>
  <si>
    <t>Վայք համայնքի Ազատեկ և Արին բնակավայրերի փողոցների արտաքին  լուսավորության մասնակի կառուցման շինարարական աշխատանքներ/Արին/</t>
  </si>
  <si>
    <t>Վայք համայնքի Ազատեկ և Արին բնակավայրերի փողոցների արտաքին  լուսավորության մասնակի կառուցման շինարարական աշխատանքներ/Ազատեկ/</t>
  </si>
  <si>
    <t xml:space="preserve">Վայք քաղաքի Մայիսյան և Շինարարների փողոցի հատված կմ0+00-կմ0+112 մասնակի վերանորոգում </t>
  </si>
  <si>
    <t>Վայք քաղաքի ներհամայնքային  Շինարարների փողոց հատվա կմ 0+112-կմ0+403 մասնակի վերաբորոգում</t>
  </si>
  <si>
    <t>Եղեգիս</t>
  </si>
  <si>
    <t>Եղեգիս համայնքի Աղնջաձոր, Քարագլուխ,Թառութումբ,Շատին, Հորս,Վարդահովիտ և Սալլի բնակավայրերի ոռոգման խողովակաշարի կառուցում</t>
  </si>
  <si>
    <t>Ջերմուկ քաղաքի  գերեզմանատանը արցախյան պատերազմներում զոհված մարտիկների հուշահամալիրի կառուցում</t>
  </si>
  <si>
    <t xml:space="preserve">Եղեգնաձոր համայնքի Միկոյան փողոցի 130մ,Նարեկացի փողոցի 80մ,Շահումյան փողոցի 120մ,Վ Գևորգյան փողոցի 210մ մայթերի,  Մոմիկի և Նարեկացի փողոցների խաչմերուկի 60մ ասֆալտապատումև </t>
  </si>
  <si>
    <t>Եղեգնաձոր համայնքի Բաղրամյան, Կոմիտաս փողոցի Լևոնյան և Աթարբեկյան փողոցների ասֆալտապատում</t>
  </si>
  <si>
    <t>Արենի</t>
  </si>
  <si>
    <t>Արենի համայնքի Ռինդ բնակավայրում ֆուտբոլի դաշտի կառուցում</t>
  </si>
  <si>
    <t>Արենի համայնքի Արենի բնակավայրում «Շեղ առու»/Դոլայի առու/ կոչվող ոռոգման գծի  1.4կմ երկարությամբ կիսախողովակների հատվածում պոլիէլիլենային D=315մմ խողովակներով ջրագծի կառուցում , Ելփին բնակավայրում «Տանձիկի առու»ոռոգման ջրատարի արտաքին ցանցի,Ելփին բնակավայրի ոռոգման համակարգի վերանորոգում,Խաչիկ բնակավայրում հիվանդանոցի թաղամասումոռոգման ջրագծի կառուցում,Չիվա բնակավայրում  «Քարուտ» կոչվող տարածքում ոռոգման ջրագծի  կառուցում</t>
  </si>
  <si>
    <t>ՀՀ Վայոց Ձորի Արենի համայնքի Աղավնաձոր բնակավայրում  1000 գծմ ճանապարհի ասֆալտապատում</t>
  </si>
  <si>
    <t>Արենի համայնքի  Աղավնաձոր բնակավայրի  գազատարերի ներքին ցանցի կառուցում</t>
  </si>
  <si>
    <t>Արենի համայնքի Չիվա բնակավայրում մշակույթի տան 66 մ ընդհանուր երկարությամբ,4.4 մ միջին բարձրությամբ հենապատի վերակառուցում և շուրջ 70գմերկարությամբ մետաղյա բազրիքի տեղադրում</t>
  </si>
  <si>
    <t>Արենի համայնքի Ռինդ բնակավայրում  լուսավորության ցանցի կառուցում</t>
  </si>
  <si>
    <t>Արենի համայնքի Արենի բնակավայրում Սուրբ Հովհաննես աղբյուրի  4 կապտաժների և ջրհավաք ավազանի կառուցում, Չիվա բնակավայրի խմելու ջրագծերի վերակառուցում  , Խաչիկ բնակավայրում «Քառասուն աղբյուրներ» տարածքում խմելու ջրի 2 կապտաժների կառուցում և 3 կապտաժների մասնակի նորոգում</t>
  </si>
  <si>
    <t>Զառիթափ համայնքի համար գյուղատնտեսական տեխնիկայի և գյուղատնտեսական գործիքների ձեռք բերում</t>
  </si>
  <si>
    <t>Ընդամենը Վայոց ձոր</t>
  </si>
  <si>
    <t>Սյունիք</t>
  </si>
  <si>
    <t>  Սիսիան</t>
  </si>
  <si>
    <t xml:space="preserve">·         Սիսիան համայնքի «Սիսիան քաղաքի Սիսական 13, Ն.Ադոնցի 6, Սիսիական 34, Չարենցի 2, Չարենցի 4, Չարենցի 6, Չարենցի 8, Խանջյան 1, Խանջյան 3, Խանջյան 5, Խանջյան 7 և Որոտան 7 բազմաբնակարան շենքերի տանիքների վերանորոգում </t>
  </si>
  <si>
    <t xml:space="preserve"> Կապան</t>
  </si>
  <si>
    <t>ՀՀ Սյունիքի մարզի Կապան համայնքի հասարակական շենքերի նորոգում՝ Ծավ բնակավայրի վարչական շենքի /նախկինում գյուղապետարանի/ վերանորոգում, Վերին Խոտանան գյուղում հանդիսությունների սրահի /կենցաղի տան/ վերանորոգում, Չափնի գյուղում հանդիսությունների սրահի /կենցաղի տան/ վերանորոգում, Շիկահող բնակավայրի ակումբի շենքի տանիքի վերանորոգում, Դավիթ Բեկ գյուղի մշակույթի տան շենքի վերականգնում, Վարդավանք գյուղի ակումբի շենքի վերանորոգում, Արծվանիկ բնակավայրի բուժկետի վերանորոգում, Թիվ 3 երաժշտական դպրոց ՀՈԱԿ-ի ջեռուցման համակարգի կառուցում, Մարմնամարզության մանկապատանեկան մարզադպրոց ՀՈԱԿ-ի շենքի վերանորոգում</t>
  </si>
  <si>
    <t>Կապան համայնքի Սևաքար գյուղի ջրամատակարարման համակարգի վերակառուցում,  Վարդավանք գյուղի ջրամատակարարման համակարգի վերակառուցում և Չափնի գյուղի ջրամատակարարման համակարգի վերակառուցում</t>
  </si>
  <si>
    <t>·         Կապան համայնքի «(Կապան և Գեղանուշ բնակավայրեր) ներհամայնքային ճանապարհների, փողոցների, մայթերի և բակերի հիմնանորոգում»,</t>
  </si>
  <si>
    <t>·         Կապան համայնքի «Աճանան բնակավայրի ոռոգման համակարգի վերակառուցում»,</t>
  </si>
  <si>
    <t>Կապան համայնքի «Կապան քաղաքի բազմաբնակարան բնակելի շենքերի 12 նկուղային և կիսանկուղային հարկերի նորոգում  ու Կապան քաղաքի բազմաբնակարան բնակելի շենքերի 16 հարթ և 9 լանջավոր տանիքների վերանորոգում</t>
  </si>
  <si>
    <t xml:space="preserve"> Քաջարան</t>
  </si>
  <si>
    <t>·         Քաջարան համայնքի «Բնակավայրերի փողոցների և ներհամայնքային ճանապարհների հիմնանորոգում/բարեկարգում»,</t>
  </si>
  <si>
    <t>Քաջարան</t>
  </si>
  <si>
    <t>Քաջարան համայնքի բազմաբնակարան շենքերի էներգաարդյունավետության բարձրացում</t>
  </si>
  <si>
    <t>Մեղրի</t>
  </si>
  <si>
    <t>·         Մեղրի համայնքի «Խաղահրապարակի հիմնում և կասկադի կապիտալ վերանորոգում Մեղրի քաղաքում»,</t>
  </si>
  <si>
    <t>·         Մեղրի համայնքի «Մեղրի քաղաքի բազմահարկ շենքերի վերելակների արդիականացում»:</t>
  </si>
  <si>
    <t>Ագարակ քաղաքի ներհամայնքային փողոցների ասֆալտապատում</t>
  </si>
  <si>
    <t>Տեղ</t>
  </si>
  <si>
    <t>         Տեղ համայնքի «Խոզնավար և Խնածախ բնակավայրերի ոռոգման ներքին ցանցի կառուցում և վերանորոգում»:</t>
  </si>
  <si>
    <t xml:space="preserve"> Տաթև</t>
  </si>
  <si>
    <t>·         Տաթև համայնքի «Շինուհայր բնակավայրի 23փող  ՆՈՒՀ-ի շենքի մի հատվածի  վերանորոգում»,</t>
  </si>
  <si>
    <t>Գորայք</t>
  </si>
  <si>
    <t>·         Գորայք համայնքի «Մեքենատրակտորային պարկի համալրում»,</t>
  </si>
  <si>
    <t>  Գորայք համայնքի «Սառնակունք բնակավայրի կոյուղագծերի և սեպտիկ հորի կառուցում»,</t>
  </si>
  <si>
    <t>     Գորայք համայնքի «Սառնակունք բնակավայրի «Սալով», «Կոստոյի» աղբյուրների ջրհավաք ավազանների հիմնանորոգում, «Սալով» աղբյուրի ջրագծի մասնակի վերանորոգում,  ներբնակավայրային խմելու ջրի ջրագծի մասնակի հիմնանորոգում</t>
  </si>
  <si>
    <t>·         Գորայք համայնքի «Գորայք բնակավայրի «Ծաղկունք» «Սպիտակ տուն» ջրաղբյուրների ջրհավաք ավազանների վերանորոգում, ՕԿՋ N1-ի քլորակայանի կառուցում, բնակավայրը սնող խմելու ջրի ջրագծի մասնակի վերանորոգում»,</t>
  </si>
  <si>
    <t xml:space="preserve"> Գորիս</t>
  </si>
  <si>
    <t>·         Գորիս համայնքի «Գորիսի-Վերիշեն- Ակներ ավտոճանապարհի 1379 մ. Հատվածի ասֆալտապատման աշխատանքներ</t>
  </si>
  <si>
    <t>·         Գորիս համայնքի Արտաշեսյան փողոցի 960 մ հատվածի  ասֆալտապատման աշխատանքներ</t>
  </si>
  <si>
    <t>·         Սիսիան համայնքի «Նար-Դոս փողոցի, Նար-Դոս – Գ.Նժդեհ ճանապարհահատվածի, Խանջյան փողոցի վերջնամասի, Րաֆֆու փողոցի մի հատվածի, Ն.Ադոնցի փակուղու, Ա.Մանուկյան փողոցի մայթերի և վաքերի, Գայի 3, 4, Խանջյան 1ա, 3ա, Հ.Ազոյան 2, 2ա, 4, 6, 8, 10 բազմաբնակարան շենքերի հարակից փողոցների, Որոտան 1, 3, 5, 7, Որոտան 2, 4, 6, 8 բազմաբնակարան շենքերի հետնամասի, Բռնակոթ բնակավայրի Վ.Ոսկանյան փողոցից դպրոց տանող ճանապարհահատվածի հիմնանորոգում»,</t>
  </si>
  <si>
    <t>Գորիս համայնքի «Մաշտոցի փողոցի 230մ հատվածի և Դիտակետի ճեմուղու 450մ հատվածի ասֆալտապատում»</t>
  </si>
  <si>
    <t>ԸՆԴԱՄԵՆԸ Սյունիք</t>
  </si>
  <si>
    <t>Տավուշ</t>
  </si>
  <si>
    <t>Իջևան</t>
  </si>
  <si>
    <t>Իջևան համայնքի ԲԲՇ-ների բակերի հիմնանորոգում</t>
  </si>
  <si>
    <t xml:space="preserve">Դիլիջան </t>
  </si>
  <si>
    <t>Դիլիջան համայնքի Կալինինի փող․4-րդ նրբ․ թիվ 14 հասցեից մինչև Սարալանջի փող․ 9-րդ նրբ․թիվ14 հասցե ընկած ճանապարհահատվածի հիմնանորոգում</t>
  </si>
  <si>
    <t>Դիլիջան համայնքի թվով 11 ԲԲՇ-ների վերանորոգում և էներգաարդյունավետ արդիականացում</t>
  </si>
  <si>
    <t xml:space="preserve">Բերդ                      </t>
  </si>
  <si>
    <t xml:space="preserve"> ԲԲՇ-ի ընդհանուր օգտագործման տարածքների վերանորոգում էներգաարդյունավետության արդիականացում</t>
  </si>
  <si>
    <t xml:space="preserve">Նոյեմբերյան   </t>
  </si>
  <si>
    <t>Նոյեմբերյան համայնքի Նոյեմբերյան բնակավայրի Տերյան փողոցի մի հատվածի հիմնանորոգում և Բերդավան բնակավայրի 4-րդ փողոցի  ասֆալտապատում</t>
  </si>
  <si>
    <t>Նոյեմբերյան համայնքի Նոյեմբերյան քաղաքի Տիեզերագնացների փողոցի մի հատվածի հիմնանորոգում, Կոթի գյուղի 24-րդ փողոցի մի հատված հիմանորոգում և Բաղանիս գյուղի 17-րդ փողոցի մի հատվածի հիմնանորոգում</t>
  </si>
  <si>
    <t>Գանձաքար</t>
  </si>
  <si>
    <t>Գանձաքար համայնքի ջրամատակարարման համակարգի անհատական միցումներում ջրաչափական հանգույցների կառուցում</t>
  </si>
  <si>
    <t xml:space="preserve">Սևքար  </t>
  </si>
  <si>
    <t>Սևքար համայնքի գյուղամիջյան ճանապարհի և մայթերի սալարկում</t>
  </si>
  <si>
    <t xml:space="preserve">Բերքաբեր   </t>
  </si>
  <si>
    <t>Բերքաբեր համայնքի 120 հա հողերի ոռոգման համակարգի կառուցման շինարարական աշխատանքներ</t>
  </si>
  <si>
    <t>Բերդ</t>
  </si>
  <si>
    <t>Բերդ համայնքի Արծվաբերդ , Վ.Ծաղկավան, Տավուշ, Վարագավան և Նորաշեն բնակավայրերի խմելու ջրի ներքին ցանցի հինմնովին վերանորոգում</t>
  </si>
  <si>
    <t>Բերդ համայնքի Բերդ, Վարագավան, Վ.Ծաղկավան, Չինչին,Տավուշ, Նավուր, Արծվաբերդ, Չինարի ,Չորաթան, Նորաշեն և Վ.Կ.Աղբյուր բնակավայրերի գիշերային լուսավորության համակարգի կառուցում</t>
  </si>
  <si>
    <t>Բերդ համայնքի Բերդ և Արծվաբերդ բնակավայրերում ներհամայնքային ճանապարհների հիմնովին վերանորոգում և սալիկապատում</t>
  </si>
  <si>
    <t xml:space="preserve">Ակնաղբյուր  </t>
  </si>
  <si>
    <t>Ակնաղբյուր համայնքի ոռոգման համակարգի արդիականացում և ոռոգման ջրագծի կառուցում</t>
  </si>
  <si>
    <t xml:space="preserve">Ազատամուտ </t>
  </si>
  <si>
    <t>Ազատամուտ համայնքի 1-ին փողոցի 82մ և Աղբալյան փողոցի 390մ  հատվածների հիմնանորոգում</t>
  </si>
  <si>
    <t xml:space="preserve">Ազատամուտ   </t>
  </si>
  <si>
    <t>Ազատամուտ համայնքում թվով 5 ԲԲՇ-ների տանիքների հիմնանորոգում</t>
  </si>
  <si>
    <t xml:space="preserve">Այրում </t>
  </si>
  <si>
    <t>ԸՆԴԱՄԵՆԸ ՏԱՎՈՒՇ</t>
  </si>
  <si>
    <t xml:space="preserve">ԸՆԴԱՄԵՆԸ </t>
  </si>
  <si>
    <t xml:space="preserve"> Մասիս քաղաքում  մանկապատեզի կառուցում</t>
  </si>
  <si>
    <t xml:space="preserve">Ներքին Բազմաբերդ համայնքի 5134մ երկարությամբ փողոցների արտաքին լուսավորության իրականացում  2020 </t>
  </si>
  <si>
    <t xml:space="preserve">Ներքին Բազմաբերդ  </t>
  </si>
  <si>
    <t>ՀՀ պետական բյուջեի համաֆինանսավորումը</t>
  </si>
  <si>
    <r>
      <t>Վարսեր</t>
    </r>
    <r>
      <rPr>
        <sz val="9"/>
        <color rgb="FF000000"/>
        <rFont val="GHEA Grapalat"/>
        <family val="3"/>
      </rPr>
      <t xml:space="preserve"> համայնքի ճանապարհների վերանորոգման աշխատանքներ</t>
    </r>
  </si>
  <si>
    <r>
      <t>Վանաձոր համայնքի</t>
    </r>
    <r>
      <rPr>
        <sz val="9"/>
        <color rgb="FF000000"/>
        <rFont val="GHEA Grapalat"/>
        <family val="3"/>
      </rPr>
      <t xml:space="preserve"> Կ.Դեմիրճյան փ. թիվ 6, թիվ 8, թիվ 11,  թիվ 19,  Մոսկովյան փ. թիվ 14, Նժդեհի փ. թիվ 6,  Տիգրան Մեծի պ. թիվ 77, Թումանյան փ. թիվ 6, Վարդանանց փ. թիվ 23, թիվ 49 շենքերի տանիքների ջերմամեկուսացման և հիմնանորոգման աշխատանքներ</t>
    </r>
  </si>
  <si>
    <r>
      <t>Այրում  համայնքի</t>
    </r>
    <r>
      <rPr>
        <sz val="9"/>
        <color rgb="FF000000"/>
        <rFont val="GHEA Grapalat"/>
        <family val="3"/>
      </rPr>
      <t xml:space="preserve"> Այրում, Բագրատաշեն,  Հաղթանակ բնակավայրերի ներհամայնքային ճանապարհների հիմնանորոգում և Պտղավան բնակավայրի երկրորդ փողոցի ճանապարհի կառուցում</t>
    </r>
  </si>
  <si>
    <t>ՀՀ  վարչապետի 2019 թվականի մարտի 19-ի թիվ 278-Ա որոշմամբ ստեղծված  հանձնաժողովի կողմից 2021 թ․ հավանության արժանացած սուբվենցիայի ծրագրային հայտերի ցանկ</t>
  </si>
  <si>
    <t>Համայնք</t>
  </si>
  <si>
    <t>Ծրագրի անվանումը</t>
  </si>
  <si>
    <t>Ծրագրի ընդհանուր արժեքը</t>
  </si>
  <si>
    <t>Համայնքի մասնակցությունը</t>
  </si>
  <si>
    <t>Այլ ներդրող</t>
  </si>
  <si>
    <t>Մարզ</t>
  </si>
  <si>
    <t>գումարը, դրամ</t>
  </si>
  <si>
    <t>Արագածավան համայնքի Արագածավան և Արտենի բնակավայրերի գազաֆիկացում</t>
  </si>
  <si>
    <t>Ոսկեվազ համայնքի 14-րդ փողոց, 3-րդ փող․ 1-ին և 2-րդ նրբ, 1-ին փող․ 3-րդ նրբ․, 7-րդ փող․ 1-ին նրբ․, 6-րդ փող․ 1-ին փակուղի, Արագածի փող․ 11-րդ նրբ․, Շիրազ և Արարատյան փողոցների, Մաշտոցի փող․ 3-րդ փակուղու, 4-րդ փողոցի գազաֆիկացում</t>
  </si>
  <si>
    <t>Բյուրական համայնքի փողոցների գազաֆիկացում</t>
  </si>
  <si>
    <t>Օհանավան համայնքի փողոցների գազաֆիկացման աշխատանքներ</t>
  </si>
  <si>
    <t>Իրինդ համայնքի 1-ին, 5-րդ, 6-րդ, 7-րդ, 8-րդ, 9-րդ, 15-րդ, 18-րդ, 22-րդ, 23-րդ, 24-րդ փողոցների և 6-րդ փողոցի 1-ին փակուղու գազաֆիկացման աշխատանքներ</t>
  </si>
  <si>
    <t>Ծաղկահովիտ համայնքի Նորաշեն, Գեղադիր, Հնաբերդ, Գեղաձոր, Բերքառատ բնակավայրերի գազաֆիկացման աշխատանքներ</t>
  </si>
  <si>
    <t>Արագածավան համայնքի Արագածավան բնակավայրի «Մանկական երաժշտական դպրոց» ՀՈԱԿ-ի շենքի գազաֆիկացման և ջեռուցման աշխատանքներ և մանկական երաժշտական դպրոցի մասնակի վերանորոգման աշխատանքներ</t>
  </si>
  <si>
    <t>Ռանչպար համայնքի գազաֆիկացում</t>
  </si>
  <si>
    <t>Արևաբույր համայնքի Ղ․ Աղայանի, Իսակովի, Հերացու, Մասիսի, Պ․ Սևակի, Մաշտոցի փողոցների գազաֆիկացման աշխատանքներ</t>
  </si>
  <si>
    <t>Պտղունք համայնքի  Արաբո, Այգեստան, Եսայի Յաղուբյան փողոցների գազաֆիկացում</t>
  </si>
  <si>
    <t>Մերձավան համայնքի Երիտասարդության փողոցի գազաֆիկացում</t>
  </si>
  <si>
    <t xml:space="preserve">Տանձուտ համայնքի 20-րդ, 24-րդ , 2-րդ, 8-րդ, 5-րդ և 4-րդ փողոցների գազաֆիկացման աշխատանքներ </t>
  </si>
  <si>
    <t>Լուսագյուղ համայնքի Խորենացի,Վարդան Տերտերյան և Վ․ Տերյան փողոցների գազաֆիկացում</t>
  </si>
  <si>
    <t>Գետաշեն համայնքի 2-րդ, 4-րդ, 17-րդ և 7-րդ փողոց 2-րդ նրբանցք փողոցների գազաֆիկացման աշխատանքներ</t>
  </si>
  <si>
    <t>Մուսալեռ համայնքի Նար-Դոս, Շիրազ փողոցների և Տիգրան Մեծ փողոց տանող ճանապարհի գազաֆիկացման աշխատանքներ</t>
  </si>
  <si>
    <t>Գեղակերտ համայնքում չգազաֆիկացված Ն.Շնորհալի,Վ Աճեմյան,Վ Տերյան,Տիգրան Մեծ և Գ Նարեկացու փողոցների գազատարի կառուցում և  գազաֆիկացում</t>
  </si>
  <si>
    <t>Ակունք համայնքի 16/1, 16/2, 16/3, 16/4 փողոցների, 9-րդ փողոցի 2-րդ, 3-րդ նրբանցքների գազաֆիկացում</t>
  </si>
  <si>
    <t>Սարուխան համայնքի ոռոգման ցանցի կապիտալ նորոգում և ջրահեռացման համակարգի կառուցում՝ 2-րդ փուլ (Գուսան Հավասի և Գր․ Նարեկացի փողոցների ջրահեռացման համակարգի կառուցման և ճանապարհի հարթեցում)</t>
  </si>
  <si>
    <t>Նորատուս համայնքի Վ. Տերյան փողոցի 900 գծմ հատվածի և Հ. Թումանյան փողոցի 471 գծմ հատվածի և Հ․ Թումանյան փողոցից մինչև դպրոց տանող ճանապարհի ասֆալտապատում</t>
  </si>
  <si>
    <t>Գեղաշեն համայնքի 2-րդ թաղամասի 1-ին, 2-րդ, 3-րդ, 4-րդ, 5-րդ փողոցների և 3-րդ թաղամասի 6-րդ փողոցի , 3-րդ փողոցի 1-ին նրբանացքի, 9-րդ փողոցի 1-ին նրբանցքի, 9-րդ փողոցի1-ին նրբանցքի  1-ին փակուղու  և  1-ին վերջնամասի գազաֆիկացում</t>
  </si>
  <si>
    <t>Պռոշյան համայնքի Խանջյան և Անդրանիկի փողոցների գազաֆիկացում</t>
  </si>
  <si>
    <t>Քասախ համայնքի Գ Նժդեհ Տերյան,Ազնավուրիփողոցների,Կ Դեմիրճյան փողոցից Հ Շիրազի փողոցի,Վ Սարգսյան 1-ին փողոցի  գազաֆիկացման աշխատանքներ</t>
  </si>
  <si>
    <t>Մրգաշեն համայնքի 1-ին փողոցի 2-րդ, 4-րդ, 6-րդ, 8-րդ,9-րդ և 10-րդ նրբանցքների գազաֆիկացում</t>
  </si>
  <si>
    <t>Քանաքեռավան համայնքի Զովունի ԱՍԿ և Արագիլ ԱՍԿ թաղամասերի գազաֆիկացում</t>
  </si>
  <si>
    <t>Գյուլագարակ համայնքի Գյուլագարակ բնակավայրի գերմանական թաղամասի, Ամրակից բնակավայրի 2-րդ փողոցի մասնակի,  Պուշկինո բնակավայրի 1-ին և 2-րդ փողոցների մասնակի գազաֆիկացում</t>
  </si>
  <si>
    <t>Սարամեջ համայնքի գազաֆիկացում</t>
  </si>
  <si>
    <t>Մեծ Մանթաշ համայնքի խճ 1 փող 11, փող 9, փող 5, 10․ խճ․ 2 փակ 3 փող 11 նրբ 1, խճ 2 փակ․ 2 փողոցների գազաֆիկացում</t>
  </si>
  <si>
    <t>Գլաձոր համայնքի  Վերնաշեն բնակավայրի գազաֆիկացում</t>
  </si>
  <si>
    <t>Զառիթափ համայնքի Խնձորուտ բնակավայրի "Լվիսի" աղբյուրների 5 և "Տերտեր" աղբյուրների 1 և ջրագծի 1500 գծմ հատվածի և Նոր Ազնաբերդ բնակավայրի  ջրագծի արտաքին ցանցի 700 գծմ և 300 գծմ ներքին ցանցի առանձին հատվածների կապիտալ վերանորոգում</t>
  </si>
  <si>
    <t>Զառիթափ համայնքի Զառիթափ և Գոմք բնակավայրերի գլխամասային կառույցների, ջրագծերի և ջրատարի հիմնանորոգման աշխատանքներ (Զառիթափի «Յոթ աղբյուրներ» ջրագծի 100 գծմ, «Քարհանքի» գլխամասային կառույցի և Գոմք բնակավայրի «Սեիդի գյոլ» («Որսալճի») գլխ․ կառույցների կապիտալ վերանորոգում)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</si>
</sst>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1"/>
      <color theme="1"/>
      <name val="Calibri"/>
      <family val="2"/>
      <charset val="204"/>
      <scheme val="minor"/>
    </font>
    <font>
      <sz val="10"/>
      <color theme="1"/>
      <name val="GHEA Grapalat"/>
      <family val="3"/>
    </font>
    <font>
      <sz val="9"/>
      <name val="GHEA Grapalat"/>
      <family val="3"/>
    </font>
    <font>
      <b/>
      <i/>
      <sz val="9"/>
      <name val="GHEA Grapalat"/>
      <family val="3"/>
    </font>
    <font>
      <sz val="10"/>
      <color theme="1"/>
      <name val="Calibri"/>
      <family val="2"/>
      <scheme val="minor"/>
    </font>
    <font>
      <b/>
      <sz val="9"/>
      <name val="GHEA Grapalat"/>
      <family val="3"/>
    </font>
    <font>
      <sz val="9"/>
      <color theme="1"/>
      <name val="GHEA Grapalat"/>
      <family val="3"/>
      <charset val="204"/>
    </font>
    <font>
      <sz val="9"/>
      <color rgb="FF000000"/>
      <name val="GHEA Grapalat"/>
      <family val="3"/>
      <charset val="204"/>
    </font>
    <font>
      <sz val="9"/>
      <color rgb="FF000000"/>
      <name val="GHEA Grapalat"/>
      <family val="3"/>
    </font>
    <font>
      <sz val="9"/>
      <name val="Calibri"/>
      <family val="2"/>
      <charset val="204"/>
    </font>
    <font>
      <sz val="10"/>
      <color rgb="FF000000"/>
      <name val="GHEA Grapalat"/>
      <family val="3"/>
    </font>
    <font>
      <sz val="10"/>
      <name val="GHEA Grapalat"/>
      <family val="3"/>
    </font>
    <font>
      <sz val="10"/>
      <color rgb="FF000000"/>
      <name val="Calibri"/>
      <family val="2"/>
      <charset val="1"/>
    </font>
    <font>
      <sz val="11"/>
      <color theme="1"/>
      <name val="Calibri"/>
      <family val="2"/>
      <scheme val="minor"/>
    </font>
    <font>
      <b/>
      <sz val="10"/>
      <name val="GHEA Grapalat"/>
      <family val="3"/>
    </font>
    <font>
      <sz val="9"/>
      <color theme="1"/>
      <name val="GHEA Grapalat"/>
      <family val="3"/>
    </font>
    <font>
      <sz val="10"/>
      <name val="Calibri"/>
      <family val="2"/>
      <charset val="1"/>
    </font>
    <font>
      <sz val="9"/>
      <color rgb="FF000000"/>
      <name val="Calibri"/>
      <family val="2"/>
      <charset val="204"/>
    </font>
    <font>
      <b/>
      <i/>
      <sz val="10"/>
      <name val="GHEA Grapalat"/>
      <family val="3"/>
    </font>
    <font>
      <i/>
      <sz val="9"/>
      <color theme="1"/>
      <name val="GHEA Grapalat"/>
      <family val="3"/>
    </font>
    <font>
      <sz val="9"/>
      <color rgb="FFFF0000"/>
      <name val="GHEA Grapalat"/>
      <family val="3"/>
    </font>
    <font>
      <b/>
      <sz val="11"/>
      <color theme="1"/>
      <name val="GHEA Grapalat"/>
      <family val="3"/>
    </font>
    <font>
      <b/>
      <sz val="9"/>
      <color theme="1"/>
      <name val="GHEA Grapalat"/>
      <family val="3"/>
      <charset val="1"/>
    </font>
    <font>
      <b/>
      <sz val="9"/>
      <name val="GHEA Grapalat"/>
      <family val="3"/>
      <charset val="1"/>
    </font>
    <font>
      <b/>
      <sz val="9"/>
      <color rgb="FF000000"/>
      <name val="GHEA Grapalat"/>
      <family val="3"/>
      <charset val="1"/>
    </font>
    <font>
      <b/>
      <sz val="10"/>
      <color theme="1"/>
      <name val="Calibri"/>
      <family val="2"/>
      <charset val="1"/>
      <scheme val="minor"/>
    </font>
    <font>
      <b/>
      <i/>
      <sz val="11"/>
      <name val="GHEA Grapalat"/>
      <family val="3"/>
    </font>
    <font>
      <b/>
      <sz val="11"/>
      <name val="GHEA Grapalat"/>
      <family val="3"/>
    </font>
    <font>
      <b/>
      <sz val="11"/>
      <color theme="1"/>
      <name val="Calibri"/>
      <family val="2"/>
      <scheme val="minor"/>
    </font>
    <font>
      <b/>
      <i/>
      <sz val="10"/>
      <name val="GHEA Grapalat"/>
      <family val="3"/>
      <charset val="1"/>
    </font>
    <font>
      <i/>
      <sz val="9"/>
      <name val="GHEA Grapalat"/>
      <family val="3"/>
      <charset val="1"/>
    </font>
    <font>
      <i/>
      <sz val="9"/>
      <color rgb="FF000000"/>
      <name val="GHEA Grapalat"/>
      <family val="3"/>
      <charset val="1"/>
    </font>
    <font>
      <b/>
      <i/>
      <sz val="9"/>
      <name val="GHEA Grapalat"/>
      <family val="3"/>
      <charset val="1"/>
    </font>
    <font>
      <i/>
      <sz val="9"/>
      <color theme="1"/>
      <name val="GHEA Grapalat"/>
      <family val="3"/>
      <charset val="1"/>
    </font>
    <font>
      <i/>
      <sz val="10"/>
      <color theme="1"/>
      <name val="Calibri"/>
      <family val="2"/>
      <charset val="1"/>
      <scheme val="minor"/>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rgb="FF99CCFF"/>
      </patternFill>
    </fill>
    <fill>
      <patternFill patternType="solid">
        <fgColor theme="3" tint="0.79998168889431442"/>
        <bgColor indexed="64"/>
      </patternFill>
    </fill>
    <fill>
      <patternFill patternType="solid">
        <fgColor theme="4" tint="0.59999389629810485"/>
        <bgColor indexed="64"/>
      </patternFill>
    </fill>
  </fills>
  <borders count="1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s>
  <cellStyleXfs count="3">
    <xf numFmtId="0" fontId="0" fillId="0" borderId="0"/>
    <xf numFmtId="0" fontId="13" fillId="0" borderId="0"/>
    <xf numFmtId="0" fontId="13" fillId="0" borderId="0"/>
  </cellStyleXfs>
  <cellXfs count="163">
    <xf numFmtId="0" fontId="0" fillId="0" borderId="0" xfId="0"/>
    <xf numFmtId="0" fontId="1" fillId="2" borderId="0" xfId="0" applyFont="1" applyFill="1"/>
    <xf numFmtId="0" fontId="1" fillId="0" borderId="0" xfId="0" applyFont="1"/>
    <xf numFmtId="0" fontId="4" fillId="0" borderId="0" xfId="0" applyFont="1"/>
    <xf numFmtId="0" fontId="2" fillId="2" borderId="4" xfId="0" applyFont="1" applyFill="1" applyBorder="1" applyAlignment="1">
      <alignment horizontal="center" vertical="center" wrapText="1"/>
    </xf>
    <xf numFmtId="3" fontId="2" fillId="2" borderId="4" xfId="0" applyNumberFormat="1" applyFont="1" applyFill="1" applyBorder="1" applyAlignment="1">
      <alignment horizontal="center" vertical="center" wrapText="1"/>
    </xf>
    <xf numFmtId="164" fontId="2" fillId="2" borderId="4" xfId="0" applyNumberFormat="1" applyFont="1" applyFill="1" applyBorder="1" applyAlignment="1">
      <alignment horizontal="center" vertical="center" wrapText="1"/>
    </xf>
    <xf numFmtId="0" fontId="4" fillId="2" borderId="0" xfId="0" applyFont="1" applyFill="1"/>
    <xf numFmtId="0" fontId="1" fillId="2" borderId="4" xfId="0" applyFont="1" applyFill="1" applyBorder="1" applyAlignment="1">
      <alignment horizontal="center" vertical="center" wrapText="1"/>
    </xf>
    <xf numFmtId="0" fontId="12" fillId="2" borderId="0" xfId="0" applyFont="1" applyFill="1" applyBorder="1"/>
    <xf numFmtId="3" fontId="5" fillId="4" borderId="4" xfId="0" applyNumberFormat="1" applyFont="1" applyFill="1" applyBorder="1" applyAlignment="1">
      <alignment horizontal="center" vertical="center" wrapText="1"/>
    </xf>
    <xf numFmtId="0" fontId="6" fillId="2" borderId="0" xfId="0" applyFont="1" applyFill="1"/>
    <xf numFmtId="0" fontId="15" fillId="0" borderId="0" xfId="0" applyFont="1"/>
    <xf numFmtId="0" fontId="1" fillId="0" borderId="4" xfId="0" applyFont="1" applyFill="1" applyBorder="1" applyAlignment="1">
      <alignment horizontal="center" vertical="center" wrapText="1"/>
    </xf>
    <xf numFmtId="0" fontId="15" fillId="2" borderId="0" xfId="0" applyFont="1" applyFill="1" applyBorder="1"/>
    <xf numFmtId="0" fontId="11" fillId="2" borderId="0" xfId="0" applyFont="1" applyFill="1" applyBorder="1"/>
    <xf numFmtId="0" fontId="15" fillId="2" borderId="0" xfId="0" applyFont="1" applyFill="1"/>
    <xf numFmtId="0" fontId="1" fillId="2" borderId="0" xfId="0" applyFont="1" applyFill="1" applyBorder="1"/>
    <xf numFmtId="0" fontId="10" fillId="2" borderId="0" xfId="0" applyFont="1" applyFill="1" applyBorder="1"/>
    <xf numFmtId="0" fontId="4" fillId="5" borderId="0" xfId="0" applyFont="1" applyFill="1"/>
    <xf numFmtId="0" fontId="12" fillId="2" borderId="0" xfId="0" applyFont="1" applyFill="1"/>
    <xf numFmtId="0" fontId="16" fillId="2" borderId="0" xfId="0" applyFont="1" applyFill="1" applyBorder="1"/>
    <xf numFmtId="0" fontId="1" fillId="2"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8" fillId="2" borderId="0" xfId="0" applyFont="1" applyFill="1" applyBorder="1"/>
    <xf numFmtId="3" fontId="14" fillId="6" borderId="8" xfId="0" applyNumberFormat="1" applyFont="1" applyFill="1" applyBorder="1" applyAlignment="1">
      <alignment horizontal="center" vertical="center"/>
    </xf>
    <xf numFmtId="0" fontId="4" fillId="2" borderId="4" xfId="0" applyFont="1" applyFill="1" applyBorder="1"/>
    <xf numFmtId="0" fontId="7" fillId="2" borderId="0" xfId="0" applyFont="1" applyFill="1"/>
    <xf numFmtId="0" fontId="9" fillId="2" borderId="0" xfId="0" applyFont="1" applyFill="1"/>
    <xf numFmtId="0" fontId="6" fillId="2" borderId="4" xfId="0" applyFont="1" applyFill="1" applyBorder="1"/>
    <xf numFmtId="0" fontId="15" fillId="2" borderId="4" xfId="0" applyFont="1" applyFill="1" applyBorder="1"/>
    <xf numFmtId="0" fontId="12" fillId="2" borderId="4" xfId="0" applyFont="1" applyFill="1" applyBorder="1"/>
    <xf numFmtId="0" fontId="11" fillId="2" borderId="4" xfId="0" applyFont="1" applyFill="1" applyBorder="1"/>
    <xf numFmtId="0" fontId="1" fillId="2" borderId="5" xfId="0" applyFont="1" applyFill="1" applyBorder="1" applyAlignment="1">
      <alignment horizontal="center" vertical="center" wrapText="1"/>
    </xf>
    <xf numFmtId="0" fontId="10" fillId="2" borderId="0" xfId="0" applyFont="1" applyFill="1"/>
    <xf numFmtId="0" fontId="16" fillId="2" borderId="0" xfId="0" applyFont="1" applyFill="1"/>
    <xf numFmtId="0" fontId="17" fillId="2" borderId="0" xfId="0" applyFont="1" applyFill="1"/>
    <xf numFmtId="0" fontId="8" fillId="2" borderId="0" xfId="0" applyFont="1" applyFill="1"/>
    <xf numFmtId="0" fontId="4" fillId="0" borderId="0" xfId="0" applyFont="1" applyAlignment="1">
      <alignment horizontal="center"/>
    </xf>
    <xf numFmtId="0" fontId="4" fillId="2" borderId="5" xfId="0" applyFont="1" applyFill="1" applyBorder="1"/>
    <xf numFmtId="0" fontId="6" fillId="2" borderId="5" xfId="0" applyFont="1" applyFill="1" applyBorder="1"/>
    <xf numFmtId="0" fontId="15" fillId="2" borderId="5" xfId="0" applyFont="1" applyFill="1" applyBorder="1"/>
    <xf numFmtId="0" fontId="12" fillId="2" borderId="5" xfId="0" applyFont="1" applyFill="1" applyBorder="1"/>
    <xf numFmtId="0" fontId="11" fillId="2" borderId="5" xfId="0" applyFont="1" applyFill="1" applyBorder="1"/>
    <xf numFmtId="0" fontId="1" fillId="0" borderId="0" xfId="0" applyFont="1" applyBorder="1"/>
    <xf numFmtId="0" fontId="4" fillId="0" borderId="0" xfId="0" applyFont="1" applyBorder="1"/>
    <xf numFmtId="0" fontId="4" fillId="2" borderId="0" xfId="0" applyFont="1" applyFill="1" applyBorder="1"/>
    <xf numFmtId="0" fontId="7" fillId="2" borderId="0" xfId="0" applyFont="1" applyFill="1" applyBorder="1"/>
    <xf numFmtId="0" fontId="9" fillId="2" borderId="0" xfId="0" applyFont="1" applyFill="1" applyBorder="1"/>
    <xf numFmtId="0" fontId="6" fillId="2" borderId="0" xfId="0" applyFont="1" applyFill="1" applyBorder="1"/>
    <xf numFmtId="0" fontId="4" fillId="5" borderId="0" xfId="0" applyFont="1" applyFill="1" applyBorder="1"/>
    <xf numFmtId="0" fontId="17" fillId="2" borderId="0" xfId="0" applyFont="1" applyFill="1" applyBorder="1"/>
    <xf numFmtId="0" fontId="15" fillId="0" borderId="0" xfId="0" applyFont="1" applyBorder="1"/>
    <xf numFmtId="164" fontId="2" fillId="2" borderId="6" xfId="0" applyNumberFormat="1" applyFont="1" applyFill="1" applyBorder="1" applyAlignment="1">
      <alignment horizontal="center" vertical="center" wrapText="1"/>
    </xf>
    <xf numFmtId="9" fontId="2" fillId="4" borderId="6" xfId="0" applyNumberFormat="1" applyFont="1" applyFill="1" applyBorder="1" applyAlignment="1">
      <alignment horizontal="center" vertical="center" wrapText="1"/>
    </xf>
    <xf numFmtId="3" fontId="5" fillId="6" borderId="9" xfId="0" applyNumberFormat="1" applyFont="1" applyFill="1" applyBorder="1"/>
    <xf numFmtId="1" fontId="2" fillId="2" borderId="4" xfId="0" applyNumberFormat="1" applyFont="1" applyFill="1" applyBorder="1" applyAlignment="1">
      <alignment horizontal="center" vertical="center" wrapText="1"/>
    </xf>
    <xf numFmtId="164" fontId="8" fillId="2" borderId="4" xfId="0" applyNumberFormat="1" applyFont="1" applyFill="1" applyBorder="1" applyAlignment="1">
      <alignment horizontal="center" vertical="center" wrapText="1"/>
    </xf>
    <xf numFmtId="164" fontId="8" fillId="2" borderId="6" xfId="0" applyNumberFormat="1" applyFont="1" applyFill="1" applyBorder="1" applyAlignment="1">
      <alignment horizontal="center" vertical="center" wrapText="1"/>
    </xf>
    <xf numFmtId="164" fontId="15" fillId="2" borderId="4" xfId="0" applyNumberFormat="1" applyFont="1" applyFill="1" applyBorder="1" applyAlignment="1">
      <alignment horizontal="center" vertical="center" wrapText="1"/>
    </xf>
    <xf numFmtId="2" fontId="15" fillId="2" borderId="6" xfId="0" applyNumberFormat="1" applyFont="1" applyFill="1" applyBorder="1" applyAlignment="1">
      <alignment horizontal="center" vertical="center"/>
    </xf>
    <xf numFmtId="164" fontId="15" fillId="2" borderId="6" xfId="0" applyNumberFormat="1" applyFont="1" applyFill="1" applyBorder="1" applyAlignment="1">
      <alignment horizontal="center" vertical="center" wrapText="1"/>
    </xf>
    <xf numFmtId="164" fontId="15" fillId="2" borderId="4" xfId="0" applyNumberFormat="1" applyFont="1" applyFill="1" applyBorder="1" applyAlignment="1">
      <alignment horizontal="center" vertical="center"/>
    </xf>
    <xf numFmtId="164" fontId="2" fillId="2" borderId="4" xfId="0" applyNumberFormat="1" applyFont="1" applyFill="1" applyBorder="1" applyAlignment="1">
      <alignment horizontal="center" vertical="center"/>
    </xf>
    <xf numFmtId="164" fontId="8" fillId="2" borderId="4" xfId="1" applyNumberFormat="1" applyFont="1" applyFill="1" applyBorder="1" applyAlignment="1">
      <alignment horizontal="center" vertical="center" wrapText="1"/>
    </xf>
    <xf numFmtId="164" fontId="2" fillId="2" borderId="4" xfId="1" applyNumberFormat="1" applyFont="1" applyFill="1" applyBorder="1" applyAlignment="1">
      <alignment horizontal="center" vertical="center" wrapText="1"/>
    </xf>
    <xf numFmtId="1" fontId="2" fillId="2" borderId="6" xfId="0" applyNumberFormat="1" applyFont="1" applyFill="1" applyBorder="1" applyAlignment="1">
      <alignment horizontal="center" vertical="center" wrapText="1"/>
    </xf>
    <xf numFmtId="1" fontId="8" fillId="2" borderId="6" xfId="0" applyNumberFormat="1" applyFont="1" applyFill="1" applyBorder="1" applyAlignment="1">
      <alignment horizontal="center" vertical="center" wrapText="1"/>
    </xf>
    <xf numFmtId="1" fontId="8" fillId="2" borderId="4" xfId="0" applyNumberFormat="1" applyFont="1" applyFill="1" applyBorder="1" applyAlignment="1">
      <alignment horizontal="center" vertical="center"/>
    </xf>
    <xf numFmtId="1" fontId="15" fillId="2" borderId="6" xfId="0" applyNumberFormat="1" applyFont="1" applyFill="1" applyBorder="1" applyAlignment="1">
      <alignment horizontal="center" vertical="center" wrapText="1"/>
    </xf>
    <xf numFmtId="1" fontId="2" fillId="2" borderId="4" xfId="0" applyNumberFormat="1" applyFont="1" applyFill="1" applyBorder="1" applyAlignment="1">
      <alignment horizontal="center" vertical="center"/>
    </xf>
    <xf numFmtId="1" fontId="15" fillId="2" borderId="6" xfId="0" applyNumberFormat="1" applyFont="1" applyFill="1" applyBorder="1" applyAlignment="1">
      <alignment horizontal="center" vertical="center"/>
    </xf>
    <xf numFmtId="164" fontId="8" fillId="2" borderId="4" xfId="0" applyNumberFormat="1" applyFont="1" applyFill="1" applyBorder="1" applyAlignment="1">
      <alignment horizontal="center" vertical="center"/>
    </xf>
    <xf numFmtId="164" fontId="8" fillId="2" borderId="6" xfId="0" applyNumberFormat="1" applyFont="1" applyFill="1" applyBorder="1" applyAlignment="1">
      <alignment horizontal="center" vertical="center"/>
    </xf>
    <xf numFmtId="164" fontId="5" fillId="4" borderId="4" xfId="0" applyNumberFormat="1" applyFont="1" applyFill="1" applyBorder="1" applyAlignment="1">
      <alignment horizontal="center" vertical="center" wrapText="1"/>
    </xf>
    <xf numFmtId="164" fontId="5" fillId="4" borderId="6" xfId="0" applyNumberFormat="1" applyFont="1" applyFill="1" applyBorder="1" applyAlignment="1">
      <alignment horizontal="center" vertical="center" wrapText="1"/>
    </xf>
    <xf numFmtId="164" fontId="2" fillId="2" borderId="6" xfId="0" applyNumberFormat="1" applyFont="1" applyFill="1" applyBorder="1" applyAlignment="1">
      <alignment horizontal="center" vertical="center"/>
    </xf>
    <xf numFmtId="164" fontId="15" fillId="2" borderId="4" xfId="0" applyNumberFormat="1" applyFont="1" applyFill="1" applyBorder="1"/>
    <xf numFmtId="164" fontId="15" fillId="2" borderId="6" xfId="0" applyNumberFormat="1" applyFont="1" applyFill="1" applyBorder="1"/>
    <xf numFmtId="164" fontId="15" fillId="2" borderId="6" xfId="0" applyNumberFormat="1" applyFont="1" applyFill="1" applyBorder="1" applyAlignment="1">
      <alignment horizontal="center" vertical="center"/>
    </xf>
    <xf numFmtId="164" fontId="2" fillId="2" borderId="4" xfId="0" applyNumberFormat="1" applyFont="1" applyFill="1" applyBorder="1"/>
    <xf numFmtId="164" fontId="2" fillId="2" borderId="6" xfId="0" applyNumberFormat="1" applyFont="1" applyFill="1" applyBorder="1"/>
    <xf numFmtId="164" fontId="3" fillId="5" borderId="4" xfId="0" applyNumberFormat="1" applyFont="1" applyFill="1" applyBorder="1" applyAlignment="1">
      <alignment horizontal="center" vertical="center" wrapText="1"/>
    </xf>
    <xf numFmtId="164" fontId="2" fillId="5" borderId="6" xfId="0" applyNumberFormat="1" applyFont="1" applyFill="1" applyBorder="1" applyAlignment="1">
      <alignment horizontal="center" vertical="center" wrapText="1"/>
    </xf>
    <xf numFmtId="164" fontId="5" fillId="5" borderId="4" xfId="0" applyNumberFormat="1" applyFont="1" applyFill="1" applyBorder="1" applyAlignment="1">
      <alignment horizontal="center" vertical="center" wrapText="1"/>
    </xf>
    <xf numFmtId="164" fontId="20" fillId="2" borderId="4" xfId="0" applyNumberFormat="1" applyFont="1" applyFill="1" applyBorder="1" applyAlignment="1">
      <alignment horizontal="center" vertical="center"/>
    </xf>
    <xf numFmtId="164" fontId="20" fillId="2" borderId="6" xfId="0" applyNumberFormat="1" applyFont="1" applyFill="1" applyBorder="1" applyAlignment="1">
      <alignment horizontal="center" vertical="center"/>
    </xf>
    <xf numFmtId="164" fontId="5" fillId="5" borderId="6" xfId="0" applyNumberFormat="1" applyFont="1" applyFill="1" applyBorder="1" applyAlignment="1">
      <alignment horizontal="center" vertical="center" wrapText="1"/>
    </xf>
    <xf numFmtId="164" fontId="8" fillId="2" borderId="6" xfId="1" applyNumberFormat="1" applyFont="1" applyFill="1" applyBorder="1" applyAlignment="1">
      <alignment horizontal="center" vertical="center" wrapText="1"/>
    </xf>
    <xf numFmtId="164" fontId="8" fillId="2" borderId="4" xfId="1" applyNumberFormat="1" applyFont="1" applyFill="1" applyBorder="1" applyAlignment="1">
      <alignment horizontal="center" vertical="center"/>
    </xf>
    <xf numFmtId="164" fontId="15" fillId="2" borderId="4" xfId="1" applyNumberFormat="1" applyFont="1" applyFill="1" applyBorder="1" applyAlignment="1">
      <alignment horizontal="center" vertical="center" wrapText="1"/>
    </xf>
    <xf numFmtId="164" fontId="15" fillId="2" borderId="6" xfId="1" applyNumberFormat="1" applyFont="1" applyFill="1" applyBorder="1" applyAlignment="1">
      <alignment horizontal="center" vertical="center" wrapText="1"/>
    </xf>
    <xf numFmtId="164" fontId="19" fillId="2" borderId="4" xfId="0" applyNumberFormat="1" applyFont="1" applyFill="1" applyBorder="1" applyAlignment="1">
      <alignment horizontal="center" vertical="center" wrapText="1"/>
    </xf>
    <xf numFmtId="164" fontId="2" fillId="4" borderId="6" xfId="0" applyNumberFormat="1" applyFont="1" applyFill="1" applyBorder="1" applyAlignment="1">
      <alignment horizontal="center" vertical="center" wrapText="1"/>
    </xf>
    <xf numFmtId="164" fontId="15" fillId="0" borderId="4" xfId="0" applyNumberFormat="1" applyFont="1" applyFill="1" applyBorder="1" applyAlignment="1">
      <alignment horizontal="center" vertical="center" wrapText="1"/>
    </xf>
    <xf numFmtId="164" fontId="15" fillId="0" borderId="6" xfId="0" applyNumberFormat="1" applyFont="1" applyFill="1" applyBorder="1" applyAlignment="1">
      <alignment horizontal="center" vertical="center" wrapText="1"/>
    </xf>
    <xf numFmtId="164" fontId="5" fillId="5" borderId="4" xfId="0" applyNumberFormat="1" applyFont="1" applyFill="1" applyBorder="1" applyAlignment="1">
      <alignment horizontal="center" vertical="center"/>
    </xf>
    <xf numFmtId="164" fontId="5" fillId="5" borderId="6" xfId="0" applyNumberFormat="1" applyFont="1" applyFill="1" applyBorder="1" applyAlignment="1">
      <alignment horizontal="center" vertical="center"/>
    </xf>
    <xf numFmtId="1" fontId="4" fillId="0" borderId="0" xfId="0" applyNumberFormat="1" applyFont="1"/>
    <xf numFmtId="1" fontId="5" fillId="2" borderId="4" xfId="0" applyNumberFormat="1" applyFont="1" applyFill="1" applyBorder="1" applyAlignment="1">
      <alignment horizontal="center" vertical="center" wrapText="1"/>
    </xf>
    <xf numFmtId="1" fontId="22" fillId="2" borderId="0" xfId="0" applyNumberFormat="1" applyFont="1" applyFill="1" applyAlignment="1">
      <alignment vertical="center" wrapText="1"/>
    </xf>
    <xf numFmtId="1" fontId="23" fillId="2" borderId="3" xfId="0" applyNumberFormat="1" applyFont="1" applyFill="1" applyBorder="1" applyAlignment="1">
      <alignment horizontal="center" vertical="center" wrapText="1"/>
    </xf>
    <xf numFmtId="1" fontId="24" fillId="2" borderId="3" xfId="0" applyNumberFormat="1" applyFont="1" applyFill="1" applyBorder="1" applyAlignment="1">
      <alignment horizontal="center" vertical="center"/>
    </xf>
    <xf numFmtId="1" fontId="25" fillId="0" borderId="0" xfId="0" applyNumberFormat="1" applyFont="1"/>
    <xf numFmtId="0" fontId="27" fillId="2" borderId="4" xfId="0" applyFont="1" applyFill="1" applyBorder="1" applyAlignment="1">
      <alignment horizontal="center" vertical="center" textRotation="90" wrapText="1"/>
    </xf>
    <xf numFmtId="0" fontId="13" fillId="0" borderId="0" xfId="0" applyFont="1"/>
    <xf numFmtId="0" fontId="28" fillId="0" borderId="0" xfId="0" applyFont="1" applyAlignment="1">
      <alignment horizontal="center" vertical="center"/>
    </xf>
    <xf numFmtId="164" fontId="18" fillId="3" borderId="4" xfId="0" applyNumberFormat="1" applyFont="1" applyFill="1" applyBorder="1" applyAlignment="1">
      <alignment horizontal="center" vertical="center" wrapText="1"/>
    </xf>
    <xf numFmtId="164" fontId="18" fillId="3" borderId="6" xfId="0" applyNumberFormat="1" applyFont="1" applyFill="1" applyBorder="1" applyAlignment="1">
      <alignment horizontal="center" vertical="center" wrapText="1"/>
    </xf>
    <xf numFmtId="1" fontId="29" fillId="3" borderId="4" xfId="0" applyNumberFormat="1" applyFont="1" applyFill="1" applyBorder="1" applyAlignment="1">
      <alignment horizontal="center" vertical="center" wrapText="1"/>
    </xf>
    <xf numFmtId="1" fontId="30" fillId="2" borderId="4" xfId="0" applyNumberFormat="1" applyFont="1" applyFill="1" applyBorder="1" applyAlignment="1">
      <alignment horizontal="center" vertical="center" wrapText="1"/>
    </xf>
    <xf numFmtId="1" fontId="31" fillId="2" borderId="4" xfId="0" applyNumberFormat="1" applyFont="1" applyFill="1" applyBorder="1" applyAlignment="1">
      <alignment horizontal="center" vertical="center" wrapText="1"/>
    </xf>
    <xf numFmtId="164" fontId="31" fillId="2" borderId="4" xfId="0" applyNumberFormat="1" applyFont="1" applyFill="1" applyBorder="1" applyAlignment="1">
      <alignment horizontal="center" vertical="center" wrapText="1"/>
    </xf>
    <xf numFmtId="1" fontId="32" fillId="4" borderId="4" xfId="0" applyNumberFormat="1" applyFont="1" applyFill="1" applyBorder="1" applyAlignment="1">
      <alignment horizontal="center" vertical="center" wrapText="1"/>
    </xf>
    <xf numFmtId="1" fontId="33" fillId="2" borderId="4" xfId="0" applyNumberFormat="1" applyFont="1" applyFill="1" applyBorder="1" applyAlignment="1">
      <alignment horizontal="center" vertical="center" wrapText="1"/>
    </xf>
    <xf numFmtId="1" fontId="33" fillId="2" borderId="4" xfId="0" applyNumberFormat="1" applyFont="1" applyFill="1" applyBorder="1" applyAlignment="1">
      <alignment horizontal="center" vertical="center"/>
    </xf>
    <xf numFmtId="1" fontId="32" fillId="5" borderId="4" xfId="0" applyNumberFormat="1" applyFont="1" applyFill="1" applyBorder="1" applyAlignment="1">
      <alignment horizontal="center" vertical="center" wrapText="1"/>
    </xf>
    <xf numFmtId="164" fontId="30" fillId="2" borderId="4" xfId="0" applyNumberFormat="1" applyFont="1" applyFill="1" applyBorder="1" applyAlignment="1">
      <alignment horizontal="center" vertical="center" wrapText="1"/>
    </xf>
    <xf numFmtId="1" fontId="30" fillId="2" borderId="4" xfId="0" applyNumberFormat="1" applyFont="1" applyFill="1" applyBorder="1" applyAlignment="1">
      <alignment horizontal="center" vertical="center"/>
    </xf>
    <xf numFmtId="164" fontId="33" fillId="2" borderId="4" xfId="0" applyNumberFormat="1" applyFont="1" applyFill="1" applyBorder="1" applyAlignment="1">
      <alignment horizontal="center" vertical="center"/>
    </xf>
    <xf numFmtId="1" fontId="31" fillId="2" borderId="4" xfId="1" applyNumberFormat="1" applyFont="1" applyFill="1" applyBorder="1" applyAlignment="1">
      <alignment horizontal="center" vertical="center" wrapText="1"/>
    </xf>
    <xf numFmtId="1" fontId="33" fillId="2" borderId="4" xfId="1" applyNumberFormat="1" applyFont="1" applyFill="1" applyBorder="1" applyAlignment="1">
      <alignment horizontal="center" vertical="center" wrapText="1"/>
    </xf>
    <xf numFmtId="1" fontId="30" fillId="2" borderId="4" xfId="1" applyNumberFormat="1" applyFont="1" applyFill="1" applyBorder="1" applyAlignment="1">
      <alignment horizontal="center" vertical="center" wrapText="1"/>
    </xf>
    <xf numFmtId="1" fontId="33" fillId="0" borderId="4" xfId="0" applyNumberFormat="1" applyFont="1" applyFill="1" applyBorder="1" applyAlignment="1">
      <alignment horizontal="center" vertical="center" wrapText="1"/>
    </xf>
    <xf numFmtId="164" fontId="33" fillId="2" borderId="4" xfId="0" applyNumberFormat="1" applyFont="1" applyFill="1" applyBorder="1" applyAlignment="1">
      <alignment horizontal="center" vertical="center" wrapText="1"/>
    </xf>
    <xf numFmtId="1" fontId="32" fillId="5" borderId="4" xfId="0" applyNumberFormat="1" applyFont="1" applyFill="1" applyBorder="1" applyAlignment="1">
      <alignment horizontal="center" vertical="center"/>
    </xf>
    <xf numFmtId="1" fontId="29" fillId="6" borderId="8" xfId="0" applyNumberFormat="1" applyFont="1" applyFill="1" applyBorder="1" applyAlignment="1">
      <alignment horizontal="center" vertical="center"/>
    </xf>
    <xf numFmtId="1" fontId="34" fillId="0" borderId="0" xfId="0" applyNumberFormat="1" applyFont="1"/>
    <xf numFmtId="1" fontId="31" fillId="2" borderId="4" xfId="0" applyNumberFormat="1" applyFont="1" applyFill="1" applyBorder="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18" fillId="6" borderId="13" xfId="0" applyFont="1" applyFill="1" applyBorder="1" applyAlignment="1">
      <alignment horizontal="center" vertical="center"/>
    </xf>
    <xf numFmtId="0" fontId="18" fillId="6" borderId="8" xfId="0" applyFont="1" applyFill="1" applyBorder="1" applyAlignment="1">
      <alignment horizontal="center" vertical="center"/>
    </xf>
    <xf numFmtId="164" fontId="27" fillId="2" borderId="4" xfId="0" applyNumberFormat="1" applyFont="1" applyFill="1" applyBorder="1" applyAlignment="1">
      <alignment horizontal="center" vertical="center" textRotation="90" wrapText="1"/>
    </xf>
    <xf numFmtId="164" fontId="5" fillId="5" borderId="3" xfId="0" applyNumberFormat="1" applyFont="1" applyFill="1" applyBorder="1" applyAlignment="1">
      <alignment horizontal="center" vertical="center" wrapText="1"/>
    </xf>
    <xf numFmtId="164" fontId="5" fillId="5" borderId="4" xfId="0" applyNumberFormat="1" applyFont="1" applyFill="1" applyBorder="1" applyAlignment="1">
      <alignment horizontal="center" vertical="center" wrapText="1"/>
    </xf>
    <xf numFmtId="164" fontId="3" fillId="5" borderId="3" xfId="0" applyNumberFormat="1" applyFont="1" applyFill="1" applyBorder="1" applyAlignment="1">
      <alignment horizontal="center" vertical="center"/>
    </xf>
    <xf numFmtId="164" fontId="3" fillId="5" borderId="4" xfId="0" applyNumberFormat="1" applyFont="1" applyFill="1" applyBorder="1" applyAlignment="1">
      <alignment horizontal="center" vertical="center"/>
    </xf>
    <xf numFmtId="164" fontId="3" fillId="4" borderId="3" xfId="0" applyNumberFormat="1" applyFont="1" applyFill="1" applyBorder="1" applyAlignment="1">
      <alignment horizontal="center" vertical="center" wrapText="1"/>
    </xf>
    <xf numFmtId="164" fontId="3" fillId="4" borderId="4" xfId="0" applyNumberFormat="1" applyFont="1" applyFill="1" applyBorder="1" applyAlignment="1">
      <alignment horizontal="center" vertical="center" wrapText="1"/>
    </xf>
    <xf numFmtId="164" fontId="3" fillId="5" borderId="3" xfId="0" applyNumberFormat="1" applyFont="1" applyFill="1" applyBorder="1" applyAlignment="1">
      <alignment horizontal="center" vertical="center" wrapText="1"/>
    </xf>
    <xf numFmtId="164" fontId="3" fillId="5" borderId="4" xfId="0" applyNumberFormat="1" applyFont="1" applyFill="1" applyBorder="1" applyAlignment="1">
      <alignment horizontal="center" vertical="center" wrapText="1"/>
    </xf>
    <xf numFmtId="164" fontId="18" fillId="3" borderId="2" xfId="0" applyNumberFormat="1" applyFont="1" applyFill="1" applyBorder="1" applyAlignment="1">
      <alignment horizontal="center" vertical="center" wrapText="1"/>
    </xf>
    <xf numFmtId="164" fontId="18" fillId="3" borderId="4" xfId="0" applyNumberFormat="1" applyFont="1" applyFill="1" applyBorder="1" applyAlignment="1">
      <alignment horizontal="center" vertical="center" wrapText="1"/>
    </xf>
    <xf numFmtId="164" fontId="18" fillId="3" borderId="10" xfId="0" applyNumberFormat="1" applyFont="1" applyFill="1" applyBorder="1" applyAlignment="1">
      <alignment horizontal="center" vertical="top" wrapText="1"/>
    </xf>
    <xf numFmtId="164" fontId="18" fillId="3" borderId="11" xfId="0" applyNumberFormat="1" applyFont="1" applyFill="1" applyBorder="1" applyAlignment="1">
      <alignment horizontal="center" vertical="top" wrapText="1"/>
    </xf>
    <xf numFmtId="164" fontId="18" fillId="3" borderId="7" xfId="0" applyNumberFormat="1" applyFont="1" applyFill="1" applyBorder="1" applyAlignment="1">
      <alignment horizontal="center" vertical="top" wrapText="1"/>
    </xf>
    <xf numFmtId="164" fontId="18" fillId="3" borderId="12" xfId="0" applyNumberFormat="1" applyFont="1" applyFill="1" applyBorder="1" applyAlignment="1">
      <alignment horizontal="center" vertical="top" wrapText="1"/>
    </xf>
    <xf numFmtId="164" fontId="18" fillId="3" borderId="10" xfId="0" applyNumberFormat="1" applyFont="1" applyFill="1" applyBorder="1" applyAlignment="1">
      <alignment horizontal="center" vertical="center" wrapText="1"/>
    </xf>
    <xf numFmtId="164" fontId="18" fillId="3" borderId="11" xfId="0" applyNumberFormat="1" applyFont="1" applyFill="1" applyBorder="1" applyAlignment="1">
      <alignment horizontal="center" vertical="center" wrapText="1"/>
    </xf>
    <xf numFmtId="164" fontId="18" fillId="3" borderId="7" xfId="0" applyNumberFormat="1" applyFont="1" applyFill="1" applyBorder="1" applyAlignment="1">
      <alignment horizontal="center" vertical="center" wrapText="1"/>
    </xf>
    <xf numFmtId="164" fontId="18" fillId="3" borderId="12" xfId="0" applyNumberFormat="1" applyFont="1" applyFill="1" applyBorder="1" applyAlignment="1">
      <alignment horizontal="center" vertical="center" wrapText="1"/>
    </xf>
    <xf numFmtId="164" fontId="18" fillId="3" borderId="14" xfId="0" applyNumberFormat="1" applyFont="1" applyFill="1" applyBorder="1" applyAlignment="1">
      <alignment horizontal="center" vertical="center" wrapText="1"/>
    </xf>
    <xf numFmtId="164" fontId="18" fillId="3" borderId="15" xfId="0" applyNumberFormat="1" applyFont="1" applyFill="1" applyBorder="1" applyAlignment="1">
      <alignment horizontal="center" vertical="center" wrapText="1"/>
    </xf>
    <xf numFmtId="164" fontId="21" fillId="2" borderId="0" xfId="0" applyNumberFormat="1" applyFont="1" applyFill="1" applyAlignment="1">
      <alignment horizontal="center" vertical="center" wrapText="1"/>
    </xf>
    <xf numFmtId="1" fontId="23" fillId="3" borderId="1" xfId="0" applyNumberFormat="1" applyFont="1" applyFill="1" applyBorder="1" applyAlignment="1">
      <alignment horizontal="center" vertical="center" wrapText="1"/>
    </xf>
    <xf numFmtId="1" fontId="23" fillId="3" borderId="3" xfId="0" applyNumberFormat="1" applyFont="1" applyFill="1" applyBorder="1" applyAlignment="1">
      <alignment horizontal="center" vertical="center" wrapText="1"/>
    </xf>
    <xf numFmtId="1" fontId="2" fillId="3" borderId="2" xfId="0" applyNumberFormat="1" applyFont="1" applyFill="1" applyBorder="1" applyAlignment="1">
      <alignment horizontal="center" vertical="center" wrapText="1"/>
    </xf>
    <xf numFmtId="1" fontId="2" fillId="3" borderId="4" xfId="0" applyNumberFormat="1" applyFont="1" applyFill="1" applyBorder="1" applyAlignment="1">
      <alignment horizontal="center" vertical="center" wrapText="1"/>
    </xf>
    <xf numFmtId="164" fontId="26" fillId="3" borderId="2" xfId="0" applyNumberFormat="1" applyFont="1" applyFill="1" applyBorder="1" applyAlignment="1">
      <alignment horizontal="center" vertical="center" textRotation="90" wrapText="1"/>
    </xf>
    <xf numFmtId="164" fontId="26" fillId="3" borderId="4" xfId="0" applyNumberFormat="1" applyFont="1" applyFill="1" applyBorder="1" applyAlignment="1">
      <alignment horizontal="center" vertical="center" textRotation="90" wrapText="1"/>
    </xf>
  </cellXfs>
  <cellStyles count="3">
    <cellStyle name="Normal" xfId="0" builtinId="0"/>
    <cellStyle name="Normal 2" xfId="2" xr:uid="{00000000-0005-0000-0000-000001000000}"/>
    <cellStyle name="Обычный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W818"/>
  <sheetViews>
    <sheetView tabSelected="1" topLeftCell="A683" workbookViewId="0">
      <selection activeCell="A636" sqref="A636"/>
    </sheetView>
  </sheetViews>
  <sheetFormatPr defaultRowHeight="15" x14ac:dyDescent="0.2"/>
  <cols>
    <col min="1" max="1" width="5.85546875" style="103" customWidth="1"/>
    <col min="2" max="2" width="4.7109375" style="98" customWidth="1"/>
    <col min="3" max="3" width="5.7109375" style="106" customWidth="1"/>
    <col min="4" max="4" width="15.5703125" style="3" customWidth="1"/>
    <col min="5" max="5" width="58.85546875" style="38" customWidth="1"/>
    <col min="6" max="6" width="15.5703125" style="3" customWidth="1"/>
    <col min="7" max="7" width="17.5703125" style="3" customWidth="1"/>
    <col min="8" max="8" width="6" style="127" customWidth="1"/>
    <col min="9" max="9" width="16" style="3" customWidth="1"/>
    <col min="10" max="10" width="5.7109375" style="127" customWidth="1"/>
    <col min="11" max="11" width="16.140625" style="3" customWidth="1"/>
    <col min="12" max="12" width="6.140625" style="3" customWidth="1"/>
    <col min="13" max="89" width="9.140625" style="45"/>
    <col min="90" max="16384" width="9.140625" style="3"/>
  </cols>
  <sheetData>
    <row r="1" spans="1:89" s="2" customFormat="1" ht="55.5" customHeight="1" thickBot="1" x14ac:dyDescent="0.3">
      <c r="A1" s="100"/>
      <c r="B1" s="156" t="s">
        <v>1020</v>
      </c>
      <c r="C1" s="156"/>
      <c r="D1" s="156"/>
      <c r="E1" s="156"/>
      <c r="F1" s="156"/>
      <c r="G1" s="156"/>
      <c r="H1" s="156"/>
      <c r="I1" s="156"/>
      <c r="J1" s="156"/>
      <c r="K1" s="156"/>
      <c r="L1" s="156"/>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row>
    <row r="2" spans="1:89" s="130" customFormat="1" ht="13.5" customHeight="1" x14ac:dyDescent="0.25">
      <c r="A2" s="157" t="s">
        <v>0</v>
      </c>
      <c r="B2" s="159" t="s">
        <v>0</v>
      </c>
      <c r="C2" s="161" t="s">
        <v>1026</v>
      </c>
      <c r="D2" s="144" t="s">
        <v>1021</v>
      </c>
      <c r="E2" s="144" t="s">
        <v>1022</v>
      </c>
      <c r="F2" s="144" t="s">
        <v>1023</v>
      </c>
      <c r="G2" s="150" t="s">
        <v>1024</v>
      </c>
      <c r="H2" s="151"/>
      <c r="I2" s="146" t="s">
        <v>1016</v>
      </c>
      <c r="J2" s="147"/>
      <c r="K2" s="150" t="s">
        <v>1025</v>
      </c>
      <c r="L2" s="154"/>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row>
    <row r="3" spans="1:89" ht="18" customHeight="1" x14ac:dyDescent="0.2">
      <c r="A3" s="158"/>
      <c r="B3" s="160"/>
      <c r="C3" s="162"/>
      <c r="D3" s="145"/>
      <c r="E3" s="145"/>
      <c r="F3" s="145"/>
      <c r="G3" s="152"/>
      <c r="H3" s="153"/>
      <c r="I3" s="148"/>
      <c r="J3" s="149"/>
      <c r="K3" s="152"/>
      <c r="L3" s="155"/>
    </row>
    <row r="4" spans="1:89" ht="40.5" customHeight="1" x14ac:dyDescent="0.2">
      <c r="A4" s="158"/>
      <c r="B4" s="160"/>
      <c r="C4" s="162"/>
      <c r="D4" s="145"/>
      <c r="E4" s="145"/>
      <c r="F4" s="145"/>
      <c r="G4" s="107" t="s">
        <v>1027</v>
      </c>
      <c r="H4" s="109" t="s">
        <v>1</v>
      </c>
      <c r="I4" s="107" t="s">
        <v>1027</v>
      </c>
      <c r="J4" s="109" t="s">
        <v>1</v>
      </c>
      <c r="K4" s="107" t="s">
        <v>1027</v>
      </c>
      <c r="L4" s="108" t="s">
        <v>1</v>
      </c>
    </row>
    <row r="5" spans="1:89" s="7" customFormat="1" ht="54.75" customHeight="1" x14ac:dyDescent="0.2">
      <c r="A5" s="101">
        <v>1</v>
      </c>
      <c r="B5" s="56">
        <v>1</v>
      </c>
      <c r="C5" s="135" t="s">
        <v>2</v>
      </c>
      <c r="D5" s="6" t="s">
        <v>3</v>
      </c>
      <c r="E5" s="59" t="s">
        <v>4</v>
      </c>
      <c r="F5" s="6">
        <v>73023350</v>
      </c>
      <c r="G5" s="6">
        <v>32860508</v>
      </c>
      <c r="H5" s="110">
        <f t="shared" ref="H5:H36" si="0">G5/F5*100</f>
        <v>45.000000684712496</v>
      </c>
      <c r="I5" s="6">
        <f t="shared" ref="I5:I36" si="1">F5-G5-K5</f>
        <v>40162842</v>
      </c>
      <c r="J5" s="110">
        <f t="shared" ref="J5:J14" si="2">100-H5-L5</f>
        <v>54.999999315287504</v>
      </c>
      <c r="K5" s="6"/>
      <c r="L5" s="53"/>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row>
    <row r="6" spans="1:89" s="7" customFormat="1" ht="54.75" customHeight="1" x14ac:dyDescent="0.2">
      <c r="A6" s="101">
        <v>2</v>
      </c>
      <c r="B6" s="56">
        <v>2</v>
      </c>
      <c r="C6" s="135"/>
      <c r="D6" s="6" t="s">
        <v>5</v>
      </c>
      <c r="E6" s="6" t="s">
        <v>6</v>
      </c>
      <c r="F6" s="6">
        <v>7413800</v>
      </c>
      <c r="G6" s="6">
        <v>3039658</v>
      </c>
      <c r="H6" s="110">
        <f t="shared" si="0"/>
        <v>41</v>
      </c>
      <c r="I6" s="6">
        <f t="shared" si="1"/>
        <v>4374142</v>
      </c>
      <c r="J6" s="110">
        <f t="shared" si="2"/>
        <v>59</v>
      </c>
      <c r="K6" s="6"/>
      <c r="L6" s="53"/>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row>
    <row r="7" spans="1:89" s="7" customFormat="1" ht="54.75" customHeight="1" x14ac:dyDescent="0.2">
      <c r="A7" s="101">
        <v>3</v>
      </c>
      <c r="B7" s="56">
        <v>3</v>
      </c>
      <c r="C7" s="135"/>
      <c r="D7" s="6" t="s">
        <v>7</v>
      </c>
      <c r="E7" s="6" t="s">
        <v>8</v>
      </c>
      <c r="F7" s="6">
        <v>9581500</v>
      </c>
      <c r="G7" s="6">
        <v>4311675</v>
      </c>
      <c r="H7" s="110">
        <f t="shared" si="0"/>
        <v>45</v>
      </c>
      <c r="I7" s="6">
        <f t="shared" si="1"/>
        <v>5269825</v>
      </c>
      <c r="J7" s="110">
        <f t="shared" si="2"/>
        <v>55</v>
      </c>
      <c r="K7" s="6"/>
      <c r="L7" s="53"/>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row>
    <row r="8" spans="1:89" s="7" customFormat="1" ht="54.75" customHeight="1" x14ac:dyDescent="0.2">
      <c r="A8" s="101">
        <v>4</v>
      </c>
      <c r="B8" s="56">
        <v>4</v>
      </c>
      <c r="C8" s="135"/>
      <c r="D8" s="6" t="s">
        <v>9</v>
      </c>
      <c r="E8" s="6" t="s">
        <v>10</v>
      </c>
      <c r="F8" s="6">
        <v>13869130</v>
      </c>
      <c r="G8" s="6">
        <v>6241109</v>
      </c>
      <c r="H8" s="110">
        <f t="shared" si="0"/>
        <v>45.000003605128803</v>
      </c>
      <c r="I8" s="6">
        <f t="shared" si="1"/>
        <v>7628021</v>
      </c>
      <c r="J8" s="110">
        <f t="shared" si="2"/>
        <v>54.999996394871197</v>
      </c>
      <c r="K8" s="6"/>
      <c r="L8" s="53"/>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row>
    <row r="9" spans="1:89" s="7" customFormat="1" ht="54.75" customHeight="1" x14ac:dyDescent="0.2">
      <c r="A9" s="101">
        <v>5</v>
      </c>
      <c r="B9" s="56">
        <v>5</v>
      </c>
      <c r="C9" s="135"/>
      <c r="D9" s="6" t="s">
        <v>1015</v>
      </c>
      <c r="E9" s="6" t="s">
        <v>1014</v>
      </c>
      <c r="F9" s="6">
        <v>26124000</v>
      </c>
      <c r="G9" s="6">
        <v>13062000</v>
      </c>
      <c r="H9" s="110">
        <f t="shared" si="0"/>
        <v>50</v>
      </c>
      <c r="I9" s="6">
        <f t="shared" si="1"/>
        <v>13062000</v>
      </c>
      <c r="J9" s="110">
        <f t="shared" si="2"/>
        <v>50</v>
      </c>
      <c r="K9" s="6"/>
      <c r="L9" s="53"/>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row>
    <row r="10" spans="1:89" s="7" customFormat="1" ht="54.75" customHeight="1" x14ac:dyDescent="0.2">
      <c r="A10" s="101">
        <v>6</v>
      </c>
      <c r="B10" s="56">
        <v>6</v>
      </c>
      <c r="C10" s="135"/>
      <c r="D10" s="6" t="s">
        <v>11</v>
      </c>
      <c r="E10" s="6" t="s">
        <v>12</v>
      </c>
      <c r="F10" s="6">
        <v>25308731</v>
      </c>
      <c r="G10" s="6">
        <v>16450675</v>
      </c>
      <c r="H10" s="110">
        <f t="shared" si="0"/>
        <v>64.999999407319152</v>
      </c>
      <c r="I10" s="6">
        <f t="shared" si="1"/>
        <v>8858056</v>
      </c>
      <c r="J10" s="110">
        <f t="shared" si="2"/>
        <v>35.000000592680848</v>
      </c>
      <c r="K10" s="6"/>
      <c r="L10" s="53"/>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row>
    <row r="11" spans="1:89" s="7" customFormat="1" ht="54.75" customHeight="1" x14ac:dyDescent="0.2">
      <c r="A11" s="101">
        <v>7</v>
      </c>
      <c r="B11" s="56">
        <v>7</v>
      </c>
      <c r="C11" s="135"/>
      <c r="D11" s="6" t="s">
        <v>13</v>
      </c>
      <c r="E11" s="6" t="s">
        <v>14</v>
      </c>
      <c r="F11" s="6">
        <v>28772720</v>
      </c>
      <c r="G11" s="6">
        <v>12947724</v>
      </c>
      <c r="H11" s="110">
        <f t="shared" si="0"/>
        <v>45</v>
      </c>
      <c r="I11" s="6">
        <f t="shared" si="1"/>
        <v>15824996</v>
      </c>
      <c r="J11" s="110">
        <f t="shared" si="2"/>
        <v>55</v>
      </c>
      <c r="K11" s="6"/>
      <c r="L11" s="53"/>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row>
    <row r="12" spans="1:89" s="7" customFormat="1" ht="70.5" customHeight="1" x14ac:dyDescent="0.2">
      <c r="A12" s="101">
        <v>8</v>
      </c>
      <c r="B12" s="56">
        <v>8</v>
      </c>
      <c r="C12" s="135"/>
      <c r="D12" s="6" t="s">
        <v>15</v>
      </c>
      <c r="E12" s="6" t="s">
        <v>16</v>
      </c>
      <c r="F12" s="6">
        <v>58617540</v>
      </c>
      <c r="G12" s="6">
        <v>41032278</v>
      </c>
      <c r="H12" s="110">
        <f t="shared" si="0"/>
        <v>70</v>
      </c>
      <c r="I12" s="6">
        <f t="shared" si="1"/>
        <v>17585262</v>
      </c>
      <c r="J12" s="110">
        <f t="shared" si="2"/>
        <v>30</v>
      </c>
      <c r="K12" s="6"/>
      <c r="L12" s="53"/>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row>
    <row r="13" spans="1:89" s="7" customFormat="1" ht="54.75" customHeight="1" x14ac:dyDescent="0.2">
      <c r="A13" s="101">
        <v>9</v>
      </c>
      <c r="B13" s="56">
        <v>9</v>
      </c>
      <c r="C13" s="135"/>
      <c r="D13" s="6" t="s">
        <v>17</v>
      </c>
      <c r="E13" s="6" t="s">
        <v>1028</v>
      </c>
      <c r="F13" s="6">
        <v>43083840</v>
      </c>
      <c r="G13" s="6">
        <v>19387728</v>
      </c>
      <c r="H13" s="110">
        <f t="shared" si="0"/>
        <v>45</v>
      </c>
      <c r="I13" s="6">
        <f t="shared" si="1"/>
        <v>23696112</v>
      </c>
      <c r="J13" s="110">
        <f t="shared" si="2"/>
        <v>55</v>
      </c>
      <c r="K13" s="6"/>
      <c r="L13" s="53"/>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row>
    <row r="14" spans="1:89" s="27" customFormat="1" ht="54.75" customHeight="1" x14ac:dyDescent="0.25">
      <c r="A14" s="101">
        <v>10</v>
      </c>
      <c r="B14" s="56">
        <v>10</v>
      </c>
      <c r="C14" s="135"/>
      <c r="D14" s="59" t="s">
        <v>18</v>
      </c>
      <c r="E14" s="6" t="s">
        <v>19</v>
      </c>
      <c r="F14" s="57">
        <v>6305992</v>
      </c>
      <c r="G14" s="57">
        <v>3783595</v>
      </c>
      <c r="H14" s="111">
        <f t="shared" si="0"/>
        <v>59.999996828413359</v>
      </c>
      <c r="I14" s="57">
        <f t="shared" si="1"/>
        <v>2522397</v>
      </c>
      <c r="J14" s="111">
        <f t="shared" si="2"/>
        <v>40.000003171586641</v>
      </c>
      <c r="K14" s="57"/>
      <c r="L14" s="58"/>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row>
    <row r="15" spans="1:89" s="27" customFormat="1" ht="54.75" customHeight="1" x14ac:dyDescent="0.25">
      <c r="A15" s="101">
        <v>11</v>
      </c>
      <c r="B15" s="56">
        <v>11</v>
      </c>
      <c r="C15" s="135"/>
      <c r="D15" s="72" t="s">
        <v>20</v>
      </c>
      <c r="E15" s="6" t="s">
        <v>21</v>
      </c>
      <c r="F15" s="57">
        <v>41360330</v>
      </c>
      <c r="G15" s="57">
        <v>18612148</v>
      </c>
      <c r="H15" s="111">
        <f t="shared" si="0"/>
        <v>44.999998791112162</v>
      </c>
      <c r="I15" s="57">
        <f t="shared" si="1"/>
        <v>22748182</v>
      </c>
      <c r="J15" s="111">
        <f>100-H15-L15</f>
        <v>55.000001208887838</v>
      </c>
      <c r="K15" s="57"/>
      <c r="L15" s="58"/>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row>
    <row r="16" spans="1:89" s="27" customFormat="1" ht="54.75" customHeight="1" x14ac:dyDescent="0.25">
      <c r="A16" s="101">
        <v>12</v>
      </c>
      <c r="B16" s="56">
        <v>12</v>
      </c>
      <c r="C16" s="135"/>
      <c r="D16" s="59" t="s">
        <v>22</v>
      </c>
      <c r="E16" s="6" t="s">
        <v>23</v>
      </c>
      <c r="F16" s="59">
        <v>47813500</v>
      </c>
      <c r="G16" s="59">
        <v>21516075</v>
      </c>
      <c r="H16" s="111">
        <f t="shared" si="0"/>
        <v>45</v>
      </c>
      <c r="I16" s="57">
        <f t="shared" si="1"/>
        <v>26297425</v>
      </c>
      <c r="J16" s="111">
        <f t="shared" ref="J16:J41" si="3">100-H16-L16</f>
        <v>55</v>
      </c>
      <c r="K16" s="59"/>
      <c r="L16" s="61"/>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row>
    <row r="17" spans="1:89" s="27" customFormat="1" ht="78.75" customHeight="1" x14ac:dyDescent="0.25">
      <c r="A17" s="101">
        <v>13</v>
      </c>
      <c r="B17" s="56">
        <v>13</v>
      </c>
      <c r="C17" s="135"/>
      <c r="D17" s="59" t="s">
        <v>24</v>
      </c>
      <c r="E17" s="6" t="s">
        <v>1029</v>
      </c>
      <c r="F17" s="59">
        <v>16159026</v>
      </c>
      <c r="G17" s="59">
        <v>8079513</v>
      </c>
      <c r="H17" s="111">
        <f t="shared" si="0"/>
        <v>50</v>
      </c>
      <c r="I17" s="57">
        <f t="shared" si="1"/>
        <v>8079513</v>
      </c>
      <c r="J17" s="111">
        <f t="shared" si="3"/>
        <v>50</v>
      </c>
      <c r="K17" s="59"/>
      <c r="L17" s="61"/>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row>
    <row r="18" spans="1:89" s="27" customFormat="1" ht="54.75" customHeight="1" x14ac:dyDescent="0.25">
      <c r="A18" s="101">
        <v>14</v>
      </c>
      <c r="B18" s="56">
        <v>14</v>
      </c>
      <c r="C18" s="135"/>
      <c r="D18" s="59" t="s">
        <v>24</v>
      </c>
      <c r="E18" s="6" t="s">
        <v>25</v>
      </c>
      <c r="F18" s="57">
        <v>23883460</v>
      </c>
      <c r="G18" s="57">
        <v>16718422</v>
      </c>
      <c r="H18" s="111">
        <f t="shared" si="0"/>
        <v>70</v>
      </c>
      <c r="I18" s="57">
        <f t="shared" si="1"/>
        <v>7165038</v>
      </c>
      <c r="J18" s="111">
        <f t="shared" si="3"/>
        <v>30</v>
      </c>
      <c r="K18" s="57"/>
      <c r="L18" s="58"/>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row>
    <row r="19" spans="1:89" s="27" customFormat="1" ht="54.75" customHeight="1" x14ac:dyDescent="0.25">
      <c r="A19" s="101">
        <v>15</v>
      </c>
      <c r="B19" s="56">
        <v>15</v>
      </c>
      <c r="C19" s="135"/>
      <c r="D19" s="57" t="s">
        <v>26</v>
      </c>
      <c r="E19" s="6" t="s">
        <v>27</v>
      </c>
      <c r="F19" s="57">
        <v>10448690</v>
      </c>
      <c r="G19" s="57">
        <v>5224345</v>
      </c>
      <c r="H19" s="111">
        <f t="shared" si="0"/>
        <v>50</v>
      </c>
      <c r="I19" s="57">
        <f t="shared" si="1"/>
        <v>5224345</v>
      </c>
      <c r="J19" s="111">
        <f t="shared" si="3"/>
        <v>50</v>
      </c>
      <c r="K19" s="57"/>
      <c r="L19" s="58"/>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row>
    <row r="20" spans="1:89" s="27" customFormat="1" ht="54.75" customHeight="1" x14ac:dyDescent="0.25">
      <c r="A20" s="101">
        <v>16</v>
      </c>
      <c r="B20" s="56">
        <v>16</v>
      </c>
      <c r="C20" s="135"/>
      <c r="D20" s="62" t="s">
        <v>28</v>
      </c>
      <c r="E20" s="6" t="s">
        <v>29</v>
      </c>
      <c r="F20" s="59">
        <v>11149700</v>
      </c>
      <c r="G20" s="59">
        <v>5017365</v>
      </c>
      <c r="H20" s="111">
        <f t="shared" si="0"/>
        <v>45</v>
      </c>
      <c r="I20" s="57">
        <f t="shared" si="1"/>
        <v>6132335</v>
      </c>
      <c r="J20" s="111">
        <f t="shared" si="3"/>
        <v>55</v>
      </c>
      <c r="K20" s="59"/>
      <c r="L20" s="61"/>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row>
    <row r="21" spans="1:89" s="27" customFormat="1" ht="54.75" customHeight="1" x14ac:dyDescent="0.25">
      <c r="A21" s="101">
        <v>17</v>
      </c>
      <c r="B21" s="56">
        <v>17</v>
      </c>
      <c r="C21" s="135"/>
      <c r="D21" s="62" t="s">
        <v>28</v>
      </c>
      <c r="E21" s="6" t="s">
        <v>30</v>
      </c>
      <c r="F21" s="59">
        <v>12045250</v>
      </c>
      <c r="G21" s="59">
        <v>6022625</v>
      </c>
      <c r="H21" s="111">
        <f t="shared" si="0"/>
        <v>50</v>
      </c>
      <c r="I21" s="57">
        <f t="shared" si="1"/>
        <v>6022625</v>
      </c>
      <c r="J21" s="111">
        <f t="shared" si="3"/>
        <v>50</v>
      </c>
      <c r="K21" s="59"/>
      <c r="L21" s="61"/>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row>
    <row r="22" spans="1:89" s="27" customFormat="1" ht="54.75" customHeight="1" x14ac:dyDescent="0.25">
      <c r="A22" s="101">
        <v>18</v>
      </c>
      <c r="B22" s="56">
        <v>18</v>
      </c>
      <c r="C22" s="135"/>
      <c r="D22" s="62" t="s">
        <v>2</v>
      </c>
      <c r="E22" s="6" t="s">
        <v>31</v>
      </c>
      <c r="F22" s="59">
        <v>47565260</v>
      </c>
      <c r="G22" s="59">
        <v>23782630</v>
      </c>
      <c r="H22" s="111">
        <f t="shared" si="0"/>
        <v>50</v>
      </c>
      <c r="I22" s="57">
        <f t="shared" si="1"/>
        <v>23782630</v>
      </c>
      <c r="J22" s="111">
        <f t="shared" si="3"/>
        <v>50</v>
      </c>
      <c r="K22" s="59"/>
      <c r="L22" s="61"/>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row>
    <row r="23" spans="1:89" s="27" customFormat="1" ht="54.75" customHeight="1" x14ac:dyDescent="0.25">
      <c r="A23" s="101">
        <v>19</v>
      </c>
      <c r="B23" s="56">
        <v>19</v>
      </c>
      <c r="C23" s="135"/>
      <c r="D23" s="72" t="s">
        <v>32</v>
      </c>
      <c r="E23" s="6" t="s">
        <v>33</v>
      </c>
      <c r="F23" s="57">
        <v>22827200</v>
      </c>
      <c r="G23" s="57">
        <v>14837680</v>
      </c>
      <c r="H23" s="111">
        <f t="shared" si="0"/>
        <v>65</v>
      </c>
      <c r="I23" s="57">
        <f t="shared" si="1"/>
        <v>7989520</v>
      </c>
      <c r="J23" s="111">
        <f t="shared" si="3"/>
        <v>35</v>
      </c>
      <c r="K23" s="57"/>
      <c r="L23" s="58"/>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row>
    <row r="24" spans="1:89" s="27" customFormat="1" ht="54.75" customHeight="1" x14ac:dyDescent="0.25">
      <c r="A24" s="101">
        <v>20</v>
      </c>
      <c r="B24" s="56">
        <v>20</v>
      </c>
      <c r="C24" s="135"/>
      <c r="D24" s="57" t="s">
        <v>34</v>
      </c>
      <c r="E24" s="6" t="s">
        <v>35</v>
      </c>
      <c r="F24" s="57">
        <v>7696760</v>
      </c>
      <c r="G24" s="57">
        <v>3848380</v>
      </c>
      <c r="H24" s="111">
        <f t="shared" si="0"/>
        <v>50</v>
      </c>
      <c r="I24" s="57">
        <f t="shared" si="1"/>
        <v>3848380</v>
      </c>
      <c r="J24" s="111">
        <f t="shared" si="3"/>
        <v>50</v>
      </c>
      <c r="K24" s="57"/>
      <c r="L24" s="58"/>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row>
    <row r="25" spans="1:89" s="27" customFormat="1" ht="54.75" customHeight="1" x14ac:dyDescent="0.25">
      <c r="A25" s="101">
        <v>21</v>
      </c>
      <c r="B25" s="56">
        <v>21</v>
      </c>
      <c r="C25" s="135"/>
      <c r="D25" s="57" t="s">
        <v>36</v>
      </c>
      <c r="E25" s="6" t="s">
        <v>37</v>
      </c>
      <c r="F25" s="57">
        <v>33400461</v>
      </c>
      <c r="G25" s="57">
        <v>11690161</v>
      </c>
      <c r="H25" s="111">
        <f t="shared" si="0"/>
        <v>34.999998952110275</v>
      </c>
      <c r="I25" s="57">
        <f t="shared" si="1"/>
        <v>13360185</v>
      </c>
      <c r="J25" s="111">
        <f t="shared" si="3"/>
        <v>40.000001796382392</v>
      </c>
      <c r="K25" s="57">
        <v>8350115</v>
      </c>
      <c r="L25" s="67">
        <f>K25/F25*100</f>
        <v>24.999999251507337</v>
      </c>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row>
    <row r="26" spans="1:89" s="27" customFormat="1" ht="54.75" customHeight="1" x14ac:dyDescent="0.25">
      <c r="A26" s="101">
        <v>22</v>
      </c>
      <c r="B26" s="56">
        <v>22</v>
      </c>
      <c r="C26" s="135"/>
      <c r="D26" s="72" t="s">
        <v>38</v>
      </c>
      <c r="E26" s="6" t="s">
        <v>39</v>
      </c>
      <c r="F26" s="57">
        <v>73664163</v>
      </c>
      <c r="G26" s="57">
        <v>51564914</v>
      </c>
      <c r="H26" s="111">
        <f t="shared" si="0"/>
        <v>69.999999864248792</v>
      </c>
      <c r="I26" s="57">
        <f t="shared" si="1"/>
        <v>22099249</v>
      </c>
      <c r="J26" s="111">
        <f t="shared" si="3"/>
        <v>30.000000135751208</v>
      </c>
      <c r="K26" s="57"/>
      <c r="L26" s="58"/>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row>
    <row r="27" spans="1:89" s="27" customFormat="1" ht="54.75" customHeight="1" x14ac:dyDescent="0.25">
      <c r="A27" s="101">
        <v>23</v>
      </c>
      <c r="B27" s="56">
        <v>23</v>
      </c>
      <c r="C27" s="135"/>
      <c r="D27" s="57" t="s">
        <v>36</v>
      </c>
      <c r="E27" s="6" t="s">
        <v>40</v>
      </c>
      <c r="F27" s="57">
        <v>41416980</v>
      </c>
      <c r="G27" s="57">
        <v>20708490</v>
      </c>
      <c r="H27" s="111">
        <f t="shared" si="0"/>
        <v>50</v>
      </c>
      <c r="I27" s="57">
        <f t="shared" si="1"/>
        <v>20708490</v>
      </c>
      <c r="J27" s="111">
        <f t="shared" si="3"/>
        <v>50</v>
      </c>
      <c r="K27" s="57"/>
      <c r="L27" s="58"/>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row>
    <row r="28" spans="1:89" s="27" customFormat="1" ht="54.75" customHeight="1" x14ac:dyDescent="0.25">
      <c r="A28" s="101">
        <v>24</v>
      </c>
      <c r="B28" s="56">
        <v>24</v>
      </c>
      <c r="C28" s="135"/>
      <c r="D28" s="57" t="s">
        <v>41</v>
      </c>
      <c r="E28" s="6" t="s">
        <v>42</v>
      </c>
      <c r="F28" s="57">
        <v>10971165</v>
      </c>
      <c r="G28" s="57">
        <v>7131257</v>
      </c>
      <c r="H28" s="111">
        <f t="shared" si="0"/>
        <v>64.999997721299422</v>
      </c>
      <c r="I28" s="57">
        <f t="shared" si="1"/>
        <v>3839908</v>
      </c>
      <c r="J28" s="111">
        <f t="shared" si="3"/>
        <v>35.000002278700578</v>
      </c>
      <c r="K28" s="57"/>
      <c r="L28" s="58"/>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row>
    <row r="29" spans="1:89" s="27" customFormat="1" ht="54.75" customHeight="1" x14ac:dyDescent="0.25">
      <c r="A29" s="101">
        <v>25</v>
      </c>
      <c r="B29" s="56">
        <v>25</v>
      </c>
      <c r="C29" s="135"/>
      <c r="D29" s="72" t="s">
        <v>38</v>
      </c>
      <c r="E29" s="6" t="s">
        <v>43</v>
      </c>
      <c r="F29" s="57">
        <v>20574711</v>
      </c>
      <c r="G29" s="57">
        <v>14402298</v>
      </c>
      <c r="H29" s="111">
        <f t="shared" si="0"/>
        <v>70.000001458100684</v>
      </c>
      <c r="I29" s="57">
        <f t="shared" si="1"/>
        <v>6172413</v>
      </c>
      <c r="J29" s="111">
        <f t="shared" si="3"/>
        <v>29.999998541899316</v>
      </c>
      <c r="K29" s="57"/>
      <c r="L29" s="58"/>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row>
    <row r="30" spans="1:89" s="27" customFormat="1" ht="54.75" customHeight="1" x14ac:dyDescent="0.25">
      <c r="A30" s="101">
        <v>26</v>
      </c>
      <c r="B30" s="56">
        <v>26</v>
      </c>
      <c r="C30" s="135"/>
      <c r="D30" s="59" t="s">
        <v>44</v>
      </c>
      <c r="E30" s="6" t="s">
        <v>45</v>
      </c>
      <c r="F30" s="59">
        <v>6183290</v>
      </c>
      <c r="G30" s="59">
        <v>3005079</v>
      </c>
      <c r="H30" s="111">
        <f t="shared" si="0"/>
        <v>48.600000970357208</v>
      </c>
      <c r="I30" s="57">
        <f t="shared" si="1"/>
        <v>3178211</v>
      </c>
      <c r="J30" s="111">
        <f t="shared" si="3"/>
        <v>51.399999029642792</v>
      </c>
      <c r="K30" s="59"/>
      <c r="L30" s="61"/>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row>
    <row r="31" spans="1:89" s="27" customFormat="1" ht="54.75" customHeight="1" x14ac:dyDescent="0.25">
      <c r="A31" s="101">
        <v>27</v>
      </c>
      <c r="B31" s="56">
        <v>27</v>
      </c>
      <c r="C31" s="135"/>
      <c r="D31" s="72" t="s">
        <v>46</v>
      </c>
      <c r="E31" s="6" t="s">
        <v>47</v>
      </c>
      <c r="F31" s="57">
        <v>28770730</v>
      </c>
      <c r="G31" s="57">
        <v>20139511</v>
      </c>
      <c r="H31" s="111">
        <f t="shared" si="0"/>
        <v>70</v>
      </c>
      <c r="I31" s="57">
        <f t="shared" si="1"/>
        <v>8631219</v>
      </c>
      <c r="J31" s="111">
        <f t="shared" si="3"/>
        <v>30</v>
      </c>
      <c r="K31" s="57"/>
      <c r="L31" s="58"/>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row>
    <row r="32" spans="1:89" s="28" customFormat="1" ht="54.75" customHeight="1" x14ac:dyDescent="0.2">
      <c r="A32" s="101">
        <v>28</v>
      </c>
      <c r="B32" s="56">
        <v>28</v>
      </c>
      <c r="C32" s="135"/>
      <c r="D32" s="57" t="s">
        <v>48</v>
      </c>
      <c r="E32" s="6" t="s">
        <v>49</v>
      </c>
      <c r="F32" s="6">
        <v>31397739</v>
      </c>
      <c r="G32" s="6">
        <v>21978417</v>
      </c>
      <c r="H32" s="110">
        <f t="shared" si="0"/>
        <v>69.999999044517196</v>
      </c>
      <c r="I32" s="6">
        <f t="shared" si="1"/>
        <v>9419322</v>
      </c>
      <c r="J32" s="110">
        <f t="shared" si="3"/>
        <v>30.000000955482804</v>
      </c>
      <c r="K32" s="6"/>
      <c r="L32" s="53"/>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row>
    <row r="33" spans="1:89" s="28" customFormat="1" ht="54.75" customHeight="1" x14ac:dyDescent="0.2">
      <c r="A33" s="101">
        <v>29</v>
      </c>
      <c r="B33" s="56">
        <v>29</v>
      </c>
      <c r="C33" s="135"/>
      <c r="D33" s="57" t="s">
        <v>48</v>
      </c>
      <c r="E33" s="6" t="s">
        <v>50</v>
      </c>
      <c r="F33" s="6">
        <v>10792660</v>
      </c>
      <c r="G33" s="6">
        <v>5396330</v>
      </c>
      <c r="H33" s="110">
        <f t="shared" si="0"/>
        <v>50</v>
      </c>
      <c r="I33" s="6">
        <f t="shared" si="1"/>
        <v>5396330</v>
      </c>
      <c r="J33" s="110">
        <f t="shared" si="3"/>
        <v>50</v>
      </c>
      <c r="K33" s="6"/>
      <c r="L33" s="53"/>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row>
    <row r="34" spans="1:89" s="28" customFormat="1" ht="54.75" customHeight="1" x14ac:dyDescent="0.2">
      <c r="A34" s="101">
        <v>30</v>
      </c>
      <c r="B34" s="56">
        <v>30</v>
      </c>
      <c r="C34" s="135"/>
      <c r="D34" s="57" t="s">
        <v>48</v>
      </c>
      <c r="E34" s="6" t="s">
        <v>51</v>
      </c>
      <c r="F34" s="6">
        <v>12797800</v>
      </c>
      <c r="G34" s="6">
        <v>5759010</v>
      </c>
      <c r="H34" s="110">
        <f t="shared" si="0"/>
        <v>45</v>
      </c>
      <c r="I34" s="6">
        <f t="shared" si="1"/>
        <v>7038790</v>
      </c>
      <c r="J34" s="110">
        <f t="shared" si="3"/>
        <v>55</v>
      </c>
      <c r="K34" s="6"/>
      <c r="L34" s="53"/>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row>
    <row r="35" spans="1:89" s="28" customFormat="1" ht="54.75" customHeight="1" x14ac:dyDescent="0.2">
      <c r="A35" s="101">
        <v>31</v>
      </c>
      <c r="B35" s="56">
        <v>31</v>
      </c>
      <c r="C35" s="135"/>
      <c r="D35" s="57" t="s">
        <v>48</v>
      </c>
      <c r="E35" s="6" t="s">
        <v>1030</v>
      </c>
      <c r="F35" s="6">
        <v>10578510</v>
      </c>
      <c r="G35" s="6">
        <v>5289255</v>
      </c>
      <c r="H35" s="110">
        <f t="shared" si="0"/>
        <v>50</v>
      </c>
      <c r="I35" s="6">
        <f t="shared" si="1"/>
        <v>5289255</v>
      </c>
      <c r="J35" s="110">
        <f t="shared" si="3"/>
        <v>50</v>
      </c>
      <c r="K35" s="6"/>
      <c r="L35" s="53"/>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row>
    <row r="36" spans="1:89" s="27" customFormat="1" ht="54.75" customHeight="1" x14ac:dyDescent="0.25">
      <c r="A36" s="101">
        <v>32</v>
      </c>
      <c r="B36" s="56">
        <v>32</v>
      </c>
      <c r="C36" s="135"/>
      <c r="D36" s="59" t="s">
        <v>52</v>
      </c>
      <c r="E36" s="6" t="s">
        <v>53</v>
      </c>
      <c r="F36" s="59">
        <v>22619932</v>
      </c>
      <c r="G36" s="59">
        <v>15833952</v>
      </c>
      <c r="H36" s="111">
        <f t="shared" si="0"/>
        <v>69.999998231648092</v>
      </c>
      <c r="I36" s="57">
        <f t="shared" si="1"/>
        <v>6785980</v>
      </c>
      <c r="J36" s="111">
        <f t="shared" si="3"/>
        <v>30.000001768351908</v>
      </c>
      <c r="K36" s="59"/>
      <c r="L36" s="61"/>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row>
    <row r="37" spans="1:89" s="20" customFormat="1" ht="54.75" customHeight="1" x14ac:dyDescent="0.2">
      <c r="A37" s="101">
        <v>33</v>
      </c>
      <c r="B37" s="56">
        <v>33</v>
      </c>
      <c r="C37" s="135"/>
      <c r="D37" s="72" t="s">
        <v>54</v>
      </c>
      <c r="E37" s="6" t="s">
        <v>55</v>
      </c>
      <c r="F37" s="57">
        <v>10169865</v>
      </c>
      <c r="G37" s="57">
        <v>7118906</v>
      </c>
      <c r="H37" s="111">
        <f t="shared" ref="H37:H68" si="4">G37/F37*100</f>
        <v>70.00000491648612</v>
      </c>
      <c r="I37" s="57">
        <f t="shared" ref="I37:I68" si="5">F37-G37-K37</f>
        <v>3050959</v>
      </c>
      <c r="J37" s="111">
        <f t="shared" si="3"/>
        <v>29.99999508351388</v>
      </c>
      <c r="K37" s="57"/>
      <c r="L37" s="58"/>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row>
    <row r="38" spans="1:89" s="20" customFormat="1" ht="54.75" customHeight="1" x14ac:dyDescent="0.2">
      <c r="A38" s="101">
        <v>34</v>
      </c>
      <c r="B38" s="56">
        <v>34</v>
      </c>
      <c r="C38" s="135"/>
      <c r="D38" s="59" t="s">
        <v>56</v>
      </c>
      <c r="E38" s="6" t="s">
        <v>57</v>
      </c>
      <c r="F38" s="59">
        <v>8485490</v>
      </c>
      <c r="G38" s="59">
        <v>3414196</v>
      </c>
      <c r="H38" s="111">
        <f t="shared" si="4"/>
        <v>40.235696465377956</v>
      </c>
      <c r="I38" s="57">
        <f t="shared" si="5"/>
        <v>5071294</v>
      </c>
      <c r="J38" s="111">
        <f>100-H38-L38</f>
        <v>59.764303534622044</v>
      </c>
      <c r="K38" s="59"/>
      <c r="L38" s="61"/>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row>
    <row r="39" spans="1:89" s="20" customFormat="1" ht="54.75" customHeight="1" x14ac:dyDescent="0.2">
      <c r="A39" s="101">
        <v>35</v>
      </c>
      <c r="B39" s="56">
        <v>35</v>
      </c>
      <c r="C39" s="135"/>
      <c r="D39" s="59" t="s">
        <v>58</v>
      </c>
      <c r="E39" s="6" t="s">
        <v>59</v>
      </c>
      <c r="F39" s="59">
        <v>15153940</v>
      </c>
      <c r="G39" s="59">
        <v>7576970</v>
      </c>
      <c r="H39" s="111">
        <f t="shared" si="4"/>
        <v>50</v>
      </c>
      <c r="I39" s="57">
        <f t="shared" si="5"/>
        <v>7576970</v>
      </c>
      <c r="J39" s="111">
        <f t="shared" si="3"/>
        <v>50</v>
      </c>
      <c r="K39" s="59"/>
      <c r="L39" s="61"/>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row>
    <row r="40" spans="1:89" s="20" customFormat="1" ht="54.75" customHeight="1" x14ac:dyDescent="0.2">
      <c r="A40" s="101">
        <v>36</v>
      </c>
      <c r="B40" s="56">
        <v>36</v>
      </c>
      <c r="C40" s="135"/>
      <c r="D40" s="59" t="s">
        <v>60</v>
      </c>
      <c r="E40" s="6" t="s">
        <v>61</v>
      </c>
      <c r="F40" s="59">
        <v>6254750</v>
      </c>
      <c r="G40" s="59">
        <v>4378300</v>
      </c>
      <c r="H40" s="111">
        <f t="shared" si="4"/>
        <v>69.999600303769142</v>
      </c>
      <c r="I40" s="57">
        <f t="shared" si="5"/>
        <v>1876450</v>
      </c>
      <c r="J40" s="111">
        <f t="shared" si="3"/>
        <v>30.000399696230858</v>
      </c>
      <c r="K40" s="59"/>
      <c r="L40" s="61"/>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row>
    <row r="41" spans="1:89" s="20" customFormat="1" ht="54.75" customHeight="1" x14ac:dyDescent="0.2">
      <c r="A41" s="101">
        <v>37</v>
      </c>
      <c r="B41" s="56">
        <v>37</v>
      </c>
      <c r="C41" s="135"/>
      <c r="D41" s="59" t="s">
        <v>60</v>
      </c>
      <c r="E41" s="6" t="s">
        <v>62</v>
      </c>
      <c r="F41" s="59">
        <v>11834610</v>
      </c>
      <c r="G41" s="59">
        <v>5325570</v>
      </c>
      <c r="H41" s="111">
        <f t="shared" si="4"/>
        <v>44.999961975933303</v>
      </c>
      <c r="I41" s="57">
        <f t="shared" si="5"/>
        <v>6509040</v>
      </c>
      <c r="J41" s="111">
        <f t="shared" si="3"/>
        <v>55.000038024066697</v>
      </c>
      <c r="K41" s="59"/>
      <c r="L41" s="61"/>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row>
    <row r="42" spans="1:89" s="20" customFormat="1" ht="54.75" customHeight="1" x14ac:dyDescent="0.2">
      <c r="A42" s="101">
        <v>38</v>
      </c>
      <c r="B42" s="56">
        <v>38</v>
      </c>
      <c r="C42" s="135"/>
      <c r="D42" s="72" t="s">
        <v>63</v>
      </c>
      <c r="E42" s="6" t="s">
        <v>64</v>
      </c>
      <c r="F42" s="57">
        <v>24348840</v>
      </c>
      <c r="G42" s="57">
        <v>12174420</v>
      </c>
      <c r="H42" s="111">
        <f t="shared" si="4"/>
        <v>50</v>
      </c>
      <c r="I42" s="57">
        <f t="shared" si="5"/>
        <v>12174420</v>
      </c>
      <c r="J42" s="111">
        <f>100-H42-L42</f>
        <v>50</v>
      </c>
      <c r="K42" s="57"/>
      <c r="L42" s="58"/>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row>
    <row r="43" spans="1:89" s="20" customFormat="1" ht="54.75" customHeight="1" x14ac:dyDescent="0.2">
      <c r="A43" s="101">
        <v>39</v>
      </c>
      <c r="B43" s="56">
        <v>39</v>
      </c>
      <c r="C43" s="135"/>
      <c r="D43" s="72" t="s">
        <v>63</v>
      </c>
      <c r="E43" s="6" t="s">
        <v>65</v>
      </c>
      <c r="F43" s="57">
        <v>26384330</v>
      </c>
      <c r="G43" s="57">
        <v>17149815</v>
      </c>
      <c r="H43" s="111">
        <f t="shared" si="4"/>
        <v>65.00000189506423</v>
      </c>
      <c r="I43" s="57">
        <f t="shared" si="5"/>
        <v>9234515</v>
      </c>
      <c r="J43" s="111">
        <f>100-H43-L43</f>
        <v>34.99999810493577</v>
      </c>
      <c r="K43" s="57"/>
      <c r="L43" s="58"/>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row>
    <row r="44" spans="1:89" s="20" customFormat="1" ht="54.75" customHeight="1" x14ac:dyDescent="0.2">
      <c r="A44" s="101">
        <v>40</v>
      </c>
      <c r="B44" s="56">
        <v>40</v>
      </c>
      <c r="C44" s="135"/>
      <c r="D44" s="57" t="s">
        <v>63</v>
      </c>
      <c r="E44" s="6" t="s">
        <v>1031</v>
      </c>
      <c r="F44" s="57">
        <v>22094640</v>
      </c>
      <c r="G44" s="57">
        <v>11047320</v>
      </c>
      <c r="H44" s="111">
        <f t="shared" si="4"/>
        <v>50</v>
      </c>
      <c r="I44" s="57">
        <f t="shared" si="5"/>
        <v>11047320</v>
      </c>
      <c r="J44" s="111">
        <f t="shared" ref="J44:J61" si="6">100-H44-L44</f>
        <v>50</v>
      </c>
      <c r="K44" s="57"/>
      <c r="L44" s="58"/>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row>
    <row r="45" spans="1:89" s="20" customFormat="1" ht="54.75" customHeight="1" x14ac:dyDescent="0.2">
      <c r="A45" s="101">
        <v>41</v>
      </c>
      <c r="B45" s="56">
        <v>41</v>
      </c>
      <c r="C45" s="135"/>
      <c r="D45" s="62" t="s">
        <v>66</v>
      </c>
      <c r="E45" s="6" t="s">
        <v>67</v>
      </c>
      <c r="F45" s="59">
        <v>19610310</v>
      </c>
      <c r="G45" s="59">
        <v>5883093</v>
      </c>
      <c r="H45" s="111">
        <f t="shared" si="4"/>
        <v>30</v>
      </c>
      <c r="I45" s="57">
        <f t="shared" si="5"/>
        <v>13727217</v>
      </c>
      <c r="J45" s="111">
        <f t="shared" si="6"/>
        <v>70</v>
      </c>
      <c r="K45" s="59"/>
      <c r="L45" s="61"/>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row>
    <row r="46" spans="1:89" s="20" customFormat="1" ht="54.75" customHeight="1" x14ac:dyDescent="0.2">
      <c r="A46" s="101">
        <v>42</v>
      </c>
      <c r="B46" s="56">
        <v>42</v>
      </c>
      <c r="C46" s="135"/>
      <c r="D46" s="62" t="s">
        <v>68</v>
      </c>
      <c r="E46" s="6" t="s">
        <v>69</v>
      </c>
      <c r="F46" s="59">
        <v>8628870</v>
      </c>
      <c r="G46" s="59">
        <v>3882992</v>
      </c>
      <c r="H46" s="111">
        <f t="shared" si="4"/>
        <v>45.000005794501483</v>
      </c>
      <c r="I46" s="57">
        <f t="shared" si="5"/>
        <v>4745878</v>
      </c>
      <c r="J46" s="111">
        <f t="shared" si="6"/>
        <v>54.999994205498517</v>
      </c>
      <c r="K46" s="59"/>
      <c r="L46" s="61"/>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row>
    <row r="47" spans="1:89" s="20" customFormat="1" ht="54.75" customHeight="1" x14ac:dyDescent="0.2">
      <c r="A47" s="101">
        <v>43</v>
      </c>
      <c r="B47" s="56">
        <v>43</v>
      </c>
      <c r="C47" s="135"/>
      <c r="D47" s="72" t="s">
        <v>70</v>
      </c>
      <c r="E47" s="6" t="s">
        <v>71</v>
      </c>
      <c r="F47" s="57">
        <v>6386490</v>
      </c>
      <c r="G47" s="57">
        <v>4470543</v>
      </c>
      <c r="H47" s="111">
        <f t="shared" si="4"/>
        <v>70</v>
      </c>
      <c r="I47" s="57">
        <f t="shared" si="5"/>
        <v>1915947</v>
      </c>
      <c r="J47" s="111">
        <f t="shared" si="6"/>
        <v>30</v>
      </c>
      <c r="K47" s="57"/>
      <c r="L47" s="58"/>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row>
    <row r="48" spans="1:89" s="20" customFormat="1" ht="54.75" customHeight="1" x14ac:dyDescent="0.2">
      <c r="A48" s="101">
        <v>44</v>
      </c>
      <c r="B48" s="56">
        <v>44</v>
      </c>
      <c r="C48" s="135"/>
      <c r="D48" s="59" t="s">
        <v>72</v>
      </c>
      <c r="E48" s="6" t="s">
        <v>73</v>
      </c>
      <c r="F48" s="59">
        <v>11200000</v>
      </c>
      <c r="G48" s="59">
        <v>6720000</v>
      </c>
      <c r="H48" s="111">
        <f t="shared" si="4"/>
        <v>60</v>
      </c>
      <c r="I48" s="57">
        <f t="shared" si="5"/>
        <v>4480000</v>
      </c>
      <c r="J48" s="111">
        <f t="shared" si="6"/>
        <v>40</v>
      </c>
      <c r="K48" s="59"/>
      <c r="L48" s="61"/>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row>
    <row r="49" spans="1:89" s="20" customFormat="1" ht="54.75" customHeight="1" x14ac:dyDescent="0.2">
      <c r="A49" s="101">
        <v>45</v>
      </c>
      <c r="B49" s="56">
        <v>45</v>
      </c>
      <c r="C49" s="135"/>
      <c r="D49" s="62" t="s">
        <v>74</v>
      </c>
      <c r="E49" s="6" t="s">
        <v>75</v>
      </c>
      <c r="F49" s="59">
        <v>17172560</v>
      </c>
      <c r="G49" s="59">
        <v>7727652</v>
      </c>
      <c r="H49" s="111">
        <f t="shared" si="4"/>
        <v>45</v>
      </c>
      <c r="I49" s="57">
        <f t="shared" si="5"/>
        <v>9444908</v>
      </c>
      <c r="J49" s="111">
        <f t="shared" si="6"/>
        <v>55</v>
      </c>
      <c r="K49" s="59"/>
      <c r="L49" s="61"/>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row>
    <row r="50" spans="1:89" s="20" customFormat="1" ht="54.75" customHeight="1" x14ac:dyDescent="0.2">
      <c r="A50" s="101">
        <v>46</v>
      </c>
      <c r="B50" s="56">
        <v>46</v>
      </c>
      <c r="C50" s="135"/>
      <c r="D50" s="62" t="s">
        <v>48</v>
      </c>
      <c r="E50" s="6" t="s">
        <v>76</v>
      </c>
      <c r="F50" s="59">
        <v>8700000</v>
      </c>
      <c r="G50" s="59">
        <v>5220000</v>
      </c>
      <c r="H50" s="111">
        <f t="shared" si="4"/>
        <v>60</v>
      </c>
      <c r="I50" s="57">
        <f t="shared" si="5"/>
        <v>3480000</v>
      </c>
      <c r="J50" s="111">
        <f>100-H50-L50</f>
        <v>40</v>
      </c>
      <c r="K50" s="59"/>
      <c r="L50" s="61"/>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row>
    <row r="51" spans="1:89" s="20" customFormat="1" ht="54.75" customHeight="1" x14ac:dyDescent="0.2">
      <c r="A51" s="101">
        <v>47</v>
      </c>
      <c r="B51" s="56">
        <v>47</v>
      </c>
      <c r="C51" s="135"/>
      <c r="D51" s="59" t="s">
        <v>60</v>
      </c>
      <c r="E51" s="6" t="s">
        <v>77</v>
      </c>
      <c r="F51" s="59">
        <v>5309370</v>
      </c>
      <c r="G51" s="59">
        <v>3451000</v>
      </c>
      <c r="H51" s="111">
        <f t="shared" si="4"/>
        <v>64.998295466317089</v>
      </c>
      <c r="I51" s="57">
        <f t="shared" si="5"/>
        <v>1858370</v>
      </c>
      <c r="J51" s="111">
        <f t="shared" si="6"/>
        <v>35.001704533682911</v>
      </c>
      <c r="K51" s="59"/>
      <c r="L51" s="61"/>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row>
    <row r="52" spans="1:89" s="20" customFormat="1" ht="54.75" customHeight="1" x14ac:dyDescent="0.2">
      <c r="A52" s="101">
        <v>48</v>
      </c>
      <c r="B52" s="56">
        <v>48</v>
      </c>
      <c r="C52" s="135"/>
      <c r="D52" s="57" t="s">
        <v>78</v>
      </c>
      <c r="E52" s="6" t="s">
        <v>1032</v>
      </c>
      <c r="F52" s="57">
        <v>8498760</v>
      </c>
      <c r="G52" s="57">
        <v>3824442</v>
      </c>
      <c r="H52" s="111">
        <f t="shared" si="4"/>
        <v>45</v>
      </c>
      <c r="I52" s="57">
        <f t="shared" si="5"/>
        <v>4674318</v>
      </c>
      <c r="J52" s="111">
        <f t="shared" si="6"/>
        <v>55</v>
      </c>
      <c r="K52" s="57"/>
      <c r="L52" s="58"/>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row>
    <row r="53" spans="1:89" s="20" customFormat="1" ht="54.75" customHeight="1" x14ac:dyDescent="0.2">
      <c r="A53" s="101">
        <v>49</v>
      </c>
      <c r="B53" s="56">
        <v>49</v>
      </c>
      <c r="C53" s="135"/>
      <c r="D53" s="62" t="s">
        <v>79</v>
      </c>
      <c r="E53" s="6" t="s">
        <v>80</v>
      </c>
      <c r="F53" s="59">
        <v>16970100</v>
      </c>
      <c r="G53" s="59">
        <v>10182060</v>
      </c>
      <c r="H53" s="111">
        <f t="shared" si="4"/>
        <v>60</v>
      </c>
      <c r="I53" s="57">
        <f t="shared" si="5"/>
        <v>6788040</v>
      </c>
      <c r="J53" s="111">
        <f t="shared" si="6"/>
        <v>40</v>
      </c>
      <c r="K53" s="59"/>
      <c r="L53" s="61"/>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row>
    <row r="54" spans="1:89" s="20" customFormat="1" ht="54.75" customHeight="1" x14ac:dyDescent="0.2">
      <c r="A54" s="101">
        <v>50</v>
      </c>
      <c r="B54" s="56">
        <v>50</v>
      </c>
      <c r="C54" s="135"/>
      <c r="D54" s="62" t="s">
        <v>81</v>
      </c>
      <c r="E54" s="6" t="s">
        <v>82</v>
      </c>
      <c r="F54" s="59">
        <v>14439320</v>
      </c>
      <c r="G54" s="59">
        <v>10107524</v>
      </c>
      <c r="H54" s="111">
        <f t="shared" si="4"/>
        <v>70</v>
      </c>
      <c r="I54" s="57">
        <f t="shared" si="5"/>
        <v>4331796</v>
      </c>
      <c r="J54" s="111">
        <f t="shared" si="6"/>
        <v>30</v>
      </c>
      <c r="K54" s="59"/>
      <c r="L54" s="61"/>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row>
    <row r="55" spans="1:89" s="20" customFormat="1" ht="54.75" customHeight="1" x14ac:dyDescent="0.2">
      <c r="A55" s="101">
        <v>51</v>
      </c>
      <c r="B55" s="56">
        <v>51</v>
      </c>
      <c r="C55" s="135"/>
      <c r="D55" s="72" t="s">
        <v>83</v>
      </c>
      <c r="E55" s="6" t="s">
        <v>1033</v>
      </c>
      <c r="F55" s="57">
        <v>419320080</v>
      </c>
      <c r="G55" s="57">
        <v>146762028</v>
      </c>
      <c r="H55" s="111">
        <f t="shared" si="4"/>
        <v>35</v>
      </c>
      <c r="I55" s="57">
        <f t="shared" si="5"/>
        <v>272558052</v>
      </c>
      <c r="J55" s="111">
        <f t="shared" si="6"/>
        <v>65</v>
      </c>
      <c r="K55" s="57"/>
      <c r="L55" s="58"/>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row>
    <row r="56" spans="1:89" s="20" customFormat="1" ht="54.75" customHeight="1" x14ac:dyDescent="0.2">
      <c r="A56" s="101">
        <v>52</v>
      </c>
      <c r="B56" s="56">
        <v>52</v>
      </c>
      <c r="C56" s="135"/>
      <c r="D56" s="62" t="s">
        <v>84</v>
      </c>
      <c r="E56" s="6" t="s">
        <v>85</v>
      </c>
      <c r="F56" s="59">
        <v>12506200</v>
      </c>
      <c r="G56" s="59">
        <v>3751860</v>
      </c>
      <c r="H56" s="111">
        <f t="shared" si="4"/>
        <v>30</v>
      </c>
      <c r="I56" s="57">
        <f t="shared" si="5"/>
        <v>8754340</v>
      </c>
      <c r="J56" s="111">
        <f t="shared" si="6"/>
        <v>70</v>
      </c>
      <c r="K56" s="59"/>
      <c r="L56" s="61"/>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row>
    <row r="57" spans="1:89" s="20" customFormat="1" ht="54.75" customHeight="1" x14ac:dyDescent="0.2">
      <c r="A57" s="101">
        <v>53</v>
      </c>
      <c r="B57" s="56">
        <v>53</v>
      </c>
      <c r="C57" s="135"/>
      <c r="D57" s="62" t="s">
        <v>48</v>
      </c>
      <c r="E57" s="6" t="s">
        <v>86</v>
      </c>
      <c r="F57" s="59">
        <v>14439320</v>
      </c>
      <c r="G57" s="59">
        <v>10107524</v>
      </c>
      <c r="H57" s="111">
        <f t="shared" si="4"/>
        <v>70</v>
      </c>
      <c r="I57" s="57">
        <f t="shared" si="5"/>
        <v>4331796</v>
      </c>
      <c r="J57" s="111">
        <f t="shared" si="6"/>
        <v>30</v>
      </c>
      <c r="K57" s="59"/>
      <c r="L57" s="61"/>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row>
    <row r="58" spans="1:89" s="20" customFormat="1" ht="54.75" customHeight="1" x14ac:dyDescent="0.2">
      <c r="A58" s="101">
        <v>54</v>
      </c>
      <c r="B58" s="56">
        <v>54</v>
      </c>
      <c r="C58" s="135"/>
      <c r="D58" s="57" t="s">
        <v>87</v>
      </c>
      <c r="E58" s="6" t="s">
        <v>88</v>
      </c>
      <c r="F58" s="57">
        <v>57542260</v>
      </c>
      <c r="G58" s="57">
        <v>28777130</v>
      </c>
      <c r="H58" s="111">
        <f t="shared" si="4"/>
        <v>50.010427119129488</v>
      </c>
      <c r="I58" s="57">
        <f t="shared" si="5"/>
        <v>28765130</v>
      </c>
      <c r="J58" s="111">
        <f t="shared" si="6"/>
        <v>49.989572880870512</v>
      </c>
      <c r="K58" s="57"/>
      <c r="L58" s="58"/>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row>
    <row r="59" spans="1:89" s="20" customFormat="1" ht="54.75" customHeight="1" x14ac:dyDescent="0.2">
      <c r="A59" s="101">
        <v>55</v>
      </c>
      <c r="B59" s="56">
        <v>55</v>
      </c>
      <c r="C59" s="135"/>
      <c r="D59" s="57" t="s">
        <v>89</v>
      </c>
      <c r="E59" s="6" t="s">
        <v>90</v>
      </c>
      <c r="F59" s="57">
        <v>49372343</v>
      </c>
      <c r="G59" s="57">
        <v>34560640</v>
      </c>
      <c r="H59" s="111">
        <f t="shared" si="4"/>
        <v>69.999999797457463</v>
      </c>
      <c r="I59" s="57">
        <f t="shared" si="5"/>
        <v>14811703</v>
      </c>
      <c r="J59" s="111">
        <f>100-H59-L59</f>
        <v>30.000000202542537</v>
      </c>
      <c r="K59" s="57"/>
      <c r="L59" s="58"/>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row>
    <row r="60" spans="1:89" s="20" customFormat="1" ht="54.75" customHeight="1" x14ac:dyDescent="0.2">
      <c r="A60" s="101">
        <v>56</v>
      </c>
      <c r="B60" s="56">
        <v>56</v>
      </c>
      <c r="C60" s="135"/>
      <c r="D60" s="72" t="s">
        <v>91</v>
      </c>
      <c r="E60" s="6" t="s">
        <v>92</v>
      </c>
      <c r="F60" s="57">
        <v>10353090</v>
      </c>
      <c r="G60" s="57">
        <v>4658891</v>
      </c>
      <c r="H60" s="111">
        <f t="shared" si="4"/>
        <v>45.000004829476033</v>
      </c>
      <c r="I60" s="57">
        <f t="shared" si="5"/>
        <v>5694199</v>
      </c>
      <c r="J60" s="111">
        <f>100-H60-L60</f>
        <v>54.999995170523967</v>
      </c>
      <c r="K60" s="57"/>
      <c r="L60" s="58"/>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row>
    <row r="61" spans="1:89" s="20" customFormat="1" ht="54.75" customHeight="1" x14ac:dyDescent="0.2">
      <c r="A61" s="101">
        <v>57</v>
      </c>
      <c r="B61" s="56">
        <v>57</v>
      </c>
      <c r="C61" s="135"/>
      <c r="D61" s="59" t="s">
        <v>93</v>
      </c>
      <c r="E61" s="6" t="s">
        <v>94</v>
      </c>
      <c r="F61" s="59">
        <v>15675120</v>
      </c>
      <c r="G61" s="59">
        <v>7837560</v>
      </c>
      <c r="H61" s="111">
        <f t="shared" si="4"/>
        <v>50</v>
      </c>
      <c r="I61" s="57">
        <f t="shared" si="5"/>
        <v>7837560</v>
      </c>
      <c r="J61" s="111">
        <f t="shared" si="6"/>
        <v>50</v>
      </c>
      <c r="K61" s="59"/>
      <c r="L61" s="61"/>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row>
    <row r="62" spans="1:89" s="20" customFormat="1" ht="54.75" customHeight="1" x14ac:dyDescent="0.2">
      <c r="A62" s="101">
        <v>58</v>
      </c>
      <c r="B62" s="56">
        <v>58</v>
      </c>
      <c r="C62" s="135"/>
      <c r="D62" s="72" t="s">
        <v>95</v>
      </c>
      <c r="E62" s="6" t="s">
        <v>96</v>
      </c>
      <c r="F62" s="57">
        <v>13768990</v>
      </c>
      <c r="G62" s="57">
        <v>6884495</v>
      </c>
      <c r="H62" s="111">
        <f t="shared" si="4"/>
        <v>50</v>
      </c>
      <c r="I62" s="57">
        <f t="shared" si="5"/>
        <v>6884495</v>
      </c>
      <c r="J62" s="111">
        <f>100-H62-L62</f>
        <v>50</v>
      </c>
      <c r="K62" s="57"/>
      <c r="L62" s="58"/>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row>
    <row r="63" spans="1:89" s="20" customFormat="1" ht="54.75" customHeight="1" x14ac:dyDescent="0.2">
      <c r="A63" s="101">
        <v>59</v>
      </c>
      <c r="B63" s="56">
        <v>59</v>
      </c>
      <c r="C63" s="135"/>
      <c r="D63" s="62" t="s">
        <v>3</v>
      </c>
      <c r="E63" s="6" t="s">
        <v>97</v>
      </c>
      <c r="F63" s="59">
        <v>11000870</v>
      </c>
      <c r="G63" s="59">
        <v>5500435</v>
      </c>
      <c r="H63" s="111">
        <f t="shared" si="4"/>
        <v>50</v>
      </c>
      <c r="I63" s="57">
        <f t="shared" si="5"/>
        <v>5500435</v>
      </c>
      <c r="J63" s="111">
        <f>100-H63-L63</f>
        <v>50</v>
      </c>
      <c r="K63" s="59"/>
      <c r="L63" s="61"/>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row>
    <row r="64" spans="1:89" s="20" customFormat="1" ht="54.75" customHeight="1" x14ac:dyDescent="0.2">
      <c r="A64" s="101">
        <v>60</v>
      </c>
      <c r="B64" s="56">
        <v>60</v>
      </c>
      <c r="C64" s="135"/>
      <c r="D64" s="72" t="s">
        <v>98</v>
      </c>
      <c r="E64" s="6" t="s">
        <v>99</v>
      </c>
      <c r="F64" s="57">
        <v>38607540</v>
      </c>
      <c r="G64" s="57">
        <v>15443016</v>
      </c>
      <c r="H64" s="111">
        <f t="shared" si="4"/>
        <v>40</v>
      </c>
      <c r="I64" s="57">
        <f t="shared" si="5"/>
        <v>23164524</v>
      </c>
      <c r="J64" s="111">
        <f>100-H64-L64</f>
        <v>60</v>
      </c>
      <c r="K64" s="57"/>
      <c r="L64" s="73"/>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row>
    <row r="65" spans="1:89" s="20" customFormat="1" ht="54.75" customHeight="1" x14ac:dyDescent="0.2">
      <c r="A65" s="101">
        <v>61</v>
      </c>
      <c r="B65" s="56">
        <v>61</v>
      </c>
      <c r="C65" s="135"/>
      <c r="D65" s="57" t="s">
        <v>100</v>
      </c>
      <c r="E65" s="6" t="s">
        <v>101</v>
      </c>
      <c r="F65" s="57">
        <v>8034900</v>
      </c>
      <c r="G65" s="57">
        <v>3615700</v>
      </c>
      <c r="H65" s="111">
        <f t="shared" si="4"/>
        <v>44.999937771471956</v>
      </c>
      <c r="I65" s="57">
        <f t="shared" si="5"/>
        <v>4419200</v>
      </c>
      <c r="J65" s="111">
        <f t="shared" ref="J65" si="7">100-H65-L65</f>
        <v>55.000062228528044</v>
      </c>
      <c r="K65" s="57"/>
      <c r="L65" s="58"/>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row>
    <row r="66" spans="1:89" s="20" customFormat="1" ht="54.75" customHeight="1" x14ac:dyDescent="0.2">
      <c r="A66" s="101">
        <v>62</v>
      </c>
      <c r="B66" s="56">
        <v>62</v>
      </c>
      <c r="C66" s="135"/>
      <c r="D66" s="72" t="s">
        <v>102</v>
      </c>
      <c r="E66" s="6" t="s">
        <v>103</v>
      </c>
      <c r="F66" s="57">
        <v>10150000</v>
      </c>
      <c r="G66" s="57">
        <v>5075000</v>
      </c>
      <c r="H66" s="111">
        <f t="shared" si="4"/>
        <v>50</v>
      </c>
      <c r="I66" s="57">
        <f t="shared" si="5"/>
        <v>5075000</v>
      </c>
      <c r="J66" s="111">
        <f>100-H66-K66</f>
        <v>50</v>
      </c>
      <c r="K66" s="57"/>
      <c r="L66" s="58"/>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row>
    <row r="67" spans="1:89" s="20" customFormat="1" ht="72.75" customHeight="1" x14ac:dyDescent="0.2">
      <c r="A67" s="101">
        <v>63</v>
      </c>
      <c r="B67" s="56">
        <v>63</v>
      </c>
      <c r="C67" s="135"/>
      <c r="D67" s="59" t="s">
        <v>104</v>
      </c>
      <c r="E67" s="6" t="s">
        <v>105</v>
      </c>
      <c r="F67" s="59">
        <v>14613010</v>
      </c>
      <c r="G67" s="59">
        <v>6575855</v>
      </c>
      <c r="H67" s="111">
        <f t="shared" si="4"/>
        <v>45.000003421608554</v>
      </c>
      <c r="I67" s="57">
        <f t="shared" si="5"/>
        <v>8037155</v>
      </c>
      <c r="J67" s="111">
        <f>100-H67-L67</f>
        <v>54.999996578391446</v>
      </c>
      <c r="K67" s="59"/>
      <c r="L67" s="61"/>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row>
    <row r="68" spans="1:89" s="20" customFormat="1" ht="54.75" customHeight="1" x14ac:dyDescent="0.2">
      <c r="A68" s="101">
        <v>64</v>
      </c>
      <c r="B68" s="56">
        <v>64</v>
      </c>
      <c r="C68" s="135"/>
      <c r="D68" s="72" t="s">
        <v>106</v>
      </c>
      <c r="E68" s="6" t="s">
        <v>107</v>
      </c>
      <c r="F68" s="57">
        <v>37530060</v>
      </c>
      <c r="G68" s="57">
        <v>26271042</v>
      </c>
      <c r="H68" s="111">
        <f t="shared" si="4"/>
        <v>70</v>
      </c>
      <c r="I68" s="57">
        <f t="shared" si="5"/>
        <v>11259018</v>
      </c>
      <c r="J68" s="111">
        <f t="shared" ref="J68:J72" si="8">100-H68-L68</f>
        <v>30</v>
      </c>
      <c r="K68" s="57"/>
      <c r="L68" s="58"/>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row>
    <row r="69" spans="1:89" s="20" customFormat="1" ht="54.75" customHeight="1" x14ac:dyDescent="0.2">
      <c r="A69" s="101">
        <v>65</v>
      </c>
      <c r="B69" s="68">
        <v>65</v>
      </c>
      <c r="C69" s="135"/>
      <c r="D69" s="72" t="s">
        <v>108</v>
      </c>
      <c r="E69" s="6" t="s">
        <v>109</v>
      </c>
      <c r="F69" s="57">
        <v>8789430</v>
      </c>
      <c r="G69" s="57">
        <v>5273658</v>
      </c>
      <c r="H69" s="111">
        <f t="shared" ref="H69:H86" si="9">G69/F69*100</f>
        <v>60</v>
      </c>
      <c r="I69" s="57">
        <f t="shared" ref="I69:I86" si="10">F69-G69-K69</f>
        <v>3515772</v>
      </c>
      <c r="J69" s="111">
        <f t="shared" si="8"/>
        <v>40</v>
      </c>
      <c r="K69" s="57"/>
      <c r="L69" s="58"/>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row>
    <row r="70" spans="1:89" s="20" customFormat="1" ht="54.75" customHeight="1" x14ac:dyDescent="0.2">
      <c r="A70" s="101">
        <v>66</v>
      </c>
      <c r="B70" s="56">
        <v>66</v>
      </c>
      <c r="C70" s="135"/>
      <c r="D70" s="72" t="s">
        <v>108</v>
      </c>
      <c r="E70" s="6" t="s">
        <v>110</v>
      </c>
      <c r="F70" s="57">
        <v>20990930</v>
      </c>
      <c r="G70" s="57">
        <v>8396372</v>
      </c>
      <c r="H70" s="111">
        <f t="shared" si="9"/>
        <v>40</v>
      </c>
      <c r="I70" s="57">
        <f t="shared" si="10"/>
        <v>12594558</v>
      </c>
      <c r="J70" s="111">
        <f t="shared" si="8"/>
        <v>60</v>
      </c>
      <c r="K70" s="57"/>
      <c r="L70" s="58"/>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row>
    <row r="71" spans="1:89" s="20" customFormat="1" ht="54.75" customHeight="1" x14ac:dyDescent="0.2">
      <c r="A71" s="101">
        <v>67</v>
      </c>
      <c r="B71" s="68">
        <v>67</v>
      </c>
      <c r="C71" s="135"/>
      <c r="D71" s="72" t="s">
        <v>108</v>
      </c>
      <c r="E71" s="6" t="s">
        <v>111</v>
      </c>
      <c r="F71" s="57">
        <v>12660730</v>
      </c>
      <c r="G71" s="57">
        <v>5697328</v>
      </c>
      <c r="H71" s="111">
        <f t="shared" si="9"/>
        <v>44.999996050780645</v>
      </c>
      <c r="I71" s="57">
        <f t="shared" si="10"/>
        <v>6963402</v>
      </c>
      <c r="J71" s="111">
        <f t="shared" si="8"/>
        <v>55.000003949219355</v>
      </c>
      <c r="K71" s="57"/>
      <c r="L71" s="58"/>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row>
    <row r="72" spans="1:89" s="20" customFormat="1" ht="54.75" customHeight="1" x14ac:dyDescent="0.2">
      <c r="A72" s="101">
        <v>68</v>
      </c>
      <c r="B72" s="56">
        <v>68</v>
      </c>
      <c r="C72" s="135"/>
      <c r="D72" s="59" t="s">
        <v>112</v>
      </c>
      <c r="E72" s="6" t="s">
        <v>113</v>
      </c>
      <c r="F72" s="59">
        <v>13306260</v>
      </c>
      <c r="G72" s="59">
        <v>7983756</v>
      </c>
      <c r="H72" s="111">
        <f t="shared" si="9"/>
        <v>60</v>
      </c>
      <c r="I72" s="57">
        <f t="shared" si="10"/>
        <v>5322504</v>
      </c>
      <c r="J72" s="111">
        <f t="shared" si="8"/>
        <v>40</v>
      </c>
      <c r="K72" s="59"/>
      <c r="L72" s="61"/>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row>
    <row r="73" spans="1:89" s="20" customFormat="1" ht="54.75" customHeight="1" x14ac:dyDescent="0.2">
      <c r="A73" s="101">
        <v>69</v>
      </c>
      <c r="B73" s="68">
        <v>69</v>
      </c>
      <c r="C73" s="135"/>
      <c r="D73" s="57" t="s">
        <v>114</v>
      </c>
      <c r="E73" s="6" t="s">
        <v>115</v>
      </c>
      <c r="F73" s="57">
        <v>5611830</v>
      </c>
      <c r="G73" s="57">
        <v>3086506</v>
      </c>
      <c r="H73" s="111">
        <f t="shared" si="9"/>
        <v>54.999991090250418</v>
      </c>
      <c r="I73" s="57">
        <f t="shared" si="10"/>
        <v>2525324</v>
      </c>
      <c r="J73" s="111">
        <f>100-H73-L73</f>
        <v>45.000008909749582</v>
      </c>
      <c r="K73" s="57"/>
      <c r="L73" s="58"/>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row>
    <row r="74" spans="1:89" s="20" customFormat="1" ht="54.75" customHeight="1" x14ac:dyDescent="0.2">
      <c r="A74" s="101">
        <v>70</v>
      </c>
      <c r="B74" s="56">
        <v>70</v>
      </c>
      <c r="C74" s="135"/>
      <c r="D74" s="62" t="s">
        <v>116</v>
      </c>
      <c r="E74" s="6" t="s">
        <v>117</v>
      </c>
      <c r="F74" s="59">
        <v>11900860</v>
      </c>
      <c r="G74" s="59">
        <v>8330602</v>
      </c>
      <c r="H74" s="111">
        <f t="shared" si="9"/>
        <v>70</v>
      </c>
      <c r="I74" s="57">
        <f t="shared" si="10"/>
        <v>3570258</v>
      </c>
      <c r="J74" s="111">
        <f>100-H74-L74</f>
        <v>30</v>
      </c>
      <c r="K74" s="59"/>
      <c r="L74" s="61"/>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row>
    <row r="75" spans="1:89" s="20" customFormat="1" ht="54.75" customHeight="1" x14ac:dyDescent="0.2">
      <c r="A75" s="101">
        <v>71</v>
      </c>
      <c r="B75" s="68">
        <v>71</v>
      </c>
      <c r="C75" s="135"/>
      <c r="D75" s="57" t="s">
        <v>118</v>
      </c>
      <c r="E75" s="6" t="s">
        <v>119</v>
      </c>
      <c r="F75" s="57">
        <v>21862450</v>
      </c>
      <c r="G75" s="57">
        <v>3151857</v>
      </c>
      <c r="H75" s="112">
        <f t="shared" si="9"/>
        <v>14.416760244162937</v>
      </c>
      <c r="I75" s="57">
        <f t="shared" si="10"/>
        <v>14210593</v>
      </c>
      <c r="J75" s="111">
        <f t="shared" ref="J75:J86" si="11">100-H75-L75</f>
        <v>65.00000228702639</v>
      </c>
      <c r="K75" s="57">
        <v>4500000</v>
      </c>
      <c r="L75" s="58">
        <f>K75/F75*100</f>
        <v>20.58323746881068</v>
      </c>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row>
    <row r="76" spans="1:89" s="20" customFormat="1" ht="54.75" customHeight="1" x14ac:dyDescent="0.2">
      <c r="A76" s="101">
        <v>72</v>
      </c>
      <c r="B76" s="56">
        <v>72</v>
      </c>
      <c r="C76" s="135"/>
      <c r="D76" s="62" t="s">
        <v>2</v>
      </c>
      <c r="E76" s="6" t="s">
        <v>120</v>
      </c>
      <c r="F76" s="59">
        <v>18551900</v>
      </c>
      <c r="G76" s="59">
        <v>12986330</v>
      </c>
      <c r="H76" s="111">
        <f t="shared" si="9"/>
        <v>70</v>
      </c>
      <c r="I76" s="57">
        <f t="shared" si="10"/>
        <v>5565570</v>
      </c>
      <c r="J76" s="111">
        <f t="shared" si="11"/>
        <v>30</v>
      </c>
      <c r="K76" s="59"/>
      <c r="L76" s="61"/>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row>
    <row r="77" spans="1:89" s="20" customFormat="1" ht="54.75" customHeight="1" x14ac:dyDescent="0.2">
      <c r="A77" s="101">
        <v>73</v>
      </c>
      <c r="B77" s="68">
        <v>73</v>
      </c>
      <c r="C77" s="135"/>
      <c r="D77" s="72" t="s">
        <v>121</v>
      </c>
      <c r="E77" s="6" t="s">
        <v>122</v>
      </c>
      <c r="F77" s="57">
        <v>360141300</v>
      </c>
      <c r="G77" s="57">
        <v>198078000</v>
      </c>
      <c r="H77" s="111">
        <f t="shared" si="9"/>
        <v>55.000079135605937</v>
      </c>
      <c r="I77" s="57">
        <f t="shared" si="10"/>
        <v>162063300</v>
      </c>
      <c r="J77" s="111">
        <f t="shared" si="11"/>
        <v>44.999920864394063</v>
      </c>
      <c r="K77" s="57"/>
      <c r="L77" s="58"/>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row>
    <row r="78" spans="1:89" s="20" customFormat="1" ht="54.75" customHeight="1" x14ac:dyDescent="0.2">
      <c r="A78" s="101">
        <v>74</v>
      </c>
      <c r="B78" s="56">
        <v>74</v>
      </c>
      <c r="C78" s="135"/>
      <c r="D78" s="59" t="s">
        <v>123</v>
      </c>
      <c r="E78" s="6" t="s">
        <v>124</v>
      </c>
      <c r="F78" s="59">
        <v>212353900</v>
      </c>
      <c r="G78" s="59">
        <v>116794645</v>
      </c>
      <c r="H78" s="111">
        <f t="shared" si="9"/>
        <v>55.000000000000007</v>
      </c>
      <c r="I78" s="57">
        <f t="shared" si="10"/>
        <v>95559255</v>
      </c>
      <c r="J78" s="111">
        <f>100-H78-L78</f>
        <v>44.999999999999993</v>
      </c>
      <c r="K78" s="59"/>
      <c r="L78" s="61"/>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row>
    <row r="79" spans="1:89" s="20" customFormat="1" ht="54.75" customHeight="1" x14ac:dyDescent="0.2">
      <c r="A79" s="101">
        <v>75</v>
      </c>
      <c r="B79" s="68">
        <v>75</v>
      </c>
      <c r="C79" s="135"/>
      <c r="D79" s="57" t="s">
        <v>63</v>
      </c>
      <c r="E79" s="6" t="s">
        <v>125</v>
      </c>
      <c r="F79" s="57">
        <v>92252450</v>
      </c>
      <c r="G79" s="57">
        <v>9225245</v>
      </c>
      <c r="H79" s="111">
        <f t="shared" si="9"/>
        <v>10</v>
      </c>
      <c r="I79" s="57">
        <f t="shared" si="10"/>
        <v>36900980</v>
      </c>
      <c r="J79" s="111">
        <f t="shared" si="11"/>
        <v>40</v>
      </c>
      <c r="K79" s="57">
        <v>46126225</v>
      </c>
      <c r="L79" s="67">
        <f>K79/F79*100</f>
        <v>50</v>
      </c>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row>
    <row r="80" spans="1:89" s="20" customFormat="1" ht="54.75" customHeight="1" x14ac:dyDescent="0.2">
      <c r="A80" s="101">
        <v>76</v>
      </c>
      <c r="B80" s="56">
        <v>76</v>
      </c>
      <c r="C80" s="135"/>
      <c r="D80" s="72" t="s">
        <v>17</v>
      </c>
      <c r="E80" s="6" t="s">
        <v>1034</v>
      </c>
      <c r="F80" s="59">
        <v>20982400</v>
      </c>
      <c r="G80" s="59">
        <v>12589440</v>
      </c>
      <c r="H80" s="111">
        <f t="shared" si="9"/>
        <v>60</v>
      </c>
      <c r="I80" s="57">
        <f t="shared" si="10"/>
        <v>8392960</v>
      </c>
      <c r="J80" s="111">
        <f t="shared" si="11"/>
        <v>40</v>
      </c>
      <c r="K80" s="59"/>
      <c r="L80" s="61"/>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row>
    <row r="81" spans="1:138" s="20" customFormat="1" ht="54.75" customHeight="1" x14ac:dyDescent="0.2">
      <c r="A81" s="101">
        <v>77</v>
      </c>
      <c r="B81" s="68">
        <v>77</v>
      </c>
      <c r="C81" s="135"/>
      <c r="D81" s="72" t="s">
        <v>17</v>
      </c>
      <c r="E81" s="6" t="s">
        <v>126</v>
      </c>
      <c r="F81" s="57">
        <v>67788390</v>
      </c>
      <c r="G81" s="57">
        <v>44062454</v>
      </c>
      <c r="H81" s="111">
        <f t="shared" si="9"/>
        <v>65.000000737589431</v>
      </c>
      <c r="I81" s="57">
        <f t="shared" si="10"/>
        <v>23725936</v>
      </c>
      <c r="J81" s="111">
        <f t="shared" si="11"/>
        <v>34.999999262410569</v>
      </c>
      <c r="K81" s="57"/>
      <c r="L81" s="58"/>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row>
    <row r="82" spans="1:138" s="20" customFormat="1" ht="54.75" customHeight="1" x14ac:dyDescent="0.2">
      <c r="A82" s="101">
        <v>78</v>
      </c>
      <c r="B82" s="56">
        <v>78</v>
      </c>
      <c r="C82" s="135"/>
      <c r="D82" s="72" t="s">
        <v>17</v>
      </c>
      <c r="E82" s="6" t="s">
        <v>127</v>
      </c>
      <c r="F82" s="57">
        <v>25410330</v>
      </c>
      <c r="G82" s="57">
        <v>11434648</v>
      </c>
      <c r="H82" s="111">
        <f t="shared" si="9"/>
        <v>44.999998032296311</v>
      </c>
      <c r="I82" s="57">
        <f t="shared" si="10"/>
        <v>13975682</v>
      </c>
      <c r="J82" s="111">
        <f t="shared" si="11"/>
        <v>55.000001967703689</v>
      </c>
      <c r="K82" s="57"/>
      <c r="L82" s="58"/>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row>
    <row r="83" spans="1:138" s="20" customFormat="1" ht="54.75" customHeight="1" x14ac:dyDescent="0.2">
      <c r="A83" s="101">
        <v>79</v>
      </c>
      <c r="B83" s="68">
        <v>79</v>
      </c>
      <c r="C83" s="135"/>
      <c r="D83" s="62" t="s">
        <v>79</v>
      </c>
      <c r="E83" s="6" t="s">
        <v>128</v>
      </c>
      <c r="F83" s="59">
        <v>14848610</v>
      </c>
      <c r="G83" s="59">
        <v>6681874</v>
      </c>
      <c r="H83" s="111">
        <f t="shared" si="9"/>
        <v>44.999996632681444</v>
      </c>
      <c r="I83" s="57">
        <f t="shared" si="10"/>
        <v>8166736</v>
      </c>
      <c r="J83" s="111">
        <f t="shared" si="11"/>
        <v>55.000003367318556</v>
      </c>
      <c r="K83" s="59"/>
      <c r="L83" s="61"/>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row>
    <row r="84" spans="1:138" s="20" customFormat="1" ht="54.75" customHeight="1" x14ac:dyDescent="0.2">
      <c r="A84" s="101">
        <v>80</v>
      </c>
      <c r="B84" s="68">
        <v>80</v>
      </c>
      <c r="C84" s="135"/>
      <c r="D84" s="57" t="s">
        <v>129</v>
      </c>
      <c r="E84" s="6" t="s">
        <v>130</v>
      </c>
      <c r="F84" s="57">
        <v>113359400</v>
      </c>
      <c r="G84" s="57">
        <v>56679700</v>
      </c>
      <c r="H84" s="111">
        <f t="shared" si="9"/>
        <v>50</v>
      </c>
      <c r="I84" s="57">
        <f t="shared" si="10"/>
        <v>56679700</v>
      </c>
      <c r="J84" s="111">
        <f t="shared" si="11"/>
        <v>50</v>
      </c>
      <c r="K84" s="57"/>
      <c r="L84" s="58"/>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row>
    <row r="85" spans="1:138" s="20" customFormat="1" ht="54.75" customHeight="1" x14ac:dyDescent="0.2">
      <c r="A85" s="101">
        <v>81</v>
      </c>
      <c r="B85" s="68">
        <f>1+B84</f>
        <v>81</v>
      </c>
      <c r="C85" s="135"/>
      <c r="D85" s="57" t="s">
        <v>129</v>
      </c>
      <c r="E85" s="6" t="s">
        <v>131</v>
      </c>
      <c r="F85" s="57">
        <v>268982500</v>
      </c>
      <c r="G85" s="57">
        <v>188287435</v>
      </c>
      <c r="H85" s="111">
        <f t="shared" si="9"/>
        <v>69.999882892009708</v>
      </c>
      <c r="I85" s="57">
        <f t="shared" si="10"/>
        <v>80695065</v>
      </c>
      <c r="J85" s="111">
        <f t="shared" si="11"/>
        <v>30.000117107990292</v>
      </c>
      <c r="K85" s="57"/>
      <c r="L85" s="58"/>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row>
    <row r="86" spans="1:138" s="20" customFormat="1" ht="54.75" customHeight="1" x14ac:dyDescent="0.2">
      <c r="A86" s="101">
        <v>82</v>
      </c>
      <c r="B86" s="68">
        <f t="shared" ref="B86" si="12">1+B85</f>
        <v>82</v>
      </c>
      <c r="C86" s="135"/>
      <c r="D86" s="57" t="s">
        <v>129</v>
      </c>
      <c r="E86" s="6" t="s">
        <v>132</v>
      </c>
      <c r="F86" s="57">
        <v>113219270</v>
      </c>
      <c r="G86" s="57">
        <v>79230389</v>
      </c>
      <c r="H86" s="111">
        <f t="shared" si="9"/>
        <v>69.979597112752984</v>
      </c>
      <c r="I86" s="57">
        <f t="shared" si="10"/>
        <v>33988881</v>
      </c>
      <c r="J86" s="111">
        <f t="shared" si="11"/>
        <v>30.020402887247016</v>
      </c>
      <c r="K86" s="57"/>
      <c r="L86" s="58"/>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row>
    <row r="87" spans="1:138" ht="13.5" x14ac:dyDescent="0.2">
      <c r="A87" s="140" t="s">
        <v>133</v>
      </c>
      <c r="B87" s="141"/>
      <c r="C87" s="141"/>
      <c r="D87" s="141"/>
      <c r="E87" s="141"/>
      <c r="F87" s="74">
        <f>SUM(F5:F86)</f>
        <v>3193786888</v>
      </c>
      <c r="G87" s="74">
        <f>SUM(G5:G86)</f>
        <v>1673121025</v>
      </c>
      <c r="H87" s="113"/>
      <c r="I87" s="74">
        <f>SUM(I5:I86)</f>
        <v>1461689523</v>
      </c>
      <c r="J87" s="113"/>
      <c r="K87" s="74">
        <f>SUM(K5:K86)</f>
        <v>58976340</v>
      </c>
      <c r="L87" s="75"/>
    </row>
    <row r="88" spans="1:138" s="26" customFormat="1" ht="54" customHeight="1" x14ac:dyDescent="0.2">
      <c r="A88" s="101">
        <v>83</v>
      </c>
      <c r="B88" s="56">
        <v>1</v>
      </c>
      <c r="C88" s="135" t="s">
        <v>134</v>
      </c>
      <c r="D88" s="6" t="s">
        <v>135</v>
      </c>
      <c r="E88" s="6" t="s">
        <v>136</v>
      </c>
      <c r="F88" s="6">
        <v>40225900</v>
      </c>
      <c r="G88" s="6">
        <v>28158130</v>
      </c>
      <c r="H88" s="110">
        <v>70</v>
      </c>
      <c r="I88" s="6">
        <v>12067770</v>
      </c>
      <c r="J88" s="110">
        <v>30</v>
      </c>
      <c r="K88" s="6"/>
      <c r="L88" s="53"/>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39"/>
    </row>
    <row r="89" spans="1:138" s="26" customFormat="1" ht="54" customHeight="1" x14ac:dyDescent="0.2">
      <c r="A89" s="101">
        <v>84</v>
      </c>
      <c r="B89" s="56">
        <v>2</v>
      </c>
      <c r="C89" s="135"/>
      <c r="D89" s="6" t="s">
        <v>137</v>
      </c>
      <c r="E89" s="6" t="s">
        <v>138</v>
      </c>
      <c r="F89" s="6">
        <v>15200340</v>
      </c>
      <c r="G89" s="6">
        <v>6840153</v>
      </c>
      <c r="H89" s="110">
        <v>45</v>
      </c>
      <c r="I89" s="6">
        <v>8360187</v>
      </c>
      <c r="J89" s="110">
        <v>55</v>
      </c>
      <c r="K89" s="6"/>
      <c r="L89" s="53"/>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39"/>
    </row>
    <row r="90" spans="1:138" s="26" customFormat="1" ht="54" customHeight="1" x14ac:dyDescent="0.2">
      <c r="A90" s="101">
        <v>85</v>
      </c>
      <c r="B90" s="56">
        <v>3</v>
      </c>
      <c r="C90" s="135"/>
      <c r="D90" s="6" t="s">
        <v>139</v>
      </c>
      <c r="E90" s="6" t="s">
        <v>140</v>
      </c>
      <c r="F90" s="6">
        <v>16255820</v>
      </c>
      <c r="G90" s="6">
        <v>8128000</v>
      </c>
      <c r="H90" s="110">
        <v>50.1</v>
      </c>
      <c r="I90" s="6">
        <v>8127820</v>
      </c>
      <c r="J90" s="110">
        <v>49.9</v>
      </c>
      <c r="K90" s="6"/>
      <c r="L90" s="53"/>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39"/>
    </row>
    <row r="91" spans="1:138" s="26" customFormat="1" ht="54" customHeight="1" x14ac:dyDescent="0.2">
      <c r="A91" s="101">
        <v>86</v>
      </c>
      <c r="B91" s="56">
        <v>4</v>
      </c>
      <c r="C91" s="135"/>
      <c r="D91" s="6" t="s">
        <v>141</v>
      </c>
      <c r="E91" s="6" t="s">
        <v>142</v>
      </c>
      <c r="F91" s="6">
        <v>12659000</v>
      </c>
      <c r="G91" s="6">
        <v>8861300</v>
      </c>
      <c r="H91" s="110">
        <v>70</v>
      </c>
      <c r="I91" s="6">
        <v>3797700</v>
      </c>
      <c r="J91" s="110">
        <v>30</v>
      </c>
      <c r="K91" s="6"/>
      <c r="L91" s="53"/>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39"/>
    </row>
    <row r="92" spans="1:138" s="26" customFormat="1" ht="54" customHeight="1" x14ac:dyDescent="0.2">
      <c r="A92" s="101">
        <v>87</v>
      </c>
      <c r="B92" s="56">
        <v>5</v>
      </c>
      <c r="C92" s="135"/>
      <c r="D92" s="6" t="s">
        <v>143</v>
      </c>
      <c r="E92" s="6" t="s">
        <v>144</v>
      </c>
      <c r="F92" s="6">
        <v>23868660</v>
      </c>
      <c r="G92" s="6">
        <v>10740897</v>
      </c>
      <c r="H92" s="110">
        <v>45</v>
      </c>
      <c r="I92" s="6">
        <v>13127763</v>
      </c>
      <c r="J92" s="110">
        <v>55</v>
      </c>
      <c r="K92" s="6"/>
      <c r="L92" s="53"/>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c r="BM92" s="46"/>
      <c r="BN92" s="46"/>
      <c r="BO92" s="46"/>
      <c r="BP92" s="46"/>
      <c r="BQ92" s="46"/>
      <c r="BR92" s="46"/>
      <c r="BS92" s="46"/>
      <c r="BT92" s="46"/>
      <c r="BU92" s="46"/>
      <c r="BV92" s="46"/>
      <c r="BW92" s="46"/>
      <c r="BX92" s="46"/>
      <c r="BY92" s="46"/>
      <c r="BZ92" s="46"/>
      <c r="CA92" s="46"/>
      <c r="CB92" s="46"/>
      <c r="CC92" s="46"/>
      <c r="CD92" s="46"/>
      <c r="CE92" s="46"/>
      <c r="CF92" s="46"/>
      <c r="CG92" s="46"/>
      <c r="CH92" s="46"/>
      <c r="CI92" s="46"/>
      <c r="CJ92" s="46"/>
      <c r="CK92" s="46"/>
      <c r="CL92" s="39"/>
    </row>
    <row r="93" spans="1:138" s="26" customFormat="1" ht="54" customHeight="1" x14ac:dyDescent="0.2">
      <c r="A93" s="101">
        <v>88</v>
      </c>
      <c r="B93" s="56">
        <v>6</v>
      </c>
      <c r="C93" s="135"/>
      <c r="D93" s="6" t="s">
        <v>145</v>
      </c>
      <c r="E93" s="6" t="s">
        <v>146</v>
      </c>
      <c r="F93" s="6">
        <v>26877590</v>
      </c>
      <c r="G93" s="6">
        <v>13438795</v>
      </c>
      <c r="H93" s="110">
        <f>G93/F93*100</f>
        <v>50</v>
      </c>
      <c r="I93" s="6">
        <f>F93*J93/100</f>
        <v>13438795</v>
      </c>
      <c r="J93" s="110">
        <f>100-H93</f>
        <v>50</v>
      </c>
      <c r="K93" s="63"/>
      <c r="L93" s="7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c r="BH93" s="46"/>
      <c r="BI93" s="46"/>
      <c r="BJ93" s="46"/>
      <c r="BK93" s="46"/>
      <c r="BL93" s="46"/>
      <c r="BM93" s="46"/>
      <c r="BN93" s="46"/>
      <c r="BO93" s="46"/>
      <c r="BP93" s="46"/>
      <c r="BQ93" s="46"/>
      <c r="BR93" s="46"/>
      <c r="BS93" s="46"/>
      <c r="BT93" s="46"/>
      <c r="BU93" s="46"/>
      <c r="BV93" s="46"/>
      <c r="BW93" s="46"/>
      <c r="BX93" s="46"/>
      <c r="BY93" s="46"/>
      <c r="BZ93" s="46"/>
      <c r="CA93" s="46"/>
      <c r="CB93" s="46"/>
      <c r="CC93" s="46"/>
      <c r="CD93" s="46"/>
      <c r="CE93" s="46"/>
      <c r="CF93" s="46"/>
      <c r="CG93" s="46"/>
      <c r="CH93" s="46"/>
      <c r="CI93" s="46"/>
      <c r="CJ93" s="46"/>
      <c r="CK93" s="46"/>
      <c r="CL93" s="39"/>
    </row>
    <row r="94" spans="1:138" s="26" customFormat="1" ht="54" customHeight="1" x14ac:dyDescent="0.2">
      <c r="A94" s="101">
        <v>89</v>
      </c>
      <c r="B94" s="56">
        <v>7</v>
      </c>
      <c r="C94" s="135"/>
      <c r="D94" s="6" t="s">
        <v>147</v>
      </c>
      <c r="E94" s="6" t="s">
        <v>148</v>
      </c>
      <c r="F94" s="6">
        <v>53931500</v>
      </c>
      <c r="G94" s="6">
        <v>37752050</v>
      </c>
      <c r="H94" s="110">
        <v>70</v>
      </c>
      <c r="I94" s="6">
        <v>16179450</v>
      </c>
      <c r="J94" s="110">
        <v>30</v>
      </c>
      <c r="K94" s="6"/>
      <c r="L94" s="53"/>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c r="BH94" s="46"/>
      <c r="BI94" s="46"/>
      <c r="BJ94" s="46"/>
      <c r="BK94" s="46"/>
      <c r="BL94" s="46"/>
      <c r="BM94" s="46"/>
      <c r="BN94" s="46"/>
      <c r="BO94" s="46"/>
      <c r="BP94" s="46"/>
      <c r="BQ94" s="46"/>
      <c r="BR94" s="46"/>
      <c r="BS94" s="46"/>
      <c r="BT94" s="46"/>
      <c r="BU94" s="46"/>
      <c r="BV94" s="46"/>
      <c r="BW94" s="46"/>
      <c r="BX94" s="46"/>
      <c r="BY94" s="46"/>
      <c r="BZ94" s="46"/>
      <c r="CA94" s="46"/>
      <c r="CB94" s="46"/>
      <c r="CC94" s="46"/>
      <c r="CD94" s="46"/>
      <c r="CE94" s="46"/>
      <c r="CF94" s="46"/>
      <c r="CG94" s="46"/>
      <c r="CH94" s="46"/>
      <c r="CI94" s="46"/>
      <c r="CJ94" s="46"/>
      <c r="CK94" s="46"/>
      <c r="CL94" s="39"/>
    </row>
    <row r="95" spans="1:138" s="29" customFormat="1" ht="54" customHeight="1" x14ac:dyDescent="0.25">
      <c r="A95" s="101">
        <v>90</v>
      </c>
      <c r="B95" s="56">
        <v>8</v>
      </c>
      <c r="C95" s="135"/>
      <c r="D95" s="59" t="s">
        <v>149</v>
      </c>
      <c r="E95" s="6" t="s">
        <v>150</v>
      </c>
      <c r="F95" s="59">
        <v>81511632</v>
      </c>
      <c r="G95" s="59">
        <v>57058142</v>
      </c>
      <c r="H95" s="114">
        <f t="shared" ref="H95:H126" si="13">G95/F95*100</f>
        <v>69.999999509272499</v>
      </c>
      <c r="I95" s="59">
        <f t="shared" ref="I95:I126" si="14">F95*J95/100</f>
        <v>24453489.999999996</v>
      </c>
      <c r="J95" s="115">
        <f t="shared" ref="J95:J98" si="15">100-H95</f>
        <v>30.000000490727501</v>
      </c>
      <c r="K95" s="59"/>
      <c r="L95" s="61"/>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c r="BG95" s="49"/>
      <c r="BH95" s="49"/>
      <c r="BI95" s="49"/>
      <c r="BJ95" s="49"/>
      <c r="BK95" s="49"/>
      <c r="BL95" s="49"/>
      <c r="BM95" s="49"/>
      <c r="BN95" s="49"/>
      <c r="BO95" s="49"/>
      <c r="BP95" s="49"/>
      <c r="BQ95" s="49"/>
      <c r="BR95" s="49"/>
      <c r="BS95" s="49"/>
      <c r="BT95" s="49"/>
      <c r="BU95" s="49"/>
      <c r="BV95" s="49"/>
      <c r="BW95" s="49"/>
      <c r="BX95" s="49"/>
      <c r="BY95" s="49"/>
      <c r="BZ95" s="49"/>
      <c r="CA95" s="49"/>
      <c r="CB95" s="49"/>
      <c r="CC95" s="49"/>
      <c r="CD95" s="49"/>
      <c r="CE95" s="49"/>
      <c r="CF95" s="49"/>
      <c r="CG95" s="49"/>
      <c r="CH95" s="49"/>
      <c r="CI95" s="49"/>
      <c r="CJ95" s="49"/>
      <c r="CK95" s="49"/>
      <c r="CL95" s="40"/>
    </row>
    <row r="96" spans="1:138" s="29" customFormat="1" ht="54" customHeight="1" x14ac:dyDescent="0.25">
      <c r="A96" s="101">
        <v>91</v>
      </c>
      <c r="B96" s="56">
        <v>9</v>
      </c>
      <c r="C96" s="135"/>
      <c r="D96" s="59" t="s">
        <v>145</v>
      </c>
      <c r="E96" s="6" t="s">
        <v>151</v>
      </c>
      <c r="F96" s="59">
        <v>114138100</v>
      </c>
      <c r="G96" s="59">
        <v>79896670</v>
      </c>
      <c r="H96" s="114">
        <f t="shared" si="13"/>
        <v>70</v>
      </c>
      <c r="I96" s="59">
        <f t="shared" si="14"/>
        <v>34241430</v>
      </c>
      <c r="J96" s="115">
        <f t="shared" si="15"/>
        <v>30</v>
      </c>
      <c r="K96" s="77"/>
      <c r="L96" s="78"/>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49"/>
      <c r="BD96" s="49"/>
      <c r="BE96" s="49"/>
      <c r="BF96" s="49"/>
      <c r="BG96" s="49"/>
      <c r="BH96" s="49"/>
      <c r="BI96" s="49"/>
      <c r="BJ96" s="49"/>
      <c r="BK96" s="49"/>
      <c r="BL96" s="49"/>
      <c r="BM96" s="49"/>
      <c r="BN96" s="49"/>
      <c r="BO96" s="49"/>
      <c r="BP96" s="49"/>
      <c r="BQ96" s="49"/>
      <c r="BR96" s="49"/>
      <c r="BS96" s="49"/>
      <c r="BT96" s="49"/>
      <c r="BU96" s="49"/>
      <c r="BV96" s="49"/>
      <c r="BW96" s="49"/>
      <c r="BX96" s="49"/>
      <c r="BY96" s="49"/>
      <c r="BZ96" s="49"/>
      <c r="CA96" s="49"/>
      <c r="CB96" s="49"/>
      <c r="CC96" s="49"/>
      <c r="CD96" s="49"/>
      <c r="CE96" s="49"/>
      <c r="CF96" s="49"/>
      <c r="CG96" s="49"/>
      <c r="CH96" s="49"/>
      <c r="CI96" s="49"/>
      <c r="CJ96" s="49"/>
      <c r="CK96" s="49"/>
      <c r="CL96" s="40"/>
    </row>
    <row r="97" spans="1:90" s="29" customFormat="1" ht="54" customHeight="1" x14ac:dyDescent="0.25">
      <c r="A97" s="101">
        <v>92</v>
      </c>
      <c r="B97" s="56">
        <v>10</v>
      </c>
      <c r="C97" s="135"/>
      <c r="D97" s="59" t="s">
        <v>152</v>
      </c>
      <c r="E97" s="6" t="s">
        <v>153</v>
      </c>
      <c r="F97" s="59">
        <v>31712190</v>
      </c>
      <c r="G97" s="59">
        <v>22198533</v>
      </c>
      <c r="H97" s="114">
        <f t="shared" si="13"/>
        <v>70</v>
      </c>
      <c r="I97" s="59">
        <f t="shared" si="14"/>
        <v>9513657</v>
      </c>
      <c r="J97" s="114">
        <f t="shared" si="15"/>
        <v>30</v>
      </c>
      <c r="K97" s="77"/>
      <c r="L97" s="78"/>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c r="BE97" s="49"/>
      <c r="BF97" s="49"/>
      <c r="BG97" s="49"/>
      <c r="BH97" s="49"/>
      <c r="BI97" s="49"/>
      <c r="BJ97" s="49"/>
      <c r="BK97" s="49"/>
      <c r="BL97" s="49"/>
      <c r="BM97" s="49"/>
      <c r="BN97" s="49"/>
      <c r="BO97" s="49"/>
      <c r="BP97" s="49"/>
      <c r="BQ97" s="49"/>
      <c r="BR97" s="49"/>
      <c r="BS97" s="49"/>
      <c r="BT97" s="49"/>
      <c r="BU97" s="49"/>
      <c r="BV97" s="49"/>
      <c r="BW97" s="49"/>
      <c r="BX97" s="49"/>
      <c r="BY97" s="49"/>
      <c r="BZ97" s="49"/>
      <c r="CA97" s="49"/>
      <c r="CB97" s="49"/>
      <c r="CC97" s="49"/>
      <c r="CD97" s="49"/>
      <c r="CE97" s="49"/>
      <c r="CF97" s="49"/>
      <c r="CG97" s="49"/>
      <c r="CH97" s="49"/>
      <c r="CI97" s="49"/>
      <c r="CJ97" s="49"/>
      <c r="CK97" s="49"/>
      <c r="CL97" s="40"/>
    </row>
    <row r="98" spans="1:90" s="29" customFormat="1" ht="54" customHeight="1" x14ac:dyDescent="0.25">
      <c r="A98" s="101">
        <v>93</v>
      </c>
      <c r="B98" s="56">
        <v>11</v>
      </c>
      <c r="C98" s="135"/>
      <c r="D98" s="62" t="s">
        <v>154</v>
      </c>
      <c r="E98" s="6" t="s">
        <v>155</v>
      </c>
      <c r="F98" s="59">
        <v>37690600</v>
      </c>
      <c r="G98" s="59">
        <v>26383420</v>
      </c>
      <c r="H98" s="114">
        <f t="shared" si="13"/>
        <v>70</v>
      </c>
      <c r="I98" s="59">
        <f t="shared" si="14"/>
        <v>11307180</v>
      </c>
      <c r="J98" s="114">
        <f t="shared" si="15"/>
        <v>30</v>
      </c>
      <c r="K98" s="59"/>
      <c r="L98" s="61"/>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BE98" s="49"/>
      <c r="BF98" s="49"/>
      <c r="BG98" s="49"/>
      <c r="BH98" s="49"/>
      <c r="BI98" s="49"/>
      <c r="BJ98" s="49"/>
      <c r="BK98" s="49"/>
      <c r="BL98" s="49"/>
      <c r="BM98" s="49"/>
      <c r="BN98" s="49"/>
      <c r="BO98" s="49"/>
      <c r="BP98" s="49"/>
      <c r="BQ98" s="49"/>
      <c r="BR98" s="49"/>
      <c r="BS98" s="49"/>
      <c r="BT98" s="49"/>
      <c r="BU98" s="49"/>
      <c r="BV98" s="49"/>
      <c r="BW98" s="49"/>
      <c r="BX98" s="49"/>
      <c r="BY98" s="49"/>
      <c r="BZ98" s="49"/>
      <c r="CA98" s="49"/>
      <c r="CB98" s="49"/>
      <c r="CC98" s="49"/>
      <c r="CD98" s="49"/>
      <c r="CE98" s="49"/>
      <c r="CF98" s="49"/>
      <c r="CG98" s="49"/>
      <c r="CH98" s="49"/>
      <c r="CI98" s="49"/>
      <c r="CJ98" s="49"/>
      <c r="CK98" s="49"/>
      <c r="CL98" s="40"/>
    </row>
    <row r="99" spans="1:90" s="29" customFormat="1" ht="54" customHeight="1" x14ac:dyDescent="0.25">
      <c r="A99" s="101">
        <v>94</v>
      </c>
      <c r="B99" s="56">
        <v>12</v>
      </c>
      <c r="C99" s="135"/>
      <c r="D99" s="62" t="s">
        <v>156</v>
      </c>
      <c r="E99" s="6" t="s">
        <v>157</v>
      </c>
      <c r="F99" s="59">
        <v>40409010</v>
      </c>
      <c r="G99" s="59">
        <v>18184054</v>
      </c>
      <c r="H99" s="114">
        <f t="shared" si="13"/>
        <v>44.99999876265219</v>
      </c>
      <c r="I99" s="59">
        <f t="shared" si="14"/>
        <v>22224956</v>
      </c>
      <c r="J99" s="114">
        <f>100-H99</f>
        <v>55.00000123734781</v>
      </c>
      <c r="K99" s="77"/>
      <c r="L99" s="78"/>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c r="BG99" s="49"/>
      <c r="BH99" s="49"/>
      <c r="BI99" s="49"/>
      <c r="BJ99" s="49"/>
      <c r="BK99" s="49"/>
      <c r="BL99" s="49"/>
      <c r="BM99" s="49"/>
      <c r="BN99" s="49"/>
      <c r="BO99" s="49"/>
      <c r="BP99" s="49"/>
      <c r="BQ99" s="49"/>
      <c r="BR99" s="49"/>
      <c r="BS99" s="49"/>
      <c r="BT99" s="49"/>
      <c r="BU99" s="49"/>
      <c r="BV99" s="49"/>
      <c r="BW99" s="49"/>
      <c r="BX99" s="49"/>
      <c r="BY99" s="49"/>
      <c r="BZ99" s="49"/>
      <c r="CA99" s="49"/>
      <c r="CB99" s="49"/>
      <c r="CC99" s="49"/>
      <c r="CD99" s="49"/>
      <c r="CE99" s="49"/>
      <c r="CF99" s="49"/>
      <c r="CG99" s="49"/>
      <c r="CH99" s="49"/>
      <c r="CI99" s="49"/>
      <c r="CJ99" s="49"/>
      <c r="CK99" s="49"/>
      <c r="CL99" s="40"/>
    </row>
    <row r="100" spans="1:90" s="29" customFormat="1" ht="54" customHeight="1" x14ac:dyDescent="0.25">
      <c r="A100" s="101">
        <v>95</v>
      </c>
      <c r="B100" s="56">
        <v>13</v>
      </c>
      <c r="C100" s="135"/>
      <c r="D100" s="59" t="s">
        <v>158</v>
      </c>
      <c r="E100" s="6" t="s">
        <v>159</v>
      </c>
      <c r="F100" s="59">
        <v>42753970</v>
      </c>
      <c r="G100" s="59">
        <v>12826191</v>
      </c>
      <c r="H100" s="114">
        <f t="shared" si="13"/>
        <v>30</v>
      </c>
      <c r="I100" s="59">
        <f t="shared" si="14"/>
        <v>29927779</v>
      </c>
      <c r="J100" s="114">
        <f t="shared" ref="J100:J105" si="16">100-H100</f>
        <v>70</v>
      </c>
      <c r="K100" s="77"/>
      <c r="L100" s="78"/>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c r="BL100" s="49"/>
      <c r="BM100" s="49"/>
      <c r="BN100" s="49"/>
      <c r="BO100" s="49"/>
      <c r="BP100" s="49"/>
      <c r="BQ100" s="49"/>
      <c r="BR100" s="49"/>
      <c r="BS100" s="49"/>
      <c r="BT100" s="49"/>
      <c r="BU100" s="49"/>
      <c r="BV100" s="49"/>
      <c r="BW100" s="49"/>
      <c r="BX100" s="49"/>
      <c r="BY100" s="49"/>
      <c r="BZ100" s="49"/>
      <c r="CA100" s="49"/>
      <c r="CB100" s="49"/>
      <c r="CC100" s="49"/>
      <c r="CD100" s="49"/>
      <c r="CE100" s="49"/>
      <c r="CF100" s="49"/>
      <c r="CG100" s="49"/>
      <c r="CH100" s="49"/>
      <c r="CI100" s="49"/>
      <c r="CJ100" s="49"/>
      <c r="CK100" s="49"/>
      <c r="CL100" s="40"/>
    </row>
    <row r="101" spans="1:90" s="29" customFormat="1" ht="54" customHeight="1" x14ac:dyDescent="0.25">
      <c r="A101" s="101">
        <v>96</v>
      </c>
      <c r="B101" s="56">
        <v>14</v>
      </c>
      <c r="C101" s="135"/>
      <c r="D101" s="59" t="s">
        <v>160</v>
      </c>
      <c r="E101" s="6" t="s">
        <v>161</v>
      </c>
      <c r="F101" s="59">
        <v>13362500</v>
      </c>
      <c r="G101" s="59">
        <v>9353750</v>
      </c>
      <c r="H101" s="114">
        <f t="shared" si="13"/>
        <v>70</v>
      </c>
      <c r="I101" s="59">
        <f t="shared" si="14"/>
        <v>4008750</v>
      </c>
      <c r="J101" s="115">
        <f t="shared" si="16"/>
        <v>30</v>
      </c>
      <c r="K101" s="59"/>
      <c r="L101" s="61"/>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49"/>
      <c r="BF101" s="49"/>
      <c r="BG101" s="49"/>
      <c r="BH101" s="49"/>
      <c r="BI101" s="49"/>
      <c r="BJ101" s="49"/>
      <c r="BK101" s="49"/>
      <c r="BL101" s="49"/>
      <c r="BM101" s="49"/>
      <c r="BN101" s="49"/>
      <c r="BO101" s="49"/>
      <c r="BP101" s="49"/>
      <c r="BQ101" s="49"/>
      <c r="BR101" s="49"/>
      <c r="BS101" s="49"/>
      <c r="BT101" s="49"/>
      <c r="BU101" s="49"/>
      <c r="BV101" s="49"/>
      <c r="BW101" s="49"/>
      <c r="BX101" s="49"/>
      <c r="BY101" s="49"/>
      <c r="BZ101" s="49"/>
      <c r="CA101" s="49"/>
      <c r="CB101" s="49"/>
      <c r="CC101" s="49"/>
      <c r="CD101" s="49"/>
      <c r="CE101" s="49"/>
      <c r="CF101" s="49"/>
      <c r="CG101" s="49"/>
      <c r="CH101" s="49"/>
      <c r="CI101" s="49"/>
      <c r="CJ101" s="49"/>
      <c r="CK101" s="49"/>
      <c r="CL101" s="40"/>
    </row>
    <row r="102" spans="1:90" s="29" customFormat="1" ht="54" customHeight="1" x14ac:dyDescent="0.25">
      <c r="A102" s="101">
        <v>97</v>
      </c>
      <c r="B102" s="56">
        <v>15</v>
      </c>
      <c r="C102" s="135"/>
      <c r="D102" s="59" t="s">
        <v>162</v>
      </c>
      <c r="E102" s="6" t="s">
        <v>163</v>
      </c>
      <c r="F102" s="59">
        <v>10665600</v>
      </c>
      <c r="G102" s="59">
        <v>7465920</v>
      </c>
      <c r="H102" s="114">
        <f t="shared" si="13"/>
        <v>70</v>
      </c>
      <c r="I102" s="59">
        <f t="shared" si="14"/>
        <v>3199680</v>
      </c>
      <c r="J102" s="114">
        <f t="shared" si="16"/>
        <v>30</v>
      </c>
      <c r="K102" s="59"/>
      <c r="L102" s="61"/>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c r="BE102" s="49"/>
      <c r="BF102" s="49"/>
      <c r="BG102" s="49"/>
      <c r="BH102" s="49"/>
      <c r="BI102" s="49"/>
      <c r="BJ102" s="49"/>
      <c r="BK102" s="49"/>
      <c r="BL102" s="49"/>
      <c r="BM102" s="49"/>
      <c r="BN102" s="49"/>
      <c r="BO102" s="49"/>
      <c r="BP102" s="49"/>
      <c r="BQ102" s="49"/>
      <c r="BR102" s="49"/>
      <c r="BS102" s="49"/>
      <c r="BT102" s="49"/>
      <c r="BU102" s="49"/>
      <c r="BV102" s="49"/>
      <c r="BW102" s="49"/>
      <c r="BX102" s="49"/>
      <c r="BY102" s="49"/>
      <c r="BZ102" s="49"/>
      <c r="CA102" s="49"/>
      <c r="CB102" s="49"/>
      <c r="CC102" s="49"/>
      <c r="CD102" s="49"/>
      <c r="CE102" s="49"/>
      <c r="CF102" s="49"/>
      <c r="CG102" s="49"/>
      <c r="CH102" s="49"/>
      <c r="CI102" s="49"/>
      <c r="CJ102" s="49"/>
      <c r="CK102" s="49"/>
      <c r="CL102" s="40"/>
    </row>
    <row r="103" spans="1:90" s="29" customFormat="1" ht="54" customHeight="1" x14ac:dyDescent="0.25">
      <c r="A103" s="101">
        <v>98</v>
      </c>
      <c r="B103" s="56">
        <v>16</v>
      </c>
      <c r="C103" s="135"/>
      <c r="D103" s="62" t="s">
        <v>164</v>
      </c>
      <c r="E103" s="6" t="s">
        <v>165</v>
      </c>
      <c r="F103" s="59">
        <v>34985000</v>
      </c>
      <c r="G103" s="59">
        <v>24489500</v>
      </c>
      <c r="H103" s="114">
        <f t="shared" si="13"/>
        <v>70</v>
      </c>
      <c r="I103" s="59">
        <f t="shared" si="14"/>
        <v>10495500</v>
      </c>
      <c r="J103" s="115">
        <f t="shared" si="16"/>
        <v>30</v>
      </c>
      <c r="K103" s="59"/>
      <c r="L103" s="61"/>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c r="BE103" s="49"/>
      <c r="BF103" s="49"/>
      <c r="BG103" s="49"/>
      <c r="BH103" s="49"/>
      <c r="BI103" s="49"/>
      <c r="BJ103" s="49"/>
      <c r="BK103" s="49"/>
      <c r="BL103" s="49"/>
      <c r="BM103" s="49"/>
      <c r="BN103" s="49"/>
      <c r="BO103" s="49"/>
      <c r="BP103" s="49"/>
      <c r="BQ103" s="49"/>
      <c r="BR103" s="49"/>
      <c r="BS103" s="49"/>
      <c r="BT103" s="49"/>
      <c r="BU103" s="49"/>
      <c r="BV103" s="49"/>
      <c r="BW103" s="49"/>
      <c r="BX103" s="49"/>
      <c r="BY103" s="49"/>
      <c r="BZ103" s="49"/>
      <c r="CA103" s="49"/>
      <c r="CB103" s="49"/>
      <c r="CC103" s="49"/>
      <c r="CD103" s="49"/>
      <c r="CE103" s="49"/>
      <c r="CF103" s="49"/>
      <c r="CG103" s="49"/>
      <c r="CH103" s="49"/>
      <c r="CI103" s="49"/>
      <c r="CJ103" s="49"/>
      <c r="CK103" s="49"/>
      <c r="CL103" s="40"/>
    </row>
    <row r="104" spans="1:90" s="29" customFormat="1" ht="54" customHeight="1" x14ac:dyDescent="0.25">
      <c r="A104" s="101">
        <v>99</v>
      </c>
      <c r="B104" s="56">
        <v>17</v>
      </c>
      <c r="C104" s="135"/>
      <c r="D104" s="59" t="s">
        <v>166</v>
      </c>
      <c r="E104" s="6" t="s">
        <v>167</v>
      </c>
      <c r="F104" s="59">
        <v>129216700</v>
      </c>
      <c r="G104" s="59">
        <v>90451690</v>
      </c>
      <c r="H104" s="110">
        <f t="shared" si="13"/>
        <v>70</v>
      </c>
      <c r="I104" s="59">
        <f t="shared" si="14"/>
        <v>38765010</v>
      </c>
      <c r="J104" s="114">
        <f t="shared" si="16"/>
        <v>30</v>
      </c>
      <c r="K104" s="59"/>
      <c r="L104" s="61"/>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c r="BI104" s="49"/>
      <c r="BJ104" s="49"/>
      <c r="BK104" s="49"/>
      <c r="BL104" s="49"/>
      <c r="BM104" s="49"/>
      <c r="BN104" s="49"/>
      <c r="BO104" s="49"/>
      <c r="BP104" s="49"/>
      <c r="BQ104" s="49"/>
      <c r="BR104" s="49"/>
      <c r="BS104" s="49"/>
      <c r="BT104" s="49"/>
      <c r="BU104" s="49"/>
      <c r="BV104" s="49"/>
      <c r="BW104" s="49"/>
      <c r="BX104" s="49"/>
      <c r="BY104" s="49"/>
      <c r="BZ104" s="49"/>
      <c r="CA104" s="49"/>
      <c r="CB104" s="49"/>
      <c r="CC104" s="49"/>
      <c r="CD104" s="49"/>
      <c r="CE104" s="49"/>
      <c r="CF104" s="49"/>
      <c r="CG104" s="49"/>
      <c r="CH104" s="49"/>
      <c r="CI104" s="49"/>
      <c r="CJ104" s="49"/>
      <c r="CK104" s="49"/>
      <c r="CL104" s="40"/>
    </row>
    <row r="105" spans="1:90" s="30" customFormat="1" ht="54" customHeight="1" x14ac:dyDescent="0.25">
      <c r="A105" s="101">
        <v>100</v>
      </c>
      <c r="B105" s="56">
        <v>18</v>
      </c>
      <c r="C105" s="135"/>
      <c r="D105" s="62" t="s">
        <v>168</v>
      </c>
      <c r="E105" s="6" t="s">
        <v>169</v>
      </c>
      <c r="F105" s="59">
        <v>18279610</v>
      </c>
      <c r="G105" s="59">
        <v>8225824</v>
      </c>
      <c r="H105" s="114">
        <f t="shared" si="13"/>
        <v>44.99999726471188</v>
      </c>
      <c r="I105" s="59">
        <f t="shared" si="14"/>
        <v>10053786.000000002</v>
      </c>
      <c r="J105" s="114">
        <f t="shared" si="16"/>
        <v>55.00000273528812</v>
      </c>
      <c r="K105" s="59"/>
      <c r="L105" s="61"/>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41"/>
    </row>
    <row r="106" spans="1:90" s="30" customFormat="1" ht="54" customHeight="1" x14ac:dyDescent="0.25">
      <c r="A106" s="101">
        <v>101</v>
      </c>
      <c r="B106" s="56">
        <v>19</v>
      </c>
      <c r="C106" s="135"/>
      <c r="D106" s="59" t="s">
        <v>170</v>
      </c>
      <c r="E106" s="6" t="s">
        <v>171</v>
      </c>
      <c r="F106" s="62">
        <v>56755200</v>
      </c>
      <c r="G106" s="62">
        <v>39728640</v>
      </c>
      <c r="H106" s="115">
        <f t="shared" si="13"/>
        <v>70</v>
      </c>
      <c r="I106" s="62">
        <f t="shared" si="14"/>
        <v>17026560</v>
      </c>
      <c r="J106" s="115">
        <f t="shared" ref="J106:J109" si="17">100-H106-L106</f>
        <v>30</v>
      </c>
      <c r="K106" s="59"/>
      <c r="L106" s="61"/>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41"/>
    </row>
    <row r="107" spans="1:90" s="30" customFormat="1" ht="54" customHeight="1" x14ac:dyDescent="0.25">
      <c r="A107" s="101">
        <v>102</v>
      </c>
      <c r="B107" s="56">
        <v>20</v>
      </c>
      <c r="C107" s="135"/>
      <c r="D107" s="59" t="s">
        <v>170</v>
      </c>
      <c r="E107" s="6" t="s">
        <v>172</v>
      </c>
      <c r="F107" s="62">
        <v>7538130</v>
      </c>
      <c r="G107" s="62">
        <v>5276691</v>
      </c>
      <c r="H107" s="115">
        <f t="shared" si="13"/>
        <v>70</v>
      </c>
      <c r="I107" s="62">
        <f t="shared" si="14"/>
        <v>2261439</v>
      </c>
      <c r="J107" s="115">
        <f t="shared" si="17"/>
        <v>30</v>
      </c>
      <c r="K107" s="62"/>
      <c r="L107" s="79"/>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41"/>
    </row>
    <row r="108" spans="1:90" s="30" customFormat="1" ht="54" customHeight="1" x14ac:dyDescent="0.25">
      <c r="A108" s="101">
        <v>103</v>
      </c>
      <c r="B108" s="56">
        <v>21</v>
      </c>
      <c r="C108" s="135"/>
      <c r="D108" s="59" t="s">
        <v>170</v>
      </c>
      <c r="E108" s="6" t="s">
        <v>173</v>
      </c>
      <c r="F108" s="62">
        <v>47607210</v>
      </c>
      <c r="G108" s="62">
        <v>30944687</v>
      </c>
      <c r="H108" s="115">
        <f t="shared" si="13"/>
        <v>65.000001050261076</v>
      </c>
      <c r="I108" s="62">
        <f t="shared" si="14"/>
        <v>16662523.000000006</v>
      </c>
      <c r="J108" s="115">
        <f t="shared" si="17"/>
        <v>34.999998949738924</v>
      </c>
      <c r="K108" s="62"/>
      <c r="L108" s="79"/>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41"/>
    </row>
    <row r="109" spans="1:90" s="30" customFormat="1" ht="54" customHeight="1" x14ac:dyDescent="0.25">
      <c r="A109" s="101">
        <v>104</v>
      </c>
      <c r="B109" s="56">
        <v>22</v>
      </c>
      <c r="C109" s="135"/>
      <c r="D109" s="59" t="s">
        <v>174</v>
      </c>
      <c r="E109" s="6" t="s">
        <v>175</v>
      </c>
      <c r="F109" s="62">
        <v>46248300</v>
      </c>
      <c r="G109" s="62">
        <v>32373810</v>
      </c>
      <c r="H109" s="115">
        <f t="shared" si="13"/>
        <v>70</v>
      </c>
      <c r="I109" s="62">
        <f t="shared" si="14"/>
        <v>13874490</v>
      </c>
      <c r="J109" s="115">
        <f t="shared" si="17"/>
        <v>30</v>
      </c>
      <c r="K109" s="59"/>
      <c r="L109" s="61"/>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41"/>
    </row>
    <row r="110" spans="1:90" s="30" customFormat="1" ht="54" customHeight="1" x14ac:dyDescent="0.25">
      <c r="A110" s="101">
        <v>105</v>
      </c>
      <c r="B110" s="56">
        <v>23</v>
      </c>
      <c r="C110" s="135"/>
      <c r="D110" s="59" t="s">
        <v>143</v>
      </c>
      <c r="E110" s="6" t="s">
        <v>176</v>
      </c>
      <c r="F110" s="59">
        <v>15696640</v>
      </c>
      <c r="G110" s="59">
        <v>7848320</v>
      </c>
      <c r="H110" s="114">
        <f t="shared" si="13"/>
        <v>50</v>
      </c>
      <c r="I110" s="59">
        <f t="shared" si="14"/>
        <v>7848320</v>
      </c>
      <c r="J110" s="114">
        <f t="shared" ref="J110" si="18">100-H110-L109</f>
        <v>50</v>
      </c>
      <c r="K110" s="59"/>
      <c r="L110" s="61"/>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41"/>
    </row>
    <row r="111" spans="1:90" s="30" customFormat="1" ht="54" customHeight="1" x14ac:dyDescent="0.25">
      <c r="A111" s="101">
        <v>106</v>
      </c>
      <c r="B111" s="56">
        <v>24</v>
      </c>
      <c r="C111" s="135"/>
      <c r="D111" s="59" t="s">
        <v>177</v>
      </c>
      <c r="E111" s="6" t="s">
        <v>178</v>
      </c>
      <c r="F111" s="59">
        <v>90903110</v>
      </c>
      <c r="G111" s="59">
        <v>63632177</v>
      </c>
      <c r="H111" s="114">
        <f t="shared" si="13"/>
        <v>70</v>
      </c>
      <c r="I111" s="59">
        <f t="shared" si="14"/>
        <v>27270933</v>
      </c>
      <c r="J111" s="114">
        <f t="shared" ref="J111:J113" si="19">100-H111</f>
        <v>30</v>
      </c>
      <c r="K111" s="62"/>
      <c r="L111" s="79"/>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41"/>
    </row>
    <row r="112" spans="1:90" s="30" customFormat="1" ht="54" customHeight="1" x14ac:dyDescent="0.25">
      <c r="A112" s="101">
        <v>107</v>
      </c>
      <c r="B112" s="56">
        <v>25</v>
      </c>
      <c r="C112" s="135"/>
      <c r="D112" s="62" t="s">
        <v>179</v>
      </c>
      <c r="E112" s="6" t="s">
        <v>1035</v>
      </c>
      <c r="F112" s="59">
        <v>136195040</v>
      </c>
      <c r="G112" s="59">
        <v>47668264</v>
      </c>
      <c r="H112" s="114">
        <f t="shared" si="13"/>
        <v>35</v>
      </c>
      <c r="I112" s="59">
        <f t="shared" si="14"/>
        <v>88526776</v>
      </c>
      <c r="J112" s="114">
        <f t="shared" si="19"/>
        <v>65</v>
      </c>
      <c r="K112" s="59"/>
      <c r="L112" s="61"/>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41"/>
    </row>
    <row r="113" spans="1:90" s="30" customFormat="1" ht="54" customHeight="1" x14ac:dyDescent="0.25">
      <c r="A113" s="101">
        <v>108</v>
      </c>
      <c r="B113" s="56">
        <v>26</v>
      </c>
      <c r="C113" s="135"/>
      <c r="D113" s="62" t="s">
        <v>180</v>
      </c>
      <c r="E113" s="6" t="s">
        <v>181</v>
      </c>
      <c r="F113" s="59">
        <v>94585930</v>
      </c>
      <c r="G113" s="59">
        <v>61480854</v>
      </c>
      <c r="H113" s="110">
        <f t="shared" si="13"/>
        <v>64.99999947138015</v>
      </c>
      <c r="I113" s="6">
        <f t="shared" si="14"/>
        <v>33105076</v>
      </c>
      <c r="J113" s="110">
        <f t="shared" si="19"/>
        <v>35.00000052861985</v>
      </c>
      <c r="K113" s="59"/>
      <c r="L113" s="61"/>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41"/>
    </row>
    <row r="114" spans="1:90" s="30" customFormat="1" ht="54" customHeight="1" x14ac:dyDescent="0.25">
      <c r="A114" s="101">
        <v>109</v>
      </c>
      <c r="B114" s="56">
        <v>27</v>
      </c>
      <c r="C114" s="135"/>
      <c r="D114" s="59" t="s">
        <v>182</v>
      </c>
      <c r="E114" s="6" t="s">
        <v>183</v>
      </c>
      <c r="F114" s="59">
        <v>19883600</v>
      </c>
      <c r="G114" s="59">
        <v>13918520</v>
      </c>
      <c r="H114" s="114">
        <f t="shared" si="13"/>
        <v>70</v>
      </c>
      <c r="I114" s="59">
        <f t="shared" si="14"/>
        <v>5965080</v>
      </c>
      <c r="J114" s="114">
        <f t="shared" ref="J114" si="20">100-H114-L113</f>
        <v>30</v>
      </c>
      <c r="K114" s="59"/>
      <c r="L114" s="79"/>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41"/>
    </row>
    <row r="115" spans="1:90" s="30" customFormat="1" ht="54" customHeight="1" x14ac:dyDescent="0.25">
      <c r="A115" s="101">
        <v>110</v>
      </c>
      <c r="B115" s="56">
        <v>28</v>
      </c>
      <c r="C115" s="135"/>
      <c r="D115" s="59" t="s">
        <v>184</v>
      </c>
      <c r="E115" s="6" t="s">
        <v>185</v>
      </c>
      <c r="F115" s="59">
        <v>77530000</v>
      </c>
      <c r="G115" s="59">
        <v>58147500</v>
      </c>
      <c r="H115" s="114">
        <f t="shared" si="13"/>
        <v>75</v>
      </c>
      <c r="I115" s="59">
        <f t="shared" si="14"/>
        <v>19382500</v>
      </c>
      <c r="J115" s="114">
        <f t="shared" ref="J115:J120" si="21">100-H115</f>
        <v>25</v>
      </c>
      <c r="K115" s="62"/>
      <c r="L115" s="79"/>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41"/>
    </row>
    <row r="116" spans="1:90" s="30" customFormat="1" ht="54" customHeight="1" x14ac:dyDescent="0.25">
      <c r="A116" s="101">
        <v>111</v>
      </c>
      <c r="B116" s="56">
        <v>29</v>
      </c>
      <c r="C116" s="135"/>
      <c r="D116" s="59" t="s">
        <v>134</v>
      </c>
      <c r="E116" s="6" t="s">
        <v>186</v>
      </c>
      <c r="F116" s="59">
        <v>304257700</v>
      </c>
      <c r="G116" s="59">
        <v>212980390</v>
      </c>
      <c r="H116" s="114">
        <f t="shared" si="13"/>
        <v>70</v>
      </c>
      <c r="I116" s="59">
        <f t="shared" si="14"/>
        <v>91277310</v>
      </c>
      <c r="J116" s="114">
        <f t="shared" si="21"/>
        <v>30</v>
      </c>
      <c r="K116" s="62"/>
      <c r="L116" s="79"/>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41"/>
    </row>
    <row r="117" spans="1:90" s="31" customFormat="1" ht="54" customHeight="1" x14ac:dyDescent="0.2">
      <c r="A117" s="101">
        <v>112</v>
      </c>
      <c r="B117" s="56">
        <v>30</v>
      </c>
      <c r="C117" s="135"/>
      <c r="D117" s="59" t="s">
        <v>187</v>
      </c>
      <c r="E117" s="6" t="s">
        <v>188</v>
      </c>
      <c r="F117" s="59">
        <v>22883640</v>
      </c>
      <c r="G117" s="59">
        <v>10297638</v>
      </c>
      <c r="H117" s="114">
        <f t="shared" si="13"/>
        <v>45</v>
      </c>
      <c r="I117" s="59">
        <f t="shared" si="14"/>
        <v>12586002</v>
      </c>
      <c r="J117" s="114">
        <f t="shared" si="21"/>
        <v>55</v>
      </c>
      <c r="K117" s="62"/>
      <c r="L117" s="7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42"/>
    </row>
    <row r="118" spans="1:90" s="31" customFormat="1" ht="54" customHeight="1" x14ac:dyDescent="0.2">
      <c r="A118" s="101">
        <v>113</v>
      </c>
      <c r="B118" s="56">
        <v>31</v>
      </c>
      <c r="C118" s="135"/>
      <c r="D118" s="59" t="s">
        <v>189</v>
      </c>
      <c r="E118" s="6" t="s">
        <v>190</v>
      </c>
      <c r="F118" s="59">
        <v>187316300</v>
      </c>
      <c r="G118" s="59">
        <v>93658150</v>
      </c>
      <c r="H118" s="114">
        <f t="shared" si="13"/>
        <v>50</v>
      </c>
      <c r="I118" s="59">
        <f t="shared" si="14"/>
        <v>93658150</v>
      </c>
      <c r="J118" s="114">
        <f t="shared" si="21"/>
        <v>50</v>
      </c>
      <c r="K118" s="62"/>
      <c r="L118" s="7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42"/>
    </row>
    <row r="119" spans="1:90" s="31" customFormat="1" ht="54" customHeight="1" x14ac:dyDescent="0.2">
      <c r="A119" s="101">
        <v>114</v>
      </c>
      <c r="B119" s="56">
        <v>32</v>
      </c>
      <c r="C119" s="135"/>
      <c r="D119" s="59" t="s">
        <v>189</v>
      </c>
      <c r="E119" s="6" t="s">
        <v>191</v>
      </c>
      <c r="F119" s="59">
        <v>136603790</v>
      </c>
      <c r="G119" s="59">
        <v>88792764</v>
      </c>
      <c r="H119" s="114">
        <f t="shared" si="13"/>
        <v>65.000219979255334</v>
      </c>
      <c r="I119" s="59">
        <f t="shared" si="14"/>
        <v>47811026</v>
      </c>
      <c r="J119" s="114">
        <f t="shared" si="21"/>
        <v>34.999780020744666</v>
      </c>
      <c r="K119" s="62"/>
      <c r="L119" s="7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42"/>
    </row>
    <row r="120" spans="1:90" s="30" customFormat="1" ht="54" customHeight="1" x14ac:dyDescent="0.25">
      <c r="A120" s="101">
        <v>115</v>
      </c>
      <c r="B120" s="56">
        <v>33</v>
      </c>
      <c r="C120" s="135"/>
      <c r="D120" s="59" t="s">
        <v>192</v>
      </c>
      <c r="E120" s="6" t="s">
        <v>193</v>
      </c>
      <c r="F120" s="59">
        <v>15105100</v>
      </c>
      <c r="G120" s="59">
        <v>7552500</v>
      </c>
      <c r="H120" s="111">
        <f t="shared" si="13"/>
        <v>49.999668985971624</v>
      </c>
      <c r="I120" s="59">
        <f t="shared" si="14"/>
        <v>7552600</v>
      </c>
      <c r="J120" s="111">
        <f t="shared" si="21"/>
        <v>50.000331014028376</v>
      </c>
      <c r="K120" s="59"/>
      <c r="L120" s="61"/>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c r="CL120" s="41"/>
    </row>
    <row r="121" spans="1:90" s="30" customFormat="1" ht="54" customHeight="1" x14ac:dyDescent="0.25">
      <c r="A121" s="101">
        <v>116</v>
      </c>
      <c r="B121" s="56">
        <v>34</v>
      </c>
      <c r="C121" s="135"/>
      <c r="D121" s="59" t="s">
        <v>177</v>
      </c>
      <c r="E121" s="6" t="s">
        <v>194</v>
      </c>
      <c r="F121" s="59">
        <v>50318710</v>
      </c>
      <c r="G121" s="59">
        <v>35223097</v>
      </c>
      <c r="H121" s="111">
        <f t="shared" si="13"/>
        <v>70</v>
      </c>
      <c r="I121" s="59">
        <f t="shared" si="14"/>
        <v>15095613</v>
      </c>
      <c r="J121" s="111">
        <f>100-H121</f>
        <v>30</v>
      </c>
      <c r="K121" s="62"/>
      <c r="L121" s="78"/>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41"/>
    </row>
    <row r="122" spans="1:90" s="30" customFormat="1" ht="54" customHeight="1" x14ac:dyDescent="0.25">
      <c r="A122" s="101">
        <v>117</v>
      </c>
      <c r="B122" s="56">
        <v>35</v>
      </c>
      <c r="C122" s="135"/>
      <c r="D122" s="59" t="s">
        <v>195</v>
      </c>
      <c r="E122" s="6" t="s">
        <v>1036</v>
      </c>
      <c r="F122" s="59">
        <v>13170370</v>
      </c>
      <c r="G122" s="59">
        <v>6585185</v>
      </c>
      <c r="H122" s="111">
        <f t="shared" si="13"/>
        <v>50</v>
      </c>
      <c r="I122" s="59">
        <f t="shared" si="14"/>
        <v>6585185</v>
      </c>
      <c r="J122" s="111">
        <f t="shared" ref="J122" si="22">100-H122-L121</f>
        <v>50</v>
      </c>
      <c r="K122" s="59"/>
      <c r="L122" s="61"/>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c r="CL122" s="41"/>
    </row>
    <row r="123" spans="1:90" s="30" customFormat="1" ht="54" customHeight="1" x14ac:dyDescent="0.25">
      <c r="A123" s="101">
        <v>118</v>
      </c>
      <c r="B123" s="56">
        <v>36</v>
      </c>
      <c r="C123" s="135"/>
      <c r="D123" s="59" t="s">
        <v>196</v>
      </c>
      <c r="E123" s="6" t="s">
        <v>197</v>
      </c>
      <c r="F123" s="59">
        <v>46541800</v>
      </c>
      <c r="G123" s="59">
        <v>25597990</v>
      </c>
      <c r="H123" s="111">
        <f t="shared" si="13"/>
        <v>55.000000000000007</v>
      </c>
      <c r="I123" s="59">
        <f t="shared" si="14"/>
        <v>20943809.999999996</v>
      </c>
      <c r="J123" s="111">
        <f t="shared" ref="J123" si="23">100-H123</f>
        <v>44.999999999999993</v>
      </c>
      <c r="K123" s="62"/>
      <c r="L123" s="78"/>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c r="CL123" s="41"/>
    </row>
    <row r="124" spans="1:90" s="30" customFormat="1" ht="54" customHeight="1" x14ac:dyDescent="0.25">
      <c r="A124" s="101">
        <v>119</v>
      </c>
      <c r="B124" s="56">
        <v>37</v>
      </c>
      <c r="C124" s="135"/>
      <c r="D124" s="59" t="s">
        <v>198</v>
      </c>
      <c r="E124" s="6" t="s">
        <v>199</v>
      </c>
      <c r="F124" s="59">
        <v>252145200</v>
      </c>
      <c r="G124" s="59">
        <v>176501640</v>
      </c>
      <c r="H124" s="111">
        <f t="shared" si="13"/>
        <v>70</v>
      </c>
      <c r="I124" s="59">
        <f t="shared" si="14"/>
        <v>75643560</v>
      </c>
      <c r="J124" s="111">
        <f>100-H124</f>
        <v>30</v>
      </c>
      <c r="K124" s="62"/>
      <c r="L124" s="78"/>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c r="CL124" s="41"/>
    </row>
    <row r="125" spans="1:90" s="30" customFormat="1" ht="54" customHeight="1" x14ac:dyDescent="0.25">
      <c r="A125" s="101">
        <v>120</v>
      </c>
      <c r="B125" s="56">
        <v>38</v>
      </c>
      <c r="C125" s="135"/>
      <c r="D125" s="59" t="s">
        <v>200</v>
      </c>
      <c r="E125" s="6" t="s">
        <v>201</v>
      </c>
      <c r="F125" s="59">
        <v>9981847</v>
      </c>
      <c r="G125" s="59">
        <v>3992739</v>
      </c>
      <c r="H125" s="111">
        <f t="shared" si="13"/>
        <v>40.000002003637206</v>
      </c>
      <c r="I125" s="59">
        <f t="shared" si="14"/>
        <v>5989108</v>
      </c>
      <c r="J125" s="111">
        <f>100-H125</f>
        <v>59.999997996362794</v>
      </c>
      <c r="K125" s="59"/>
      <c r="L125" s="61"/>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c r="CL125" s="41"/>
    </row>
    <row r="126" spans="1:90" s="30" customFormat="1" ht="54" customHeight="1" x14ac:dyDescent="0.25">
      <c r="A126" s="101">
        <v>121</v>
      </c>
      <c r="B126" s="56">
        <v>39</v>
      </c>
      <c r="C126" s="135"/>
      <c r="D126" s="63" t="s">
        <v>202</v>
      </c>
      <c r="E126" s="6" t="s">
        <v>203</v>
      </c>
      <c r="F126" s="6">
        <v>18743330</v>
      </c>
      <c r="G126" s="6">
        <v>9371665</v>
      </c>
      <c r="H126" s="111">
        <f t="shared" si="13"/>
        <v>50</v>
      </c>
      <c r="I126" s="6">
        <f t="shared" si="14"/>
        <v>9371665</v>
      </c>
      <c r="J126" s="111">
        <f t="shared" ref="J126" si="24">100-H126</f>
        <v>50</v>
      </c>
      <c r="K126" s="6"/>
      <c r="L126" s="53"/>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c r="CL126" s="41"/>
    </row>
    <row r="127" spans="1:90" s="30" customFormat="1" ht="54" customHeight="1" x14ac:dyDescent="0.25">
      <c r="A127" s="101">
        <v>122</v>
      </c>
      <c r="B127" s="56">
        <v>40</v>
      </c>
      <c r="C127" s="135"/>
      <c r="D127" s="59" t="s">
        <v>204</v>
      </c>
      <c r="E127" s="6" t="s">
        <v>205</v>
      </c>
      <c r="F127" s="59">
        <v>22869130</v>
      </c>
      <c r="G127" s="59">
        <v>11434565</v>
      </c>
      <c r="H127" s="111">
        <f t="shared" ref="H127:H158" si="25">G127/F127*100</f>
        <v>50</v>
      </c>
      <c r="I127" s="59">
        <f t="shared" ref="I127:I158" si="26">F127*J127/100</f>
        <v>11434565</v>
      </c>
      <c r="J127" s="111">
        <f t="shared" ref="J127:J128" si="27">100-H127-L126</f>
        <v>50</v>
      </c>
      <c r="K127" s="62"/>
      <c r="L127" s="78"/>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c r="CL127" s="41"/>
    </row>
    <row r="128" spans="1:90" s="30" customFormat="1" ht="54" customHeight="1" x14ac:dyDescent="0.25">
      <c r="A128" s="101">
        <v>123</v>
      </c>
      <c r="B128" s="56">
        <v>41</v>
      </c>
      <c r="C128" s="135"/>
      <c r="D128" s="59" t="s">
        <v>206</v>
      </c>
      <c r="E128" s="6" t="s">
        <v>207</v>
      </c>
      <c r="F128" s="59">
        <v>51914100</v>
      </c>
      <c r="G128" s="59">
        <v>38935575</v>
      </c>
      <c r="H128" s="111">
        <f t="shared" si="25"/>
        <v>75</v>
      </c>
      <c r="I128" s="59">
        <f t="shared" si="26"/>
        <v>12978525</v>
      </c>
      <c r="J128" s="111">
        <f t="shared" si="27"/>
        <v>25</v>
      </c>
      <c r="K128" s="59"/>
      <c r="L128" s="61"/>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c r="CL128" s="41"/>
    </row>
    <row r="129" spans="1:90" s="30" customFormat="1" ht="54" customHeight="1" x14ac:dyDescent="0.25">
      <c r="A129" s="101">
        <v>124</v>
      </c>
      <c r="B129" s="56">
        <v>42</v>
      </c>
      <c r="C129" s="135"/>
      <c r="D129" s="59" t="s">
        <v>137</v>
      </c>
      <c r="E129" s="6" t="s">
        <v>208</v>
      </c>
      <c r="F129" s="59">
        <v>7948400</v>
      </c>
      <c r="G129" s="59">
        <v>5000000</v>
      </c>
      <c r="H129" s="111">
        <f t="shared" si="25"/>
        <v>62.905742036133063</v>
      </c>
      <c r="I129" s="59">
        <f t="shared" si="26"/>
        <v>2948399.9999999995</v>
      </c>
      <c r="J129" s="111">
        <f t="shared" ref="J129" si="28">100-H129</f>
        <v>37.094257963866937</v>
      </c>
      <c r="K129" s="59"/>
      <c r="L129" s="61"/>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c r="CL129" s="41"/>
    </row>
    <row r="130" spans="1:90" s="30" customFormat="1" ht="54" customHeight="1" x14ac:dyDescent="0.25">
      <c r="A130" s="101">
        <v>125</v>
      </c>
      <c r="B130" s="56">
        <v>43</v>
      </c>
      <c r="C130" s="135"/>
      <c r="D130" s="59" t="s">
        <v>209</v>
      </c>
      <c r="E130" s="6" t="s">
        <v>210</v>
      </c>
      <c r="F130" s="59">
        <v>8991850</v>
      </c>
      <c r="G130" s="59">
        <v>6294295</v>
      </c>
      <c r="H130" s="111">
        <f t="shared" si="25"/>
        <v>70</v>
      </c>
      <c r="I130" s="59">
        <f t="shared" si="26"/>
        <v>2697555</v>
      </c>
      <c r="J130" s="111">
        <f t="shared" ref="J130" si="29">100-H130-L129</f>
        <v>30</v>
      </c>
      <c r="K130" s="59"/>
      <c r="L130" s="61"/>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c r="CL130" s="41"/>
    </row>
    <row r="131" spans="1:90" s="30" customFormat="1" ht="54" customHeight="1" x14ac:dyDescent="0.25">
      <c r="A131" s="101">
        <v>126</v>
      </c>
      <c r="B131" s="56">
        <v>44</v>
      </c>
      <c r="C131" s="135"/>
      <c r="D131" s="59" t="s">
        <v>211</v>
      </c>
      <c r="E131" s="6" t="s">
        <v>212</v>
      </c>
      <c r="F131" s="59">
        <v>11150080</v>
      </c>
      <c r="G131" s="59">
        <v>5575040</v>
      </c>
      <c r="H131" s="111">
        <f t="shared" si="25"/>
        <v>50</v>
      </c>
      <c r="I131" s="59">
        <f t="shared" si="26"/>
        <v>5575040</v>
      </c>
      <c r="J131" s="111">
        <f t="shared" ref="J131:J141" si="30">100-H131</f>
        <v>50</v>
      </c>
      <c r="K131" s="59"/>
      <c r="L131" s="61"/>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41"/>
    </row>
    <row r="132" spans="1:90" s="30" customFormat="1" ht="54" customHeight="1" x14ac:dyDescent="0.25">
      <c r="A132" s="101">
        <v>127</v>
      </c>
      <c r="B132" s="56">
        <v>45</v>
      </c>
      <c r="C132" s="135"/>
      <c r="D132" s="59" t="s">
        <v>213</v>
      </c>
      <c r="E132" s="6" t="s">
        <v>214</v>
      </c>
      <c r="F132" s="59">
        <v>15157800</v>
      </c>
      <c r="G132" s="59">
        <v>11368350</v>
      </c>
      <c r="H132" s="111">
        <f t="shared" si="25"/>
        <v>75</v>
      </c>
      <c r="I132" s="59">
        <f t="shared" si="26"/>
        <v>3789450</v>
      </c>
      <c r="J132" s="111">
        <f t="shared" si="30"/>
        <v>25</v>
      </c>
      <c r="K132" s="62"/>
      <c r="L132" s="78"/>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41"/>
    </row>
    <row r="133" spans="1:90" s="30" customFormat="1" ht="54" customHeight="1" x14ac:dyDescent="0.25">
      <c r="A133" s="101">
        <v>128</v>
      </c>
      <c r="B133" s="56">
        <v>46</v>
      </c>
      <c r="C133" s="135"/>
      <c r="D133" s="59" t="s">
        <v>215</v>
      </c>
      <c r="E133" s="6" t="s">
        <v>216</v>
      </c>
      <c r="F133" s="59">
        <v>40263000</v>
      </c>
      <c r="G133" s="59">
        <v>28184100</v>
      </c>
      <c r="H133" s="111">
        <f t="shared" si="25"/>
        <v>70</v>
      </c>
      <c r="I133" s="59">
        <f t="shared" si="26"/>
        <v>12078900</v>
      </c>
      <c r="J133" s="111">
        <f t="shared" ref="J133" si="31">100-H133-L132</f>
        <v>30</v>
      </c>
      <c r="K133" s="59"/>
      <c r="L133" s="79"/>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41"/>
    </row>
    <row r="134" spans="1:90" s="30" customFormat="1" ht="54" customHeight="1" x14ac:dyDescent="0.25">
      <c r="A134" s="101">
        <v>129</v>
      </c>
      <c r="B134" s="56">
        <v>47</v>
      </c>
      <c r="C134" s="135"/>
      <c r="D134" s="59" t="s">
        <v>217</v>
      </c>
      <c r="E134" s="6" t="s">
        <v>218</v>
      </c>
      <c r="F134" s="59">
        <v>74760060</v>
      </c>
      <c r="G134" s="59">
        <v>52332042</v>
      </c>
      <c r="H134" s="111">
        <f t="shared" si="25"/>
        <v>70</v>
      </c>
      <c r="I134" s="59">
        <f t="shared" si="26"/>
        <v>22428018</v>
      </c>
      <c r="J134" s="111">
        <f>100-H134-L134</f>
        <v>30</v>
      </c>
      <c r="K134" s="59"/>
      <c r="L134" s="79"/>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41"/>
    </row>
    <row r="135" spans="1:90" s="30" customFormat="1" ht="54" customHeight="1" x14ac:dyDescent="0.25">
      <c r="A135" s="101">
        <v>130</v>
      </c>
      <c r="B135" s="56">
        <v>48</v>
      </c>
      <c r="C135" s="135"/>
      <c r="D135" s="59" t="s">
        <v>177</v>
      </c>
      <c r="E135" s="6" t="s">
        <v>219</v>
      </c>
      <c r="F135" s="59">
        <v>62301720</v>
      </c>
      <c r="G135" s="59">
        <v>26009678</v>
      </c>
      <c r="H135" s="112">
        <f t="shared" si="25"/>
        <v>41.747929270652563</v>
      </c>
      <c r="I135" s="59">
        <f t="shared" si="26"/>
        <v>21805602</v>
      </c>
      <c r="J135" s="111">
        <f>100-H135-L135</f>
        <v>35</v>
      </c>
      <c r="K135" s="59">
        <v>14486440</v>
      </c>
      <c r="L135" s="79">
        <f>K135/F135*100</f>
        <v>23.252070729347441</v>
      </c>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c r="AY135" s="14"/>
      <c r="AZ135" s="14"/>
      <c r="BA135" s="14"/>
      <c r="BB135" s="14"/>
      <c r="BC135" s="14"/>
      <c r="BD135" s="14"/>
      <c r="BE135" s="14"/>
      <c r="BF135" s="14"/>
      <c r="BG135" s="14"/>
      <c r="BH135" s="14"/>
      <c r="BI135" s="14"/>
      <c r="BJ135" s="14"/>
      <c r="BK135" s="14"/>
      <c r="BL135" s="14"/>
      <c r="BM135" s="14"/>
      <c r="BN135" s="14"/>
      <c r="BO135" s="14"/>
      <c r="BP135" s="14"/>
      <c r="BQ135" s="14"/>
      <c r="BR135" s="14"/>
      <c r="BS135" s="14"/>
      <c r="BT135" s="14"/>
      <c r="BU135" s="14"/>
      <c r="BV135" s="14"/>
      <c r="BW135" s="14"/>
      <c r="BX135" s="14"/>
      <c r="BY135" s="14"/>
      <c r="BZ135" s="14"/>
      <c r="CA135" s="14"/>
      <c r="CB135" s="14"/>
      <c r="CC135" s="14"/>
      <c r="CD135" s="14"/>
      <c r="CE135" s="14"/>
      <c r="CF135" s="14"/>
      <c r="CG135" s="14"/>
      <c r="CH135" s="14"/>
      <c r="CI135" s="14"/>
      <c r="CJ135" s="14"/>
      <c r="CK135" s="14"/>
      <c r="CL135" s="41"/>
    </row>
    <row r="136" spans="1:90" s="31" customFormat="1" ht="54" customHeight="1" x14ac:dyDescent="0.2">
      <c r="A136" s="101">
        <v>131</v>
      </c>
      <c r="B136" s="56">
        <v>49</v>
      </c>
      <c r="C136" s="135"/>
      <c r="D136" s="59" t="s">
        <v>211</v>
      </c>
      <c r="E136" s="6" t="s">
        <v>220</v>
      </c>
      <c r="F136" s="59">
        <v>14094790</v>
      </c>
      <c r="G136" s="59">
        <v>6342656</v>
      </c>
      <c r="H136" s="111">
        <f t="shared" si="25"/>
        <v>45.000003547410074</v>
      </c>
      <c r="I136" s="59">
        <f t="shared" si="26"/>
        <v>7752134</v>
      </c>
      <c r="J136" s="111">
        <f t="shared" si="30"/>
        <v>54.999996452589926</v>
      </c>
      <c r="K136" s="59"/>
      <c r="L136" s="61"/>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c r="BP136" s="9"/>
      <c r="BQ136" s="9"/>
      <c r="BR136" s="9"/>
      <c r="BS136" s="9"/>
      <c r="BT136" s="9"/>
      <c r="BU136" s="9"/>
      <c r="BV136" s="9"/>
      <c r="BW136" s="9"/>
      <c r="BX136" s="9"/>
      <c r="BY136" s="9"/>
      <c r="BZ136" s="9"/>
      <c r="CA136" s="9"/>
      <c r="CB136" s="9"/>
      <c r="CC136" s="9"/>
      <c r="CD136" s="9"/>
      <c r="CE136" s="9"/>
      <c r="CF136" s="9"/>
      <c r="CG136" s="9"/>
      <c r="CH136" s="9"/>
      <c r="CI136" s="9"/>
      <c r="CJ136" s="9"/>
      <c r="CK136" s="9"/>
      <c r="CL136" s="42"/>
    </row>
    <row r="137" spans="1:90" s="31" customFormat="1" ht="54" customHeight="1" x14ac:dyDescent="0.25">
      <c r="A137" s="101">
        <v>132</v>
      </c>
      <c r="B137" s="56">
        <v>50</v>
      </c>
      <c r="C137" s="135"/>
      <c r="D137" s="59" t="s">
        <v>221</v>
      </c>
      <c r="E137" s="6" t="s">
        <v>222</v>
      </c>
      <c r="F137" s="59">
        <v>7052840</v>
      </c>
      <c r="G137" s="59">
        <v>5000000</v>
      </c>
      <c r="H137" s="111">
        <f t="shared" si="25"/>
        <v>70.893427328565522</v>
      </c>
      <c r="I137" s="59">
        <f t="shared" si="26"/>
        <v>2052839.9999999993</v>
      </c>
      <c r="J137" s="111">
        <f t="shared" si="30"/>
        <v>29.106572671434478</v>
      </c>
      <c r="K137" s="59"/>
      <c r="L137" s="78"/>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c r="BK137" s="9"/>
      <c r="BL137" s="9"/>
      <c r="BM137" s="9"/>
      <c r="BN137" s="9"/>
      <c r="BO137" s="9"/>
      <c r="BP137" s="9"/>
      <c r="BQ137" s="9"/>
      <c r="BR137" s="9"/>
      <c r="BS137" s="9"/>
      <c r="BT137" s="9"/>
      <c r="BU137" s="9"/>
      <c r="BV137" s="9"/>
      <c r="BW137" s="9"/>
      <c r="BX137" s="9"/>
      <c r="BY137" s="9"/>
      <c r="BZ137" s="9"/>
      <c r="CA137" s="9"/>
      <c r="CB137" s="9"/>
      <c r="CC137" s="9"/>
      <c r="CD137" s="9"/>
      <c r="CE137" s="9"/>
      <c r="CF137" s="9"/>
      <c r="CG137" s="9"/>
      <c r="CH137" s="9"/>
      <c r="CI137" s="9"/>
      <c r="CJ137" s="9"/>
      <c r="CK137" s="9"/>
      <c r="CL137" s="42"/>
    </row>
    <row r="138" spans="1:90" s="32" customFormat="1" ht="54" customHeight="1" x14ac:dyDescent="0.25">
      <c r="A138" s="101">
        <v>133</v>
      </c>
      <c r="B138" s="56">
        <v>51</v>
      </c>
      <c r="C138" s="135"/>
      <c r="D138" s="6" t="s">
        <v>223</v>
      </c>
      <c r="E138" s="6" t="s">
        <v>224</v>
      </c>
      <c r="F138" s="6">
        <v>30559200</v>
      </c>
      <c r="G138" s="6">
        <v>21391440</v>
      </c>
      <c r="H138" s="110">
        <f t="shared" si="25"/>
        <v>70</v>
      </c>
      <c r="I138" s="6">
        <f t="shared" si="26"/>
        <v>9167760</v>
      </c>
      <c r="J138" s="110">
        <f t="shared" si="30"/>
        <v>30</v>
      </c>
      <c r="K138" s="80"/>
      <c r="L138" s="81"/>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43"/>
    </row>
    <row r="139" spans="1:90" s="32" customFormat="1" ht="54" customHeight="1" x14ac:dyDescent="0.25">
      <c r="A139" s="101">
        <v>134</v>
      </c>
      <c r="B139" s="56">
        <v>52</v>
      </c>
      <c r="C139" s="135"/>
      <c r="D139" s="6" t="s">
        <v>225</v>
      </c>
      <c r="E139" s="6" t="s">
        <v>226</v>
      </c>
      <c r="F139" s="6">
        <v>358520900</v>
      </c>
      <c r="G139" s="6">
        <v>250964630</v>
      </c>
      <c r="H139" s="110">
        <f t="shared" si="25"/>
        <v>70</v>
      </c>
      <c r="I139" s="6">
        <f t="shared" si="26"/>
        <v>107556270</v>
      </c>
      <c r="J139" s="110">
        <f t="shared" si="30"/>
        <v>30</v>
      </c>
      <c r="K139" s="80"/>
      <c r="L139" s="81"/>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43"/>
    </row>
    <row r="140" spans="1:90" s="32" customFormat="1" ht="54" customHeight="1" x14ac:dyDescent="0.25">
      <c r="A140" s="101">
        <v>135</v>
      </c>
      <c r="B140" s="56">
        <v>53</v>
      </c>
      <c r="C140" s="135"/>
      <c r="D140" s="6" t="s">
        <v>225</v>
      </c>
      <c r="E140" s="6" t="s">
        <v>227</v>
      </c>
      <c r="F140" s="6">
        <v>17424370</v>
      </c>
      <c r="G140" s="6">
        <v>8712185</v>
      </c>
      <c r="H140" s="110">
        <f t="shared" si="25"/>
        <v>50</v>
      </c>
      <c r="I140" s="6">
        <f t="shared" si="26"/>
        <v>8712185</v>
      </c>
      <c r="J140" s="110">
        <f t="shared" si="30"/>
        <v>50</v>
      </c>
      <c r="K140" s="80"/>
      <c r="L140" s="81"/>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43"/>
    </row>
    <row r="141" spans="1:90" s="32" customFormat="1" ht="54" customHeight="1" x14ac:dyDescent="0.25">
      <c r="A141" s="101">
        <v>136</v>
      </c>
      <c r="B141" s="56">
        <v>54</v>
      </c>
      <c r="C141" s="135"/>
      <c r="D141" s="6" t="s">
        <v>225</v>
      </c>
      <c r="E141" s="6" t="s">
        <v>228</v>
      </c>
      <c r="F141" s="6">
        <v>27189000</v>
      </c>
      <c r="G141" s="6">
        <v>13594500</v>
      </c>
      <c r="H141" s="110">
        <f t="shared" si="25"/>
        <v>50</v>
      </c>
      <c r="I141" s="6">
        <f t="shared" si="26"/>
        <v>13594500</v>
      </c>
      <c r="J141" s="110">
        <f t="shared" si="30"/>
        <v>50</v>
      </c>
      <c r="K141" s="80"/>
      <c r="L141" s="81"/>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43"/>
    </row>
    <row r="142" spans="1:90" s="32" customFormat="1" ht="54" customHeight="1" x14ac:dyDescent="0.25">
      <c r="A142" s="101">
        <v>137</v>
      </c>
      <c r="B142" s="56">
        <v>55</v>
      </c>
      <c r="C142" s="135"/>
      <c r="D142" s="6" t="s">
        <v>229</v>
      </c>
      <c r="E142" s="6" t="s">
        <v>230</v>
      </c>
      <c r="F142" s="6">
        <v>14496630</v>
      </c>
      <c r="G142" s="6">
        <v>7248315</v>
      </c>
      <c r="H142" s="110">
        <f t="shared" si="25"/>
        <v>50</v>
      </c>
      <c r="I142" s="6">
        <f t="shared" si="26"/>
        <v>7248315</v>
      </c>
      <c r="J142" s="110">
        <f>100-H142</f>
        <v>50</v>
      </c>
      <c r="K142" s="6"/>
      <c r="L142" s="81"/>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43"/>
    </row>
    <row r="143" spans="1:90" s="32" customFormat="1" ht="54" customHeight="1" x14ac:dyDescent="0.25">
      <c r="A143" s="101">
        <v>138</v>
      </c>
      <c r="B143" s="56">
        <v>56</v>
      </c>
      <c r="C143" s="135"/>
      <c r="D143" s="6" t="s">
        <v>189</v>
      </c>
      <c r="E143" s="6" t="s">
        <v>231</v>
      </c>
      <c r="F143" s="6">
        <v>43467030</v>
      </c>
      <c r="G143" s="6">
        <v>30426920</v>
      </c>
      <c r="H143" s="110">
        <f t="shared" si="25"/>
        <v>69.999997699405739</v>
      </c>
      <c r="I143" s="6">
        <f t="shared" si="26"/>
        <v>13040109.999999998</v>
      </c>
      <c r="J143" s="110">
        <f>100-H143-L144</f>
        <v>30.000002300594261</v>
      </c>
      <c r="K143" s="80"/>
      <c r="L143" s="81"/>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43"/>
    </row>
    <row r="144" spans="1:90" s="32" customFormat="1" ht="54" customHeight="1" x14ac:dyDescent="0.25">
      <c r="A144" s="101">
        <v>139</v>
      </c>
      <c r="B144" s="56">
        <v>57</v>
      </c>
      <c r="C144" s="135"/>
      <c r="D144" s="6" t="s">
        <v>189</v>
      </c>
      <c r="E144" s="6" t="s">
        <v>232</v>
      </c>
      <c r="F144" s="6">
        <v>155626240</v>
      </c>
      <c r="G144" s="6">
        <v>108938368</v>
      </c>
      <c r="H144" s="110">
        <f t="shared" si="25"/>
        <v>70</v>
      </c>
      <c r="I144" s="6">
        <f t="shared" si="26"/>
        <v>46687872</v>
      </c>
      <c r="J144" s="110">
        <f t="shared" ref="J144:J145" si="32">100-H144</f>
        <v>30</v>
      </c>
      <c r="K144" s="80"/>
      <c r="L144" s="81"/>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43"/>
    </row>
    <row r="145" spans="1:90" s="32" customFormat="1" ht="54" customHeight="1" x14ac:dyDescent="0.25">
      <c r="A145" s="101">
        <v>140</v>
      </c>
      <c r="B145" s="56">
        <v>58</v>
      </c>
      <c r="C145" s="135"/>
      <c r="D145" s="6" t="s">
        <v>189</v>
      </c>
      <c r="E145" s="6" t="s">
        <v>233</v>
      </c>
      <c r="F145" s="6">
        <v>223298860</v>
      </c>
      <c r="G145" s="6">
        <v>111649430</v>
      </c>
      <c r="H145" s="110">
        <f t="shared" si="25"/>
        <v>50</v>
      </c>
      <c r="I145" s="6">
        <f t="shared" si="26"/>
        <v>111649430</v>
      </c>
      <c r="J145" s="110">
        <f t="shared" si="32"/>
        <v>50</v>
      </c>
      <c r="K145" s="80"/>
      <c r="L145" s="81"/>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43"/>
    </row>
    <row r="146" spans="1:90" s="32" customFormat="1" ht="54" customHeight="1" x14ac:dyDescent="0.25">
      <c r="A146" s="101">
        <v>141</v>
      </c>
      <c r="B146" s="56">
        <v>59</v>
      </c>
      <c r="C146" s="135"/>
      <c r="D146" s="6" t="s">
        <v>209</v>
      </c>
      <c r="E146" s="6" t="s">
        <v>234</v>
      </c>
      <c r="F146" s="6">
        <v>6437240</v>
      </c>
      <c r="G146" s="6">
        <v>4506068</v>
      </c>
      <c r="H146" s="110">
        <f t="shared" si="25"/>
        <v>70</v>
      </c>
      <c r="I146" s="6">
        <f t="shared" si="26"/>
        <v>1931172</v>
      </c>
      <c r="J146" s="110">
        <f t="shared" ref="J146" si="33">100-H146-L145</f>
        <v>30</v>
      </c>
      <c r="K146" s="6"/>
      <c r="L146" s="53"/>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43"/>
    </row>
    <row r="147" spans="1:90" s="32" customFormat="1" ht="54" customHeight="1" x14ac:dyDescent="0.25">
      <c r="A147" s="101">
        <v>142</v>
      </c>
      <c r="B147" s="56">
        <v>60</v>
      </c>
      <c r="C147" s="135"/>
      <c r="D147" s="6" t="s">
        <v>209</v>
      </c>
      <c r="E147" s="6" t="s">
        <v>235</v>
      </c>
      <c r="F147" s="6">
        <v>8445140</v>
      </c>
      <c r="G147" s="6">
        <v>5911598</v>
      </c>
      <c r="H147" s="110">
        <f t="shared" si="25"/>
        <v>70</v>
      </c>
      <c r="I147" s="6">
        <f t="shared" si="26"/>
        <v>2533542</v>
      </c>
      <c r="J147" s="110">
        <f>100-H147-L145</f>
        <v>30</v>
      </c>
      <c r="K147" s="6"/>
      <c r="L147" s="53"/>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43"/>
    </row>
    <row r="148" spans="1:90" s="32" customFormat="1" ht="54" customHeight="1" x14ac:dyDescent="0.25">
      <c r="A148" s="101">
        <v>143</v>
      </c>
      <c r="B148" s="56">
        <v>61</v>
      </c>
      <c r="C148" s="135"/>
      <c r="D148" s="6" t="s">
        <v>236</v>
      </c>
      <c r="E148" s="6" t="s">
        <v>237</v>
      </c>
      <c r="F148" s="6">
        <v>38506260</v>
      </c>
      <c r="G148" s="6">
        <v>17327817</v>
      </c>
      <c r="H148" s="110">
        <f t="shared" si="25"/>
        <v>45</v>
      </c>
      <c r="I148" s="6">
        <f t="shared" si="26"/>
        <v>21178443</v>
      </c>
      <c r="J148" s="110">
        <f t="shared" ref="J148" si="34">100-H148</f>
        <v>55</v>
      </c>
      <c r="K148" s="6"/>
      <c r="L148" s="53"/>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43"/>
    </row>
    <row r="149" spans="1:90" s="32" customFormat="1" ht="54" customHeight="1" x14ac:dyDescent="0.25">
      <c r="A149" s="101">
        <v>144</v>
      </c>
      <c r="B149" s="56">
        <v>62</v>
      </c>
      <c r="C149" s="135"/>
      <c r="D149" s="6" t="s">
        <v>238</v>
      </c>
      <c r="E149" s="6" t="s">
        <v>239</v>
      </c>
      <c r="F149" s="6">
        <v>8016140</v>
      </c>
      <c r="G149" s="6">
        <v>4008070</v>
      </c>
      <c r="H149" s="110">
        <f t="shared" si="25"/>
        <v>50</v>
      </c>
      <c r="I149" s="6">
        <f t="shared" si="26"/>
        <v>4008070</v>
      </c>
      <c r="J149" s="110">
        <f>100-H149-L237</f>
        <v>50</v>
      </c>
      <c r="K149" s="6"/>
      <c r="L149" s="53"/>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43"/>
    </row>
    <row r="150" spans="1:90" s="32" customFormat="1" ht="54" customHeight="1" x14ac:dyDescent="0.25">
      <c r="A150" s="101">
        <v>145</v>
      </c>
      <c r="B150" s="56">
        <v>63</v>
      </c>
      <c r="C150" s="135"/>
      <c r="D150" s="6" t="s">
        <v>240</v>
      </c>
      <c r="E150" s="6" t="s">
        <v>241</v>
      </c>
      <c r="F150" s="6">
        <v>60091618</v>
      </c>
      <c r="G150" s="6">
        <v>1221392</v>
      </c>
      <c r="H150" s="110">
        <f t="shared" si="25"/>
        <v>2.0325496976966071</v>
      </c>
      <c r="I150" s="6">
        <f t="shared" si="26"/>
        <v>10911587.999999993</v>
      </c>
      <c r="J150" s="117">
        <f>100-H150-L145-L150</f>
        <v>18.158252953015833</v>
      </c>
      <c r="K150" s="6">
        <v>47958638</v>
      </c>
      <c r="L150" s="53">
        <f>K150/F150*100</f>
        <v>79.809197349287558</v>
      </c>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43"/>
    </row>
    <row r="151" spans="1:90" s="32" customFormat="1" ht="54" customHeight="1" x14ac:dyDescent="0.25">
      <c r="A151" s="101">
        <v>146</v>
      </c>
      <c r="B151" s="56">
        <v>64</v>
      </c>
      <c r="C151" s="135"/>
      <c r="D151" s="6" t="s">
        <v>137</v>
      </c>
      <c r="E151" s="6" t="s">
        <v>242</v>
      </c>
      <c r="F151" s="6">
        <v>38214600</v>
      </c>
      <c r="G151" s="6">
        <v>19107300</v>
      </c>
      <c r="H151" s="110">
        <f t="shared" si="25"/>
        <v>50</v>
      </c>
      <c r="I151" s="6">
        <f t="shared" si="26"/>
        <v>19107300</v>
      </c>
      <c r="J151" s="118">
        <f t="shared" ref="J151:J152" si="35">100-H151</f>
        <v>50</v>
      </c>
      <c r="K151" s="6"/>
      <c r="L151" s="53"/>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43"/>
    </row>
    <row r="152" spans="1:90" s="32" customFormat="1" ht="54" customHeight="1" x14ac:dyDescent="0.25">
      <c r="A152" s="101">
        <v>147</v>
      </c>
      <c r="B152" s="56">
        <v>65</v>
      </c>
      <c r="C152" s="135"/>
      <c r="D152" s="6" t="s">
        <v>243</v>
      </c>
      <c r="E152" s="6" t="s">
        <v>244</v>
      </c>
      <c r="F152" s="6">
        <v>19898100</v>
      </c>
      <c r="G152" s="6">
        <v>13928670</v>
      </c>
      <c r="H152" s="110">
        <f t="shared" si="25"/>
        <v>70</v>
      </c>
      <c r="I152" s="6">
        <f t="shared" si="26"/>
        <v>5969430</v>
      </c>
      <c r="J152" s="110">
        <f t="shared" si="35"/>
        <v>30</v>
      </c>
      <c r="K152" s="80"/>
      <c r="L152" s="81"/>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43"/>
    </row>
    <row r="153" spans="1:90" s="32" customFormat="1" ht="54" customHeight="1" x14ac:dyDescent="0.25">
      <c r="A153" s="101">
        <v>148</v>
      </c>
      <c r="B153" s="56">
        <v>66</v>
      </c>
      <c r="C153" s="135"/>
      <c r="D153" s="6" t="s">
        <v>245</v>
      </c>
      <c r="E153" s="6" t="s">
        <v>246</v>
      </c>
      <c r="F153" s="6">
        <v>85677000</v>
      </c>
      <c r="G153" s="6">
        <v>59973900</v>
      </c>
      <c r="H153" s="110">
        <f t="shared" si="25"/>
        <v>70</v>
      </c>
      <c r="I153" s="6">
        <f t="shared" si="26"/>
        <v>25703100</v>
      </c>
      <c r="J153" s="110">
        <f>100-H153</f>
        <v>30</v>
      </c>
      <c r="K153" s="80"/>
      <c r="L153" s="81"/>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43"/>
    </row>
    <row r="154" spans="1:90" s="32" customFormat="1" ht="54" customHeight="1" x14ac:dyDescent="0.25">
      <c r="A154" s="101">
        <v>149</v>
      </c>
      <c r="B154" s="56">
        <v>67</v>
      </c>
      <c r="C154" s="135"/>
      <c r="D154" s="6" t="s">
        <v>245</v>
      </c>
      <c r="E154" s="6" t="s">
        <v>247</v>
      </c>
      <c r="F154" s="6">
        <v>34992600</v>
      </c>
      <c r="G154" s="6">
        <v>15746670</v>
      </c>
      <c r="H154" s="110">
        <f t="shared" si="25"/>
        <v>45</v>
      </c>
      <c r="I154" s="6">
        <f t="shared" si="26"/>
        <v>19245930</v>
      </c>
      <c r="J154" s="110">
        <f>100-H154-L158</f>
        <v>55</v>
      </c>
      <c r="K154" s="80"/>
      <c r="L154" s="81"/>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43"/>
    </row>
    <row r="155" spans="1:90" s="32" customFormat="1" ht="54" customHeight="1" x14ac:dyDescent="0.25">
      <c r="A155" s="101">
        <v>150</v>
      </c>
      <c r="B155" s="56">
        <v>68</v>
      </c>
      <c r="C155" s="135"/>
      <c r="D155" s="6" t="s">
        <v>248</v>
      </c>
      <c r="E155" s="6" t="s">
        <v>249</v>
      </c>
      <c r="F155" s="6">
        <v>37062616</v>
      </c>
      <c r="G155" s="6">
        <v>25943831</v>
      </c>
      <c r="H155" s="110">
        <f t="shared" si="25"/>
        <v>69.999999460372692</v>
      </c>
      <c r="I155" s="6">
        <f t="shared" si="26"/>
        <v>11118784.999999998</v>
      </c>
      <c r="J155" s="110">
        <f>100-H155</f>
        <v>30.000000539627308</v>
      </c>
      <c r="K155" s="80"/>
      <c r="L155" s="81"/>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43"/>
    </row>
    <row r="156" spans="1:90" s="32" customFormat="1" ht="54" customHeight="1" x14ac:dyDescent="0.25">
      <c r="A156" s="101">
        <v>151</v>
      </c>
      <c r="B156" s="56">
        <v>69</v>
      </c>
      <c r="C156" s="135"/>
      <c r="D156" s="6" t="s">
        <v>248</v>
      </c>
      <c r="E156" s="6" t="s">
        <v>250</v>
      </c>
      <c r="F156" s="6">
        <v>49689837</v>
      </c>
      <c r="G156" s="6">
        <v>34782886</v>
      </c>
      <c r="H156" s="110">
        <f t="shared" si="25"/>
        <v>70.000000201248398</v>
      </c>
      <c r="I156" s="6">
        <f t="shared" si="26"/>
        <v>14906951</v>
      </c>
      <c r="J156" s="110">
        <f>100-H156</f>
        <v>29.999999798751602</v>
      </c>
      <c r="K156" s="80"/>
      <c r="L156" s="81"/>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43"/>
    </row>
    <row r="157" spans="1:90" s="32" customFormat="1" ht="54" customHeight="1" x14ac:dyDescent="0.25">
      <c r="A157" s="101">
        <v>152</v>
      </c>
      <c r="B157" s="56">
        <v>70</v>
      </c>
      <c r="C157" s="135"/>
      <c r="D157" s="6" t="s">
        <v>251</v>
      </c>
      <c r="E157" s="6" t="s">
        <v>252</v>
      </c>
      <c r="F157" s="6">
        <v>7782150</v>
      </c>
      <c r="G157" s="6">
        <v>4280182</v>
      </c>
      <c r="H157" s="110">
        <f t="shared" si="25"/>
        <v>54.999993575040321</v>
      </c>
      <c r="I157" s="6">
        <f t="shared" si="26"/>
        <v>3501967.9999999995</v>
      </c>
      <c r="J157" s="110">
        <f t="shared" ref="J157:J158" si="36">100-H157-L156</f>
        <v>45.000006424959679</v>
      </c>
      <c r="K157" s="80"/>
      <c r="L157" s="81"/>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43"/>
    </row>
    <row r="158" spans="1:90" s="32" customFormat="1" ht="54" customHeight="1" x14ac:dyDescent="0.25">
      <c r="A158" s="101">
        <v>153</v>
      </c>
      <c r="B158" s="56">
        <v>71</v>
      </c>
      <c r="C158" s="135"/>
      <c r="D158" s="6" t="s">
        <v>251</v>
      </c>
      <c r="E158" s="6" t="s">
        <v>253</v>
      </c>
      <c r="F158" s="6">
        <v>8509400</v>
      </c>
      <c r="G158" s="6">
        <v>4680170</v>
      </c>
      <c r="H158" s="110">
        <f t="shared" si="25"/>
        <v>55.000000000000007</v>
      </c>
      <c r="I158" s="6">
        <f t="shared" si="26"/>
        <v>3829229.9999999995</v>
      </c>
      <c r="J158" s="110">
        <f t="shared" si="36"/>
        <v>44.999999999999993</v>
      </c>
      <c r="K158" s="80"/>
      <c r="L158" s="81"/>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43"/>
    </row>
    <row r="159" spans="1:90" s="32" customFormat="1" ht="54" customHeight="1" x14ac:dyDescent="0.25">
      <c r="A159" s="101">
        <v>154</v>
      </c>
      <c r="B159" s="56">
        <v>72</v>
      </c>
      <c r="C159" s="135"/>
      <c r="D159" s="59" t="s">
        <v>215</v>
      </c>
      <c r="E159" s="6" t="s">
        <v>254</v>
      </c>
      <c r="F159" s="59">
        <v>50394500</v>
      </c>
      <c r="G159" s="59">
        <v>25197200</v>
      </c>
      <c r="H159" s="114">
        <f t="shared" ref="H159:H164" si="37">G159/F159*100</f>
        <v>49.999900782823516</v>
      </c>
      <c r="I159" s="59">
        <f t="shared" ref="I159:I164" si="38">F159*J159/100</f>
        <v>25197300.000000004</v>
      </c>
      <c r="J159" s="114">
        <f>100-H159-L159</f>
        <v>50.000099217176484</v>
      </c>
      <c r="K159" s="59"/>
      <c r="L159" s="79"/>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43"/>
    </row>
    <row r="160" spans="1:90" s="32" customFormat="1" ht="54" customHeight="1" x14ac:dyDescent="0.25">
      <c r="A160" s="101">
        <v>155</v>
      </c>
      <c r="B160" s="56">
        <v>73</v>
      </c>
      <c r="C160" s="135"/>
      <c r="D160" s="59" t="s">
        <v>215</v>
      </c>
      <c r="E160" s="6" t="s">
        <v>255</v>
      </c>
      <c r="F160" s="59">
        <v>9300550</v>
      </c>
      <c r="G160" s="59">
        <v>6510385</v>
      </c>
      <c r="H160" s="114">
        <f t="shared" si="37"/>
        <v>70</v>
      </c>
      <c r="I160" s="59">
        <f t="shared" si="38"/>
        <v>2790165</v>
      </c>
      <c r="J160" s="114">
        <f t="shared" ref="J160:J161" si="39">100-H160-L159</f>
        <v>30</v>
      </c>
      <c r="K160" s="59"/>
      <c r="L160" s="79"/>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43"/>
    </row>
    <row r="161" spans="1:90" s="32" customFormat="1" ht="54" customHeight="1" x14ac:dyDescent="0.25">
      <c r="A161" s="101">
        <v>156</v>
      </c>
      <c r="B161" s="56">
        <v>74</v>
      </c>
      <c r="C161" s="135"/>
      <c r="D161" s="59" t="s">
        <v>256</v>
      </c>
      <c r="E161" s="6" t="s">
        <v>257</v>
      </c>
      <c r="F161" s="59">
        <v>38613480</v>
      </c>
      <c r="G161" s="59">
        <v>17376066</v>
      </c>
      <c r="H161" s="114">
        <f t="shared" si="37"/>
        <v>45</v>
      </c>
      <c r="I161" s="59">
        <f t="shared" si="38"/>
        <v>21237414</v>
      </c>
      <c r="J161" s="114">
        <f t="shared" si="39"/>
        <v>55</v>
      </c>
      <c r="K161" s="77"/>
      <c r="L161" s="78"/>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43"/>
    </row>
    <row r="162" spans="1:90" s="32" customFormat="1" ht="54" customHeight="1" x14ac:dyDescent="0.25">
      <c r="A162" s="101">
        <v>157</v>
      </c>
      <c r="B162" s="56">
        <v>75</v>
      </c>
      <c r="C162" s="135"/>
      <c r="D162" s="6" t="s">
        <v>258</v>
      </c>
      <c r="E162" s="6" t="s">
        <v>259</v>
      </c>
      <c r="F162" s="6">
        <v>21353980</v>
      </c>
      <c r="G162" s="6">
        <v>9609291</v>
      </c>
      <c r="H162" s="110">
        <f t="shared" si="37"/>
        <v>45</v>
      </c>
      <c r="I162" s="6">
        <f t="shared" si="38"/>
        <v>11744689</v>
      </c>
      <c r="J162" s="110">
        <f t="shared" ref="J162" si="40">100-H162</f>
        <v>55</v>
      </c>
      <c r="K162" s="80"/>
      <c r="L162" s="81"/>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43"/>
    </row>
    <row r="163" spans="1:90" s="32" customFormat="1" ht="54" customHeight="1" x14ac:dyDescent="0.25">
      <c r="A163" s="101">
        <v>158</v>
      </c>
      <c r="B163" s="56">
        <v>76</v>
      </c>
      <c r="C163" s="135"/>
      <c r="D163" s="6" t="s">
        <v>206</v>
      </c>
      <c r="E163" s="6" t="s">
        <v>260</v>
      </c>
      <c r="F163" s="6">
        <v>16160140</v>
      </c>
      <c r="G163" s="6">
        <v>8080070</v>
      </c>
      <c r="H163" s="110">
        <f t="shared" si="37"/>
        <v>50</v>
      </c>
      <c r="I163" s="6">
        <f t="shared" si="38"/>
        <v>8080070</v>
      </c>
      <c r="J163" s="110">
        <f t="shared" ref="J163" si="41">100-H163-L148</f>
        <v>50</v>
      </c>
      <c r="K163" s="6"/>
      <c r="L163" s="53"/>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43"/>
    </row>
    <row r="164" spans="1:90" s="31" customFormat="1" ht="54" customHeight="1" x14ac:dyDescent="0.2">
      <c r="A164" s="101">
        <v>159</v>
      </c>
      <c r="B164" s="70">
        <v>77</v>
      </c>
      <c r="C164" s="135"/>
      <c r="D164" s="59" t="s">
        <v>189</v>
      </c>
      <c r="E164" s="6" t="s">
        <v>1013</v>
      </c>
      <c r="F164" s="59">
        <v>276508060</v>
      </c>
      <c r="G164" s="59">
        <v>138254030</v>
      </c>
      <c r="H164" s="114">
        <f t="shared" si="37"/>
        <v>50</v>
      </c>
      <c r="I164" s="59">
        <f t="shared" si="38"/>
        <v>138254030</v>
      </c>
      <c r="J164" s="110">
        <f t="shared" ref="J164" si="42">100-H164</f>
        <v>50</v>
      </c>
      <c r="K164" s="59"/>
      <c r="L164" s="7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L164" s="9"/>
      <c r="BM164" s="9"/>
      <c r="BN164" s="9"/>
      <c r="BO164" s="9"/>
      <c r="BP164" s="9"/>
      <c r="BQ164" s="9"/>
      <c r="BR164" s="9"/>
      <c r="BS164" s="9"/>
      <c r="BT164" s="9"/>
      <c r="BU164" s="9"/>
      <c r="BV164" s="9"/>
      <c r="BW164" s="9"/>
      <c r="BX164" s="9"/>
      <c r="BY164" s="9"/>
      <c r="BZ164" s="9"/>
      <c r="CA164" s="9"/>
      <c r="CB164" s="9"/>
      <c r="CC164" s="9"/>
      <c r="CD164" s="9"/>
      <c r="CE164" s="9"/>
      <c r="CF164" s="9"/>
      <c r="CG164" s="9"/>
      <c r="CH164" s="9"/>
      <c r="CI164" s="9"/>
      <c r="CJ164" s="9"/>
      <c r="CK164" s="9"/>
      <c r="CL164" s="42"/>
    </row>
    <row r="165" spans="1:90" s="31" customFormat="1" ht="54" customHeight="1" x14ac:dyDescent="0.2">
      <c r="A165" s="101">
        <v>160</v>
      </c>
      <c r="B165" s="70">
        <v>78</v>
      </c>
      <c r="C165" s="135"/>
      <c r="D165" s="59" t="s">
        <v>261</v>
      </c>
      <c r="E165" s="6" t="s">
        <v>262</v>
      </c>
      <c r="F165" s="59">
        <v>180894400</v>
      </c>
      <c r="G165" s="59">
        <v>99491920</v>
      </c>
      <c r="H165" s="114">
        <v>55</v>
      </c>
      <c r="I165" s="59">
        <v>81402480</v>
      </c>
      <c r="J165" s="110">
        <v>45</v>
      </c>
      <c r="K165" s="59"/>
      <c r="L165" s="7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9"/>
      <c r="BH165" s="9"/>
      <c r="BI165" s="9"/>
      <c r="BJ165" s="9"/>
      <c r="BK165" s="9"/>
      <c r="BL165" s="9"/>
      <c r="BM165" s="9"/>
      <c r="BN165" s="9"/>
      <c r="BO165" s="9"/>
      <c r="BP165" s="9"/>
      <c r="BQ165" s="9"/>
      <c r="BR165" s="9"/>
      <c r="BS165" s="9"/>
      <c r="BT165" s="9"/>
      <c r="BU165" s="9"/>
      <c r="BV165" s="9"/>
      <c r="BW165" s="9"/>
      <c r="BX165" s="9"/>
      <c r="BY165" s="9"/>
      <c r="BZ165" s="9"/>
      <c r="CA165" s="9"/>
      <c r="CB165" s="9"/>
      <c r="CC165" s="9"/>
      <c r="CD165" s="9"/>
      <c r="CE165" s="9"/>
      <c r="CF165" s="9"/>
      <c r="CG165" s="9"/>
      <c r="CH165" s="9"/>
      <c r="CI165" s="9"/>
      <c r="CJ165" s="9"/>
      <c r="CK165" s="9"/>
      <c r="CL165" s="42"/>
    </row>
    <row r="166" spans="1:90" ht="13.5" x14ac:dyDescent="0.2">
      <c r="A166" s="142" t="s">
        <v>263</v>
      </c>
      <c r="B166" s="143"/>
      <c r="C166" s="143"/>
      <c r="D166" s="143"/>
      <c r="E166" s="143"/>
      <c r="F166" s="82">
        <f>SUM(F88:F165)</f>
        <v>4577388480</v>
      </c>
      <c r="G166" s="82">
        <f t="shared" ref="G166:J166" si="43">SUM(G88:G165)</f>
        <v>2767365845</v>
      </c>
      <c r="H166" s="116">
        <f t="shared" si="43"/>
        <v>4582.6794306264901</v>
      </c>
      <c r="I166" s="82">
        <f t="shared" si="43"/>
        <v>1747577557</v>
      </c>
      <c r="J166" s="116">
        <f t="shared" si="43"/>
        <v>3114.2593012948741</v>
      </c>
      <c r="K166" s="82">
        <f>SUM(K88:K165)</f>
        <v>62445078</v>
      </c>
      <c r="L166" s="83"/>
    </row>
    <row r="167" spans="1:90" s="7" customFormat="1" ht="57.75" customHeight="1" x14ac:dyDescent="0.2">
      <c r="A167" s="101">
        <v>161</v>
      </c>
      <c r="B167" s="56">
        <v>1</v>
      </c>
      <c r="C167" s="135" t="s">
        <v>264</v>
      </c>
      <c r="D167" s="6" t="s">
        <v>265</v>
      </c>
      <c r="E167" s="6" t="s">
        <v>266</v>
      </c>
      <c r="F167" s="59">
        <v>8066600</v>
      </c>
      <c r="G167" s="6">
        <f t="shared" ref="G167:G179" si="44">F167*H167/100</f>
        <v>6049950</v>
      </c>
      <c r="H167" s="110">
        <v>75</v>
      </c>
      <c r="I167" s="6">
        <f t="shared" ref="I167:I179" si="45">F167*J167/100</f>
        <v>2016650</v>
      </c>
      <c r="J167" s="110">
        <f t="shared" ref="J167:J179" si="46">100-H167-L167</f>
        <v>25</v>
      </c>
      <c r="K167" s="6">
        <v>0</v>
      </c>
      <c r="L167" s="53"/>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c r="BC167" s="46"/>
      <c r="BD167" s="46"/>
      <c r="BE167" s="46"/>
      <c r="BF167" s="46"/>
      <c r="BG167" s="46"/>
      <c r="BH167" s="46"/>
      <c r="BI167" s="46"/>
      <c r="BJ167" s="46"/>
      <c r="BK167" s="46"/>
      <c r="BL167" s="46"/>
      <c r="BM167" s="46"/>
      <c r="BN167" s="46"/>
      <c r="BO167" s="46"/>
      <c r="BP167" s="46"/>
      <c r="BQ167" s="46"/>
      <c r="BR167" s="46"/>
      <c r="BS167" s="46"/>
      <c r="BT167" s="46"/>
      <c r="BU167" s="46"/>
      <c r="BV167" s="46"/>
      <c r="BW167" s="46"/>
      <c r="BX167" s="46"/>
      <c r="BY167" s="46"/>
      <c r="BZ167" s="46"/>
      <c r="CA167" s="46"/>
      <c r="CB167" s="46"/>
      <c r="CC167" s="46"/>
      <c r="CD167" s="46"/>
      <c r="CE167" s="46"/>
      <c r="CF167" s="46"/>
      <c r="CG167" s="46"/>
      <c r="CH167" s="46"/>
      <c r="CI167" s="46"/>
      <c r="CJ167" s="46"/>
      <c r="CK167" s="46"/>
    </row>
    <row r="168" spans="1:90" s="7" customFormat="1" ht="57.75" customHeight="1" x14ac:dyDescent="0.2">
      <c r="A168" s="101">
        <v>162</v>
      </c>
      <c r="B168" s="56">
        <v>2</v>
      </c>
      <c r="C168" s="135"/>
      <c r="D168" s="6" t="s">
        <v>267</v>
      </c>
      <c r="E168" s="6" t="s">
        <v>1037</v>
      </c>
      <c r="F168" s="59">
        <v>18613830</v>
      </c>
      <c r="G168" s="6">
        <f t="shared" si="44"/>
        <v>10237606.5</v>
      </c>
      <c r="H168" s="110">
        <v>55</v>
      </c>
      <c r="I168" s="6">
        <f t="shared" si="45"/>
        <v>8376223.5</v>
      </c>
      <c r="J168" s="110">
        <f t="shared" si="46"/>
        <v>45</v>
      </c>
      <c r="K168" s="6">
        <v>0</v>
      </c>
      <c r="L168" s="53"/>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c r="BC168" s="46"/>
      <c r="BD168" s="46"/>
      <c r="BE168" s="46"/>
      <c r="BF168" s="46"/>
      <c r="BG168" s="46"/>
      <c r="BH168" s="46"/>
      <c r="BI168" s="46"/>
      <c r="BJ168" s="46"/>
      <c r="BK168" s="46"/>
      <c r="BL168" s="46"/>
      <c r="BM168" s="46"/>
      <c r="BN168" s="46"/>
      <c r="BO168" s="46"/>
      <c r="BP168" s="46"/>
      <c r="BQ168" s="46"/>
      <c r="BR168" s="46"/>
      <c r="BS168" s="46"/>
      <c r="BT168" s="46"/>
      <c r="BU168" s="46"/>
      <c r="BV168" s="46"/>
      <c r="BW168" s="46"/>
      <c r="BX168" s="46"/>
      <c r="BY168" s="46"/>
      <c r="BZ168" s="46"/>
      <c r="CA168" s="46"/>
      <c r="CB168" s="46"/>
      <c r="CC168" s="46"/>
      <c r="CD168" s="46"/>
      <c r="CE168" s="46"/>
      <c r="CF168" s="46"/>
      <c r="CG168" s="46"/>
      <c r="CH168" s="46"/>
      <c r="CI168" s="46"/>
      <c r="CJ168" s="46"/>
      <c r="CK168" s="46"/>
    </row>
    <row r="169" spans="1:90" s="7" customFormat="1" ht="57.75" customHeight="1" x14ac:dyDescent="0.2">
      <c r="A169" s="101">
        <v>163</v>
      </c>
      <c r="B169" s="56">
        <v>3</v>
      </c>
      <c r="C169" s="135"/>
      <c r="D169" s="6" t="s">
        <v>268</v>
      </c>
      <c r="E169" s="6" t="s">
        <v>269</v>
      </c>
      <c r="F169" s="59">
        <v>12316310</v>
      </c>
      <c r="G169" s="6">
        <f t="shared" si="44"/>
        <v>6158155</v>
      </c>
      <c r="H169" s="110">
        <v>50</v>
      </c>
      <c r="I169" s="6">
        <f t="shared" si="45"/>
        <v>6158155</v>
      </c>
      <c r="J169" s="110">
        <f t="shared" si="46"/>
        <v>50</v>
      </c>
      <c r="K169" s="6">
        <v>0</v>
      </c>
      <c r="L169" s="53"/>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6"/>
      <c r="AZ169" s="46"/>
      <c r="BA169" s="46"/>
      <c r="BB169" s="46"/>
      <c r="BC169" s="46"/>
      <c r="BD169" s="46"/>
      <c r="BE169" s="46"/>
      <c r="BF169" s="46"/>
      <c r="BG169" s="46"/>
      <c r="BH169" s="46"/>
      <c r="BI169" s="46"/>
      <c r="BJ169" s="46"/>
      <c r="BK169" s="46"/>
      <c r="BL169" s="46"/>
      <c r="BM169" s="46"/>
      <c r="BN169" s="46"/>
      <c r="BO169" s="46"/>
      <c r="BP169" s="46"/>
      <c r="BQ169" s="46"/>
      <c r="BR169" s="46"/>
      <c r="BS169" s="46"/>
      <c r="BT169" s="46"/>
      <c r="BU169" s="46"/>
      <c r="BV169" s="46"/>
      <c r="BW169" s="46"/>
      <c r="BX169" s="46"/>
      <c r="BY169" s="46"/>
      <c r="BZ169" s="46"/>
      <c r="CA169" s="46"/>
      <c r="CB169" s="46"/>
      <c r="CC169" s="46"/>
      <c r="CD169" s="46"/>
      <c r="CE169" s="46"/>
      <c r="CF169" s="46"/>
      <c r="CG169" s="46"/>
      <c r="CH169" s="46"/>
      <c r="CI169" s="46"/>
      <c r="CJ169" s="46"/>
      <c r="CK169" s="46"/>
    </row>
    <row r="170" spans="1:90" s="7" customFormat="1" ht="57.75" customHeight="1" x14ac:dyDescent="0.2">
      <c r="A170" s="101">
        <v>164</v>
      </c>
      <c r="B170" s="56">
        <v>4</v>
      </c>
      <c r="C170" s="135"/>
      <c r="D170" s="6" t="s">
        <v>264</v>
      </c>
      <c r="E170" s="6" t="s">
        <v>270</v>
      </c>
      <c r="F170" s="59">
        <v>335833700</v>
      </c>
      <c r="G170" s="6">
        <f t="shared" si="44"/>
        <v>235083590</v>
      </c>
      <c r="H170" s="110">
        <v>70</v>
      </c>
      <c r="I170" s="6">
        <f t="shared" si="45"/>
        <v>100750110</v>
      </c>
      <c r="J170" s="110">
        <f t="shared" si="46"/>
        <v>30</v>
      </c>
      <c r="K170" s="6">
        <v>0</v>
      </c>
      <c r="L170" s="53"/>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46"/>
      <c r="AT170" s="46"/>
      <c r="AU170" s="46"/>
      <c r="AV170" s="46"/>
      <c r="AW170" s="46"/>
      <c r="AX170" s="46"/>
      <c r="AY170" s="46"/>
      <c r="AZ170" s="46"/>
      <c r="BA170" s="46"/>
      <c r="BB170" s="46"/>
      <c r="BC170" s="46"/>
      <c r="BD170" s="46"/>
      <c r="BE170" s="46"/>
      <c r="BF170" s="46"/>
      <c r="BG170" s="46"/>
      <c r="BH170" s="46"/>
      <c r="BI170" s="46"/>
      <c r="BJ170" s="46"/>
      <c r="BK170" s="46"/>
      <c r="BL170" s="46"/>
      <c r="BM170" s="46"/>
      <c r="BN170" s="46"/>
      <c r="BO170" s="46"/>
      <c r="BP170" s="46"/>
      <c r="BQ170" s="46"/>
      <c r="BR170" s="46"/>
      <c r="BS170" s="46"/>
      <c r="BT170" s="46"/>
      <c r="BU170" s="46"/>
      <c r="BV170" s="46"/>
      <c r="BW170" s="46"/>
      <c r="BX170" s="46"/>
      <c r="BY170" s="46"/>
      <c r="BZ170" s="46"/>
      <c r="CA170" s="46"/>
      <c r="CB170" s="46"/>
      <c r="CC170" s="46"/>
      <c r="CD170" s="46"/>
      <c r="CE170" s="46"/>
      <c r="CF170" s="46"/>
      <c r="CG170" s="46"/>
      <c r="CH170" s="46"/>
      <c r="CI170" s="46"/>
      <c r="CJ170" s="46"/>
      <c r="CK170" s="46"/>
    </row>
    <row r="171" spans="1:90" s="7" customFormat="1" ht="57.75" customHeight="1" x14ac:dyDescent="0.2">
      <c r="A171" s="101">
        <v>165</v>
      </c>
      <c r="B171" s="56">
        <v>5</v>
      </c>
      <c r="C171" s="135"/>
      <c r="D171" s="6" t="s">
        <v>271</v>
      </c>
      <c r="E171" s="6" t="s">
        <v>272</v>
      </c>
      <c r="F171" s="59">
        <v>9284290</v>
      </c>
      <c r="G171" s="6">
        <f t="shared" si="44"/>
        <v>6963217.5</v>
      </c>
      <c r="H171" s="110">
        <v>75</v>
      </c>
      <c r="I171" s="6">
        <f t="shared" si="45"/>
        <v>2321072.5</v>
      </c>
      <c r="J171" s="110">
        <f t="shared" si="46"/>
        <v>25</v>
      </c>
      <c r="K171" s="6">
        <v>0</v>
      </c>
      <c r="L171" s="53"/>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c r="BC171" s="46"/>
      <c r="BD171" s="46"/>
      <c r="BE171" s="46"/>
      <c r="BF171" s="46"/>
      <c r="BG171" s="46"/>
      <c r="BH171" s="46"/>
      <c r="BI171" s="46"/>
      <c r="BJ171" s="46"/>
      <c r="BK171" s="46"/>
      <c r="BL171" s="46"/>
      <c r="BM171" s="46"/>
      <c r="BN171" s="46"/>
      <c r="BO171" s="46"/>
      <c r="BP171" s="46"/>
      <c r="BQ171" s="46"/>
      <c r="BR171" s="46"/>
      <c r="BS171" s="46"/>
      <c r="BT171" s="46"/>
      <c r="BU171" s="46"/>
      <c r="BV171" s="46"/>
      <c r="BW171" s="46"/>
      <c r="BX171" s="46"/>
      <c r="BY171" s="46"/>
      <c r="BZ171" s="46"/>
      <c r="CA171" s="46"/>
      <c r="CB171" s="46"/>
      <c r="CC171" s="46"/>
      <c r="CD171" s="46"/>
      <c r="CE171" s="46"/>
      <c r="CF171" s="46"/>
      <c r="CG171" s="46"/>
      <c r="CH171" s="46"/>
      <c r="CI171" s="46"/>
      <c r="CJ171" s="46"/>
      <c r="CK171" s="46"/>
    </row>
    <row r="172" spans="1:90" s="7" customFormat="1" ht="57.75" customHeight="1" x14ac:dyDescent="0.2">
      <c r="A172" s="101">
        <v>166</v>
      </c>
      <c r="B172" s="56">
        <v>6</v>
      </c>
      <c r="C172" s="135"/>
      <c r="D172" s="6" t="s">
        <v>273</v>
      </c>
      <c r="E172" s="6" t="s">
        <v>274</v>
      </c>
      <c r="F172" s="59">
        <v>99729790</v>
      </c>
      <c r="G172" s="6">
        <f t="shared" si="44"/>
        <v>49864895</v>
      </c>
      <c r="H172" s="110">
        <v>50</v>
      </c>
      <c r="I172" s="6">
        <f t="shared" si="45"/>
        <v>49864895</v>
      </c>
      <c r="J172" s="110">
        <f t="shared" si="46"/>
        <v>50</v>
      </c>
      <c r="K172" s="6">
        <v>0</v>
      </c>
      <c r="L172" s="53"/>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c r="BC172" s="46"/>
      <c r="BD172" s="46"/>
      <c r="BE172" s="46"/>
      <c r="BF172" s="46"/>
      <c r="BG172" s="46"/>
      <c r="BH172" s="46"/>
      <c r="BI172" s="46"/>
      <c r="BJ172" s="46"/>
      <c r="BK172" s="46"/>
      <c r="BL172" s="46"/>
      <c r="BM172" s="46"/>
      <c r="BN172" s="46"/>
      <c r="BO172" s="46"/>
      <c r="BP172" s="46"/>
      <c r="BQ172" s="46"/>
      <c r="BR172" s="46"/>
      <c r="BS172" s="46"/>
      <c r="BT172" s="46"/>
      <c r="BU172" s="46"/>
      <c r="BV172" s="46"/>
      <c r="BW172" s="46"/>
      <c r="BX172" s="46"/>
      <c r="BY172" s="46"/>
      <c r="BZ172" s="46"/>
      <c r="CA172" s="46"/>
      <c r="CB172" s="46"/>
      <c r="CC172" s="46"/>
      <c r="CD172" s="46"/>
      <c r="CE172" s="46"/>
      <c r="CF172" s="46"/>
      <c r="CG172" s="46"/>
      <c r="CH172" s="46"/>
      <c r="CI172" s="46"/>
      <c r="CJ172" s="46"/>
      <c r="CK172" s="46"/>
    </row>
    <row r="173" spans="1:90" s="7" customFormat="1" ht="57.75" customHeight="1" x14ac:dyDescent="0.2">
      <c r="A173" s="101">
        <v>167</v>
      </c>
      <c r="B173" s="56">
        <v>7</v>
      </c>
      <c r="C173" s="135"/>
      <c r="D173" s="6" t="s">
        <v>275</v>
      </c>
      <c r="E173" s="6" t="s">
        <v>276</v>
      </c>
      <c r="F173" s="59">
        <v>34558246</v>
      </c>
      <c r="G173" s="6">
        <f t="shared" si="44"/>
        <v>24190772.199999999</v>
      </c>
      <c r="H173" s="110">
        <v>70</v>
      </c>
      <c r="I173" s="6">
        <f t="shared" si="45"/>
        <v>10367473.800000001</v>
      </c>
      <c r="J173" s="110">
        <f t="shared" si="46"/>
        <v>30</v>
      </c>
      <c r="K173" s="6">
        <v>0</v>
      </c>
      <c r="L173" s="53"/>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c r="BC173" s="46"/>
      <c r="BD173" s="46"/>
      <c r="BE173" s="46"/>
      <c r="BF173" s="46"/>
      <c r="BG173" s="46"/>
      <c r="BH173" s="46"/>
      <c r="BI173" s="46"/>
      <c r="BJ173" s="46"/>
      <c r="BK173" s="46"/>
      <c r="BL173" s="46"/>
      <c r="BM173" s="46"/>
      <c r="BN173" s="46"/>
      <c r="BO173" s="46"/>
      <c r="BP173" s="46"/>
      <c r="BQ173" s="46"/>
      <c r="BR173" s="46"/>
      <c r="BS173" s="46"/>
      <c r="BT173" s="46"/>
      <c r="BU173" s="46"/>
      <c r="BV173" s="46"/>
      <c r="BW173" s="46"/>
      <c r="BX173" s="46"/>
      <c r="BY173" s="46"/>
      <c r="BZ173" s="46"/>
      <c r="CA173" s="46"/>
      <c r="CB173" s="46"/>
      <c r="CC173" s="46"/>
      <c r="CD173" s="46"/>
      <c r="CE173" s="46"/>
      <c r="CF173" s="46"/>
      <c r="CG173" s="46"/>
      <c r="CH173" s="46"/>
      <c r="CI173" s="46"/>
      <c r="CJ173" s="46"/>
      <c r="CK173" s="46"/>
    </row>
    <row r="174" spans="1:90" s="7" customFormat="1" ht="57.75" customHeight="1" x14ac:dyDescent="0.2">
      <c r="A174" s="101">
        <v>168</v>
      </c>
      <c r="B174" s="56">
        <v>8</v>
      </c>
      <c r="C174" s="135"/>
      <c r="D174" s="6" t="s">
        <v>277</v>
      </c>
      <c r="E174" s="6" t="s">
        <v>278</v>
      </c>
      <c r="F174" s="59">
        <v>9976660</v>
      </c>
      <c r="G174" s="6">
        <f t="shared" si="44"/>
        <v>6484829</v>
      </c>
      <c r="H174" s="110">
        <v>65</v>
      </c>
      <c r="I174" s="6">
        <f t="shared" si="45"/>
        <v>3491831</v>
      </c>
      <c r="J174" s="110">
        <f t="shared" si="46"/>
        <v>35</v>
      </c>
      <c r="K174" s="6">
        <v>0</v>
      </c>
      <c r="L174" s="53"/>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c r="BC174" s="46"/>
      <c r="BD174" s="46"/>
      <c r="BE174" s="46"/>
      <c r="BF174" s="46"/>
      <c r="BG174" s="46"/>
      <c r="BH174" s="46"/>
      <c r="BI174" s="46"/>
      <c r="BJ174" s="46"/>
      <c r="BK174" s="46"/>
      <c r="BL174" s="46"/>
      <c r="BM174" s="46"/>
      <c r="BN174" s="46"/>
      <c r="BO174" s="46"/>
      <c r="BP174" s="46"/>
      <c r="BQ174" s="46"/>
      <c r="BR174" s="46"/>
      <c r="BS174" s="46"/>
      <c r="BT174" s="46"/>
      <c r="BU174" s="46"/>
      <c r="BV174" s="46"/>
      <c r="BW174" s="46"/>
      <c r="BX174" s="46"/>
      <c r="BY174" s="46"/>
      <c r="BZ174" s="46"/>
      <c r="CA174" s="46"/>
      <c r="CB174" s="46"/>
      <c r="CC174" s="46"/>
      <c r="CD174" s="46"/>
      <c r="CE174" s="46"/>
      <c r="CF174" s="46"/>
      <c r="CG174" s="46"/>
      <c r="CH174" s="46"/>
      <c r="CI174" s="46"/>
      <c r="CJ174" s="46"/>
      <c r="CK174" s="46"/>
    </row>
    <row r="175" spans="1:90" s="7" customFormat="1" ht="57.75" customHeight="1" x14ac:dyDescent="0.2">
      <c r="A175" s="101">
        <v>169</v>
      </c>
      <c r="B175" s="56">
        <v>9</v>
      </c>
      <c r="C175" s="135"/>
      <c r="D175" s="6" t="s">
        <v>279</v>
      </c>
      <c r="E175" s="6" t="s">
        <v>1038</v>
      </c>
      <c r="F175" s="59">
        <v>18396040</v>
      </c>
      <c r="G175" s="6">
        <f t="shared" si="44"/>
        <v>9198020</v>
      </c>
      <c r="H175" s="110">
        <v>50</v>
      </c>
      <c r="I175" s="6">
        <f t="shared" si="45"/>
        <v>9198020</v>
      </c>
      <c r="J175" s="110">
        <f t="shared" si="46"/>
        <v>50</v>
      </c>
      <c r="K175" s="6">
        <v>0</v>
      </c>
      <c r="L175" s="53"/>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c r="BD175" s="46"/>
      <c r="BE175" s="46"/>
      <c r="BF175" s="46"/>
      <c r="BG175" s="46"/>
      <c r="BH175" s="46"/>
      <c r="BI175" s="46"/>
      <c r="BJ175" s="46"/>
      <c r="BK175" s="46"/>
      <c r="BL175" s="46"/>
      <c r="BM175" s="46"/>
      <c r="BN175" s="46"/>
      <c r="BO175" s="46"/>
      <c r="BP175" s="46"/>
      <c r="BQ175" s="46"/>
      <c r="BR175" s="46"/>
      <c r="BS175" s="46"/>
      <c r="BT175" s="46"/>
      <c r="BU175" s="46"/>
      <c r="BV175" s="46"/>
      <c r="BW175" s="46"/>
      <c r="BX175" s="46"/>
      <c r="BY175" s="46"/>
      <c r="BZ175" s="46"/>
      <c r="CA175" s="46"/>
      <c r="CB175" s="46"/>
      <c r="CC175" s="46"/>
      <c r="CD175" s="46"/>
      <c r="CE175" s="46"/>
      <c r="CF175" s="46"/>
      <c r="CG175" s="46"/>
      <c r="CH175" s="46"/>
      <c r="CI175" s="46"/>
      <c r="CJ175" s="46"/>
      <c r="CK175" s="46"/>
    </row>
    <row r="176" spans="1:90" s="7" customFormat="1" ht="57.75" customHeight="1" x14ac:dyDescent="0.2">
      <c r="A176" s="101">
        <v>170</v>
      </c>
      <c r="B176" s="56">
        <v>10</v>
      </c>
      <c r="C176" s="135"/>
      <c r="D176" s="6" t="s">
        <v>280</v>
      </c>
      <c r="E176" s="6" t="s">
        <v>281</v>
      </c>
      <c r="F176" s="59">
        <v>74690050</v>
      </c>
      <c r="G176" s="6">
        <f t="shared" si="44"/>
        <v>56017537.5</v>
      </c>
      <c r="H176" s="110">
        <v>75</v>
      </c>
      <c r="I176" s="6">
        <f t="shared" si="45"/>
        <v>18672512.5</v>
      </c>
      <c r="J176" s="110">
        <f t="shared" si="46"/>
        <v>25</v>
      </c>
      <c r="K176" s="6">
        <v>0</v>
      </c>
      <c r="L176" s="53"/>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6"/>
      <c r="BE176" s="46"/>
      <c r="BF176" s="46"/>
      <c r="BG176" s="46"/>
      <c r="BH176" s="46"/>
      <c r="BI176" s="46"/>
      <c r="BJ176" s="46"/>
      <c r="BK176" s="46"/>
      <c r="BL176" s="46"/>
      <c r="BM176" s="46"/>
      <c r="BN176" s="46"/>
      <c r="BO176" s="46"/>
      <c r="BP176" s="46"/>
      <c r="BQ176" s="46"/>
      <c r="BR176" s="46"/>
      <c r="BS176" s="46"/>
      <c r="BT176" s="46"/>
      <c r="BU176" s="46"/>
      <c r="BV176" s="46"/>
      <c r="BW176" s="46"/>
      <c r="BX176" s="46"/>
      <c r="BY176" s="46"/>
      <c r="BZ176" s="46"/>
      <c r="CA176" s="46"/>
      <c r="CB176" s="46"/>
      <c r="CC176" s="46"/>
      <c r="CD176" s="46"/>
      <c r="CE176" s="46"/>
      <c r="CF176" s="46"/>
      <c r="CG176" s="46"/>
      <c r="CH176" s="46"/>
      <c r="CI176" s="46"/>
      <c r="CJ176" s="46"/>
      <c r="CK176" s="46"/>
    </row>
    <row r="177" spans="1:89" s="7" customFormat="1" ht="57.75" customHeight="1" x14ac:dyDescent="0.2">
      <c r="A177" s="101">
        <v>171</v>
      </c>
      <c r="B177" s="56">
        <v>11</v>
      </c>
      <c r="C177" s="135"/>
      <c r="D177" s="6" t="s">
        <v>280</v>
      </c>
      <c r="E177" s="6" t="s">
        <v>282</v>
      </c>
      <c r="F177" s="59">
        <v>10909250</v>
      </c>
      <c r="G177" s="6">
        <f t="shared" si="44"/>
        <v>6000087.5</v>
      </c>
      <c r="H177" s="110">
        <v>55</v>
      </c>
      <c r="I177" s="6">
        <f t="shared" si="45"/>
        <v>4909162.5</v>
      </c>
      <c r="J177" s="110">
        <f t="shared" si="46"/>
        <v>45</v>
      </c>
      <c r="K177" s="6">
        <v>0</v>
      </c>
      <c r="L177" s="53"/>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c r="BE177" s="46"/>
      <c r="BF177" s="46"/>
      <c r="BG177" s="46"/>
      <c r="BH177" s="46"/>
      <c r="BI177" s="46"/>
      <c r="BJ177" s="46"/>
      <c r="BK177" s="46"/>
      <c r="BL177" s="46"/>
      <c r="BM177" s="46"/>
      <c r="BN177" s="46"/>
      <c r="BO177" s="46"/>
      <c r="BP177" s="46"/>
      <c r="BQ177" s="46"/>
      <c r="BR177" s="46"/>
      <c r="BS177" s="46"/>
      <c r="BT177" s="46"/>
      <c r="BU177" s="46"/>
      <c r="BV177" s="46"/>
      <c r="BW177" s="46"/>
      <c r="BX177" s="46"/>
      <c r="BY177" s="46"/>
      <c r="BZ177" s="46"/>
      <c r="CA177" s="46"/>
      <c r="CB177" s="46"/>
      <c r="CC177" s="46"/>
      <c r="CD177" s="46"/>
      <c r="CE177" s="46"/>
      <c r="CF177" s="46"/>
      <c r="CG177" s="46"/>
      <c r="CH177" s="46"/>
      <c r="CI177" s="46"/>
      <c r="CJ177" s="46"/>
      <c r="CK177" s="46"/>
    </row>
    <row r="178" spans="1:89" s="7" customFormat="1" ht="57.75" customHeight="1" x14ac:dyDescent="0.2">
      <c r="A178" s="101">
        <v>172</v>
      </c>
      <c r="B178" s="56">
        <v>12</v>
      </c>
      <c r="C178" s="135"/>
      <c r="D178" s="6" t="s">
        <v>280</v>
      </c>
      <c r="E178" s="6" t="s">
        <v>283</v>
      </c>
      <c r="F178" s="59">
        <v>20902690</v>
      </c>
      <c r="G178" s="6">
        <f t="shared" si="44"/>
        <v>14631883</v>
      </c>
      <c r="H178" s="110">
        <v>70</v>
      </c>
      <c r="I178" s="6">
        <f t="shared" si="45"/>
        <v>6270807</v>
      </c>
      <c r="J178" s="110">
        <f t="shared" si="46"/>
        <v>30</v>
      </c>
      <c r="K178" s="6">
        <v>0</v>
      </c>
      <c r="L178" s="53"/>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c r="BE178" s="46"/>
      <c r="BF178" s="46"/>
      <c r="BG178" s="46"/>
      <c r="BH178" s="46"/>
      <c r="BI178" s="46"/>
      <c r="BJ178" s="46"/>
      <c r="BK178" s="46"/>
      <c r="BL178" s="46"/>
      <c r="BM178" s="46"/>
      <c r="BN178" s="46"/>
      <c r="BO178" s="46"/>
      <c r="BP178" s="46"/>
      <c r="BQ178" s="46"/>
      <c r="BR178" s="46"/>
      <c r="BS178" s="46"/>
      <c r="BT178" s="46"/>
      <c r="BU178" s="46"/>
      <c r="BV178" s="46"/>
      <c r="BW178" s="46"/>
      <c r="BX178" s="46"/>
      <c r="BY178" s="46"/>
      <c r="BZ178" s="46"/>
      <c r="CA178" s="46"/>
      <c r="CB178" s="46"/>
      <c r="CC178" s="46"/>
      <c r="CD178" s="46"/>
      <c r="CE178" s="46"/>
      <c r="CF178" s="46"/>
      <c r="CG178" s="46"/>
      <c r="CH178" s="46"/>
      <c r="CI178" s="46"/>
      <c r="CJ178" s="46"/>
      <c r="CK178" s="46"/>
    </row>
    <row r="179" spans="1:89" s="7" customFormat="1" ht="57.75" customHeight="1" x14ac:dyDescent="0.2">
      <c r="A179" s="101">
        <v>173</v>
      </c>
      <c r="B179" s="56">
        <v>13</v>
      </c>
      <c r="C179" s="135"/>
      <c r="D179" s="6" t="s">
        <v>284</v>
      </c>
      <c r="E179" s="6" t="s">
        <v>285</v>
      </c>
      <c r="F179" s="59">
        <v>11479265</v>
      </c>
      <c r="G179" s="6">
        <f t="shared" si="44"/>
        <v>8035485.5</v>
      </c>
      <c r="H179" s="110">
        <v>70</v>
      </c>
      <c r="I179" s="6">
        <f t="shared" si="45"/>
        <v>3443779.5</v>
      </c>
      <c r="J179" s="110">
        <f t="shared" si="46"/>
        <v>30</v>
      </c>
      <c r="K179" s="6">
        <v>0</v>
      </c>
      <c r="L179" s="53"/>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46"/>
      <c r="BC179" s="46"/>
      <c r="BD179" s="46"/>
      <c r="BE179" s="46"/>
      <c r="BF179" s="46"/>
      <c r="BG179" s="46"/>
      <c r="BH179" s="46"/>
      <c r="BI179" s="46"/>
      <c r="BJ179" s="46"/>
      <c r="BK179" s="46"/>
      <c r="BL179" s="46"/>
      <c r="BM179" s="46"/>
      <c r="BN179" s="46"/>
      <c r="BO179" s="46"/>
      <c r="BP179" s="46"/>
      <c r="BQ179" s="46"/>
      <c r="BR179" s="46"/>
      <c r="BS179" s="46"/>
      <c r="BT179" s="46"/>
      <c r="BU179" s="46"/>
      <c r="BV179" s="46"/>
      <c r="BW179" s="46"/>
      <c r="BX179" s="46"/>
      <c r="BY179" s="46"/>
      <c r="BZ179" s="46"/>
      <c r="CA179" s="46"/>
      <c r="CB179" s="46"/>
      <c r="CC179" s="46"/>
      <c r="CD179" s="46"/>
      <c r="CE179" s="46"/>
      <c r="CF179" s="46"/>
      <c r="CG179" s="46"/>
      <c r="CH179" s="46"/>
      <c r="CI179" s="46"/>
      <c r="CJ179" s="46"/>
      <c r="CK179" s="46"/>
    </row>
    <row r="180" spans="1:89" s="7" customFormat="1" ht="57.75" customHeight="1" x14ac:dyDescent="0.2">
      <c r="A180" s="101">
        <v>174</v>
      </c>
      <c r="B180" s="56">
        <v>14</v>
      </c>
      <c r="C180" s="135"/>
      <c r="D180" s="6" t="s">
        <v>286</v>
      </c>
      <c r="E180" s="6" t="s">
        <v>287</v>
      </c>
      <c r="F180" s="59">
        <v>38640473</v>
      </c>
      <c r="G180" s="6">
        <v>19320236.5</v>
      </c>
      <c r="H180" s="110">
        <v>50</v>
      </c>
      <c r="I180" s="6">
        <v>19320236.5</v>
      </c>
      <c r="J180" s="110">
        <v>50</v>
      </c>
      <c r="K180" s="6">
        <v>0</v>
      </c>
      <c r="L180" s="53"/>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c r="BF180" s="46"/>
      <c r="BG180" s="46"/>
      <c r="BH180" s="46"/>
      <c r="BI180" s="46"/>
      <c r="BJ180" s="46"/>
      <c r="BK180" s="46"/>
      <c r="BL180" s="46"/>
      <c r="BM180" s="46"/>
      <c r="BN180" s="46"/>
      <c r="BO180" s="46"/>
      <c r="BP180" s="46"/>
      <c r="BQ180" s="46"/>
      <c r="BR180" s="46"/>
      <c r="BS180" s="46"/>
      <c r="BT180" s="46"/>
      <c r="BU180" s="46"/>
      <c r="BV180" s="46"/>
      <c r="BW180" s="46"/>
      <c r="BX180" s="46"/>
      <c r="BY180" s="46"/>
      <c r="BZ180" s="46"/>
      <c r="CA180" s="46"/>
      <c r="CB180" s="46"/>
      <c r="CC180" s="46"/>
      <c r="CD180" s="46"/>
      <c r="CE180" s="46"/>
      <c r="CF180" s="46"/>
      <c r="CG180" s="46"/>
      <c r="CH180" s="46"/>
      <c r="CI180" s="46"/>
      <c r="CJ180" s="46"/>
      <c r="CK180" s="46"/>
    </row>
    <row r="181" spans="1:89" s="11" customFormat="1" ht="57.75" customHeight="1" x14ac:dyDescent="0.25">
      <c r="A181" s="101">
        <v>175</v>
      </c>
      <c r="B181" s="56">
        <v>15</v>
      </c>
      <c r="C181" s="135"/>
      <c r="D181" s="6" t="s">
        <v>288</v>
      </c>
      <c r="E181" s="6" t="s">
        <v>289</v>
      </c>
      <c r="F181" s="59">
        <v>26177780</v>
      </c>
      <c r="G181" s="6">
        <v>13088890</v>
      </c>
      <c r="H181" s="110">
        <v>50</v>
      </c>
      <c r="I181" s="6">
        <v>13088890</v>
      </c>
      <c r="J181" s="110">
        <v>50</v>
      </c>
      <c r="K181" s="6">
        <v>0</v>
      </c>
      <c r="L181" s="53"/>
      <c r="M181" s="49"/>
      <c r="N181" s="49"/>
      <c r="O181" s="49"/>
      <c r="P181" s="49"/>
      <c r="Q181" s="49"/>
      <c r="R181" s="49"/>
      <c r="S181" s="49"/>
      <c r="T181" s="49"/>
      <c r="U181" s="49"/>
      <c r="V181" s="49"/>
      <c r="W181" s="49"/>
      <c r="X181" s="49"/>
      <c r="Y181" s="49"/>
      <c r="Z181" s="49"/>
      <c r="AA181" s="49"/>
      <c r="AB181" s="49"/>
      <c r="AC181" s="49"/>
      <c r="AD181" s="49"/>
      <c r="AE181" s="49"/>
      <c r="AF181" s="49"/>
      <c r="AG181" s="49"/>
      <c r="AH181" s="49"/>
      <c r="AI181" s="49"/>
      <c r="AJ181" s="49"/>
      <c r="AK181" s="49"/>
      <c r="AL181" s="49"/>
      <c r="AM181" s="49"/>
      <c r="AN181" s="49"/>
      <c r="AO181" s="49"/>
      <c r="AP181" s="49"/>
      <c r="AQ181" s="49"/>
      <c r="AR181" s="49"/>
      <c r="AS181" s="49"/>
      <c r="AT181" s="49"/>
      <c r="AU181" s="49"/>
      <c r="AV181" s="49"/>
      <c r="AW181" s="49"/>
      <c r="AX181" s="49"/>
      <c r="AY181" s="49"/>
      <c r="AZ181" s="49"/>
      <c r="BA181" s="49"/>
      <c r="BB181" s="49"/>
      <c r="BC181" s="49"/>
      <c r="BD181" s="49"/>
      <c r="BE181" s="49"/>
      <c r="BF181" s="49"/>
      <c r="BG181" s="49"/>
      <c r="BH181" s="49"/>
      <c r="BI181" s="49"/>
      <c r="BJ181" s="49"/>
      <c r="BK181" s="49"/>
      <c r="BL181" s="49"/>
      <c r="BM181" s="49"/>
      <c r="BN181" s="49"/>
      <c r="BO181" s="49"/>
      <c r="BP181" s="49"/>
      <c r="BQ181" s="49"/>
      <c r="BR181" s="49"/>
      <c r="BS181" s="49"/>
      <c r="BT181" s="49"/>
      <c r="BU181" s="49"/>
      <c r="BV181" s="49"/>
      <c r="BW181" s="49"/>
      <c r="BX181" s="49"/>
      <c r="BY181" s="49"/>
      <c r="BZ181" s="49"/>
      <c r="CA181" s="49"/>
      <c r="CB181" s="49"/>
      <c r="CC181" s="49"/>
      <c r="CD181" s="49"/>
      <c r="CE181" s="49"/>
      <c r="CF181" s="49"/>
      <c r="CG181" s="49"/>
      <c r="CH181" s="49"/>
      <c r="CI181" s="49"/>
      <c r="CJ181" s="49"/>
      <c r="CK181" s="49"/>
    </row>
    <row r="182" spans="1:89" s="11" customFormat="1" ht="57.75" customHeight="1" x14ac:dyDescent="0.25">
      <c r="A182" s="101">
        <v>176</v>
      </c>
      <c r="B182" s="56">
        <v>16</v>
      </c>
      <c r="C182" s="135"/>
      <c r="D182" s="6" t="s">
        <v>286</v>
      </c>
      <c r="E182" s="6" t="s">
        <v>1039</v>
      </c>
      <c r="F182" s="59">
        <v>24503190</v>
      </c>
      <c r="G182" s="6">
        <v>13476754.5</v>
      </c>
      <c r="H182" s="110">
        <v>55</v>
      </c>
      <c r="I182" s="6">
        <v>11026435.5</v>
      </c>
      <c r="J182" s="110">
        <v>45</v>
      </c>
      <c r="K182" s="6">
        <v>0</v>
      </c>
      <c r="L182" s="53"/>
      <c r="M182" s="49"/>
      <c r="N182" s="49"/>
      <c r="O182" s="49"/>
      <c r="P182" s="49"/>
      <c r="Q182" s="49"/>
      <c r="R182" s="49"/>
      <c r="S182" s="49"/>
      <c r="T182" s="49"/>
      <c r="U182" s="49"/>
      <c r="V182" s="49"/>
      <c r="W182" s="49"/>
      <c r="X182" s="49"/>
      <c r="Y182" s="49"/>
      <c r="Z182" s="49"/>
      <c r="AA182" s="49"/>
      <c r="AB182" s="49"/>
      <c r="AC182" s="49"/>
      <c r="AD182" s="49"/>
      <c r="AE182" s="49"/>
      <c r="AF182" s="49"/>
      <c r="AG182" s="49"/>
      <c r="AH182" s="49"/>
      <c r="AI182" s="49"/>
      <c r="AJ182" s="49"/>
      <c r="AK182" s="49"/>
      <c r="AL182" s="49"/>
      <c r="AM182" s="49"/>
      <c r="AN182" s="49"/>
      <c r="AO182" s="49"/>
      <c r="AP182" s="49"/>
      <c r="AQ182" s="49"/>
      <c r="AR182" s="49"/>
      <c r="AS182" s="49"/>
      <c r="AT182" s="49"/>
      <c r="AU182" s="49"/>
      <c r="AV182" s="49"/>
      <c r="AW182" s="49"/>
      <c r="AX182" s="49"/>
      <c r="AY182" s="49"/>
      <c r="AZ182" s="49"/>
      <c r="BA182" s="49"/>
      <c r="BB182" s="49"/>
      <c r="BC182" s="49"/>
      <c r="BD182" s="49"/>
      <c r="BE182" s="49"/>
      <c r="BF182" s="49"/>
      <c r="BG182" s="49"/>
      <c r="BH182" s="49"/>
      <c r="BI182" s="49"/>
      <c r="BJ182" s="49"/>
      <c r="BK182" s="49"/>
      <c r="BL182" s="49"/>
      <c r="BM182" s="49"/>
      <c r="BN182" s="49"/>
      <c r="BO182" s="49"/>
      <c r="BP182" s="49"/>
      <c r="BQ182" s="49"/>
      <c r="BR182" s="49"/>
      <c r="BS182" s="49"/>
      <c r="BT182" s="49"/>
      <c r="BU182" s="49"/>
      <c r="BV182" s="49"/>
      <c r="BW182" s="49"/>
      <c r="BX182" s="49"/>
      <c r="BY182" s="49"/>
      <c r="BZ182" s="49"/>
      <c r="CA182" s="49"/>
      <c r="CB182" s="49"/>
      <c r="CC182" s="49"/>
      <c r="CD182" s="49"/>
      <c r="CE182" s="49"/>
      <c r="CF182" s="49"/>
      <c r="CG182" s="49"/>
      <c r="CH182" s="49"/>
      <c r="CI182" s="49"/>
      <c r="CJ182" s="49"/>
      <c r="CK182" s="49"/>
    </row>
    <row r="183" spans="1:89" s="20" customFormat="1" ht="57.75" customHeight="1" x14ac:dyDescent="0.2">
      <c r="A183" s="101">
        <v>177</v>
      </c>
      <c r="B183" s="56">
        <v>17</v>
      </c>
      <c r="C183" s="135"/>
      <c r="D183" s="72" t="s">
        <v>290</v>
      </c>
      <c r="E183" s="6" t="s">
        <v>291</v>
      </c>
      <c r="F183" s="59">
        <v>33471390</v>
      </c>
      <c r="G183" s="57">
        <v>11714986.5</v>
      </c>
      <c r="H183" s="111">
        <v>35</v>
      </c>
      <c r="I183" s="57">
        <v>21756403.5</v>
      </c>
      <c r="J183" s="111">
        <v>65</v>
      </c>
      <c r="K183" s="57">
        <v>0</v>
      </c>
      <c r="L183" s="58"/>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9"/>
      <c r="BA183" s="9"/>
      <c r="BB183" s="9"/>
      <c r="BC183" s="9"/>
      <c r="BD183" s="9"/>
      <c r="BE183" s="9"/>
      <c r="BF183" s="9"/>
      <c r="BG183" s="9"/>
      <c r="BH183" s="9"/>
      <c r="BI183" s="9"/>
      <c r="BJ183" s="9"/>
      <c r="BK183" s="9"/>
      <c r="BL183" s="9"/>
      <c r="BM183" s="9"/>
      <c r="BN183" s="9"/>
      <c r="BO183" s="9"/>
      <c r="BP183" s="9"/>
      <c r="BQ183" s="9"/>
      <c r="BR183" s="9"/>
      <c r="BS183" s="9"/>
      <c r="BT183" s="9"/>
      <c r="BU183" s="9"/>
      <c r="BV183" s="9"/>
      <c r="BW183" s="9"/>
      <c r="BX183" s="9"/>
      <c r="BY183" s="9"/>
      <c r="BZ183" s="9"/>
      <c r="CA183" s="9"/>
      <c r="CB183" s="9"/>
      <c r="CC183" s="9"/>
      <c r="CD183" s="9"/>
      <c r="CE183" s="9"/>
      <c r="CF183" s="9"/>
      <c r="CG183" s="9"/>
      <c r="CH183" s="9"/>
      <c r="CI183" s="9"/>
      <c r="CJ183" s="9"/>
      <c r="CK183" s="9"/>
    </row>
    <row r="184" spans="1:89" s="20" customFormat="1" ht="57.75" customHeight="1" x14ac:dyDescent="0.2">
      <c r="A184" s="101">
        <v>178</v>
      </c>
      <c r="B184" s="56">
        <v>18</v>
      </c>
      <c r="C184" s="135"/>
      <c r="D184" s="72" t="s">
        <v>292</v>
      </c>
      <c r="E184" s="6" t="s">
        <v>293</v>
      </c>
      <c r="F184" s="59">
        <v>83882350</v>
      </c>
      <c r="G184" s="57">
        <v>37747057.5</v>
      </c>
      <c r="H184" s="111">
        <v>45</v>
      </c>
      <c r="I184" s="57">
        <v>46135292.5</v>
      </c>
      <c r="J184" s="111">
        <v>55</v>
      </c>
      <c r="K184" s="57">
        <v>0</v>
      </c>
      <c r="L184" s="58"/>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c r="AY184" s="9"/>
      <c r="AZ184" s="9"/>
      <c r="BA184" s="9"/>
      <c r="BB184" s="9"/>
      <c r="BC184" s="9"/>
      <c r="BD184" s="9"/>
      <c r="BE184" s="9"/>
      <c r="BF184" s="9"/>
      <c r="BG184" s="9"/>
      <c r="BH184" s="9"/>
      <c r="BI184" s="9"/>
      <c r="BJ184" s="9"/>
      <c r="BK184" s="9"/>
      <c r="BL184" s="9"/>
      <c r="BM184" s="9"/>
      <c r="BN184" s="9"/>
      <c r="BO184" s="9"/>
      <c r="BP184" s="9"/>
      <c r="BQ184" s="9"/>
      <c r="BR184" s="9"/>
      <c r="BS184" s="9"/>
      <c r="BT184" s="9"/>
      <c r="BU184" s="9"/>
      <c r="BV184" s="9"/>
      <c r="BW184" s="9"/>
      <c r="BX184" s="9"/>
      <c r="BY184" s="9"/>
      <c r="BZ184" s="9"/>
      <c r="CA184" s="9"/>
      <c r="CB184" s="9"/>
      <c r="CC184" s="9"/>
      <c r="CD184" s="9"/>
      <c r="CE184" s="9"/>
      <c r="CF184" s="9"/>
      <c r="CG184" s="9"/>
      <c r="CH184" s="9"/>
      <c r="CI184" s="9"/>
      <c r="CJ184" s="9"/>
      <c r="CK184" s="9"/>
    </row>
    <row r="185" spans="1:89" s="20" customFormat="1" ht="57.75" customHeight="1" x14ac:dyDescent="0.2">
      <c r="A185" s="101">
        <v>179</v>
      </c>
      <c r="B185" s="56">
        <v>19</v>
      </c>
      <c r="C185" s="135"/>
      <c r="D185" s="72" t="s">
        <v>292</v>
      </c>
      <c r="E185" s="6" t="s">
        <v>294</v>
      </c>
      <c r="F185" s="59">
        <v>70603200</v>
      </c>
      <c r="G185" s="57">
        <v>31771440</v>
      </c>
      <c r="H185" s="111">
        <v>45</v>
      </c>
      <c r="I185" s="57">
        <v>38831760</v>
      </c>
      <c r="J185" s="111">
        <v>55</v>
      </c>
      <c r="K185" s="57">
        <v>0</v>
      </c>
      <c r="L185" s="58"/>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c r="AY185" s="9"/>
      <c r="AZ185" s="9"/>
      <c r="BA185" s="9"/>
      <c r="BB185" s="9"/>
      <c r="BC185" s="9"/>
      <c r="BD185" s="9"/>
      <c r="BE185" s="9"/>
      <c r="BF185" s="9"/>
      <c r="BG185" s="9"/>
      <c r="BH185" s="9"/>
      <c r="BI185" s="9"/>
      <c r="BJ185" s="9"/>
      <c r="BK185" s="9"/>
      <c r="BL185" s="9"/>
      <c r="BM185" s="9"/>
      <c r="BN185" s="9"/>
      <c r="BO185" s="9"/>
      <c r="BP185" s="9"/>
      <c r="BQ185" s="9"/>
      <c r="BR185" s="9"/>
      <c r="BS185" s="9"/>
      <c r="BT185" s="9"/>
      <c r="BU185" s="9"/>
      <c r="BV185" s="9"/>
      <c r="BW185" s="9"/>
      <c r="BX185" s="9"/>
      <c r="BY185" s="9"/>
      <c r="BZ185" s="9"/>
      <c r="CA185" s="9"/>
      <c r="CB185" s="9"/>
      <c r="CC185" s="9"/>
      <c r="CD185" s="9"/>
      <c r="CE185" s="9"/>
      <c r="CF185" s="9"/>
      <c r="CG185" s="9"/>
      <c r="CH185" s="9"/>
      <c r="CI185" s="9"/>
      <c r="CJ185" s="9"/>
      <c r="CK185" s="9"/>
    </row>
    <row r="186" spans="1:89" s="20" customFormat="1" ht="57.75" customHeight="1" x14ac:dyDescent="0.2">
      <c r="A186" s="101">
        <v>180</v>
      </c>
      <c r="B186" s="56">
        <v>20</v>
      </c>
      <c r="C186" s="135"/>
      <c r="D186" s="72" t="s">
        <v>292</v>
      </c>
      <c r="E186" s="6" t="s">
        <v>295</v>
      </c>
      <c r="F186" s="59">
        <v>332720420</v>
      </c>
      <c r="G186" s="57">
        <v>232904294</v>
      </c>
      <c r="H186" s="111">
        <v>70</v>
      </c>
      <c r="I186" s="57">
        <v>99816126</v>
      </c>
      <c r="J186" s="111">
        <v>30</v>
      </c>
      <c r="K186" s="57">
        <v>0</v>
      </c>
      <c r="L186" s="58"/>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c r="AY186" s="9"/>
      <c r="AZ186" s="9"/>
      <c r="BA186" s="9"/>
      <c r="BB186" s="9"/>
      <c r="BC186" s="9"/>
      <c r="BD186" s="9"/>
      <c r="BE186" s="9"/>
      <c r="BF186" s="9"/>
      <c r="BG186" s="9"/>
      <c r="BH186" s="9"/>
      <c r="BI186" s="9"/>
      <c r="BJ186" s="9"/>
      <c r="BK186" s="9"/>
      <c r="BL186" s="9"/>
      <c r="BM186" s="9"/>
      <c r="BN186" s="9"/>
      <c r="BO186" s="9"/>
      <c r="BP186" s="9"/>
      <c r="BQ186" s="9"/>
      <c r="BR186" s="9"/>
      <c r="BS186" s="9"/>
      <c r="BT186" s="9"/>
      <c r="BU186" s="9"/>
      <c r="BV186" s="9"/>
      <c r="BW186" s="9"/>
      <c r="BX186" s="9"/>
      <c r="BY186" s="9"/>
      <c r="BZ186" s="9"/>
      <c r="CA186" s="9"/>
      <c r="CB186" s="9"/>
      <c r="CC186" s="9"/>
      <c r="CD186" s="9"/>
      <c r="CE186" s="9"/>
      <c r="CF186" s="9"/>
      <c r="CG186" s="9"/>
      <c r="CH186" s="9"/>
      <c r="CI186" s="9"/>
      <c r="CJ186" s="9"/>
      <c r="CK186" s="9"/>
    </row>
    <row r="187" spans="1:89" s="20" customFormat="1" ht="57.75" customHeight="1" x14ac:dyDescent="0.2">
      <c r="A187" s="101">
        <v>181</v>
      </c>
      <c r="B187" s="56">
        <v>21</v>
      </c>
      <c r="C187" s="135"/>
      <c r="D187" s="72" t="s">
        <v>296</v>
      </c>
      <c r="E187" s="6" t="s">
        <v>297</v>
      </c>
      <c r="F187" s="59">
        <v>20566858</v>
      </c>
      <c r="G187" s="57">
        <v>15425150</v>
      </c>
      <c r="H187" s="111">
        <v>75.000031604244072</v>
      </c>
      <c r="I187" s="57">
        <v>5141708</v>
      </c>
      <c r="J187" s="111">
        <v>24.999968395755928</v>
      </c>
      <c r="K187" s="57">
        <v>0</v>
      </c>
      <c r="L187" s="58"/>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c r="AY187" s="9"/>
      <c r="AZ187" s="9"/>
      <c r="BA187" s="9"/>
      <c r="BB187" s="9"/>
      <c r="BC187" s="9"/>
      <c r="BD187" s="9"/>
      <c r="BE187" s="9"/>
      <c r="BF187" s="9"/>
      <c r="BG187" s="9"/>
      <c r="BH187" s="9"/>
      <c r="BI187" s="9"/>
      <c r="BJ187" s="9"/>
      <c r="BK187" s="9"/>
      <c r="BL187" s="9"/>
      <c r="BM187" s="9"/>
      <c r="BN187" s="9"/>
      <c r="BO187" s="9"/>
      <c r="BP187" s="9"/>
      <c r="BQ187" s="9"/>
      <c r="BR187" s="9"/>
      <c r="BS187" s="9"/>
      <c r="BT187" s="9"/>
      <c r="BU187" s="9"/>
      <c r="BV187" s="9"/>
      <c r="BW187" s="9"/>
      <c r="BX187" s="9"/>
      <c r="BY187" s="9"/>
      <c r="BZ187" s="9"/>
      <c r="CA187" s="9"/>
      <c r="CB187" s="9"/>
      <c r="CC187" s="9"/>
      <c r="CD187" s="9"/>
      <c r="CE187" s="9"/>
      <c r="CF187" s="9"/>
      <c r="CG187" s="9"/>
      <c r="CH187" s="9"/>
      <c r="CI187" s="9"/>
      <c r="CJ187" s="9"/>
      <c r="CK187" s="9"/>
    </row>
    <row r="188" spans="1:89" s="20" customFormat="1" ht="57.75" customHeight="1" x14ac:dyDescent="0.2">
      <c r="A188" s="101">
        <v>182</v>
      </c>
      <c r="B188" s="56">
        <v>22</v>
      </c>
      <c r="C188" s="135"/>
      <c r="D188" s="72" t="s">
        <v>298</v>
      </c>
      <c r="E188" s="6" t="s">
        <v>1040</v>
      </c>
      <c r="F188" s="59">
        <v>25500240</v>
      </c>
      <c r="G188" s="57">
        <v>14025132</v>
      </c>
      <c r="H188" s="111">
        <v>55</v>
      </c>
      <c r="I188" s="57">
        <v>11475108</v>
      </c>
      <c r="J188" s="111">
        <v>45</v>
      </c>
      <c r="K188" s="57">
        <v>0</v>
      </c>
      <c r="L188" s="58"/>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c r="AY188" s="9"/>
      <c r="AZ188" s="9"/>
      <c r="BA188" s="9"/>
      <c r="BB188" s="9"/>
      <c r="BC188" s="9"/>
      <c r="BD188" s="9"/>
      <c r="BE188" s="9"/>
      <c r="BF188" s="9"/>
      <c r="BG188" s="9"/>
      <c r="BH188" s="9"/>
      <c r="BI188" s="9"/>
      <c r="BJ188" s="9"/>
      <c r="BK188" s="9"/>
      <c r="BL188" s="9"/>
      <c r="BM188" s="9"/>
      <c r="BN188" s="9"/>
      <c r="BO188" s="9"/>
      <c r="BP188" s="9"/>
      <c r="BQ188" s="9"/>
      <c r="BR188" s="9"/>
      <c r="BS188" s="9"/>
      <c r="BT188" s="9"/>
      <c r="BU188" s="9"/>
      <c r="BV188" s="9"/>
      <c r="BW188" s="9"/>
      <c r="BX188" s="9"/>
      <c r="BY188" s="9"/>
      <c r="BZ188" s="9"/>
      <c r="CA188" s="9"/>
      <c r="CB188" s="9"/>
      <c r="CC188" s="9"/>
      <c r="CD188" s="9"/>
      <c r="CE188" s="9"/>
      <c r="CF188" s="9"/>
      <c r="CG188" s="9"/>
      <c r="CH188" s="9"/>
      <c r="CI188" s="9"/>
      <c r="CJ188" s="9"/>
      <c r="CK188" s="9"/>
    </row>
    <row r="189" spans="1:89" s="20" customFormat="1" ht="57.75" customHeight="1" x14ac:dyDescent="0.2">
      <c r="A189" s="101">
        <v>183</v>
      </c>
      <c r="B189" s="56">
        <v>23</v>
      </c>
      <c r="C189" s="135"/>
      <c r="D189" s="72" t="s">
        <v>299</v>
      </c>
      <c r="E189" s="6" t="s">
        <v>300</v>
      </c>
      <c r="F189" s="59">
        <v>8540858</v>
      </c>
      <c r="G189" s="57">
        <v>6405643.5</v>
      </c>
      <c r="H189" s="111">
        <v>75</v>
      </c>
      <c r="I189" s="57">
        <v>2135214.5</v>
      </c>
      <c r="J189" s="111">
        <v>25</v>
      </c>
      <c r="K189" s="57">
        <v>0</v>
      </c>
      <c r="L189" s="58"/>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c r="BS189" s="9"/>
      <c r="BT189" s="9"/>
      <c r="BU189" s="9"/>
      <c r="BV189" s="9"/>
      <c r="BW189" s="9"/>
      <c r="BX189" s="9"/>
      <c r="BY189" s="9"/>
      <c r="BZ189" s="9"/>
      <c r="CA189" s="9"/>
      <c r="CB189" s="9"/>
      <c r="CC189" s="9"/>
      <c r="CD189" s="9"/>
      <c r="CE189" s="9"/>
      <c r="CF189" s="9"/>
      <c r="CG189" s="9"/>
      <c r="CH189" s="9"/>
      <c r="CI189" s="9"/>
      <c r="CJ189" s="9"/>
      <c r="CK189" s="9"/>
    </row>
    <row r="190" spans="1:89" s="20" customFormat="1" ht="57.75" customHeight="1" x14ac:dyDescent="0.2">
      <c r="A190" s="101">
        <v>184</v>
      </c>
      <c r="B190" s="56">
        <v>24</v>
      </c>
      <c r="C190" s="135"/>
      <c r="D190" s="72" t="s">
        <v>301</v>
      </c>
      <c r="E190" s="6" t="s">
        <v>302</v>
      </c>
      <c r="F190" s="59">
        <v>30616426</v>
      </c>
      <c r="G190" s="57">
        <v>15308213</v>
      </c>
      <c r="H190" s="111">
        <v>50</v>
      </c>
      <c r="I190" s="57">
        <v>15308213</v>
      </c>
      <c r="J190" s="111">
        <v>50</v>
      </c>
      <c r="K190" s="57">
        <v>0</v>
      </c>
      <c r="L190" s="58"/>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c r="AY190" s="9"/>
      <c r="AZ190" s="9"/>
      <c r="BA190" s="9"/>
      <c r="BB190" s="9"/>
      <c r="BC190" s="9"/>
      <c r="BD190" s="9"/>
      <c r="BE190" s="9"/>
      <c r="BF190" s="9"/>
      <c r="BG190" s="9"/>
      <c r="BH190" s="9"/>
      <c r="BI190" s="9"/>
      <c r="BJ190" s="9"/>
      <c r="BK190" s="9"/>
      <c r="BL190" s="9"/>
      <c r="BM190" s="9"/>
      <c r="BN190" s="9"/>
      <c r="BO190" s="9"/>
      <c r="BP190" s="9"/>
      <c r="BQ190" s="9"/>
      <c r="BR190" s="9"/>
      <c r="BS190" s="9"/>
      <c r="BT190" s="9"/>
      <c r="BU190" s="9"/>
      <c r="BV190" s="9"/>
      <c r="BW190" s="9"/>
      <c r="BX190" s="9"/>
      <c r="BY190" s="9"/>
      <c r="BZ190" s="9"/>
      <c r="CA190" s="9"/>
      <c r="CB190" s="9"/>
      <c r="CC190" s="9"/>
      <c r="CD190" s="9"/>
      <c r="CE190" s="9"/>
      <c r="CF190" s="9"/>
      <c r="CG190" s="9"/>
      <c r="CH190" s="9"/>
      <c r="CI190" s="9"/>
      <c r="CJ190" s="9"/>
      <c r="CK190" s="9"/>
    </row>
    <row r="191" spans="1:89" s="20" customFormat="1" ht="57.75" customHeight="1" x14ac:dyDescent="0.2">
      <c r="A191" s="101">
        <v>185</v>
      </c>
      <c r="B191" s="56">
        <v>25</v>
      </c>
      <c r="C191" s="135"/>
      <c r="D191" s="72" t="s">
        <v>303</v>
      </c>
      <c r="E191" s="6" t="s">
        <v>1041</v>
      </c>
      <c r="F191" s="59">
        <v>20156930</v>
      </c>
      <c r="G191" s="57">
        <v>10078465</v>
      </c>
      <c r="H191" s="111">
        <v>50</v>
      </c>
      <c r="I191" s="57">
        <v>10078465</v>
      </c>
      <c r="J191" s="111">
        <v>50</v>
      </c>
      <c r="K191" s="57">
        <v>0</v>
      </c>
      <c r="L191" s="58"/>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c r="AY191" s="9"/>
      <c r="AZ191" s="9"/>
      <c r="BA191" s="9"/>
      <c r="BB191" s="9"/>
      <c r="BC191" s="9"/>
      <c r="BD191" s="9"/>
      <c r="BE191" s="9"/>
      <c r="BF191" s="9"/>
      <c r="BG191" s="9"/>
      <c r="BH191" s="9"/>
      <c r="BI191" s="9"/>
      <c r="BJ191" s="9"/>
      <c r="BK191" s="9"/>
      <c r="BL191" s="9"/>
      <c r="BM191" s="9"/>
      <c r="BN191" s="9"/>
      <c r="BO191" s="9"/>
      <c r="BP191" s="9"/>
      <c r="BQ191" s="9"/>
      <c r="BR191" s="9"/>
      <c r="BS191" s="9"/>
      <c r="BT191" s="9"/>
      <c r="BU191" s="9"/>
      <c r="BV191" s="9"/>
      <c r="BW191" s="9"/>
      <c r="BX191" s="9"/>
      <c r="BY191" s="9"/>
      <c r="BZ191" s="9"/>
      <c r="CA191" s="9"/>
      <c r="CB191" s="9"/>
      <c r="CC191" s="9"/>
      <c r="CD191" s="9"/>
      <c r="CE191" s="9"/>
      <c r="CF191" s="9"/>
      <c r="CG191" s="9"/>
      <c r="CH191" s="9"/>
      <c r="CI191" s="9"/>
      <c r="CJ191" s="9"/>
      <c r="CK191" s="9"/>
    </row>
    <row r="192" spans="1:89" s="20" customFormat="1" ht="57.75" customHeight="1" x14ac:dyDescent="0.2">
      <c r="A192" s="101">
        <v>186</v>
      </c>
      <c r="B192" s="56">
        <v>26</v>
      </c>
      <c r="C192" s="135"/>
      <c r="D192" s="72" t="s">
        <v>304</v>
      </c>
      <c r="E192" s="6" t="s">
        <v>305</v>
      </c>
      <c r="F192" s="59">
        <v>14089240</v>
      </c>
      <c r="G192" s="57">
        <v>7044620</v>
      </c>
      <c r="H192" s="111">
        <v>50</v>
      </c>
      <c r="I192" s="57">
        <v>7044620</v>
      </c>
      <c r="J192" s="111">
        <v>50</v>
      </c>
      <c r="K192" s="57">
        <v>0</v>
      </c>
      <c r="L192" s="58"/>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c r="AY192" s="9"/>
      <c r="AZ192" s="9"/>
      <c r="BA192" s="9"/>
      <c r="BB192" s="9"/>
      <c r="BC192" s="9"/>
      <c r="BD192" s="9"/>
      <c r="BE192" s="9"/>
      <c r="BF192" s="9"/>
      <c r="BG192" s="9"/>
      <c r="BH192" s="9"/>
      <c r="BI192" s="9"/>
      <c r="BJ192" s="9"/>
      <c r="BK192" s="9"/>
      <c r="BL192" s="9"/>
      <c r="BM192" s="9"/>
      <c r="BN192" s="9"/>
      <c r="BO192" s="9"/>
      <c r="BP192" s="9"/>
      <c r="BQ192" s="9"/>
      <c r="BR192" s="9"/>
      <c r="BS192" s="9"/>
      <c r="BT192" s="9"/>
      <c r="BU192" s="9"/>
      <c r="BV192" s="9"/>
      <c r="BW192" s="9"/>
      <c r="BX192" s="9"/>
      <c r="BY192" s="9"/>
      <c r="BZ192" s="9"/>
      <c r="CA192" s="9"/>
      <c r="CB192" s="9"/>
      <c r="CC192" s="9"/>
      <c r="CD192" s="9"/>
      <c r="CE192" s="9"/>
      <c r="CF192" s="9"/>
      <c r="CG192" s="9"/>
      <c r="CH192" s="9"/>
      <c r="CI192" s="9"/>
      <c r="CJ192" s="9"/>
      <c r="CK192" s="9"/>
    </row>
    <row r="193" spans="1:89" s="20" customFormat="1" ht="57.75" customHeight="1" x14ac:dyDescent="0.2">
      <c r="A193" s="101">
        <v>187</v>
      </c>
      <c r="B193" s="56">
        <v>27</v>
      </c>
      <c r="C193" s="135"/>
      <c r="D193" s="72" t="s">
        <v>306</v>
      </c>
      <c r="E193" s="6" t="s">
        <v>307</v>
      </c>
      <c r="F193" s="59">
        <v>47987950</v>
      </c>
      <c r="G193" s="57">
        <v>35990962.5</v>
      </c>
      <c r="H193" s="111">
        <v>75</v>
      </c>
      <c r="I193" s="57">
        <v>11996987.5</v>
      </c>
      <c r="J193" s="111">
        <v>25</v>
      </c>
      <c r="K193" s="57">
        <v>0</v>
      </c>
      <c r="L193" s="58"/>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9"/>
      <c r="BT193" s="9"/>
      <c r="BU193" s="9"/>
      <c r="BV193" s="9"/>
      <c r="BW193" s="9"/>
      <c r="BX193" s="9"/>
      <c r="BY193" s="9"/>
      <c r="BZ193" s="9"/>
      <c r="CA193" s="9"/>
      <c r="CB193" s="9"/>
      <c r="CC193" s="9"/>
      <c r="CD193" s="9"/>
      <c r="CE193" s="9"/>
      <c r="CF193" s="9"/>
      <c r="CG193" s="9"/>
      <c r="CH193" s="9"/>
      <c r="CI193" s="9"/>
      <c r="CJ193" s="9"/>
      <c r="CK193" s="9"/>
    </row>
    <row r="194" spans="1:89" s="20" customFormat="1" ht="57.75" customHeight="1" x14ac:dyDescent="0.2">
      <c r="A194" s="101">
        <v>188</v>
      </c>
      <c r="B194" s="56">
        <v>28</v>
      </c>
      <c r="C194" s="135"/>
      <c r="D194" s="72" t="s">
        <v>306</v>
      </c>
      <c r="E194" s="6" t="s">
        <v>308</v>
      </c>
      <c r="F194" s="59">
        <v>9459617</v>
      </c>
      <c r="G194" s="57">
        <v>6621731.9000000004</v>
      </c>
      <c r="H194" s="111">
        <v>70</v>
      </c>
      <c r="I194" s="57">
        <v>2837885.1</v>
      </c>
      <c r="J194" s="111">
        <v>30</v>
      </c>
      <c r="K194" s="57">
        <v>0</v>
      </c>
      <c r="L194" s="58"/>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c r="AY194" s="9"/>
      <c r="AZ194" s="9"/>
      <c r="BA194" s="9"/>
      <c r="BB194" s="9"/>
      <c r="BC194" s="9"/>
      <c r="BD194" s="9"/>
      <c r="BE194" s="9"/>
      <c r="BF194" s="9"/>
      <c r="BG194" s="9"/>
      <c r="BH194" s="9"/>
      <c r="BI194" s="9"/>
      <c r="BJ194" s="9"/>
      <c r="BK194" s="9"/>
      <c r="BL194" s="9"/>
      <c r="BM194" s="9"/>
      <c r="BN194" s="9"/>
      <c r="BO194" s="9"/>
      <c r="BP194" s="9"/>
      <c r="BQ194" s="9"/>
      <c r="BR194" s="9"/>
      <c r="BS194" s="9"/>
      <c r="BT194" s="9"/>
      <c r="BU194" s="9"/>
      <c r="BV194" s="9"/>
      <c r="BW194" s="9"/>
      <c r="BX194" s="9"/>
      <c r="BY194" s="9"/>
      <c r="BZ194" s="9"/>
      <c r="CA194" s="9"/>
      <c r="CB194" s="9"/>
      <c r="CC194" s="9"/>
      <c r="CD194" s="9"/>
      <c r="CE194" s="9"/>
      <c r="CF194" s="9"/>
      <c r="CG194" s="9"/>
      <c r="CH194" s="9"/>
      <c r="CI194" s="9"/>
      <c r="CJ194" s="9"/>
      <c r="CK194" s="9"/>
    </row>
    <row r="195" spans="1:89" s="20" customFormat="1" ht="57.75" customHeight="1" x14ac:dyDescent="0.2">
      <c r="A195" s="101">
        <v>189</v>
      </c>
      <c r="B195" s="56">
        <v>29</v>
      </c>
      <c r="C195" s="135"/>
      <c r="D195" s="72" t="s">
        <v>309</v>
      </c>
      <c r="E195" s="6" t="s">
        <v>310</v>
      </c>
      <c r="F195" s="59">
        <v>20560630</v>
      </c>
      <c r="G195" s="57">
        <v>8224252</v>
      </c>
      <c r="H195" s="111">
        <v>40</v>
      </c>
      <c r="I195" s="57">
        <v>12336378</v>
      </c>
      <c r="J195" s="111">
        <v>60</v>
      </c>
      <c r="K195" s="57">
        <v>0</v>
      </c>
      <c r="L195" s="58"/>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c r="AY195" s="9"/>
      <c r="AZ195" s="9"/>
      <c r="BA195" s="9"/>
      <c r="BB195" s="9"/>
      <c r="BC195" s="9"/>
      <c r="BD195" s="9"/>
      <c r="BE195" s="9"/>
      <c r="BF195" s="9"/>
      <c r="BG195" s="9"/>
      <c r="BH195" s="9"/>
      <c r="BI195" s="9"/>
      <c r="BJ195" s="9"/>
      <c r="BK195" s="9"/>
      <c r="BL195" s="9"/>
      <c r="BM195" s="9"/>
      <c r="BN195" s="9"/>
      <c r="BO195" s="9"/>
      <c r="BP195" s="9"/>
      <c r="BQ195" s="9"/>
      <c r="BR195" s="9"/>
      <c r="BS195" s="9"/>
      <c r="BT195" s="9"/>
      <c r="BU195" s="9"/>
      <c r="BV195" s="9"/>
      <c r="BW195" s="9"/>
      <c r="BX195" s="9"/>
      <c r="BY195" s="9"/>
      <c r="BZ195" s="9"/>
      <c r="CA195" s="9"/>
      <c r="CB195" s="9"/>
      <c r="CC195" s="9"/>
      <c r="CD195" s="9"/>
      <c r="CE195" s="9"/>
      <c r="CF195" s="9"/>
      <c r="CG195" s="9"/>
      <c r="CH195" s="9"/>
      <c r="CI195" s="9"/>
      <c r="CJ195" s="9"/>
      <c r="CK195" s="9"/>
    </row>
    <row r="196" spans="1:89" s="20" customFormat="1" ht="57.75" customHeight="1" x14ac:dyDescent="0.2">
      <c r="A196" s="101">
        <v>190</v>
      </c>
      <c r="B196" s="56">
        <v>30</v>
      </c>
      <c r="C196" s="135"/>
      <c r="D196" s="72" t="s">
        <v>174</v>
      </c>
      <c r="E196" s="6" t="s">
        <v>311</v>
      </c>
      <c r="F196" s="59">
        <v>10483129</v>
      </c>
      <c r="G196" s="57">
        <v>5241564.5</v>
      </c>
      <c r="H196" s="111">
        <v>50</v>
      </c>
      <c r="I196" s="57">
        <v>5241564.5</v>
      </c>
      <c r="J196" s="111">
        <v>50</v>
      </c>
      <c r="K196" s="57">
        <v>0</v>
      </c>
      <c r="L196" s="58"/>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c r="AY196" s="9"/>
      <c r="AZ196" s="9"/>
      <c r="BA196" s="9"/>
      <c r="BB196" s="9"/>
      <c r="BC196" s="9"/>
      <c r="BD196" s="9"/>
      <c r="BE196" s="9"/>
      <c r="BF196" s="9"/>
      <c r="BG196" s="9"/>
      <c r="BH196" s="9"/>
      <c r="BI196" s="9"/>
      <c r="BJ196" s="9"/>
      <c r="BK196" s="9"/>
      <c r="BL196" s="9"/>
      <c r="BM196" s="9"/>
      <c r="BN196" s="9"/>
      <c r="BO196" s="9"/>
      <c r="BP196" s="9"/>
      <c r="BQ196" s="9"/>
      <c r="BR196" s="9"/>
      <c r="BS196" s="9"/>
      <c r="BT196" s="9"/>
      <c r="BU196" s="9"/>
      <c r="BV196" s="9"/>
      <c r="BW196" s="9"/>
      <c r="BX196" s="9"/>
      <c r="BY196" s="9"/>
      <c r="BZ196" s="9"/>
      <c r="CA196" s="9"/>
      <c r="CB196" s="9"/>
      <c r="CC196" s="9"/>
      <c r="CD196" s="9"/>
      <c r="CE196" s="9"/>
      <c r="CF196" s="9"/>
      <c r="CG196" s="9"/>
      <c r="CH196" s="9"/>
      <c r="CI196" s="9"/>
      <c r="CJ196" s="9"/>
      <c r="CK196" s="9"/>
    </row>
    <row r="197" spans="1:89" s="20" customFormat="1" ht="57.75" customHeight="1" x14ac:dyDescent="0.2">
      <c r="A197" s="101">
        <v>191</v>
      </c>
      <c r="B197" s="56">
        <v>31</v>
      </c>
      <c r="C197" s="135"/>
      <c r="D197" s="72" t="s">
        <v>312</v>
      </c>
      <c r="E197" s="6" t="s">
        <v>313</v>
      </c>
      <c r="F197" s="59">
        <v>21000000</v>
      </c>
      <c r="G197" s="57">
        <v>13650000</v>
      </c>
      <c r="H197" s="111">
        <v>65</v>
      </c>
      <c r="I197" s="57">
        <v>7350000</v>
      </c>
      <c r="J197" s="111">
        <v>35</v>
      </c>
      <c r="K197" s="57">
        <v>0</v>
      </c>
      <c r="L197" s="58"/>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c r="AY197" s="9"/>
      <c r="AZ197" s="9"/>
      <c r="BA197" s="9"/>
      <c r="BB197" s="9"/>
      <c r="BC197" s="9"/>
      <c r="BD197" s="9"/>
      <c r="BE197" s="9"/>
      <c r="BF197" s="9"/>
      <c r="BG197" s="9"/>
      <c r="BH197" s="9"/>
      <c r="BI197" s="9"/>
      <c r="BJ197" s="9"/>
      <c r="BK197" s="9"/>
      <c r="BL197" s="9"/>
      <c r="BM197" s="9"/>
      <c r="BN197" s="9"/>
      <c r="BO197" s="9"/>
      <c r="BP197" s="9"/>
      <c r="BQ197" s="9"/>
      <c r="BR197" s="9"/>
      <c r="BS197" s="9"/>
      <c r="BT197" s="9"/>
      <c r="BU197" s="9"/>
      <c r="BV197" s="9"/>
      <c r="BW197" s="9"/>
      <c r="BX197" s="9"/>
      <c r="BY197" s="9"/>
      <c r="BZ197" s="9"/>
      <c r="CA197" s="9"/>
      <c r="CB197" s="9"/>
      <c r="CC197" s="9"/>
      <c r="CD197" s="9"/>
      <c r="CE197" s="9"/>
      <c r="CF197" s="9"/>
      <c r="CG197" s="9"/>
      <c r="CH197" s="9"/>
      <c r="CI197" s="9"/>
      <c r="CJ197" s="9"/>
      <c r="CK197" s="9"/>
    </row>
    <row r="198" spans="1:89" s="20" customFormat="1" ht="57.75" customHeight="1" x14ac:dyDescent="0.2">
      <c r="A198" s="101">
        <v>192</v>
      </c>
      <c r="B198" s="56">
        <v>32</v>
      </c>
      <c r="C198" s="135"/>
      <c r="D198" s="57" t="s">
        <v>314</v>
      </c>
      <c r="E198" s="6" t="s">
        <v>315</v>
      </c>
      <c r="F198" s="59">
        <v>38684060</v>
      </c>
      <c r="G198" s="57">
        <v>27078842</v>
      </c>
      <c r="H198" s="111">
        <v>70</v>
      </c>
      <c r="I198" s="57">
        <v>11605218</v>
      </c>
      <c r="J198" s="111">
        <v>30</v>
      </c>
      <c r="K198" s="57">
        <v>0</v>
      </c>
      <c r="L198" s="58"/>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c r="AY198" s="9"/>
      <c r="AZ198" s="9"/>
      <c r="BA198" s="9"/>
      <c r="BB198" s="9"/>
      <c r="BC198" s="9"/>
      <c r="BD198" s="9"/>
      <c r="BE198" s="9"/>
      <c r="BF198" s="9"/>
      <c r="BG198" s="9"/>
      <c r="BH198" s="9"/>
      <c r="BI198" s="9"/>
      <c r="BJ198" s="9"/>
      <c r="BK198" s="9"/>
      <c r="BL198" s="9"/>
      <c r="BM198" s="9"/>
      <c r="BN198" s="9"/>
      <c r="BO198" s="9"/>
      <c r="BP198" s="9"/>
      <c r="BQ198" s="9"/>
      <c r="BR198" s="9"/>
      <c r="BS198" s="9"/>
      <c r="BT198" s="9"/>
      <c r="BU198" s="9"/>
      <c r="BV198" s="9"/>
      <c r="BW198" s="9"/>
      <c r="BX198" s="9"/>
      <c r="BY198" s="9"/>
      <c r="BZ198" s="9"/>
      <c r="CA198" s="9"/>
      <c r="CB198" s="9"/>
      <c r="CC198" s="9"/>
      <c r="CD198" s="9"/>
      <c r="CE198" s="9"/>
      <c r="CF198" s="9"/>
      <c r="CG198" s="9"/>
      <c r="CH198" s="9"/>
      <c r="CI198" s="9"/>
      <c r="CJ198" s="9"/>
      <c r="CK198" s="9"/>
    </row>
    <row r="199" spans="1:89" s="20" customFormat="1" ht="57.75" customHeight="1" x14ac:dyDescent="0.2">
      <c r="A199" s="101">
        <v>193</v>
      </c>
      <c r="B199" s="56">
        <v>33</v>
      </c>
      <c r="C199" s="135"/>
      <c r="D199" s="72" t="s">
        <v>279</v>
      </c>
      <c r="E199" s="6" t="s">
        <v>316</v>
      </c>
      <c r="F199" s="59">
        <v>63644350</v>
      </c>
      <c r="G199" s="57">
        <v>44551045</v>
      </c>
      <c r="H199" s="111">
        <v>70</v>
      </c>
      <c r="I199" s="57">
        <v>19093305</v>
      </c>
      <c r="J199" s="111">
        <v>30</v>
      </c>
      <c r="K199" s="57">
        <v>0</v>
      </c>
      <c r="L199" s="58"/>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c r="AY199" s="9"/>
      <c r="AZ199" s="9"/>
      <c r="BA199" s="9"/>
      <c r="BB199" s="9"/>
      <c r="BC199" s="9"/>
      <c r="BD199" s="9"/>
      <c r="BE199" s="9"/>
      <c r="BF199" s="9"/>
      <c r="BG199" s="9"/>
      <c r="BH199" s="9"/>
      <c r="BI199" s="9"/>
      <c r="BJ199" s="9"/>
      <c r="BK199" s="9"/>
      <c r="BL199" s="9"/>
      <c r="BM199" s="9"/>
      <c r="BN199" s="9"/>
      <c r="BO199" s="9"/>
      <c r="BP199" s="9"/>
      <c r="BQ199" s="9"/>
      <c r="BR199" s="9"/>
      <c r="BS199" s="9"/>
      <c r="BT199" s="9"/>
      <c r="BU199" s="9"/>
      <c r="BV199" s="9"/>
      <c r="BW199" s="9"/>
      <c r="BX199" s="9"/>
      <c r="BY199" s="9"/>
      <c r="BZ199" s="9"/>
      <c r="CA199" s="9"/>
      <c r="CB199" s="9"/>
      <c r="CC199" s="9"/>
      <c r="CD199" s="9"/>
      <c r="CE199" s="9"/>
      <c r="CF199" s="9"/>
      <c r="CG199" s="9"/>
      <c r="CH199" s="9"/>
      <c r="CI199" s="9"/>
      <c r="CJ199" s="9"/>
      <c r="CK199" s="9"/>
    </row>
    <row r="200" spans="1:89" s="20" customFormat="1" ht="57.75" customHeight="1" x14ac:dyDescent="0.2">
      <c r="A200" s="101">
        <v>194</v>
      </c>
      <c r="B200" s="56">
        <v>34</v>
      </c>
      <c r="C200" s="135"/>
      <c r="D200" s="72" t="s">
        <v>317</v>
      </c>
      <c r="E200" s="6" t="s">
        <v>318</v>
      </c>
      <c r="F200" s="59">
        <v>14722580</v>
      </c>
      <c r="G200" s="57">
        <v>9569677</v>
      </c>
      <c r="H200" s="111">
        <v>65</v>
      </c>
      <c r="I200" s="57">
        <v>5152903</v>
      </c>
      <c r="J200" s="111">
        <v>35</v>
      </c>
      <c r="K200" s="57">
        <v>0</v>
      </c>
      <c r="L200" s="58"/>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9"/>
      <c r="BS200" s="9"/>
      <c r="BT200" s="9"/>
      <c r="BU200" s="9"/>
      <c r="BV200" s="9"/>
      <c r="BW200" s="9"/>
      <c r="BX200" s="9"/>
      <c r="BY200" s="9"/>
      <c r="BZ200" s="9"/>
      <c r="CA200" s="9"/>
      <c r="CB200" s="9"/>
      <c r="CC200" s="9"/>
      <c r="CD200" s="9"/>
      <c r="CE200" s="9"/>
      <c r="CF200" s="9"/>
      <c r="CG200" s="9"/>
      <c r="CH200" s="9"/>
      <c r="CI200" s="9"/>
      <c r="CJ200" s="9"/>
      <c r="CK200" s="9"/>
    </row>
    <row r="201" spans="1:89" s="20" customFormat="1" ht="57.75" customHeight="1" x14ac:dyDescent="0.2">
      <c r="A201" s="101">
        <v>195</v>
      </c>
      <c r="B201" s="56">
        <v>35</v>
      </c>
      <c r="C201" s="135"/>
      <c r="D201" s="72" t="s">
        <v>317</v>
      </c>
      <c r="E201" s="6" t="s">
        <v>319</v>
      </c>
      <c r="F201" s="59">
        <v>13551010</v>
      </c>
      <c r="G201" s="57">
        <v>6097954.5</v>
      </c>
      <c r="H201" s="111">
        <v>45</v>
      </c>
      <c r="I201" s="57">
        <v>7453055.5</v>
      </c>
      <c r="J201" s="111">
        <v>55</v>
      </c>
      <c r="K201" s="57">
        <v>0</v>
      </c>
      <c r="L201" s="58"/>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c r="AQ201" s="9"/>
      <c r="AR201" s="9"/>
      <c r="AS201" s="9"/>
      <c r="AT201" s="9"/>
      <c r="AU201" s="9"/>
      <c r="AV201" s="9"/>
      <c r="AW201" s="9"/>
      <c r="AX201" s="9"/>
      <c r="AY201" s="9"/>
      <c r="AZ201" s="9"/>
      <c r="BA201" s="9"/>
      <c r="BB201" s="9"/>
      <c r="BC201" s="9"/>
      <c r="BD201" s="9"/>
      <c r="BE201" s="9"/>
      <c r="BF201" s="9"/>
      <c r="BG201" s="9"/>
      <c r="BH201" s="9"/>
      <c r="BI201" s="9"/>
      <c r="BJ201" s="9"/>
      <c r="BK201" s="9"/>
      <c r="BL201" s="9"/>
      <c r="BM201" s="9"/>
      <c r="BN201" s="9"/>
      <c r="BO201" s="9"/>
      <c r="BP201" s="9"/>
      <c r="BQ201" s="9"/>
      <c r="BR201" s="9"/>
      <c r="BS201" s="9"/>
      <c r="BT201" s="9"/>
      <c r="BU201" s="9"/>
      <c r="BV201" s="9"/>
      <c r="BW201" s="9"/>
      <c r="BX201" s="9"/>
      <c r="BY201" s="9"/>
      <c r="BZ201" s="9"/>
      <c r="CA201" s="9"/>
      <c r="CB201" s="9"/>
      <c r="CC201" s="9"/>
      <c r="CD201" s="9"/>
      <c r="CE201" s="9"/>
      <c r="CF201" s="9"/>
      <c r="CG201" s="9"/>
      <c r="CH201" s="9"/>
      <c r="CI201" s="9"/>
      <c r="CJ201" s="9"/>
      <c r="CK201" s="9"/>
    </row>
    <row r="202" spans="1:89" s="20" customFormat="1" ht="57.75" customHeight="1" x14ac:dyDescent="0.2">
      <c r="A202" s="101">
        <v>196</v>
      </c>
      <c r="B202" s="56">
        <v>36</v>
      </c>
      <c r="C202" s="135"/>
      <c r="D202" s="72" t="s">
        <v>317</v>
      </c>
      <c r="E202" s="6" t="s">
        <v>320</v>
      </c>
      <c r="F202" s="59">
        <v>28869540</v>
      </c>
      <c r="G202" s="57">
        <v>20208678</v>
      </c>
      <c r="H202" s="111">
        <v>70</v>
      </c>
      <c r="I202" s="57">
        <v>8660862</v>
      </c>
      <c r="J202" s="111">
        <v>30</v>
      </c>
      <c r="K202" s="57">
        <v>0</v>
      </c>
      <c r="L202" s="58"/>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c r="AL202" s="9"/>
      <c r="AM202" s="9"/>
      <c r="AN202" s="9"/>
      <c r="AO202" s="9"/>
      <c r="AP202" s="9"/>
      <c r="AQ202" s="9"/>
      <c r="AR202" s="9"/>
      <c r="AS202" s="9"/>
      <c r="AT202" s="9"/>
      <c r="AU202" s="9"/>
      <c r="AV202" s="9"/>
      <c r="AW202" s="9"/>
      <c r="AX202" s="9"/>
      <c r="AY202" s="9"/>
      <c r="AZ202" s="9"/>
      <c r="BA202" s="9"/>
      <c r="BB202" s="9"/>
      <c r="BC202" s="9"/>
      <c r="BD202" s="9"/>
      <c r="BE202" s="9"/>
      <c r="BF202" s="9"/>
      <c r="BG202" s="9"/>
      <c r="BH202" s="9"/>
      <c r="BI202" s="9"/>
      <c r="BJ202" s="9"/>
      <c r="BK202" s="9"/>
      <c r="BL202" s="9"/>
      <c r="BM202" s="9"/>
      <c r="BN202" s="9"/>
      <c r="BO202" s="9"/>
      <c r="BP202" s="9"/>
      <c r="BQ202" s="9"/>
      <c r="BR202" s="9"/>
      <c r="BS202" s="9"/>
      <c r="BT202" s="9"/>
      <c r="BU202" s="9"/>
      <c r="BV202" s="9"/>
      <c r="BW202" s="9"/>
      <c r="BX202" s="9"/>
      <c r="BY202" s="9"/>
      <c r="BZ202" s="9"/>
      <c r="CA202" s="9"/>
      <c r="CB202" s="9"/>
      <c r="CC202" s="9"/>
      <c r="CD202" s="9"/>
      <c r="CE202" s="9"/>
      <c r="CF202" s="9"/>
      <c r="CG202" s="9"/>
      <c r="CH202" s="9"/>
      <c r="CI202" s="9"/>
      <c r="CJ202" s="9"/>
      <c r="CK202" s="9"/>
    </row>
    <row r="203" spans="1:89" s="20" customFormat="1" ht="57.75" customHeight="1" x14ac:dyDescent="0.2">
      <c r="A203" s="101">
        <v>197</v>
      </c>
      <c r="B203" s="56">
        <v>37</v>
      </c>
      <c r="C203" s="135"/>
      <c r="D203" s="72" t="s">
        <v>317</v>
      </c>
      <c r="E203" s="6" t="s">
        <v>321</v>
      </c>
      <c r="F203" s="59">
        <v>32781970</v>
      </c>
      <c r="G203" s="57">
        <v>22947379</v>
      </c>
      <c r="H203" s="111">
        <v>70</v>
      </c>
      <c r="I203" s="57">
        <v>9834591</v>
      </c>
      <c r="J203" s="111">
        <v>30</v>
      </c>
      <c r="K203" s="57">
        <v>0</v>
      </c>
      <c r="L203" s="58"/>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c r="BS203" s="9"/>
      <c r="BT203" s="9"/>
      <c r="BU203" s="9"/>
      <c r="BV203" s="9"/>
      <c r="BW203" s="9"/>
      <c r="BX203" s="9"/>
      <c r="BY203" s="9"/>
      <c r="BZ203" s="9"/>
      <c r="CA203" s="9"/>
      <c r="CB203" s="9"/>
      <c r="CC203" s="9"/>
      <c r="CD203" s="9"/>
      <c r="CE203" s="9"/>
      <c r="CF203" s="9"/>
      <c r="CG203" s="9"/>
      <c r="CH203" s="9"/>
      <c r="CI203" s="9"/>
      <c r="CJ203" s="9"/>
      <c r="CK203" s="9"/>
    </row>
    <row r="204" spans="1:89" s="20" customFormat="1" ht="57.75" customHeight="1" x14ac:dyDescent="0.2">
      <c r="A204" s="101">
        <v>198</v>
      </c>
      <c r="B204" s="56">
        <v>38</v>
      </c>
      <c r="C204" s="135"/>
      <c r="D204" s="72" t="s">
        <v>317</v>
      </c>
      <c r="E204" s="6" t="s">
        <v>322</v>
      </c>
      <c r="F204" s="59">
        <v>15298930</v>
      </c>
      <c r="G204" s="57">
        <v>9944304.5</v>
      </c>
      <c r="H204" s="111">
        <v>65</v>
      </c>
      <c r="I204" s="57">
        <v>5354625.5</v>
      </c>
      <c r="J204" s="111">
        <v>35</v>
      </c>
      <c r="K204" s="57">
        <v>0</v>
      </c>
      <c r="L204" s="58"/>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c r="AO204" s="9"/>
      <c r="AP204" s="9"/>
      <c r="AQ204" s="9"/>
      <c r="AR204" s="9"/>
      <c r="AS204" s="9"/>
      <c r="AT204" s="9"/>
      <c r="AU204" s="9"/>
      <c r="AV204" s="9"/>
      <c r="AW204" s="9"/>
      <c r="AX204" s="9"/>
      <c r="AY204" s="9"/>
      <c r="AZ204" s="9"/>
      <c r="BA204" s="9"/>
      <c r="BB204" s="9"/>
      <c r="BC204" s="9"/>
      <c r="BD204" s="9"/>
      <c r="BE204" s="9"/>
      <c r="BF204" s="9"/>
      <c r="BG204" s="9"/>
      <c r="BH204" s="9"/>
      <c r="BI204" s="9"/>
      <c r="BJ204" s="9"/>
      <c r="BK204" s="9"/>
      <c r="BL204" s="9"/>
      <c r="BM204" s="9"/>
      <c r="BN204" s="9"/>
      <c r="BO204" s="9"/>
      <c r="BP204" s="9"/>
      <c r="BQ204" s="9"/>
      <c r="BR204" s="9"/>
      <c r="BS204" s="9"/>
      <c r="BT204" s="9"/>
      <c r="BU204" s="9"/>
      <c r="BV204" s="9"/>
      <c r="BW204" s="9"/>
      <c r="BX204" s="9"/>
      <c r="BY204" s="9"/>
      <c r="BZ204" s="9"/>
      <c r="CA204" s="9"/>
      <c r="CB204" s="9"/>
      <c r="CC204" s="9"/>
      <c r="CD204" s="9"/>
      <c r="CE204" s="9"/>
      <c r="CF204" s="9"/>
      <c r="CG204" s="9"/>
      <c r="CH204" s="9"/>
      <c r="CI204" s="9"/>
      <c r="CJ204" s="9"/>
      <c r="CK204" s="9"/>
    </row>
    <row r="205" spans="1:89" s="20" customFormat="1" ht="57.75" customHeight="1" x14ac:dyDescent="0.2">
      <c r="A205" s="101">
        <v>199</v>
      </c>
      <c r="B205" s="56">
        <v>39</v>
      </c>
      <c r="C205" s="135"/>
      <c r="D205" s="72" t="s">
        <v>323</v>
      </c>
      <c r="E205" s="6" t="s">
        <v>324</v>
      </c>
      <c r="F205" s="59">
        <v>16650000</v>
      </c>
      <c r="G205" s="57">
        <v>8325000</v>
      </c>
      <c r="H205" s="111">
        <v>50</v>
      </c>
      <c r="I205" s="57">
        <v>8325000</v>
      </c>
      <c r="J205" s="111">
        <v>50</v>
      </c>
      <c r="K205" s="57">
        <v>0</v>
      </c>
      <c r="L205" s="58"/>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c r="AN205" s="9"/>
      <c r="AO205" s="9"/>
      <c r="AP205" s="9"/>
      <c r="AQ205" s="9"/>
      <c r="AR205" s="9"/>
      <c r="AS205" s="9"/>
      <c r="AT205" s="9"/>
      <c r="AU205" s="9"/>
      <c r="AV205" s="9"/>
      <c r="AW205" s="9"/>
      <c r="AX205" s="9"/>
      <c r="AY205" s="9"/>
      <c r="AZ205" s="9"/>
      <c r="BA205" s="9"/>
      <c r="BB205" s="9"/>
      <c r="BC205" s="9"/>
      <c r="BD205" s="9"/>
      <c r="BE205" s="9"/>
      <c r="BF205" s="9"/>
      <c r="BG205" s="9"/>
      <c r="BH205" s="9"/>
      <c r="BI205" s="9"/>
      <c r="BJ205" s="9"/>
      <c r="BK205" s="9"/>
      <c r="BL205" s="9"/>
      <c r="BM205" s="9"/>
      <c r="BN205" s="9"/>
      <c r="BO205" s="9"/>
      <c r="BP205" s="9"/>
      <c r="BQ205" s="9"/>
      <c r="BR205" s="9"/>
      <c r="BS205" s="9"/>
      <c r="BT205" s="9"/>
      <c r="BU205" s="9"/>
      <c r="BV205" s="9"/>
      <c r="BW205" s="9"/>
      <c r="BX205" s="9"/>
      <c r="BY205" s="9"/>
      <c r="BZ205" s="9"/>
      <c r="CA205" s="9"/>
      <c r="CB205" s="9"/>
      <c r="CC205" s="9"/>
      <c r="CD205" s="9"/>
      <c r="CE205" s="9"/>
      <c r="CF205" s="9"/>
      <c r="CG205" s="9"/>
      <c r="CH205" s="9"/>
      <c r="CI205" s="9"/>
      <c r="CJ205" s="9"/>
      <c r="CK205" s="9"/>
    </row>
    <row r="206" spans="1:89" s="20" customFormat="1" ht="57.75" customHeight="1" x14ac:dyDescent="0.2">
      <c r="A206" s="101">
        <v>200</v>
      </c>
      <c r="B206" s="56">
        <v>40</v>
      </c>
      <c r="C206" s="135"/>
      <c r="D206" s="72" t="s">
        <v>213</v>
      </c>
      <c r="E206" s="6" t="s">
        <v>325</v>
      </c>
      <c r="F206" s="59">
        <v>18658370</v>
      </c>
      <c r="G206" s="57">
        <v>9329185</v>
      </c>
      <c r="H206" s="111">
        <v>50</v>
      </c>
      <c r="I206" s="57">
        <v>9329185</v>
      </c>
      <c r="J206" s="111">
        <v>50</v>
      </c>
      <c r="K206" s="57">
        <v>0</v>
      </c>
      <c r="L206" s="58"/>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9"/>
      <c r="AY206" s="9"/>
      <c r="AZ206" s="9"/>
      <c r="BA206" s="9"/>
      <c r="BB206" s="9"/>
      <c r="BC206" s="9"/>
      <c r="BD206" s="9"/>
      <c r="BE206" s="9"/>
      <c r="BF206" s="9"/>
      <c r="BG206" s="9"/>
      <c r="BH206" s="9"/>
      <c r="BI206" s="9"/>
      <c r="BJ206" s="9"/>
      <c r="BK206" s="9"/>
      <c r="BL206" s="9"/>
      <c r="BM206" s="9"/>
      <c r="BN206" s="9"/>
      <c r="BO206" s="9"/>
      <c r="BP206" s="9"/>
      <c r="BQ206" s="9"/>
      <c r="BR206" s="9"/>
      <c r="BS206" s="9"/>
      <c r="BT206" s="9"/>
      <c r="BU206" s="9"/>
      <c r="BV206" s="9"/>
      <c r="BW206" s="9"/>
      <c r="BX206" s="9"/>
      <c r="BY206" s="9"/>
      <c r="BZ206" s="9"/>
      <c r="CA206" s="9"/>
      <c r="CB206" s="9"/>
      <c r="CC206" s="9"/>
      <c r="CD206" s="9"/>
      <c r="CE206" s="9"/>
      <c r="CF206" s="9"/>
      <c r="CG206" s="9"/>
      <c r="CH206" s="9"/>
      <c r="CI206" s="9"/>
      <c r="CJ206" s="9"/>
      <c r="CK206" s="9"/>
    </row>
    <row r="207" spans="1:89" s="16" customFormat="1" ht="57.75" customHeight="1" x14ac:dyDescent="0.25">
      <c r="A207" s="101">
        <v>201</v>
      </c>
      <c r="B207" s="56">
        <v>41</v>
      </c>
      <c r="C207" s="135"/>
      <c r="D207" s="59" t="s">
        <v>326</v>
      </c>
      <c r="E207" s="6" t="s">
        <v>327</v>
      </c>
      <c r="F207" s="59">
        <v>84497930</v>
      </c>
      <c r="G207" s="59">
        <v>59148551</v>
      </c>
      <c r="H207" s="110">
        <v>70</v>
      </c>
      <c r="I207" s="59">
        <v>25349379</v>
      </c>
      <c r="J207" s="114">
        <v>30</v>
      </c>
      <c r="K207" s="59">
        <v>0</v>
      </c>
      <c r="L207" s="61"/>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c r="AW207" s="14"/>
      <c r="AX207" s="14"/>
      <c r="AY207" s="14"/>
      <c r="AZ207" s="14"/>
      <c r="BA207" s="14"/>
      <c r="BB207" s="14"/>
      <c r="BC207" s="14"/>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4"/>
      <c r="CD207" s="14"/>
      <c r="CE207" s="14"/>
      <c r="CF207" s="14"/>
      <c r="CG207" s="14"/>
      <c r="CH207" s="14"/>
      <c r="CI207" s="14"/>
      <c r="CJ207" s="14"/>
      <c r="CK207" s="14"/>
    </row>
    <row r="208" spans="1:89" s="20" customFormat="1" ht="57.75" customHeight="1" x14ac:dyDescent="0.2">
      <c r="A208" s="101">
        <v>202</v>
      </c>
      <c r="B208" s="56">
        <v>42</v>
      </c>
      <c r="C208" s="135"/>
      <c r="D208" s="72" t="s">
        <v>299</v>
      </c>
      <c r="E208" s="6" t="s">
        <v>328</v>
      </c>
      <c r="F208" s="59">
        <v>14423302</v>
      </c>
      <c r="G208" s="59">
        <v>10817476.5</v>
      </c>
      <c r="H208" s="111">
        <v>75</v>
      </c>
      <c r="I208" s="59">
        <v>3605825.5</v>
      </c>
      <c r="J208" s="111">
        <v>25</v>
      </c>
      <c r="K208" s="57"/>
      <c r="L208" s="58"/>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c r="AO208" s="9"/>
      <c r="AP208" s="9"/>
      <c r="AQ208" s="9"/>
      <c r="AR208" s="9"/>
      <c r="AS208" s="9"/>
      <c r="AT208" s="9"/>
      <c r="AU208" s="9"/>
      <c r="AV208" s="9"/>
      <c r="AW208" s="9"/>
      <c r="AX208" s="9"/>
      <c r="AY208" s="9"/>
      <c r="AZ208" s="9"/>
      <c r="BA208" s="9"/>
      <c r="BB208" s="9"/>
      <c r="BC208" s="9"/>
      <c r="BD208" s="9"/>
      <c r="BE208" s="9"/>
      <c r="BF208" s="9"/>
      <c r="BG208" s="9"/>
      <c r="BH208" s="9"/>
      <c r="BI208" s="9"/>
      <c r="BJ208" s="9"/>
      <c r="BK208" s="9"/>
      <c r="BL208" s="9"/>
      <c r="BM208" s="9"/>
      <c r="BN208" s="9"/>
      <c r="BO208" s="9"/>
      <c r="BP208" s="9"/>
      <c r="BQ208" s="9"/>
      <c r="BR208" s="9"/>
      <c r="BS208" s="9"/>
      <c r="BT208" s="9"/>
      <c r="BU208" s="9"/>
      <c r="BV208" s="9"/>
      <c r="BW208" s="9"/>
      <c r="BX208" s="9"/>
      <c r="BY208" s="9"/>
      <c r="BZ208" s="9"/>
      <c r="CA208" s="9"/>
      <c r="CB208" s="9"/>
      <c r="CC208" s="9"/>
      <c r="CD208" s="9"/>
      <c r="CE208" s="9"/>
      <c r="CF208" s="9"/>
      <c r="CG208" s="9"/>
      <c r="CH208" s="9"/>
      <c r="CI208" s="9"/>
      <c r="CJ208" s="9"/>
      <c r="CK208" s="9"/>
    </row>
    <row r="209" spans="1:138" s="20" customFormat="1" ht="57.75" customHeight="1" x14ac:dyDescent="0.2">
      <c r="A209" s="101">
        <v>203</v>
      </c>
      <c r="B209" s="56">
        <v>43</v>
      </c>
      <c r="C209" s="135"/>
      <c r="D209" s="72" t="s">
        <v>329</v>
      </c>
      <c r="E209" s="6" t="s">
        <v>1042</v>
      </c>
      <c r="F209" s="59">
        <v>21451310</v>
      </c>
      <c r="G209" s="59">
        <v>11798220.5</v>
      </c>
      <c r="H209" s="111">
        <v>55</v>
      </c>
      <c r="I209" s="59">
        <v>9653089.5</v>
      </c>
      <c r="J209" s="111">
        <v>45</v>
      </c>
      <c r="K209" s="57"/>
      <c r="L209" s="58"/>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9"/>
      <c r="AY209" s="9"/>
      <c r="AZ209" s="9"/>
      <c r="BA209" s="9"/>
      <c r="BB209" s="9"/>
      <c r="BC209" s="9"/>
      <c r="BD209" s="9"/>
      <c r="BE209" s="9"/>
      <c r="BF209" s="9"/>
      <c r="BG209" s="9"/>
      <c r="BH209" s="9"/>
      <c r="BI209" s="9"/>
      <c r="BJ209" s="9"/>
      <c r="BK209" s="9"/>
      <c r="BL209" s="9"/>
      <c r="BM209" s="9"/>
      <c r="BN209" s="9"/>
      <c r="BO209" s="9"/>
      <c r="BP209" s="9"/>
      <c r="BQ209" s="9"/>
      <c r="BR209" s="9"/>
      <c r="BS209" s="9"/>
      <c r="BT209" s="9"/>
      <c r="BU209" s="9"/>
      <c r="BV209" s="9"/>
      <c r="BW209" s="9"/>
      <c r="BX209" s="9"/>
      <c r="BY209" s="9"/>
      <c r="BZ209" s="9"/>
      <c r="CA209" s="9"/>
      <c r="CB209" s="9"/>
      <c r="CC209" s="9"/>
      <c r="CD209" s="9"/>
      <c r="CE209" s="9"/>
      <c r="CF209" s="9"/>
      <c r="CG209" s="9"/>
      <c r="CH209" s="9"/>
      <c r="CI209" s="9"/>
      <c r="CJ209" s="9"/>
      <c r="CK209" s="9"/>
    </row>
    <row r="210" spans="1:138" s="20" customFormat="1" ht="57.75" customHeight="1" x14ac:dyDescent="0.2">
      <c r="A210" s="101">
        <v>204</v>
      </c>
      <c r="B210" s="56">
        <v>44</v>
      </c>
      <c r="C210" s="135"/>
      <c r="D210" s="57" t="s">
        <v>330</v>
      </c>
      <c r="E210" s="6" t="s">
        <v>331</v>
      </c>
      <c r="F210" s="59">
        <v>10980590</v>
      </c>
      <c r="G210" s="59">
        <v>7686413</v>
      </c>
      <c r="H210" s="111">
        <v>70</v>
      </c>
      <c r="I210" s="59">
        <v>3294177</v>
      </c>
      <c r="J210" s="111">
        <v>30</v>
      </c>
      <c r="K210" s="57"/>
      <c r="L210" s="58"/>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9"/>
      <c r="AY210" s="9"/>
      <c r="AZ210" s="9"/>
      <c r="BA210" s="9"/>
      <c r="BB210" s="9"/>
      <c r="BC210" s="9"/>
      <c r="BD210" s="9"/>
      <c r="BE210" s="9"/>
      <c r="BF210" s="9"/>
      <c r="BG210" s="9"/>
      <c r="BH210" s="9"/>
      <c r="BI210" s="9"/>
      <c r="BJ210" s="9"/>
      <c r="BK210" s="9"/>
      <c r="BL210" s="9"/>
      <c r="BM210" s="9"/>
      <c r="BN210" s="9"/>
      <c r="BO210" s="9"/>
      <c r="BP210" s="9"/>
      <c r="BQ210" s="9"/>
      <c r="BR210" s="9"/>
      <c r="BS210" s="9"/>
      <c r="BT210" s="9"/>
      <c r="BU210" s="9"/>
      <c r="BV210" s="9"/>
      <c r="BW210" s="9"/>
      <c r="BX210" s="9"/>
      <c r="BY210" s="9"/>
      <c r="BZ210" s="9"/>
      <c r="CA210" s="9"/>
      <c r="CB210" s="9"/>
      <c r="CC210" s="9"/>
      <c r="CD210" s="9"/>
      <c r="CE210" s="9"/>
      <c r="CF210" s="9"/>
      <c r="CG210" s="9"/>
      <c r="CH210" s="9"/>
      <c r="CI210" s="9"/>
      <c r="CJ210" s="9"/>
      <c r="CK210" s="9"/>
    </row>
    <row r="211" spans="1:138" s="20" customFormat="1" ht="57.75" customHeight="1" x14ac:dyDescent="0.2">
      <c r="A211" s="101">
        <v>205</v>
      </c>
      <c r="B211" s="56">
        <v>45</v>
      </c>
      <c r="C211" s="135"/>
      <c r="D211" s="72" t="s">
        <v>332</v>
      </c>
      <c r="E211" s="6" t="s">
        <v>333</v>
      </c>
      <c r="F211" s="59">
        <v>25273433</v>
      </c>
      <c r="G211" s="59">
        <v>18955074.75</v>
      </c>
      <c r="H211" s="111">
        <v>75</v>
      </c>
      <c r="I211" s="59">
        <v>6318358.25</v>
      </c>
      <c r="J211" s="111">
        <v>25</v>
      </c>
      <c r="K211" s="57"/>
      <c r="L211" s="58"/>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9"/>
      <c r="BA211" s="9"/>
      <c r="BB211" s="9"/>
      <c r="BC211" s="9"/>
      <c r="BD211" s="9"/>
      <c r="BE211" s="9"/>
      <c r="BF211" s="9"/>
      <c r="BG211" s="9"/>
      <c r="BH211" s="9"/>
      <c r="BI211" s="9"/>
      <c r="BJ211" s="9"/>
      <c r="BK211" s="9"/>
      <c r="BL211" s="9"/>
      <c r="BM211" s="9"/>
      <c r="BN211" s="9"/>
      <c r="BO211" s="9"/>
      <c r="BP211" s="9"/>
      <c r="BQ211" s="9"/>
      <c r="BR211" s="9"/>
      <c r="BS211" s="9"/>
      <c r="BT211" s="9"/>
      <c r="BU211" s="9"/>
      <c r="BV211" s="9"/>
      <c r="BW211" s="9"/>
      <c r="BX211" s="9"/>
      <c r="BY211" s="9"/>
      <c r="BZ211" s="9"/>
      <c r="CA211" s="9"/>
      <c r="CB211" s="9"/>
      <c r="CC211" s="9"/>
      <c r="CD211" s="9"/>
      <c r="CE211" s="9"/>
      <c r="CF211" s="9"/>
      <c r="CG211" s="9"/>
      <c r="CH211" s="9"/>
      <c r="CI211" s="9"/>
      <c r="CJ211" s="9"/>
      <c r="CK211" s="9"/>
    </row>
    <row r="212" spans="1:138" s="20" customFormat="1" ht="57.75" customHeight="1" x14ac:dyDescent="0.2">
      <c r="A212" s="101">
        <v>206</v>
      </c>
      <c r="B212" s="56">
        <v>46</v>
      </c>
      <c r="C212" s="135"/>
      <c r="D212" s="72" t="s">
        <v>334</v>
      </c>
      <c r="E212" s="6" t="s">
        <v>335</v>
      </c>
      <c r="F212" s="59">
        <v>34158700</v>
      </c>
      <c r="G212" s="59">
        <v>17079350</v>
      </c>
      <c r="H212" s="111">
        <v>50</v>
      </c>
      <c r="I212" s="59">
        <v>17079350</v>
      </c>
      <c r="J212" s="111">
        <v>50</v>
      </c>
      <c r="K212" s="57"/>
      <c r="L212" s="58"/>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c r="BH212" s="9"/>
      <c r="BI212" s="9"/>
      <c r="BJ212" s="9"/>
      <c r="BK212" s="9"/>
      <c r="BL212" s="9"/>
      <c r="BM212" s="9"/>
      <c r="BN212" s="9"/>
      <c r="BO212" s="9"/>
      <c r="BP212" s="9"/>
      <c r="BQ212" s="9"/>
      <c r="BR212" s="9"/>
      <c r="BS212" s="9"/>
      <c r="BT212" s="9"/>
      <c r="BU212" s="9"/>
      <c r="BV212" s="9"/>
      <c r="BW212" s="9"/>
      <c r="BX212" s="9"/>
      <c r="BY212" s="9"/>
      <c r="BZ212" s="9"/>
      <c r="CA212" s="9"/>
      <c r="CB212" s="9"/>
      <c r="CC212" s="9"/>
      <c r="CD212" s="9"/>
      <c r="CE212" s="9"/>
      <c r="CF212" s="9"/>
      <c r="CG212" s="9"/>
      <c r="CH212" s="9"/>
      <c r="CI212" s="9"/>
      <c r="CJ212" s="9"/>
      <c r="CK212" s="9"/>
    </row>
    <row r="213" spans="1:138" s="20" customFormat="1" ht="57.75" customHeight="1" x14ac:dyDescent="0.2">
      <c r="A213" s="101">
        <v>207</v>
      </c>
      <c r="B213" s="56">
        <v>47</v>
      </c>
      <c r="C213" s="135"/>
      <c r="D213" s="72" t="s">
        <v>336</v>
      </c>
      <c r="E213" s="6" t="s">
        <v>337</v>
      </c>
      <c r="F213" s="59">
        <v>12065750</v>
      </c>
      <c r="G213" s="59">
        <v>6636162.5</v>
      </c>
      <c r="H213" s="111">
        <v>55</v>
      </c>
      <c r="I213" s="59">
        <v>5429587.5</v>
      </c>
      <c r="J213" s="111">
        <v>45</v>
      </c>
      <c r="K213" s="57"/>
      <c r="L213" s="58"/>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9"/>
      <c r="AY213" s="9"/>
      <c r="AZ213" s="9"/>
      <c r="BA213" s="9"/>
      <c r="BB213" s="9"/>
      <c r="BC213" s="9"/>
      <c r="BD213" s="9"/>
      <c r="BE213" s="9"/>
      <c r="BF213" s="9"/>
      <c r="BG213" s="9"/>
      <c r="BH213" s="9"/>
      <c r="BI213" s="9"/>
      <c r="BJ213" s="9"/>
      <c r="BK213" s="9"/>
      <c r="BL213" s="9"/>
      <c r="BM213" s="9"/>
      <c r="BN213" s="9"/>
      <c r="BO213" s="9"/>
      <c r="BP213" s="9"/>
      <c r="BQ213" s="9"/>
      <c r="BR213" s="9"/>
      <c r="BS213" s="9"/>
      <c r="BT213" s="9"/>
      <c r="BU213" s="9"/>
      <c r="BV213" s="9"/>
      <c r="BW213" s="9"/>
      <c r="BX213" s="9"/>
      <c r="BY213" s="9"/>
      <c r="BZ213" s="9"/>
      <c r="CA213" s="9"/>
      <c r="CB213" s="9"/>
      <c r="CC213" s="9"/>
      <c r="CD213" s="9"/>
      <c r="CE213" s="9"/>
      <c r="CF213" s="9"/>
      <c r="CG213" s="9"/>
      <c r="CH213" s="9"/>
      <c r="CI213" s="9"/>
      <c r="CJ213" s="9"/>
      <c r="CK213" s="9"/>
    </row>
    <row r="214" spans="1:138" s="20" customFormat="1" ht="57.75" customHeight="1" x14ac:dyDescent="0.2">
      <c r="A214" s="101">
        <v>208</v>
      </c>
      <c r="B214" s="56">
        <v>48</v>
      </c>
      <c r="C214" s="135"/>
      <c r="D214" s="72" t="s">
        <v>338</v>
      </c>
      <c r="E214" s="6" t="s">
        <v>339</v>
      </c>
      <c r="F214" s="59">
        <v>172941000</v>
      </c>
      <c r="G214" s="59">
        <v>121058700</v>
      </c>
      <c r="H214" s="111">
        <v>70</v>
      </c>
      <c r="I214" s="59">
        <v>51882300</v>
      </c>
      <c r="J214" s="111">
        <v>30</v>
      </c>
      <c r="K214" s="57"/>
      <c r="L214" s="58"/>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c r="AL214" s="9"/>
      <c r="AM214" s="9"/>
      <c r="AN214" s="9"/>
      <c r="AO214" s="9"/>
      <c r="AP214" s="9"/>
      <c r="AQ214" s="9"/>
      <c r="AR214" s="9"/>
      <c r="AS214" s="9"/>
      <c r="AT214" s="9"/>
      <c r="AU214" s="9"/>
      <c r="AV214" s="9"/>
      <c r="AW214" s="9"/>
      <c r="AX214" s="9"/>
      <c r="AY214" s="9"/>
      <c r="AZ214" s="9"/>
      <c r="BA214" s="9"/>
      <c r="BB214" s="9"/>
      <c r="BC214" s="9"/>
      <c r="BD214" s="9"/>
      <c r="BE214" s="9"/>
      <c r="BF214" s="9"/>
      <c r="BG214" s="9"/>
      <c r="BH214" s="9"/>
      <c r="BI214" s="9"/>
      <c r="BJ214" s="9"/>
      <c r="BK214" s="9"/>
      <c r="BL214" s="9"/>
      <c r="BM214" s="9"/>
      <c r="BN214" s="9"/>
      <c r="BO214" s="9"/>
      <c r="BP214" s="9"/>
      <c r="BQ214" s="9"/>
      <c r="BR214" s="9"/>
      <c r="BS214" s="9"/>
      <c r="BT214" s="9"/>
      <c r="BU214" s="9"/>
      <c r="BV214" s="9"/>
      <c r="BW214" s="9"/>
      <c r="BX214" s="9"/>
      <c r="BY214" s="9"/>
      <c r="BZ214" s="9"/>
      <c r="CA214" s="9"/>
      <c r="CB214" s="9"/>
      <c r="CC214" s="9"/>
      <c r="CD214" s="9"/>
      <c r="CE214" s="9"/>
      <c r="CF214" s="9"/>
      <c r="CG214" s="9"/>
      <c r="CH214" s="9"/>
      <c r="CI214" s="9"/>
      <c r="CJ214" s="9"/>
      <c r="CK214" s="9"/>
    </row>
    <row r="215" spans="1:138" s="20" customFormat="1" ht="57.75" customHeight="1" x14ac:dyDescent="0.2">
      <c r="A215" s="101">
        <v>209</v>
      </c>
      <c r="B215" s="56">
        <v>49</v>
      </c>
      <c r="C215" s="135"/>
      <c r="D215" s="72" t="s">
        <v>338</v>
      </c>
      <c r="E215" s="6" t="s">
        <v>340</v>
      </c>
      <c r="F215" s="59">
        <v>15554310</v>
      </c>
      <c r="G215" s="59">
        <v>7777155</v>
      </c>
      <c r="H215" s="111">
        <v>50</v>
      </c>
      <c r="I215" s="59">
        <v>7777155</v>
      </c>
      <c r="J215" s="111">
        <v>50</v>
      </c>
      <c r="K215" s="57"/>
      <c r="L215" s="58"/>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c r="AY215" s="9"/>
      <c r="AZ215" s="9"/>
      <c r="BA215" s="9"/>
      <c r="BB215" s="9"/>
      <c r="BC215" s="9"/>
      <c r="BD215" s="9"/>
      <c r="BE215" s="9"/>
      <c r="BF215" s="9"/>
      <c r="BG215" s="9"/>
      <c r="BH215" s="9"/>
      <c r="BI215" s="9"/>
      <c r="BJ215" s="9"/>
      <c r="BK215" s="9"/>
      <c r="BL215" s="9"/>
      <c r="BM215" s="9"/>
      <c r="BN215" s="9"/>
      <c r="BO215" s="9"/>
      <c r="BP215" s="9"/>
      <c r="BQ215" s="9"/>
      <c r="BR215" s="9"/>
      <c r="BS215" s="9"/>
      <c r="BT215" s="9"/>
      <c r="BU215" s="9"/>
      <c r="BV215" s="9"/>
      <c r="BW215" s="9"/>
      <c r="BX215" s="9"/>
      <c r="BY215" s="9"/>
      <c r="BZ215" s="9"/>
      <c r="CA215" s="9"/>
      <c r="CB215" s="9"/>
      <c r="CC215" s="9"/>
      <c r="CD215" s="9"/>
      <c r="CE215" s="9"/>
      <c r="CF215" s="9"/>
      <c r="CG215" s="9"/>
      <c r="CH215" s="9"/>
      <c r="CI215" s="9"/>
      <c r="CJ215" s="9"/>
      <c r="CK215" s="9"/>
    </row>
    <row r="216" spans="1:138" s="20" customFormat="1" ht="57.75" customHeight="1" x14ac:dyDescent="0.2">
      <c r="A216" s="101">
        <v>210</v>
      </c>
      <c r="B216" s="56">
        <v>50</v>
      </c>
      <c r="C216" s="135"/>
      <c r="D216" s="72" t="s">
        <v>341</v>
      </c>
      <c r="E216" s="6" t="s">
        <v>342</v>
      </c>
      <c r="F216" s="59">
        <v>42000000</v>
      </c>
      <c r="G216" s="59">
        <v>25200000</v>
      </c>
      <c r="H216" s="111">
        <v>60</v>
      </c>
      <c r="I216" s="59">
        <v>16800000</v>
      </c>
      <c r="J216" s="111">
        <v>40</v>
      </c>
      <c r="K216" s="57"/>
      <c r="L216" s="58"/>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9"/>
      <c r="AY216" s="9"/>
      <c r="AZ216" s="9"/>
      <c r="BA216" s="9"/>
      <c r="BB216" s="9"/>
      <c r="BC216" s="9"/>
      <c r="BD216" s="9"/>
      <c r="BE216" s="9"/>
      <c r="BF216" s="9"/>
      <c r="BG216" s="9"/>
      <c r="BH216" s="9"/>
      <c r="BI216" s="9"/>
      <c r="BJ216" s="9"/>
      <c r="BK216" s="9"/>
      <c r="BL216" s="9"/>
      <c r="BM216" s="9"/>
      <c r="BN216" s="9"/>
      <c r="BO216" s="9"/>
      <c r="BP216" s="9"/>
      <c r="BQ216" s="9"/>
      <c r="BR216" s="9"/>
      <c r="BS216" s="9"/>
      <c r="BT216" s="9"/>
      <c r="BU216" s="9"/>
      <c r="BV216" s="9"/>
      <c r="BW216" s="9"/>
      <c r="BX216" s="9"/>
      <c r="BY216" s="9"/>
      <c r="BZ216" s="9"/>
      <c r="CA216" s="9"/>
      <c r="CB216" s="9"/>
      <c r="CC216" s="9"/>
      <c r="CD216" s="9"/>
      <c r="CE216" s="9"/>
      <c r="CF216" s="9"/>
      <c r="CG216" s="9"/>
      <c r="CH216" s="9"/>
      <c r="CI216" s="9"/>
      <c r="CJ216" s="9"/>
      <c r="CK216" s="9"/>
    </row>
    <row r="217" spans="1:138" s="31" customFormat="1" ht="57.75" customHeight="1" x14ac:dyDescent="0.2">
      <c r="A217" s="101">
        <v>211</v>
      </c>
      <c r="B217" s="56">
        <v>51</v>
      </c>
      <c r="C217" s="135"/>
      <c r="D217" s="72" t="s">
        <v>343</v>
      </c>
      <c r="E217" s="6" t="s">
        <v>344</v>
      </c>
      <c r="F217" s="59">
        <v>227153700</v>
      </c>
      <c r="G217" s="59">
        <v>113576850</v>
      </c>
      <c r="H217" s="111">
        <v>50</v>
      </c>
      <c r="I217" s="59">
        <v>113576850</v>
      </c>
      <c r="J217" s="111">
        <v>50</v>
      </c>
      <c r="K217" s="57"/>
      <c r="L217" s="58"/>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9"/>
      <c r="BT217" s="9"/>
      <c r="BU217" s="9"/>
      <c r="BV217" s="9"/>
      <c r="BW217" s="9"/>
      <c r="BX217" s="9"/>
      <c r="BY217" s="9"/>
      <c r="BZ217" s="9"/>
      <c r="CA217" s="9"/>
      <c r="CB217" s="9"/>
      <c r="CC217" s="9"/>
      <c r="CD217" s="9"/>
      <c r="CE217" s="9"/>
      <c r="CF217" s="9"/>
      <c r="CG217" s="9"/>
      <c r="CH217" s="9"/>
      <c r="CI217" s="9"/>
      <c r="CJ217" s="9"/>
      <c r="CK217" s="9"/>
      <c r="CL217" s="42"/>
    </row>
    <row r="218" spans="1:138" s="20" customFormat="1" ht="57.75" customHeight="1" x14ac:dyDescent="0.2">
      <c r="A218" s="101">
        <v>212</v>
      </c>
      <c r="B218" s="56">
        <v>52</v>
      </c>
      <c r="C218" s="135"/>
      <c r="D218" s="72" t="s">
        <v>345</v>
      </c>
      <c r="E218" s="6" t="s">
        <v>346</v>
      </c>
      <c r="F218" s="59">
        <v>131813400</v>
      </c>
      <c r="G218" s="59">
        <v>98860050</v>
      </c>
      <c r="H218" s="111">
        <v>75</v>
      </c>
      <c r="I218" s="59">
        <v>32953350</v>
      </c>
      <c r="J218" s="111">
        <v>25</v>
      </c>
      <c r="K218" s="57"/>
      <c r="L218" s="58"/>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c r="AL218" s="9"/>
      <c r="AM218" s="9"/>
      <c r="AN218" s="9"/>
      <c r="AO218" s="9"/>
      <c r="AP218" s="9"/>
      <c r="AQ218" s="9"/>
      <c r="AR218" s="9"/>
      <c r="AS218" s="9"/>
      <c r="AT218" s="9"/>
      <c r="AU218" s="9"/>
      <c r="AV218" s="9"/>
      <c r="AW218" s="9"/>
      <c r="AX218" s="9"/>
      <c r="AY218" s="9"/>
      <c r="AZ218" s="9"/>
      <c r="BA218" s="9"/>
      <c r="BB218" s="9"/>
      <c r="BC218" s="9"/>
      <c r="BD218" s="9"/>
      <c r="BE218" s="9"/>
      <c r="BF218" s="9"/>
      <c r="BG218" s="9"/>
      <c r="BH218" s="9"/>
      <c r="BI218" s="9"/>
      <c r="BJ218" s="9"/>
      <c r="BK218" s="9"/>
      <c r="BL218" s="9"/>
      <c r="BM218" s="9"/>
      <c r="BN218" s="9"/>
      <c r="BO218" s="9"/>
      <c r="BP218" s="9"/>
      <c r="BQ218" s="9"/>
      <c r="BR218" s="9"/>
      <c r="BS218" s="9"/>
      <c r="BT218" s="9"/>
      <c r="BU218" s="9"/>
      <c r="BV218" s="9"/>
      <c r="BW218" s="9"/>
      <c r="BX218" s="9"/>
      <c r="BY218" s="9"/>
      <c r="BZ218" s="9"/>
      <c r="CA218" s="9"/>
      <c r="CB218" s="9"/>
      <c r="CC218" s="9"/>
      <c r="CD218" s="9"/>
      <c r="CE218" s="9"/>
      <c r="CF218" s="9"/>
      <c r="CG218" s="9"/>
      <c r="CH218" s="9"/>
      <c r="CI218" s="9"/>
      <c r="CJ218" s="9"/>
      <c r="CK218" s="9"/>
    </row>
    <row r="219" spans="1:138" s="20" customFormat="1" ht="57.75" customHeight="1" x14ac:dyDescent="0.2">
      <c r="A219" s="101">
        <v>213</v>
      </c>
      <c r="B219" s="56">
        <v>53</v>
      </c>
      <c r="C219" s="135"/>
      <c r="D219" s="72" t="s">
        <v>338</v>
      </c>
      <c r="E219" s="6" t="s">
        <v>347</v>
      </c>
      <c r="F219" s="59">
        <v>119763990</v>
      </c>
      <c r="G219" s="59">
        <v>53893795.5</v>
      </c>
      <c r="H219" s="111">
        <v>45</v>
      </c>
      <c r="I219" s="59">
        <v>65870194.5</v>
      </c>
      <c r="J219" s="111">
        <v>55</v>
      </c>
      <c r="K219" s="57"/>
      <c r="L219" s="58"/>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9"/>
      <c r="BA219" s="9"/>
      <c r="BB219" s="9"/>
      <c r="BC219" s="9"/>
      <c r="BD219" s="9"/>
      <c r="BE219" s="9"/>
      <c r="BF219" s="9"/>
      <c r="BG219" s="9"/>
      <c r="BH219" s="9"/>
      <c r="BI219" s="9"/>
      <c r="BJ219" s="9"/>
      <c r="BK219" s="9"/>
      <c r="BL219" s="9"/>
      <c r="BM219" s="9"/>
      <c r="BN219" s="9"/>
      <c r="BO219" s="9"/>
      <c r="BP219" s="9"/>
      <c r="BQ219" s="9"/>
      <c r="BR219" s="9"/>
      <c r="BS219" s="9"/>
      <c r="BT219" s="9"/>
      <c r="BU219" s="9"/>
      <c r="BV219" s="9"/>
      <c r="BW219" s="9"/>
      <c r="BX219" s="9"/>
      <c r="BY219" s="9"/>
      <c r="BZ219" s="9"/>
      <c r="CA219" s="9"/>
      <c r="CB219" s="9"/>
      <c r="CC219" s="9"/>
      <c r="CD219" s="9"/>
      <c r="CE219" s="9"/>
      <c r="CF219" s="9"/>
      <c r="CG219" s="9"/>
      <c r="CH219" s="9"/>
      <c r="CI219" s="9"/>
      <c r="CJ219" s="9"/>
      <c r="CK219" s="9"/>
    </row>
    <row r="220" spans="1:138" s="20" customFormat="1" ht="57.75" customHeight="1" x14ac:dyDescent="0.2">
      <c r="A220" s="101">
        <v>214</v>
      </c>
      <c r="B220" s="56">
        <v>54</v>
      </c>
      <c r="C220" s="135"/>
      <c r="D220" s="72" t="s">
        <v>341</v>
      </c>
      <c r="E220" s="6" t="s">
        <v>348</v>
      </c>
      <c r="F220" s="59">
        <v>64080700</v>
      </c>
      <c r="G220" s="59">
        <v>28836315</v>
      </c>
      <c r="H220" s="111">
        <v>45</v>
      </c>
      <c r="I220" s="59">
        <v>35244385</v>
      </c>
      <c r="J220" s="111">
        <v>55</v>
      </c>
      <c r="K220" s="57"/>
      <c r="L220" s="58"/>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9"/>
      <c r="BW220" s="9"/>
      <c r="BX220" s="9"/>
      <c r="BY220" s="9"/>
      <c r="BZ220" s="9"/>
      <c r="CA220" s="9"/>
      <c r="CB220" s="9"/>
      <c r="CC220" s="9"/>
      <c r="CD220" s="9"/>
      <c r="CE220" s="9"/>
      <c r="CF220" s="9"/>
      <c r="CG220" s="9"/>
      <c r="CH220" s="9"/>
      <c r="CI220" s="9"/>
      <c r="CJ220" s="9"/>
      <c r="CK220" s="9"/>
    </row>
    <row r="221" spans="1:138" s="20" customFormat="1" ht="57.75" customHeight="1" x14ac:dyDescent="0.2">
      <c r="A221" s="101">
        <v>215</v>
      </c>
      <c r="B221" s="56">
        <v>55</v>
      </c>
      <c r="C221" s="135"/>
      <c r="D221" s="72" t="s">
        <v>349</v>
      </c>
      <c r="E221" s="6" t="s">
        <v>350</v>
      </c>
      <c r="F221" s="6">
        <v>7461128</v>
      </c>
      <c r="G221" s="6">
        <v>4103620.4</v>
      </c>
      <c r="H221" s="110">
        <v>55</v>
      </c>
      <c r="I221" s="6">
        <v>3357507.6</v>
      </c>
      <c r="J221" s="111">
        <v>45</v>
      </c>
      <c r="K221" s="57"/>
      <c r="L221" s="58"/>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c r="BH221" s="9"/>
      <c r="BI221" s="9"/>
      <c r="BJ221" s="9"/>
      <c r="BK221" s="9"/>
      <c r="BL221" s="9"/>
      <c r="BM221" s="9"/>
      <c r="BN221" s="9"/>
      <c r="BO221" s="9"/>
      <c r="BP221" s="9"/>
      <c r="BQ221" s="9"/>
      <c r="BR221" s="9"/>
      <c r="BS221" s="9"/>
      <c r="BT221" s="9"/>
      <c r="BU221" s="9"/>
      <c r="BV221" s="9"/>
      <c r="BW221" s="9"/>
      <c r="BX221" s="9"/>
      <c r="BY221" s="9"/>
      <c r="BZ221" s="9"/>
      <c r="CA221" s="9"/>
      <c r="CB221" s="9"/>
      <c r="CC221" s="9"/>
      <c r="CD221" s="9"/>
      <c r="CE221" s="9"/>
      <c r="CF221" s="9"/>
      <c r="CG221" s="9"/>
      <c r="CH221" s="9"/>
      <c r="CI221" s="9"/>
      <c r="CJ221" s="9"/>
      <c r="CK221" s="9"/>
    </row>
    <row r="222" spans="1:138" s="20" customFormat="1" ht="57.75" customHeight="1" x14ac:dyDescent="0.2">
      <c r="A222" s="101">
        <v>216</v>
      </c>
      <c r="B222" s="56">
        <v>56</v>
      </c>
      <c r="C222" s="135"/>
      <c r="D222" s="72" t="s">
        <v>351</v>
      </c>
      <c r="E222" s="6" t="s">
        <v>352</v>
      </c>
      <c r="F222" s="59">
        <v>9710862</v>
      </c>
      <c r="G222" s="59">
        <v>5340974.0999999996</v>
      </c>
      <c r="H222" s="111">
        <v>55</v>
      </c>
      <c r="I222" s="59">
        <v>4369887.9000000004</v>
      </c>
      <c r="J222" s="111">
        <v>45</v>
      </c>
      <c r="K222" s="57"/>
      <c r="L222" s="58"/>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c r="AS222" s="9"/>
      <c r="AT222" s="9"/>
      <c r="AU222" s="9"/>
      <c r="AV222" s="9"/>
      <c r="AW222" s="9"/>
      <c r="AX222" s="9"/>
      <c r="AY222" s="9"/>
      <c r="AZ222" s="9"/>
      <c r="BA222" s="9"/>
      <c r="BB222" s="9"/>
      <c r="BC222" s="9"/>
      <c r="BD222" s="9"/>
      <c r="BE222" s="9"/>
      <c r="BF222" s="9"/>
      <c r="BG222" s="9"/>
      <c r="BH222" s="9"/>
      <c r="BI222" s="9"/>
      <c r="BJ222" s="9"/>
      <c r="BK222" s="9"/>
      <c r="BL222" s="9"/>
      <c r="BM222" s="9"/>
      <c r="BN222" s="9"/>
      <c r="BO222" s="9"/>
      <c r="BP222" s="9"/>
      <c r="BQ222" s="9"/>
      <c r="BR222" s="9"/>
      <c r="BS222" s="9"/>
      <c r="BT222" s="9"/>
      <c r="BU222" s="9"/>
      <c r="BV222" s="9"/>
      <c r="BW222" s="9"/>
      <c r="BX222" s="9"/>
      <c r="BY222" s="9"/>
      <c r="BZ222" s="9"/>
      <c r="CA222" s="9"/>
      <c r="CB222" s="9"/>
      <c r="CC222" s="9"/>
      <c r="CD222" s="9"/>
      <c r="CE222" s="9"/>
      <c r="CF222" s="9"/>
      <c r="CG222" s="9"/>
      <c r="CH222" s="9"/>
      <c r="CI222" s="9"/>
      <c r="CJ222" s="9"/>
      <c r="CK222" s="9"/>
    </row>
    <row r="223" spans="1:138" s="20" customFormat="1" ht="57.75" customHeight="1" x14ac:dyDescent="0.2">
      <c r="A223" s="101">
        <v>217</v>
      </c>
      <c r="B223" s="56">
        <v>57</v>
      </c>
      <c r="C223" s="135"/>
      <c r="D223" s="72" t="s">
        <v>341</v>
      </c>
      <c r="E223" s="6" t="s">
        <v>353</v>
      </c>
      <c r="F223" s="59">
        <v>64993800</v>
      </c>
      <c r="G223" s="59">
        <v>29247210</v>
      </c>
      <c r="H223" s="111">
        <v>45</v>
      </c>
      <c r="I223" s="59">
        <v>35746590</v>
      </c>
      <c r="J223" s="111">
        <v>55</v>
      </c>
      <c r="K223" s="57"/>
      <c r="L223" s="58"/>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c r="BH223" s="9"/>
      <c r="BI223" s="9"/>
      <c r="BJ223" s="9"/>
      <c r="BK223" s="9"/>
      <c r="BL223" s="9"/>
      <c r="BM223" s="9"/>
      <c r="BN223" s="9"/>
      <c r="BO223" s="9"/>
      <c r="BP223" s="9"/>
      <c r="BQ223" s="9"/>
      <c r="BR223" s="9"/>
      <c r="BS223" s="9"/>
      <c r="BT223" s="9"/>
      <c r="BU223" s="9"/>
      <c r="BV223" s="9"/>
      <c r="BW223" s="9"/>
      <c r="BX223" s="9"/>
      <c r="BY223" s="9"/>
      <c r="BZ223" s="9"/>
      <c r="CA223" s="9"/>
      <c r="CB223" s="9"/>
      <c r="CC223" s="9"/>
      <c r="CD223" s="9"/>
      <c r="CE223" s="9"/>
      <c r="CF223" s="9"/>
      <c r="CG223" s="9"/>
      <c r="CH223" s="9"/>
      <c r="CI223" s="9"/>
      <c r="CJ223" s="9"/>
      <c r="CK223" s="9"/>
    </row>
    <row r="224" spans="1:138" s="1" customFormat="1" ht="57.75" customHeight="1" x14ac:dyDescent="0.25">
      <c r="A224" s="101">
        <v>218</v>
      </c>
      <c r="B224" s="56">
        <v>58</v>
      </c>
      <c r="C224" s="135"/>
      <c r="D224" s="72" t="s">
        <v>354</v>
      </c>
      <c r="E224" s="6" t="s">
        <v>355</v>
      </c>
      <c r="F224" s="57">
        <v>10882949</v>
      </c>
      <c r="G224" s="57">
        <v>7073916.8499999996</v>
      </c>
      <c r="H224" s="111">
        <v>65</v>
      </c>
      <c r="I224" s="57">
        <v>3809032.1500000004</v>
      </c>
      <c r="J224" s="128">
        <v>35</v>
      </c>
      <c r="K224" s="72">
        <v>0</v>
      </c>
      <c r="L224" s="73"/>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c r="AT224" s="17"/>
      <c r="AU224" s="17"/>
      <c r="AV224" s="17"/>
      <c r="AW224" s="17"/>
      <c r="AX224" s="17"/>
      <c r="AY224" s="17"/>
      <c r="AZ224" s="17"/>
      <c r="BA224" s="17"/>
      <c r="BB224" s="17"/>
      <c r="BC224" s="17"/>
      <c r="BD224" s="17"/>
      <c r="BE224" s="17"/>
      <c r="BF224" s="17"/>
      <c r="BG224" s="17"/>
      <c r="BH224" s="17"/>
      <c r="BI224" s="17"/>
      <c r="BJ224" s="17"/>
      <c r="BK224" s="17"/>
      <c r="BL224" s="17"/>
      <c r="BM224" s="17"/>
      <c r="BN224" s="17"/>
      <c r="BO224" s="17"/>
      <c r="BP224" s="17"/>
      <c r="BQ224" s="17"/>
      <c r="BR224" s="17"/>
      <c r="BS224" s="17"/>
      <c r="BT224" s="17"/>
      <c r="BU224" s="17"/>
      <c r="BV224" s="17"/>
      <c r="BW224" s="17"/>
      <c r="BX224" s="17"/>
      <c r="BY224" s="17"/>
      <c r="BZ224" s="17"/>
      <c r="CA224" s="17"/>
      <c r="CB224" s="17"/>
      <c r="CC224" s="17"/>
      <c r="CD224" s="17"/>
      <c r="CE224" s="17"/>
      <c r="CF224" s="17"/>
      <c r="CG224" s="17"/>
      <c r="CH224" s="17"/>
      <c r="CI224" s="17"/>
      <c r="CJ224" s="17"/>
      <c r="CK224" s="17"/>
      <c r="CL224" s="17"/>
      <c r="CM224" s="17"/>
      <c r="CN224" s="17"/>
      <c r="CO224" s="17"/>
      <c r="CP224" s="17"/>
      <c r="CQ224" s="17"/>
      <c r="CR224" s="17"/>
      <c r="CS224" s="17"/>
      <c r="CT224" s="17"/>
      <c r="CU224" s="17"/>
      <c r="CV224" s="17"/>
      <c r="CW224" s="17"/>
      <c r="CX224" s="17"/>
      <c r="CY224" s="17"/>
      <c r="CZ224" s="17"/>
      <c r="DA224" s="17"/>
      <c r="DB224" s="17"/>
      <c r="DC224" s="17"/>
      <c r="DD224" s="17"/>
      <c r="DE224" s="17"/>
      <c r="DF224" s="17"/>
      <c r="DG224" s="17"/>
      <c r="DH224" s="17"/>
      <c r="DI224" s="17"/>
      <c r="DJ224" s="17"/>
      <c r="DK224" s="17"/>
      <c r="DL224" s="17"/>
      <c r="DM224" s="17"/>
      <c r="DN224" s="17"/>
      <c r="DO224" s="17"/>
      <c r="DP224" s="17"/>
      <c r="DQ224" s="17"/>
      <c r="DR224" s="17"/>
      <c r="DS224" s="17"/>
      <c r="DT224" s="17"/>
      <c r="DU224" s="17"/>
      <c r="DV224" s="17"/>
      <c r="DW224" s="17"/>
      <c r="DX224" s="17"/>
      <c r="DY224" s="17"/>
      <c r="DZ224" s="17"/>
      <c r="EA224" s="17"/>
      <c r="EB224" s="17"/>
      <c r="EC224" s="17"/>
      <c r="ED224" s="17"/>
      <c r="EE224" s="17"/>
      <c r="EF224" s="17"/>
      <c r="EG224" s="17"/>
      <c r="EH224" s="17"/>
    </row>
    <row r="225" spans="1:138" s="1" customFormat="1" ht="57.75" customHeight="1" x14ac:dyDescent="0.25">
      <c r="A225" s="101">
        <v>219</v>
      </c>
      <c r="B225" s="56">
        <v>59</v>
      </c>
      <c r="C225" s="135"/>
      <c r="D225" s="72" t="s">
        <v>354</v>
      </c>
      <c r="E225" s="6" t="s">
        <v>356</v>
      </c>
      <c r="F225" s="57">
        <v>10740149</v>
      </c>
      <c r="G225" s="57">
        <v>5370074.5</v>
      </c>
      <c r="H225" s="111">
        <v>50</v>
      </c>
      <c r="I225" s="57">
        <v>5370074.5</v>
      </c>
      <c r="J225" s="128">
        <v>50</v>
      </c>
      <c r="K225" s="72">
        <v>0</v>
      </c>
      <c r="L225" s="73"/>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c r="AP225" s="17"/>
      <c r="AQ225" s="17"/>
      <c r="AR225" s="17"/>
      <c r="AS225" s="17"/>
      <c r="AT225" s="17"/>
      <c r="AU225" s="17"/>
      <c r="AV225" s="17"/>
      <c r="AW225" s="17"/>
      <c r="AX225" s="17"/>
      <c r="AY225" s="17"/>
      <c r="AZ225" s="17"/>
      <c r="BA225" s="17"/>
      <c r="BB225" s="17"/>
      <c r="BC225" s="17"/>
      <c r="BD225" s="17"/>
      <c r="BE225" s="17"/>
      <c r="BF225" s="17"/>
      <c r="BG225" s="17"/>
      <c r="BH225" s="17"/>
      <c r="BI225" s="17"/>
      <c r="BJ225" s="17"/>
      <c r="BK225" s="17"/>
      <c r="BL225" s="17"/>
      <c r="BM225" s="17"/>
      <c r="BN225" s="17"/>
      <c r="BO225" s="17"/>
      <c r="BP225" s="17"/>
      <c r="BQ225" s="17"/>
      <c r="BR225" s="17"/>
      <c r="BS225" s="17"/>
      <c r="BT225" s="17"/>
      <c r="BU225" s="17"/>
      <c r="BV225" s="17"/>
      <c r="BW225" s="17"/>
      <c r="BX225" s="17"/>
      <c r="BY225" s="17"/>
      <c r="BZ225" s="17"/>
      <c r="CA225" s="17"/>
      <c r="CB225" s="17"/>
      <c r="CC225" s="17"/>
      <c r="CD225" s="17"/>
      <c r="CE225" s="17"/>
      <c r="CF225" s="17"/>
      <c r="CG225" s="17"/>
      <c r="CH225" s="17"/>
      <c r="CI225" s="17"/>
      <c r="CJ225" s="17"/>
      <c r="CK225" s="17"/>
      <c r="CL225" s="17"/>
      <c r="CM225" s="17"/>
      <c r="CN225" s="17"/>
      <c r="CO225" s="17"/>
      <c r="CP225" s="17"/>
      <c r="CQ225" s="17"/>
      <c r="CR225" s="17"/>
      <c r="CS225" s="17"/>
      <c r="CT225" s="17"/>
      <c r="CU225" s="17"/>
      <c r="CV225" s="17"/>
      <c r="CW225" s="17"/>
      <c r="CX225" s="17"/>
      <c r="CY225" s="17"/>
      <c r="CZ225" s="17"/>
      <c r="DA225" s="17"/>
      <c r="DB225" s="17"/>
      <c r="DC225" s="17"/>
      <c r="DD225" s="17"/>
      <c r="DE225" s="17"/>
      <c r="DF225" s="17"/>
      <c r="DG225" s="17"/>
      <c r="DH225" s="17"/>
      <c r="DI225" s="17"/>
      <c r="DJ225" s="17"/>
      <c r="DK225" s="17"/>
      <c r="DL225" s="17"/>
      <c r="DM225" s="17"/>
      <c r="DN225" s="17"/>
      <c r="DO225" s="17"/>
      <c r="DP225" s="17"/>
      <c r="DQ225" s="17"/>
      <c r="DR225" s="17"/>
      <c r="DS225" s="17"/>
      <c r="DT225" s="17"/>
      <c r="DU225" s="17"/>
      <c r="DV225" s="17"/>
      <c r="DW225" s="17"/>
      <c r="DX225" s="17"/>
      <c r="DY225" s="17"/>
      <c r="DZ225" s="17"/>
      <c r="EA225" s="17"/>
      <c r="EB225" s="17"/>
      <c r="EC225" s="17"/>
      <c r="ED225" s="17"/>
      <c r="EE225" s="17"/>
      <c r="EF225" s="17"/>
      <c r="EG225" s="17"/>
      <c r="EH225" s="17"/>
    </row>
    <row r="226" spans="1:138" s="34" customFormat="1" ht="57.75" customHeight="1" x14ac:dyDescent="0.25">
      <c r="A226" s="101">
        <v>220</v>
      </c>
      <c r="B226" s="56">
        <v>60</v>
      </c>
      <c r="C226" s="135"/>
      <c r="D226" s="72" t="s">
        <v>343</v>
      </c>
      <c r="E226" s="6" t="s">
        <v>1043</v>
      </c>
      <c r="F226" s="57">
        <v>35053380</v>
      </c>
      <c r="G226" s="57">
        <v>19279359</v>
      </c>
      <c r="H226" s="111">
        <v>55</v>
      </c>
      <c r="I226" s="57">
        <v>15774021</v>
      </c>
      <c r="J226" s="111">
        <v>45</v>
      </c>
      <c r="K226" s="57">
        <v>0</v>
      </c>
      <c r="L226" s="5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c r="BG226" s="18"/>
      <c r="BH226" s="18"/>
      <c r="BI226" s="18"/>
      <c r="BJ226" s="18"/>
      <c r="BK226" s="18"/>
      <c r="BL226" s="18"/>
      <c r="BM226" s="18"/>
      <c r="BN226" s="18"/>
      <c r="BO226" s="18"/>
      <c r="BP226" s="18"/>
      <c r="BQ226" s="18"/>
      <c r="BR226" s="18"/>
      <c r="BS226" s="18"/>
      <c r="BT226" s="18"/>
      <c r="BU226" s="18"/>
      <c r="BV226" s="18"/>
      <c r="BW226" s="18"/>
      <c r="BX226" s="18"/>
      <c r="BY226" s="18"/>
      <c r="BZ226" s="18"/>
      <c r="CA226" s="18"/>
      <c r="CB226" s="18"/>
      <c r="CC226" s="18"/>
      <c r="CD226" s="18"/>
      <c r="CE226" s="18"/>
      <c r="CF226" s="18"/>
      <c r="CG226" s="18"/>
      <c r="CH226" s="18"/>
      <c r="CI226" s="18"/>
      <c r="CJ226" s="18"/>
      <c r="CK226" s="18"/>
      <c r="CL226" s="18"/>
      <c r="CM226" s="18"/>
      <c r="CN226" s="18"/>
      <c r="CO226" s="18"/>
      <c r="CP226" s="18"/>
      <c r="CQ226" s="18"/>
      <c r="CR226" s="18"/>
      <c r="CS226" s="18"/>
      <c r="CT226" s="18"/>
      <c r="CU226" s="18"/>
      <c r="CV226" s="18"/>
      <c r="CW226" s="18"/>
      <c r="CX226" s="18"/>
      <c r="CY226" s="18"/>
      <c r="CZ226" s="18"/>
      <c r="DA226" s="18"/>
      <c r="DB226" s="18"/>
      <c r="DC226" s="18"/>
      <c r="DD226" s="18"/>
      <c r="DE226" s="18"/>
      <c r="DF226" s="18"/>
      <c r="DG226" s="18"/>
      <c r="DH226" s="18"/>
      <c r="DI226" s="18"/>
      <c r="DJ226" s="18"/>
      <c r="DK226" s="18"/>
      <c r="DL226" s="18"/>
      <c r="DM226" s="18"/>
      <c r="DN226" s="18"/>
      <c r="DO226" s="18"/>
      <c r="DP226" s="18"/>
      <c r="DQ226" s="18"/>
      <c r="DR226" s="18"/>
      <c r="DS226" s="18"/>
      <c r="DT226" s="18"/>
      <c r="DU226" s="18"/>
      <c r="DV226" s="18"/>
      <c r="DW226" s="18"/>
      <c r="DX226" s="18"/>
      <c r="DY226" s="18"/>
      <c r="DZ226" s="18"/>
      <c r="EA226" s="18"/>
      <c r="EB226" s="18"/>
      <c r="EC226" s="18"/>
      <c r="ED226" s="18"/>
      <c r="EE226" s="18"/>
      <c r="EF226" s="18"/>
      <c r="EG226" s="18"/>
      <c r="EH226" s="18"/>
    </row>
    <row r="227" spans="1:138" s="19" customFormat="1" ht="13.5" x14ac:dyDescent="0.2">
      <c r="A227" s="136" t="s">
        <v>357</v>
      </c>
      <c r="B227" s="137"/>
      <c r="C227" s="137"/>
      <c r="D227" s="137"/>
      <c r="E227" s="137"/>
      <c r="F227" s="84">
        <f>SUM(F167:F226)</f>
        <v>2861578595</v>
      </c>
      <c r="G227" s="84">
        <f t="shared" ref="G227:K227" si="47">SUM(G167:G226)</f>
        <v>1746746755.6999998</v>
      </c>
      <c r="H227" s="116">
        <f t="shared" si="47"/>
        <v>3560.0000316042442</v>
      </c>
      <c r="I227" s="84">
        <f t="shared" si="47"/>
        <v>1114831839.3000002</v>
      </c>
      <c r="J227" s="116">
        <f t="shared" si="47"/>
        <v>2439.9999683957558</v>
      </c>
      <c r="K227" s="84">
        <f t="shared" si="47"/>
        <v>0</v>
      </c>
      <c r="L227" s="83"/>
      <c r="M227" s="50"/>
      <c r="N227" s="50"/>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0"/>
      <c r="AL227" s="50"/>
      <c r="AM227" s="50"/>
      <c r="AN227" s="50"/>
      <c r="AO227" s="50"/>
      <c r="AP227" s="50"/>
      <c r="AQ227" s="50"/>
      <c r="AR227" s="50"/>
      <c r="AS227" s="50"/>
      <c r="AT227" s="50"/>
      <c r="AU227" s="50"/>
      <c r="AV227" s="50"/>
      <c r="AW227" s="50"/>
      <c r="AX227" s="50"/>
      <c r="AY227" s="50"/>
      <c r="AZ227" s="50"/>
      <c r="BA227" s="50"/>
      <c r="BB227" s="50"/>
      <c r="BC227" s="50"/>
      <c r="BD227" s="50"/>
      <c r="BE227" s="50"/>
      <c r="BF227" s="50"/>
      <c r="BG227" s="50"/>
      <c r="BH227" s="50"/>
      <c r="BI227" s="50"/>
      <c r="BJ227" s="50"/>
      <c r="BK227" s="50"/>
      <c r="BL227" s="50"/>
      <c r="BM227" s="50"/>
      <c r="BN227" s="50"/>
      <c r="BO227" s="50"/>
      <c r="BP227" s="50"/>
      <c r="BQ227" s="50"/>
      <c r="BR227" s="50"/>
      <c r="BS227" s="50"/>
      <c r="BT227" s="50"/>
      <c r="BU227" s="50"/>
      <c r="BV227" s="50"/>
      <c r="BW227" s="50"/>
      <c r="BX227" s="50"/>
      <c r="BY227" s="50"/>
      <c r="BZ227" s="50"/>
      <c r="CA227" s="50"/>
      <c r="CB227" s="50"/>
      <c r="CC227" s="50"/>
      <c r="CD227" s="50"/>
      <c r="CE227" s="50"/>
      <c r="CF227" s="50"/>
      <c r="CG227" s="50"/>
      <c r="CH227" s="50"/>
      <c r="CI227" s="50"/>
      <c r="CJ227" s="50"/>
      <c r="CK227" s="50"/>
    </row>
    <row r="228" spans="1:138" s="7" customFormat="1" ht="51.75" customHeight="1" x14ac:dyDescent="0.2">
      <c r="A228" s="101">
        <v>221</v>
      </c>
      <c r="B228" s="56">
        <v>1</v>
      </c>
      <c r="C228" s="135" t="s">
        <v>358</v>
      </c>
      <c r="D228" s="6" t="s">
        <v>359</v>
      </c>
      <c r="E228" s="6" t="s">
        <v>360</v>
      </c>
      <c r="F228" s="6">
        <v>31434771</v>
      </c>
      <c r="G228" s="6">
        <v>11002170</v>
      </c>
      <c r="H228" s="110">
        <v>35.000000477178602</v>
      </c>
      <c r="I228" s="6">
        <v>20432601</v>
      </c>
      <c r="J228" s="110">
        <v>64.999999522821398</v>
      </c>
      <c r="K228" s="6"/>
      <c r="L228" s="53"/>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c r="BS228" s="46"/>
      <c r="BT228" s="46"/>
      <c r="BU228" s="46"/>
      <c r="BV228" s="46"/>
      <c r="BW228" s="46"/>
      <c r="BX228" s="46"/>
      <c r="BY228" s="46"/>
      <c r="BZ228" s="46"/>
      <c r="CA228" s="46"/>
      <c r="CB228" s="46"/>
      <c r="CC228" s="46"/>
      <c r="CD228" s="46"/>
      <c r="CE228" s="46"/>
      <c r="CF228" s="46"/>
      <c r="CG228" s="46"/>
      <c r="CH228" s="46"/>
      <c r="CI228" s="46"/>
      <c r="CJ228" s="46"/>
      <c r="CK228" s="46"/>
    </row>
    <row r="229" spans="1:138" s="7" customFormat="1" ht="51.75" customHeight="1" x14ac:dyDescent="0.2">
      <c r="A229" s="101">
        <v>222</v>
      </c>
      <c r="B229" s="56">
        <v>2</v>
      </c>
      <c r="C229" s="135"/>
      <c r="D229" s="6" t="s">
        <v>361</v>
      </c>
      <c r="E229" s="6" t="s">
        <v>362</v>
      </c>
      <c r="F229" s="6">
        <v>14274870</v>
      </c>
      <c r="G229" s="6">
        <v>4996205</v>
      </c>
      <c r="H229" s="110">
        <v>35.000003502658863</v>
      </c>
      <c r="I229" s="6">
        <f>F229*J229/100</f>
        <v>6423691</v>
      </c>
      <c r="J229" s="110">
        <v>44.999996497341129</v>
      </c>
      <c r="K229" s="6">
        <v>2854974</v>
      </c>
      <c r="L229" s="66">
        <v>20</v>
      </c>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c r="BC229" s="46"/>
      <c r="BD229" s="46"/>
      <c r="BE229" s="46"/>
      <c r="BF229" s="46"/>
      <c r="BG229" s="46"/>
      <c r="BH229" s="46"/>
      <c r="BI229" s="46"/>
      <c r="BJ229" s="46"/>
      <c r="BK229" s="46"/>
      <c r="BL229" s="46"/>
      <c r="BM229" s="46"/>
      <c r="BN229" s="46"/>
      <c r="BO229" s="46"/>
      <c r="BP229" s="46"/>
      <c r="BQ229" s="46"/>
      <c r="BR229" s="46"/>
      <c r="BS229" s="46"/>
      <c r="BT229" s="46"/>
      <c r="BU229" s="46"/>
      <c r="BV229" s="46"/>
      <c r="BW229" s="46"/>
      <c r="BX229" s="46"/>
      <c r="BY229" s="46"/>
      <c r="BZ229" s="46"/>
      <c r="CA229" s="46"/>
      <c r="CB229" s="46"/>
      <c r="CC229" s="46"/>
      <c r="CD229" s="46"/>
      <c r="CE229" s="46"/>
      <c r="CF229" s="46"/>
      <c r="CG229" s="46"/>
      <c r="CH229" s="46"/>
      <c r="CI229" s="46"/>
      <c r="CJ229" s="46"/>
      <c r="CK229" s="46"/>
    </row>
    <row r="230" spans="1:138" s="7" customFormat="1" ht="51.75" customHeight="1" x14ac:dyDescent="0.2">
      <c r="A230" s="101">
        <v>223</v>
      </c>
      <c r="B230" s="56">
        <v>3</v>
      </c>
      <c r="C230" s="135"/>
      <c r="D230" s="6" t="s">
        <v>363</v>
      </c>
      <c r="E230" s="6" t="s">
        <v>364</v>
      </c>
      <c r="F230" s="6">
        <v>46739130</v>
      </c>
      <c r="G230" s="6">
        <v>6706522</v>
      </c>
      <c r="H230" s="117">
        <v>14.348837900919422</v>
      </c>
      <c r="I230" s="6">
        <v>21032608</v>
      </c>
      <c r="J230" s="110">
        <v>44.99999893023255</v>
      </c>
      <c r="K230" s="6">
        <v>19000000</v>
      </c>
      <c r="L230" s="53">
        <v>40.651163168848029</v>
      </c>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c r="BC230" s="46"/>
      <c r="BD230" s="46"/>
      <c r="BE230" s="46"/>
      <c r="BF230" s="46"/>
      <c r="BG230" s="46"/>
      <c r="BH230" s="46"/>
      <c r="BI230" s="46"/>
      <c r="BJ230" s="46"/>
      <c r="BK230" s="46"/>
      <c r="BL230" s="46"/>
      <c r="BM230" s="46"/>
      <c r="BN230" s="46"/>
      <c r="BO230" s="46"/>
      <c r="BP230" s="46"/>
      <c r="BQ230" s="46"/>
      <c r="BR230" s="46"/>
      <c r="BS230" s="46"/>
      <c r="BT230" s="46"/>
      <c r="BU230" s="46"/>
      <c r="BV230" s="46"/>
      <c r="BW230" s="46"/>
      <c r="BX230" s="46"/>
      <c r="BY230" s="46"/>
      <c r="BZ230" s="46"/>
      <c r="CA230" s="46"/>
      <c r="CB230" s="46"/>
      <c r="CC230" s="46"/>
      <c r="CD230" s="46"/>
      <c r="CE230" s="46"/>
      <c r="CF230" s="46"/>
      <c r="CG230" s="46"/>
      <c r="CH230" s="46"/>
      <c r="CI230" s="46"/>
      <c r="CJ230" s="46"/>
      <c r="CK230" s="46"/>
    </row>
    <row r="231" spans="1:138" s="7" customFormat="1" ht="51.75" customHeight="1" x14ac:dyDescent="0.2">
      <c r="A231" s="101">
        <v>224</v>
      </c>
      <c r="B231" s="56">
        <v>4</v>
      </c>
      <c r="C231" s="135"/>
      <c r="D231" s="6" t="s">
        <v>363</v>
      </c>
      <c r="E231" s="6" t="s">
        <v>365</v>
      </c>
      <c r="F231" s="6">
        <v>18749840</v>
      </c>
      <c r="G231" s="6">
        <v>5000000</v>
      </c>
      <c r="H231" s="117">
        <v>26.666894224164047</v>
      </c>
      <c r="I231" s="6">
        <v>12187396</v>
      </c>
      <c r="J231" s="110">
        <v>65</v>
      </c>
      <c r="K231" s="6">
        <v>1562444</v>
      </c>
      <c r="L231" s="53">
        <v>8.3331057758359535</v>
      </c>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46"/>
      <c r="BC231" s="46"/>
      <c r="BD231" s="46"/>
      <c r="BE231" s="46"/>
      <c r="BF231" s="46"/>
      <c r="BG231" s="46"/>
      <c r="BH231" s="46"/>
      <c r="BI231" s="46"/>
      <c r="BJ231" s="46"/>
      <c r="BK231" s="46"/>
      <c r="BL231" s="46"/>
      <c r="BM231" s="46"/>
      <c r="BN231" s="46"/>
      <c r="BO231" s="46"/>
      <c r="BP231" s="46"/>
      <c r="BQ231" s="46"/>
      <c r="BR231" s="46"/>
      <c r="BS231" s="46"/>
      <c r="BT231" s="46"/>
      <c r="BU231" s="46"/>
      <c r="BV231" s="46"/>
      <c r="BW231" s="46"/>
      <c r="BX231" s="46"/>
      <c r="BY231" s="46"/>
      <c r="BZ231" s="46"/>
      <c r="CA231" s="46"/>
      <c r="CB231" s="46"/>
      <c r="CC231" s="46"/>
      <c r="CD231" s="46"/>
      <c r="CE231" s="46"/>
      <c r="CF231" s="46"/>
      <c r="CG231" s="46"/>
      <c r="CH231" s="46"/>
      <c r="CI231" s="46"/>
      <c r="CJ231" s="46"/>
      <c r="CK231" s="46"/>
    </row>
    <row r="232" spans="1:138" s="7" customFormat="1" ht="51.75" customHeight="1" x14ac:dyDescent="0.2">
      <c r="A232" s="101">
        <v>225</v>
      </c>
      <c r="B232" s="56">
        <v>5</v>
      </c>
      <c r="C232" s="135"/>
      <c r="D232" s="6" t="s">
        <v>363</v>
      </c>
      <c r="E232" s="6" t="s">
        <v>366</v>
      </c>
      <c r="F232" s="6">
        <v>95636870</v>
      </c>
      <c r="G232" s="6">
        <v>31472905</v>
      </c>
      <c r="H232" s="117">
        <v>32.908756842418619</v>
      </c>
      <c r="I232" s="6">
        <v>62163965</v>
      </c>
      <c r="J232" s="110">
        <v>64.999999477189078</v>
      </c>
      <c r="K232" s="6">
        <v>2000000</v>
      </c>
      <c r="L232" s="53">
        <v>2.0912436803923007</v>
      </c>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c r="BC232" s="46"/>
      <c r="BD232" s="46"/>
      <c r="BE232" s="46"/>
      <c r="BF232" s="46"/>
      <c r="BG232" s="46"/>
      <c r="BH232" s="46"/>
      <c r="BI232" s="46"/>
      <c r="BJ232" s="46"/>
      <c r="BK232" s="46"/>
      <c r="BL232" s="46"/>
      <c r="BM232" s="46"/>
      <c r="BN232" s="46"/>
      <c r="BO232" s="46"/>
      <c r="BP232" s="46"/>
      <c r="BQ232" s="46"/>
      <c r="BR232" s="46"/>
      <c r="BS232" s="46"/>
      <c r="BT232" s="46"/>
      <c r="BU232" s="46"/>
      <c r="BV232" s="46"/>
      <c r="BW232" s="46"/>
      <c r="BX232" s="46"/>
      <c r="BY232" s="46"/>
      <c r="BZ232" s="46"/>
      <c r="CA232" s="46"/>
      <c r="CB232" s="46"/>
      <c r="CC232" s="46"/>
      <c r="CD232" s="46"/>
      <c r="CE232" s="46"/>
      <c r="CF232" s="46"/>
      <c r="CG232" s="46"/>
      <c r="CH232" s="46"/>
      <c r="CI232" s="46"/>
      <c r="CJ232" s="46"/>
      <c r="CK232" s="46"/>
    </row>
    <row r="233" spans="1:138" s="7" customFormat="1" ht="51.75" customHeight="1" x14ac:dyDescent="0.2">
      <c r="A233" s="101">
        <v>226</v>
      </c>
      <c r="B233" s="56">
        <v>6</v>
      </c>
      <c r="C233" s="135"/>
      <c r="D233" s="6" t="s">
        <v>363</v>
      </c>
      <c r="E233" s="6" t="s">
        <v>1045</v>
      </c>
      <c r="F233" s="6">
        <v>47619460</v>
      </c>
      <c r="G233" s="6">
        <v>12000000</v>
      </c>
      <c r="H233" s="117">
        <v>25.199781769889874</v>
      </c>
      <c r="I233" s="6">
        <v>33333622</v>
      </c>
      <c r="J233" s="110">
        <v>69.999999999999986</v>
      </c>
      <c r="K233" s="6">
        <v>2285838</v>
      </c>
      <c r="L233" s="53">
        <v>4.8002182301101275</v>
      </c>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46"/>
      <c r="BB233" s="46"/>
      <c r="BC233" s="46"/>
      <c r="BD233" s="46"/>
      <c r="BE233" s="46"/>
      <c r="BF233" s="46"/>
      <c r="BG233" s="46"/>
      <c r="BH233" s="46"/>
      <c r="BI233" s="46"/>
      <c r="BJ233" s="46"/>
      <c r="BK233" s="46"/>
      <c r="BL233" s="46"/>
      <c r="BM233" s="46"/>
      <c r="BN233" s="46"/>
      <c r="BO233" s="46"/>
      <c r="BP233" s="46"/>
      <c r="BQ233" s="46"/>
      <c r="BR233" s="46"/>
      <c r="BS233" s="46"/>
      <c r="BT233" s="46"/>
      <c r="BU233" s="46"/>
      <c r="BV233" s="46"/>
      <c r="BW233" s="46"/>
      <c r="BX233" s="46"/>
      <c r="BY233" s="46"/>
      <c r="BZ233" s="46"/>
      <c r="CA233" s="46"/>
      <c r="CB233" s="46"/>
      <c r="CC233" s="46"/>
      <c r="CD233" s="46"/>
      <c r="CE233" s="46"/>
      <c r="CF233" s="46"/>
      <c r="CG233" s="46"/>
      <c r="CH233" s="46"/>
      <c r="CI233" s="46"/>
      <c r="CJ233" s="46"/>
      <c r="CK233" s="46"/>
    </row>
    <row r="234" spans="1:138" s="7" customFormat="1" ht="51.75" customHeight="1" x14ac:dyDescent="0.2">
      <c r="A234" s="101">
        <v>227</v>
      </c>
      <c r="B234" s="56">
        <v>7</v>
      </c>
      <c r="C234" s="135"/>
      <c r="D234" s="6" t="s">
        <v>5</v>
      </c>
      <c r="E234" s="6" t="s">
        <v>1044</v>
      </c>
      <c r="F234" s="6">
        <v>17067630</v>
      </c>
      <c r="G234" s="6">
        <v>6827052</v>
      </c>
      <c r="H234" s="110">
        <v>40</v>
      </c>
      <c r="I234" s="6">
        <v>10240578</v>
      </c>
      <c r="J234" s="110">
        <v>60</v>
      </c>
      <c r="K234" s="6"/>
      <c r="L234" s="53"/>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46"/>
      <c r="BB234" s="46"/>
      <c r="BC234" s="46"/>
      <c r="BD234" s="46"/>
      <c r="BE234" s="46"/>
      <c r="BF234" s="46"/>
      <c r="BG234" s="46"/>
      <c r="BH234" s="46"/>
      <c r="BI234" s="46"/>
      <c r="BJ234" s="46"/>
      <c r="BK234" s="46"/>
      <c r="BL234" s="46"/>
      <c r="BM234" s="46"/>
      <c r="BN234" s="46"/>
      <c r="BO234" s="46"/>
      <c r="BP234" s="46"/>
      <c r="BQ234" s="46"/>
      <c r="BR234" s="46"/>
      <c r="BS234" s="46"/>
      <c r="BT234" s="46"/>
      <c r="BU234" s="46"/>
      <c r="BV234" s="46"/>
      <c r="BW234" s="46"/>
      <c r="BX234" s="46"/>
      <c r="BY234" s="46"/>
      <c r="BZ234" s="46"/>
      <c r="CA234" s="46"/>
      <c r="CB234" s="46"/>
      <c r="CC234" s="46"/>
      <c r="CD234" s="46"/>
      <c r="CE234" s="46"/>
      <c r="CF234" s="46"/>
      <c r="CG234" s="46"/>
      <c r="CH234" s="46"/>
      <c r="CI234" s="46"/>
      <c r="CJ234" s="46"/>
      <c r="CK234" s="46"/>
    </row>
    <row r="235" spans="1:138" s="7" customFormat="1" ht="51.75" customHeight="1" x14ac:dyDescent="0.2">
      <c r="A235" s="101">
        <v>228</v>
      </c>
      <c r="B235" s="56">
        <v>8</v>
      </c>
      <c r="C235" s="135"/>
      <c r="D235" s="6" t="s">
        <v>367</v>
      </c>
      <c r="E235" s="6" t="s">
        <v>368</v>
      </c>
      <c r="F235" s="6">
        <v>75509900</v>
      </c>
      <c r="G235" s="6">
        <v>41530400</v>
      </c>
      <c r="H235" s="110">
        <v>54.999940405165418</v>
      </c>
      <c r="I235" s="6">
        <v>33979500</v>
      </c>
      <c r="J235" s="110">
        <v>45.000059594834582</v>
      </c>
      <c r="K235" s="6"/>
      <c r="L235" s="53"/>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c r="AY235" s="46"/>
      <c r="AZ235" s="46"/>
      <c r="BA235" s="46"/>
      <c r="BB235" s="46"/>
      <c r="BC235" s="46"/>
      <c r="BD235" s="46"/>
      <c r="BE235" s="46"/>
      <c r="BF235" s="46"/>
      <c r="BG235" s="46"/>
      <c r="BH235" s="46"/>
      <c r="BI235" s="46"/>
      <c r="BJ235" s="46"/>
      <c r="BK235" s="46"/>
      <c r="BL235" s="46"/>
      <c r="BM235" s="46"/>
      <c r="BN235" s="46"/>
      <c r="BO235" s="46"/>
      <c r="BP235" s="46"/>
      <c r="BQ235" s="46"/>
      <c r="BR235" s="46"/>
      <c r="BS235" s="46"/>
      <c r="BT235" s="46"/>
      <c r="BU235" s="46"/>
      <c r="BV235" s="46"/>
      <c r="BW235" s="46"/>
      <c r="BX235" s="46"/>
      <c r="BY235" s="46"/>
      <c r="BZ235" s="46"/>
      <c r="CA235" s="46"/>
      <c r="CB235" s="46"/>
      <c r="CC235" s="46"/>
      <c r="CD235" s="46"/>
      <c r="CE235" s="46"/>
      <c r="CF235" s="46"/>
      <c r="CG235" s="46"/>
      <c r="CH235" s="46"/>
      <c r="CI235" s="46"/>
      <c r="CJ235" s="46"/>
      <c r="CK235" s="46"/>
    </row>
    <row r="236" spans="1:138" s="7" customFormat="1" ht="51.75" customHeight="1" x14ac:dyDescent="0.2">
      <c r="A236" s="101">
        <v>229</v>
      </c>
      <c r="B236" s="56">
        <v>9</v>
      </c>
      <c r="C236" s="135"/>
      <c r="D236" s="6" t="s">
        <v>369</v>
      </c>
      <c r="E236" s="6" t="s">
        <v>370</v>
      </c>
      <c r="F236" s="6">
        <v>24413740</v>
      </c>
      <c r="G236" s="6">
        <v>14648244</v>
      </c>
      <c r="H236" s="110">
        <v>60</v>
      </c>
      <c r="I236" s="6">
        <v>9765496</v>
      </c>
      <c r="J236" s="110">
        <v>40</v>
      </c>
      <c r="K236" s="6"/>
      <c r="L236" s="53"/>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c r="BC236" s="46"/>
      <c r="BD236" s="46"/>
      <c r="BE236" s="46"/>
      <c r="BF236" s="46"/>
      <c r="BG236" s="46"/>
      <c r="BH236" s="46"/>
      <c r="BI236" s="46"/>
      <c r="BJ236" s="46"/>
      <c r="BK236" s="46"/>
      <c r="BL236" s="46"/>
      <c r="BM236" s="46"/>
      <c r="BN236" s="46"/>
      <c r="BO236" s="46"/>
      <c r="BP236" s="46"/>
      <c r="BQ236" s="46"/>
      <c r="BR236" s="46"/>
      <c r="BS236" s="46"/>
      <c r="BT236" s="46"/>
      <c r="BU236" s="46"/>
      <c r="BV236" s="46"/>
      <c r="BW236" s="46"/>
      <c r="BX236" s="46"/>
      <c r="BY236" s="46"/>
      <c r="BZ236" s="46"/>
      <c r="CA236" s="46"/>
      <c r="CB236" s="46"/>
      <c r="CC236" s="46"/>
      <c r="CD236" s="46"/>
      <c r="CE236" s="46"/>
      <c r="CF236" s="46"/>
      <c r="CG236" s="46"/>
      <c r="CH236" s="46"/>
      <c r="CI236" s="46"/>
      <c r="CJ236" s="46"/>
      <c r="CK236" s="46"/>
    </row>
    <row r="237" spans="1:138" s="7" customFormat="1" ht="51.75" customHeight="1" x14ac:dyDescent="0.2">
      <c r="A237" s="101">
        <v>230</v>
      </c>
      <c r="B237" s="56">
        <v>10</v>
      </c>
      <c r="C237" s="135"/>
      <c r="D237" s="6" t="s">
        <v>371</v>
      </c>
      <c r="E237" s="6" t="s">
        <v>372</v>
      </c>
      <c r="F237" s="63">
        <v>18876780</v>
      </c>
      <c r="G237" s="63">
        <v>6606880</v>
      </c>
      <c r="H237" s="118">
        <f t="shared" ref="H237:H268" si="48">G237/F237*100</f>
        <v>35.000037082595654</v>
      </c>
      <c r="I237" s="63">
        <f t="shared" ref="I237:I268" si="49">F237*J237/100</f>
        <v>12269900</v>
      </c>
      <c r="J237" s="118">
        <f>100-H237</f>
        <v>64.999962917404346</v>
      </c>
      <c r="K237" s="6"/>
      <c r="L237" s="7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c r="BB237" s="46"/>
      <c r="BC237" s="46"/>
      <c r="BD237" s="46"/>
      <c r="BE237" s="46"/>
      <c r="BF237" s="46"/>
      <c r="BG237" s="46"/>
      <c r="BH237" s="46"/>
      <c r="BI237" s="46"/>
      <c r="BJ237" s="46"/>
      <c r="BK237" s="46"/>
      <c r="BL237" s="46"/>
      <c r="BM237" s="46"/>
      <c r="BN237" s="46"/>
      <c r="BO237" s="46"/>
      <c r="BP237" s="46"/>
      <c r="BQ237" s="46"/>
      <c r="BR237" s="46"/>
      <c r="BS237" s="46"/>
      <c r="BT237" s="46"/>
      <c r="BU237" s="46"/>
      <c r="BV237" s="46"/>
      <c r="BW237" s="46"/>
      <c r="BX237" s="46"/>
      <c r="BY237" s="46"/>
      <c r="BZ237" s="46"/>
      <c r="CA237" s="46"/>
      <c r="CB237" s="46"/>
      <c r="CC237" s="46"/>
      <c r="CD237" s="46"/>
      <c r="CE237" s="46"/>
      <c r="CF237" s="46"/>
      <c r="CG237" s="46"/>
      <c r="CH237" s="46"/>
      <c r="CI237" s="46"/>
      <c r="CJ237" s="46"/>
      <c r="CK237" s="46"/>
    </row>
    <row r="238" spans="1:138" s="7" customFormat="1" ht="51.75" customHeight="1" x14ac:dyDescent="0.2">
      <c r="A238" s="101">
        <v>231</v>
      </c>
      <c r="B238" s="56">
        <v>11</v>
      </c>
      <c r="C238" s="135"/>
      <c r="D238" s="6" t="s">
        <v>371</v>
      </c>
      <c r="E238" s="6" t="s">
        <v>1046</v>
      </c>
      <c r="F238" s="63">
        <v>60707340</v>
      </c>
      <c r="G238" s="63">
        <v>33389050</v>
      </c>
      <c r="H238" s="118">
        <f t="shared" si="48"/>
        <v>55.000021414214494</v>
      </c>
      <c r="I238" s="63">
        <f t="shared" si="49"/>
        <v>27318290</v>
      </c>
      <c r="J238" s="118">
        <f>100-H238</f>
        <v>44.999978585785506</v>
      </c>
      <c r="K238" s="63"/>
      <c r="L238" s="7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c r="BB238" s="46"/>
      <c r="BC238" s="46"/>
      <c r="BD238" s="46"/>
      <c r="BE238" s="46"/>
      <c r="BF238" s="46"/>
      <c r="BG238" s="46"/>
      <c r="BH238" s="46"/>
      <c r="BI238" s="46"/>
      <c r="BJ238" s="46"/>
      <c r="BK238" s="46"/>
      <c r="BL238" s="46"/>
      <c r="BM238" s="46"/>
      <c r="BN238" s="46"/>
      <c r="BO238" s="46"/>
      <c r="BP238" s="46"/>
      <c r="BQ238" s="46"/>
      <c r="BR238" s="46"/>
      <c r="BS238" s="46"/>
      <c r="BT238" s="46"/>
      <c r="BU238" s="46"/>
      <c r="BV238" s="46"/>
      <c r="BW238" s="46"/>
      <c r="BX238" s="46"/>
      <c r="BY238" s="46"/>
      <c r="BZ238" s="46"/>
      <c r="CA238" s="46"/>
      <c r="CB238" s="46"/>
      <c r="CC238" s="46"/>
      <c r="CD238" s="46"/>
      <c r="CE238" s="46"/>
      <c r="CF238" s="46"/>
      <c r="CG238" s="46"/>
      <c r="CH238" s="46"/>
      <c r="CI238" s="46"/>
      <c r="CJ238" s="46"/>
      <c r="CK238" s="46"/>
    </row>
    <row r="239" spans="1:138" s="11" customFormat="1" ht="51.75" customHeight="1" x14ac:dyDescent="0.25">
      <c r="A239" s="101">
        <v>232</v>
      </c>
      <c r="B239" s="56">
        <v>12</v>
      </c>
      <c r="C239" s="135"/>
      <c r="D239" s="59" t="s">
        <v>373</v>
      </c>
      <c r="E239" s="6" t="s">
        <v>374</v>
      </c>
      <c r="F239" s="59">
        <v>45727950</v>
      </c>
      <c r="G239" s="59">
        <v>13718385</v>
      </c>
      <c r="H239" s="114">
        <f t="shared" si="48"/>
        <v>30</v>
      </c>
      <c r="I239" s="59">
        <f t="shared" si="49"/>
        <v>32009565</v>
      </c>
      <c r="J239" s="115">
        <f>100-H239-L239</f>
        <v>70</v>
      </c>
      <c r="K239" s="59"/>
      <c r="L239" s="78"/>
      <c r="M239" s="49"/>
      <c r="N239" s="49"/>
      <c r="O239" s="49"/>
      <c r="P239" s="49"/>
      <c r="Q239" s="49"/>
      <c r="R239" s="49"/>
      <c r="S239" s="49"/>
      <c r="T239" s="49"/>
      <c r="U239" s="49"/>
      <c r="V239" s="49"/>
      <c r="W239" s="49"/>
      <c r="X239" s="49"/>
      <c r="Y239" s="49"/>
      <c r="Z239" s="49"/>
      <c r="AA239" s="49"/>
      <c r="AB239" s="49"/>
      <c r="AC239" s="49"/>
      <c r="AD239" s="49"/>
      <c r="AE239" s="49"/>
      <c r="AF239" s="49"/>
      <c r="AG239" s="49"/>
      <c r="AH239" s="49"/>
      <c r="AI239" s="49"/>
      <c r="AJ239" s="49"/>
      <c r="AK239" s="49"/>
      <c r="AL239" s="49"/>
      <c r="AM239" s="49"/>
      <c r="AN239" s="49"/>
      <c r="AO239" s="49"/>
      <c r="AP239" s="49"/>
      <c r="AQ239" s="49"/>
      <c r="AR239" s="49"/>
      <c r="AS239" s="49"/>
      <c r="AT239" s="49"/>
      <c r="AU239" s="49"/>
      <c r="AV239" s="49"/>
      <c r="AW239" s="49"/>
      <c r="AX239" s="49"/>
      <c r="AY239" s="49"/>
      <c r="AZ239" s="49"/>
      <c r="BA239" s="49"/>
      <c r="BB239" s="49"/>
      <c r="BC239" s="49"/>
      <c r="BD239" s="49"/>
      <c r="BE239" s="49"/>
      <c r="BF239" s="49"/>
      <c r="BG239" s="49"/>
      <c r="BH239" s="49"/>
      <c r="BI239" s="49"/>
      <c r="BJ239" s="49"/>
      <c r="BK239" s="49"/>
      <c r="BL239" s="49"/>
      <c r="BM239" s="49"/>
      <c r="BN239" s="49"/>
      <c r="BO239" s="49"/>
      <c r="BP239" s="49"/>
      <c r="BQ239" s="49"/>
      <c r="BR239" s="49"/>
      <c r="BS239" s="49"/>
      <c r="BT239" s="49"/>
      <c r="BU239" s="49"/>
      <c r="BV239" s="49"/>
      <c r="BW239" s="49"/>
      <c r="BX239" s="49"/>
      <c r="BY239" s="49"/>
      <c r="BZ239" s="49"/>
      <c r="CA239" s="49"/>
      <c r="CB239" s="49"/>
      <c r="CC239" s="49"/>
      <c r="CD239" s="49"/>
      <c r="CE239" s="49"/>
      <c r="CF239" s="49"/>
      <c r="CG239" s="49"/>
      <c r="CH239" s="49"/>
      <c r="CI239" s="49"/>
      <c r="CJ239" s="49"/>
      <c r="CK239" s="49"/>
    </row>
    <row r="240" spans="1:138" s="11" customFormat="1" ht="51.75" customHeight="1" x14ac:dyDescent="0.25">
      <c r="A240" s="101">
        <v>233</v>
      </c>
      <c r="B240" s="56">
        <v>13</v>
      </c>
      <c r="C240" s="135"/>
      <c r="D240" s="59" t="s">
        <v>375</v>
      </c>
      <c r="E240" s="6" t="s">
        <v>376</v>
      </c>
      <c r="F240" s="59">
        <v>130004130</v>
      </c>
      <c r="G240" s="59">
        <v>39001239</v>
      </c>
      <c r="H240" s="114">
        <f t="shared" si="48"/>
        <v>30</v>
      </c>
      <c r="I240" s="59">
        <f t="shared" si="49"/>
        <v>91002891</v>
      </c>
      <c r="J240" s="115">
        <f t="shared" ref="J240:J246" si="50">100-H240</f>
        <v>70</v>
      </c>
      <c r="K240" s="59"/>
      <c r="L240" s="78"/>
      <c r="M240" s="49"/>
      <c r="N240" s="49"/>
      <c r="O240" s="49"/>
      <c r="P240" s="49"/>
      <c r="Q240" s="49"/>
      <c r="R240" s="49"/>
      <c r="S240" s="49"/>
      <c r="T240" s="49"/>
      <c r="U240" s="49"/>
      <c r="V240" s="49"/>
      <c r="W240" s="49"/>
      <c r="X240" s="49"/>
      <c r="Y240" s="49"/>
      <c r="Z240" s="49"/>
      <c r="AA240" s="49"/>
      <c r="AB240" s="49"/>
      <c r="AC240" s="49"/>
      <c r="AD240" s="49"/>
      <c r="AE240" s="49"/>
      <c r="AF240" s="49"/>
      <c r="AG240" s="49"/>
      <c r="AH240" s="49"/>
      <c r="AI240" s="49"/>
      <c r="AJ240" s="49"/>
      <c r="AK240" s="49"/>
      <c r="AL240" s="49"/>
      <c r="AM240" s="49"/>
      <c r="AN240" s="49"/>
      <c r="AO240" s="49"/>
      <c r="AP240" s="49"/>
      <c r="AQ240" s="49"/>
      <c r="AR240" s="49"/>
      <c r="AS240" s="49"/>
      <c r="AT240" s="49"/>
      <c r="AU240" s="49"/>
      <c r="AV240" s="49"/>
      <c r="AW240" s="49"/>
      <c r="AX240" s="49"/>
      <c r="AY240" s="49"/>
      <c r="AZ240" s="49"/>
      <c r="BA240" s="49"/>
      <c r="BB240" s="49"/>
      <c r="BC240" s="49"/>
      <c r="BD240" s="49"/>
      <c r="BE240" s="49"/>
      <c r="BF240" s="49"/>
      <c r="BG240" s="49"/>
      <c r="BH240" s="49"/>
      <c r="BI240" s="49"/>
      <c r="BJ240" s="49"/>
      <c r="BK240" s="49"/>
      <c r="BL240" s="49"/>
      <c r="BM240" s="49"/>
      <c r="BN240" s="49"/>
      <c r="BO240" s="49"/>
      <c r="BP240" s="49"/>
      <c r="BQ240" s="49"/>
      <c r="BR240" s="49"/>
      <c r="BS240" s="49"/>
      <c r="BT240" s="49"/>
      <c r="BU240" s="49"/>
      <c r="BV240" s="49"/>
      <c r="BW240" s="49"/>
      <c r="BX240" s="49"/>
      <c r="BY240" s="49"/>
      <c r="BZ240" s="49"/>
      <c r="CA240" s="49"/>
      <c r="CB240" s="49"/>
      <c r="CC240" s="49"/>
      <c r="CD240" s="49"/>
      <c r="CE240" s="49"/>
      <c r="CF240" s="49"/>
      <c r="CG240" s="49"/>
      <c r="CH240" s="49"/>
      <c r="CI240" s="49"/>
      <c r="CJ240" s="49"/>
      <c r="CK240" s="49"/>
    </row>
    <row r="241" spans="1:89" s="11" customFormat="1" ht="51.75" customHeight="1" x14ac:dyDescent="0.25">
      <c r="A241" s="101">
        <v>234</v>
      </c>
      <c r="B241" s="56">
        <v>14</v>
      </c>
      <c r="C241" s="135"/>
      <c r="D241" s="59" t="s">
        <v>375</v>
      </c>
      <c r="E241" s="6" t="s">
        <v>377</v>
      </c>
      <c r="F241" s="59">
        <v>12300000</v>
      </c>
      <c r="G241" s="59">
        <v>5535000</v>
      </c>
      <c r="H241" s="114">
        <f t="shared" si="48"/>
        <v>45</v>
      </c>
      <c r="I241" s="59">
        <f t="shared" si="49"/>
        <v>6765000</v>
      </c>
      <c r="J241" s="114">
        <f t="shared" si="50"/>
        <v>55</v>
      </c>
      <c r="K241" s="59"/>
      <c r="L241" s="61"/>
      <c r="M241" s="49"/>
      <c r="N241" s="49"/>
      <c r="O241" s="49"/>
      <c r="P241" s="49"/>
      <c r="Q241" s="49"/>
      <c r="R241" s="49"/>
      <c r="S241" s="49"/>
      <c r="T241" s="49"/>
      <c r="U241" s="49"/>
      <c r="V241" s="49"/>
      <c r="W241" s="49"/>
      <c r="X241" s="49"/>
      <c r="Y241" s="49"/>
      <c r="Z241" s="49"/>
      <c r="AA241" s="49"/>
      <c r="AB241" s="49"/>
      <c r="AC241" s="49"/>
      <c r="AD241" s="49"/>
      <c r="AE241" s="49"/>
      <c r="AF241" s="49"/>
      <c r="AG241" s="49"/>
      <c r="AH241" s="49"/>
      <c r="AI241" s="49"/>
      <c r="AJ241" s="49"/>
      <c r="AK241" s="49"/>
      <c r="AL241" s="49"/>
      <c r="AM241" s="49"/>
      <c r="AN241" s="49"/>
      <c r="AO241" s="49"/>
      <c r="AP241" s="49"/>
      <c r="AQ241" s="49"/>
      <c r="AR241" s="49"/>
      <c r="AS241" s="49"/>
      <c r="AT241" s="49"/>
      <c r="AU241" s="49"/>
      <c r="AV241" s="49"/>
      <c r="AW241" s="49"/>
      <c r="AX241" s="49"/>
      <c r="AY241" s="49"/>
      <c r="AZ241" s="49"/>
      <c r="BA241" s="49"/>
      <c r="BB241" s="49"/>
      <c r="BC241" s="49"/>
      <c r="BD241" s="49"/>
      <c r="BE241" s="49"/>
      <c r="BF241" s="49"/>
      <c r="BG241" s="49"/>
      <c r="BH241" s="49"/>
      <c r="BI241" s="49"/>
      <c r="BJ241" s="49"/>
      <c r="BK241" s="49"/>
      <c r="BL241" s="49"/>
      <c r="BM241" s="49"/>
      <c r="BN241" s="49"/>
      <c r="BO241" s="49"/>
      <c r="BP241" s="49"/>
      <c r="BQ241" s="49"/>
      <c r="BR241" s="49"/>
      <c r="BS241" s="49"/>
      <c r="BT241" s="49"/>
      <c r="BU241" s="49"/>
      <c r="BV241" s="49"/>
      <c r="BW241" s="49"/>
      <c r="BX241" s="49"/>
      <c r="BY241" s="49"/>
      <c r="BZ241" s="49"/>
      <c r="CA241" s="49"/>
      <c r="CB241" s="49"/>
      <c r="CC241" s="49"/>
      <c r="CD241" s="49"/>
      <c r="CE241" s="49"/>
      <c r="CF241" s="49"/>
      <c r="CG241" s="49"/>
      <c r="CH241" s="49"/>
      <c r="CI241" s="49"/>
      <c r="CJ241" s="49"/>
      <c r="CK241" s="49"/>
    </row>
    <row r="242" spans="1:89" s="11" customFormat="1" ht="51.75" customHeight="1" x14ac:dyDescent="0.25">
      <c r="A242" s="101">
        <v>235</v>
      </c>
      <c r="B242" s="56">
        <v>15</v>
      </c>
      <c r="C242" s="135"/>
      <c r="D242" s="59" t="s">
        <v>378</v>
      </c>
      <c r="E242" s="6" t="s">
        <v>379</v>
      </c>
      <c r="F242" s="62">
        <v>89417177</v>
      </c>
      <c r="G242" s="62">
        <v>53650306</v>
      </c>
      <c r="H242" s="115">
        <f t="shared" si="48"/>
        <v>59.999999776329325</v>
      </c>
      <c r="I242" s="62">
        <f t="shared" si="49"/>
        <v>35766871.000000007</v>
      </c>
      <c r="J242" s="115">
        <f t="shared" si="50"/>
        <v>40.000000223670675</v>
      </c>
      <c r="K242" s="59"/>
      <c r="L242" s="78"/>
      <c r="M242" s="49"/>
      <c r="N242" s="49"/>
      <c r="O242" s="49"/>
      <c r="P242" s="49"/>
      <c r="Q242" s="49"/>
      <c r="R242" s="49"/>
      <c r="S242" s="49"/>
      <c r="T242" s="49"/>
      <c r="U242" s="49"/>
      <c r="V242" s="49"/>
      <c r="W242" s="49"/>
      <c r="X242" s="49"/>
      <c r="Y242" s="49"/>
      <c r="Z242" s="49"/>
      <c r="AA242" s="49"/>
      <c r="AB242" s="49"/>
      <c r="AC242" s="49"/>
      <c r="AD242" s="49"/>
      <c r="AE242" s="49"/>
      <c r="AF242" s="49"/>
      <c r="AG242" s="49"/>
      <c r="AH242" s="49"/>
      <c r="AI242" s="49"/>
      <c r="AJ242" s="49"/>
      <c r="AK242" s="49"/>
      <c r="AL242" s="49"/>
      <c r="AM242" s="49"/>
      <c r="AN242" s="49"/>
      <c r="AO242" s="49"/>
      <c r="AP242" s="49"/>
      <c r="AQ242" s="49"/>
      <c r="AR242" s="49"/>
      <c r="AS242" s="49"/>
      <c r="AT242" s="49"/>
      <c r="AU242" s="49"/>
      <c r="AV242" s="49"/>
      <c r="AW242" s="49"/>
      <c r="AX242" s="49"/>
      <c r="AY242" s="49"/>
      <c r="AZ242" s="49"/>
      <c r="BA242" s="49"/>
      <c r="BB242" s="49"/>
      <c r="BC242" s="49"/>
      <c r="BD242" s="49"/>
      <c r="BE242" s="49"/>
      <c r="BF242" s="49"/>
      <c r="BG242" s="49"/>
      <c r="BH242" s="49"/>
      <c r="BI242" s="49"/>
      <c r="BJ242" s="49"/>
      <c r="BK242" s="49"/>
      <c r="BL242" s="49"/>
      <c r="BM242" s="49"/>
      <c r="BN242" s="49"/>
      <c r="BO242" s="49"/>
      <c r="BP242" s="49"/>
      <c r="BQ242" s="49"/>
      <c r="BR242" s="49"/>
      <c r="BS242" s="49"/>
      <c r="BT242" s="49"/>
      <c r="BU242" s="49"/>
      <c r="BV242" s="49"/>
      <c r="BW242" s="49"/>
      <c r="BX242" s="49"/>
      <c r="BY242" s="49"/>
      <c r="BZ242" s="49"/>
      <c r="CA242" s="49"/>
      <c r="CB242" s="49"/>
      <c r="CC242" s="49"/>
      <c r="CD242" s="49"/>
      <c r="CE242" s="49"/>
      <c r="CF242" s="49"/>
      <c r="CG242" s="49"/>
      <c r="CH242" s="49"/>
      <c r="CI242" s="49"/>
      <c r="CJ242" s="49"/>
      <c r="CK242" s="49"/>
    </row>
    <row r="243" spans="1:89" s="11" customFormat="1" ht="51.75" customHeight="1" x14ac:dyDescent="0.25">
      <c r="A243" s="101">
        <v>236</v>
      </c>
      <c r="B243" s="56">
        <v>16</v>
      </c>
      <c r="C243" s="135"/>
      <c r="D243" s="59" t="s">
        <v>358</v>
      </c>
      <c r="E243" s="6" t="s">
        <v>380</v>
      </c>
      <c r="F243" s="62">
        <v>33796720</v>
      </c>
      <c r="G243" s="62">
        <v>10139016</v>
      </c>
      <c r="H243" s="115">
        <f t="shared" si="48"/>
        <v>30</v>
      </c>
      <c r="I243" s="62">
        <f t="shared" si="49"/>
        <v>23657704</v>
      </c>
      <c r="J243" s="115">
        <f t="shared" si="50"/>
        <v>70</v>
      </c>
      <c r="K243" s="59"/>
      <c r="L243" s="78"/>
      <c r="M243" s="49"/>
      <c r="N243" s="49"/>
      <c r="O243" s="49"/>
      <c r="P243" s="49"/>
      <c r="Q243" s="49"/>
      <c r="R243" s="49"/>
      <c r="S243" s="49"/>
      <c r="T243" s="49"/>
      <c r="U243" s="49"/>
      <c r="V243" s="49"/>
      <c r="W243" s="49"/>
      <c r="X243" s="49"/>
      <c r="Y243" s="49"/>
      <c r="Z243" s="49"/>
      <c r="AA243" s="49"/>
      <c r="AB243" s="49"/>
      <c r="AC243" s="49"/>
      <c r="AD243" s="49"/>
      <c r="AE243" s="49"/>
      <c r="AF243" s="49"/>
      <c r="AG243" s="49"/>
      <c r="AH243" s="49"/>
      <c r="AI243" s="49"/>
      <c r="AJ243" s="49"/>
      <c r="AK243" s="49"/>
      <c r="AL243" s="49"/>
      <c r="AM243" s="49"/>
      <c r="AN243" s="49"/>
      <c r="AO243" s="49"/>
      <c r="AP243" s="49"/>
      <c r="AQ243" s="49"/>
      <c r="AR243" s="49"/>
      <c r="AS243" s="49"/>
      <c r="AT243" s="49"/>
      <c r="AU243" s="49"/>
      <c r="AV243" s="49"/>
      <c r="AW243" s="49"/>
      <c r="AX243" s="49"/>
      <c r="AY243" s="49"/>
      <c r="AZ243" s="49"/>
      <c r="BA243" s="49"/>
      <c r="BB243" s="49"/>
      <c r="BC243" s="49"/>
      <c r="BD243" s="49"/>
      <c r="BE243" s="49"/>
      <c r="BF243" s="49"/>
      <c r="BG243" s="49"/>
      <c r="BH243" s="49"/>
      <c r="BI243" s="49"/>
      <c r="BJ243" s="49"/>
      <c r="BK243" s="49"/>
      <c r="BL243" s="49"/>
      <c r="BM243" s="49"/>
      <c r="BN243" s="49"/>
      <c r="BO243" s="49"/>
      <c r="BP243" s="49"/>
      <c r="BQ243" s="49"/>
      <c r="BR243" s="49"/>
      <c r="BS243" s="49"/>
      <c r="BT243" s="49"/>
      <c r="BU243" s="49"/>
      <c r="BV243" s="49"/>
      <c r="BW243" s="49"/>
      <c r="BX243" s="49"/>
      <c r="BY243" s="49"/>
      <c r="BZ243" s="49"/>
      <c r="CA243" s="49"/>
      <c r="CB243" s="49"/>
      <c r="CC243" s="49"/>
      <c r="CD243" s="49"/>
      <c r="CE243" s="49"/>
      <c r="CF243" s="49"/>
      <c r="CG243" s="49"/>
      <c r="CH243" s="49"/>
      <c r="CI243" s="49"/>
      <c r="CJ243" s="49"/>
      <c r="CK243" s="49"/>
    </row>
    <row r="244" spans="1:89" s="11" customFormat="1" ht="51.75" customHeight="1" x14ac:dyDescent="0.25">
      <c r="A244" s="101">
        <v>237</v>
      </c>
      <c r="B244" s="56">
        <v>17</v>
      </c>
      <c r="C244" s="135"/>
      <c r="D244" s="59" t="s">
        <v>381</v>
      </c>
      <c r="E244" s="6" t="s">
        <v>382</v>
      </c>
      <c r="F244" s="59">
        <v>59335250</v>
      </c>
      <c r="G244" s="59">
        <v>35601150</v>
      </c>
      <c r="H244" s="114">
        <f t="shared" si="48"/>
        <v>60</v>
      </c>
      <c r="I244" s="59">
        <f t="shared" si="49"/>
        <v>23734100</v>
      </c>
      <c r="J244" s="114">
        <f t="shared" si="50"/>
        <v>40</v>
      </c>
      <c r="K244" s="59"/>
      <c r="L244" s="61"/>
      <c r="M244" s="49"/>
      <c r="N244" s="49"/>
      <c r="O244" s="49"/>
      <c r="P244" s="49"/>
      <c r="Q244" s="49"/>
      <c r="R244" s="49"/>
      <c r="S244" s="49"/>
      <c r="T244" s="49"/>
      <c r="U244" s="49"/>
      <c r="V244" s="49"/>
      <c r="W244" s="49"/>
      <c r="X244" s="49"/>
      <c r="Y244" s="49"/>
      <c r="Z244" s="49"/>
      <c r="AA244" s="49"/>
      <c r="AB244" s="49"/>
      <c r="AC244" s="49"/>
      <c r="AD244" s="49"/>
      <c r="AE244" s="49"/>
      <c r="AF244" s="49"/>
      <c r="AG244" s="49"/>
      <c r="AH244" s="49"/>
      <c r="AI244" s="49"/>
      <c r="AJ244" s="49"/>
      <c r="AK244" s="49"/>
      <c r="AL244" s="49"/>
      <c r="AM244" s="49"/>
      <c r="AN244" s="49"/>
      <c r="AO244" s="49"/>
      <c r="AP244" s="49"/>
      <c r="AQ244" s="49"/>
      <c r="AR244" s="49"/>
      <c r="AS244" s="49"/>
      <c r="AT244" s="49"/>
      <c r="AU244" s="49"/>
      <c r="AV244" s="49"/>
      <c r="AW244" s="49"/>
      <c r="AX244" s="49"/>
      <c r="AY244" s="49"/>
      <c r="AZ244" s="49"/>
      <c r="BA244" s="49"/>
      <c r="BB244" s="49"/>
      <c r="BC244" s="49"/>
      <c r="BD244" s="49"/>
      <c r="BE244" s="49"/>
      <c r="BF244" s="49"/>
      <c r="BG244" s="49"/>
      <c r="BH244" s="49"/>
      <c r="BI244" s="49"/>
      <c r="BJ244" s="49"/>
      <c r="BK244" s="49"/>
      <c r="BL244" s="49"/>
      <c r="BM244" s="49"/>
      <c r="BN244" s="49"/>
      <c r="BO244" s="49"/>
      <c r="BP244" s="49"/>
      <c r="BQ244" s="49"/>
      <c r="BR244" s="49"/>
      <c r="BS244" s="49"/>
      <c r="BT244" s="49"/>
      <c r="BU244" s="49"/>
      <c r="BV244" s="49"/>
      <c r="BW244" s="49"/>
      <c r="BX244" s="49"/>
      <c r="BY244" s="49"/>
      <c r="BZ244" s="49"/>
      <c r="CA244" s="49"/>
      <c r="CB244" s="49"/>
      <c r="CC244" s="49"/>
      <c r="CD244" s="49"/>
      <c r="CE244" s="49"/>
      <c r="CF244" s="49"/>
      <c r="CG244" s="49"/>
      <c r="CH244" s="49"/>
      <c r="CI244" s="49"/>
      <c r="CJ244" s="49"/>
      <c r="CK244" s="49"/>
    </row>
    <row r="245" spans="1:89" s="11" customFormat="1" ht="51.75" customHeight="1" x14ac:dyDescent="0.25">
      <c r="A245" s="101">
        <v>238</v>
      </c>
      <c r="B245" s="56">
        <v>18</v>
      </c>
      <c r="C245" s="135"/>
      <c r="D245" s="59" t="s">
        <v>383</v>
      </c>
      <c r="E245" s="6" t="s">
        <v>384</v>
      </c>
      <c r="F245" s="62">
        <v>61185200</v>
      </c>
      <c r="G245" s="62">
        <v>21414820</v>
      </c>
      <c r="H245" s="115">
        <f t="shared" si="48"/>
        <v>35</v>
      </c>
      <c r="I245" s="62">
        <f t="shared" si="49"/>
        <v>39770380</v>
      </c>
      <c r="J245" s="115">
        <f t="shared" si="50"/>
        <v>65</v>
      </c>
      <c r="K245" s="59"/>
      <c r="L245" s="78"/>
      <c r="M245" s="49"/>
      <c r="N245" s="49"/>
      <c r="O245" s="49"/>
      <c r="P245" s="49"/>
      <c r="Q245" s="49"/>
      <c r="R245" s="49"/>
      <c r="S245" s="49"/>
      <c r="T245" s="49"/>
      <c r="U245" s="49"/>
      <c r="V245" s="49"/>
      <c r="W245" s="49"/>
      <c r="X245" s="49"/>
      <c r="Y245" s="49"/>
      <c r="Z245" s="49"/>
      <c r="AA245" s="49"/>
      <c r="AB245" s="49"/>
      <c r="AC245" s="49"/>
      <c r="AD245" s="49"/>
      <c r="AE245" s="49"/>
      <c r="AF245" s="49"/>
      <c r="AG245" s="49"/>
      <c r="AH245" s="49"/>
      <c r="AI245" s="49"/>
      <c r="AJ245" s="49"/>
      <c r="AK245" s="49"/>
      <c r="AL245" s="49"/>
      <c r="AM245" s="49"/>
      <c r="AN245" s="49"/>
      <c r="AO245" s="49"/>
      <c r="AP245" s="49"/>
      <c r="AQ245" s="49"/>
      <c r="AR245" s="49"/>
      <c r="AS245" s="49"/>
      <c r="AT245" s="49"/>
      <c r="AU245" s="49"/>
      <c r="AV245" s="49"/>
      <c r="AW245" s="49"/>
      <c r="AX245" s="49"/>
      <c r="AY245" s="49"/>
      <c r="AZ245" s="49"/>
      <c r="BA245" s="49"/>
      <c r="BB245" s="49"/>
      <c r="BC245" s="49"/>
      <c r="BD245" s="49"/>
      <c r="BE245" s="49"/>
      <c r="BF245" s="49"/>
      <c r="BG245" s="49"/>
      <c r="BH245" s="49"/>
      <c r="BI245" s="49"/>
      <c r="BJ245" s="49"/>
      <c r="BK245" s="49"/>
      <c r="BL245" s="49"/>
      <c r="BM245" s="49"/>
      <c r="BN245" s="49"/>
      <c r="BO245" s="49"/>
      <c r="BP245" s="49"/>
      <c r="BQ245" s="49"/>
      <c r="BR245" s="49"/>
      <c r="BS245" s="49"/>
      <c r="BT245" s="49"/>
      <c r="BU245" s="49"/>
      <c r="BV245" s="49"/>
      <c r="BW245" s="49"/>
      <c r="BX245" s="49"/>
      <c r="BY245" s="49"/>
      <c r="BZ245" s="49"/>
      <c r="CA245" s="49"/>
      <c r="CB245" s="49"/>
      <c r="CC245" s="49"/>
      <c r="CD245" s="49"/>
      <c r="CE245" s="49"/>
      <c r="CF245" s="49"/>
      <c r="CG245" s="49"/>
      <c r="CH245" s="49"/>
      <c r="CI245" s="49"/>
      <c r="CJ245" s="49"/>
      <c r="CK245" s="49"/>
    </row>
    <row r="246" spans="1:89" s="11" customFormat="1" ht="51.75" customHeight="1" x14ac:dyDescent="0.25">
      <c r="A246" s="101">
        <v>239</v>
      </c>
      <c r="B246" s="56">
        <v>19</v>
      </c>
      <c r="C246" s="135"/>
      <c r="D246" s="59" t="s">
        <v>383</v>
      </c>
      <c r="E246" s="6" t="s">
        <v>385</v>
      </c>
      <c r="F246" s="62">
        <v>29817120</v>
      </c>
      <c r="G246" s="62">
        <v>8945140</v>
      </c>
      <c r="H246" s="115">
        <f t="shared" si="48"/>
        <v>30.000013415111855</v>
      </c>
      <c r="I246" s="62">
        <f t="shared" si="49"/>
        <v>20871980</v>
      </c>
      <c r="J246" s="115">
        <f t="shared" si="50"/>
        <v>69.999986584888148</v>
      </c>
      <c r="K246" s="62"/>
      <c r="L246" s="61"/>
      <c r="M246" s="49"/>
      <c r="N246" s="49"/>
      <c r="O246" s="49"/>
      <c r="P246" s="49"/>
      <c r="Q246" s="49"/>
      <c r="R246" s="49"/>
      <c r="S246" s="49"/>
      <c r="T246" s="49"/>
      <c r="U246" s="49"/>
      <c r="V246" s="49"/>
      <c r="W246" s="49"/>
      <c r="X246" s="49"/>
      <c r="Y246" s="49"/>
      <c r="Z246" s="49"/>
      <c r="AA246" s="49"/>
      <c r="AB246" s="49"/>
      <c r="AC246" s="49"/>
      <c r="AD246" s="49"/>
      <c r="AE246" s="49"/>
      <c r="AF246" s="49"/>
      <c r="AG246" s="49"/>
      <c r="AH246" s="49"/>
      <c r="AI246" s="49"/>
      <c r="AJ246" s="49"/>
      <c r="AK246" s="49"/>
      <c r="AL246" s="49"/>
      <c r="AM246" s="49"/>
      <c r="AN246" s="49"/>
      <c r="AO246" s="49"/>
      <c r="AP246" s="49"/>
      <c r="AQ246" s="49"/>
      <c r="AR246" s="49"/>
      <c r="AS246" s="49"/>
      <c r="AT246" s="49"/>
      <c r="AU246" s="49"/>
      <c r="AV246" s="49"/>
      <c r="AW246" s="49"/>
      <c r="AX246" s="49"/>
      <c r="AY246" s="49"/>
      <c r="AZ246" s="49"/>
      <c r="BA246" s="49"/>
      <c r="BB246" s="49"/>
      <c r="BC246" s="49"/>
      <c r="BD246" s="49"/>
      <c r="BE246" s="49"/>
      <c r="BF246" s="49"/>
      <c r="BG246" s="49"/>
      <c r="BH246" s="49"/>
      <c r="BI246" s="49"/>
      <c r="BJ246" s="49"/>
      <c r="BK246" s="49"/>
      <c r="BL246" s="49"/>
      <c r="BM246" s="49"/>
      <c r="BN246" s="49"/>
      <c r="BO246" s="49"/>
      <c r="BP246" s="49"/>
      <c r="BQ246" s="49"/>
      <c r="BR246" s="49"/>
      <c r="BS246" s="49"/>
      <c r="BT246" s="49"/>
      <c r="BU246" s="49"/>
      <c r="BV246" s="49"/>
      <c r="BW246" s="49"/>
      <c r="BX246" s="49"/>
      <c r="BY246" s="49"/>
      <c r="BZ246" s="49"/>
      <c r="CA246" s="49"/>
      <c r="CB246" s="49"/>
      <c r="CC246" s="49"/>
      <c r="CD246" s="49"/>
      <c r="CE246" s="49"/>
      <c r="CF246" s="49"/>
      <c r="CG246" s="49"/>
      <c r="CH246" s="49"/>
      <c r="CI246" s="49"/>
      <c r="CJ246" s="49"/>
      <c r="CK246" s="49"/>
    </row>
    <row r="247" spans="1:89" s="11" customFormat="1" ht="51.75" customHeight="1" x14ac:dyDescent="0.25">
      <c r="A247" s="101">
        <v>240</v>
      </c>
      <c r="B247" s="56">
        <v>20</v>
      </c>
      <c r="C247" s="135"/>
      <c r="D247" s="59" t="s">
        <v>386</v>
      </c>
      <c r="E247" s="6" t="s">
        <v>387</v>
      </c>
      <c r="F247" s="62">
        <v>23089580</v>
      </c>
      <c r="G247" s="62">
        <v>8081353</v>
      </c>
      <c r="H247" s="115">
        <f t="shared" si="48"/>
        <v>35</v>
      </c>
      <c r="I247" s="62">
        <f t="shared" si="49"/>
        <v>15008227</v>
      </c>
      <c r="J247" s="115">
        <f t="shared" ref="J247" si="51">100-H247-L247</f>
        <v>65</v>
      </c>
      <c r="K247" s="62"/>
      <c r="L247" s="79"/>
      <c r="M247" s="49"/>
      <c r="N247" s="49"/>
      <c r="O247" s="49"/>
      <c r="P247" s="49"/>
      <c r="Q247" s="49"/>
      <c r="R247" s="49"/>
      <c r="S247" s="49"/>
      <c r="T247" s="49"/>
      <c r="U247" s="49"/>
      <c r="V247" s="49"/>
      <c r="W247" s="49"/>
      <c r="X247" s="49"/>
      <c r="Y247" s="49"/>
      <c r="Z247" s="49"/>
      <c r="AA247" s="49"/>
      <c r="AB247" s="49"/>
      <c r="AC247" s="49"/>
      <c r="AD247" s="49"/>
      <c r="AE247" s="49"/>
      <c r="AF247" s="49"/>
      <c r="AG247" s="49"/>
      <c r="AH247" s="49"/>
      <c r="AI247" s="49"/>
      <c r="AJ247" s="49"/>
      <c r="AK247" s="49"/>
      <c r="AL247" s="49"/>
      <c r="AM247" s="49"/>
      <c r="AN247" s="49"/>
      <c r="AO247" s="49"/>
      <c r="AP247" s="49"/>
      <c r="AQ247" s="49"/>
      <c r="AR247" s="49"/>
      <c r="AS247" s="49"/>
      <c r="AT247" s="49"/>
      <c r="AU247" s="49"/>
      <c r="AV247" s="49"/>
      <c r="AW247" s="49"/>
      <c r="AX247" s="49"/>
      <c r="AY247" s="49"/>
      <c r="AZ247" s="49"/>
      <c r="BA247" s="49"/>
      <c r="BB247" s="49"/>
      <c r="BC247" s="49"/>
      <c r="BD247" s="49"/>
      <c r="BE247" s="49"/>
      <c r="BF247" s="49"/>
      <c r="BG247" s="49"/>
      <c r="BH247" s="49"/>
      <c r="BI247" s="49"/>
      <c r="BJ247" s="49"/>
      <c r="BK247" s="49"/>
      <c r="BL247" s="49"/>
      <c r="BM247" s="49"/>
      <c r="BN247" s="49"/>
      <c r="BO247" s="49"/>
      <c r="BP247" s="49"/>
      <c r="BQ247" s="49"/>
      <c r="BR247" s="49"/>
      <c r="BS247" s="49"/>
      <c r="BT247" s="49"/>
      <c r="BU247" s="49"/>
      <c r="BV247" s="49"/>
      <c r="BW247" s="49"/>
      <c r="BX247" s="49"/>
      <c r="BY247" s="49"/>
      <c r="BZ247" s="49"/>
      <c r="CA247" s="49"/>
      <c r="CB247" s="49"/>
      <c r="CC247" s="49"/>
      <c r="CD247" s="49"/>
      <c r="CE247" s="49"/>
      <c r="CF247" s="49"/>
      <c r="CG247" s="49"/>
      <c r="CH247" s="49"/>
      <c r="CI247" s="49"/>
      <c r="CJ247" s="49"/>
      <c r="CK247" s="49"/>
    </row>
    <row r="248" spans="1:89" s="11" customFormat="1" ht="51.75" customHeight="1" x14ac:dyDescent="0.25">
      <c r="A248" s="101">
        <v>241</v>
      </c>
      <c r="B248" s="56">
        <v>21</v>
      </c>
      <c r="C248" s="135"/>
      <c r="D248" s="6" t="s">
        <v>388</v>
      </c>
      <c r="E248" s="6" t="s">
        <v>389</v>
      </c>
      <c r="F248" s="62">
        <v>28057940</v>
      </c>
      <c r="G248" s="62">
        <v>15431867</v>
      </c>
      <c r="H248" s="115">
        <f t="shared" si="48"/>
        <v>55.000000000000007</v>
      </c>
      <c r="I248" s="62">
        <f t="shared" si="49"/>
        <v>12626072.999999998</v>
      </c>
      <c r="J248" s="115">
        <f t="shared" ref="J248:J250" si="52">100-H248</f>
        <v>44.999999999999993</v>
      </c>
      <c r="K248" s="59"/>
      <c r="L248" s="61"/>
      <c r="M248" s="49"/>
      <c r="N248" s="49"/>
      <c r="O248" s="49"/>
      <c r="P248" s="49"/>
      <c r="Q248" s="49"/>
      <c r="R248" s="49"/>
      <c r="S248" s="49"/>
      <c r="T248" s="49"/>
      <c r="U248" s="49"/>
      <c r="V248" s="49"/>
      <c r="W248" s="49"/>
      <c r="X248" s="49"/>
      <c r="Y248" s="49"/>
      <c r="Z248" s="49"/>
      <c r="AA248" s="49"/>
      <c r="AB248" s="49"/>
      <c r="AC248" s="49"/>
      <c r="AD248" s="49"/>
      <c r="AE248" s="49"/>
      <c r="AF248" s="49"/>
      <c r="AG248" s="49"/>
      <c r="AH248" s="49"/>
      <c r="AI248" s="49"/>
      <c r="AJ248" s="49"/>
      <c r="AK248" s="49"/>
      <c r="AL248" s="49"/>
      <c r="AM248" s="49"/>
      <c r="AN248" s="49"/>
      <c r="AO248" s="49"/>
      <c r="AP248" s="49"/>
      <c r="AQ248" s="49"/>
      <c r="AR248" s="49"/>
      <c r="AS248" s="49"/>
      <c r="AT248" s="49"/>
      <c r="AU248" s="49"/>
      <c r="AV248" s="49"/>
      <c r="AW248" s="49"/>
      <c r="AX248" s="49"/>
      <c r="AY248" s="49"/>
      <c r="AZ248" s="49"/>
      <c r="BA248" s="49"/>
      <c r="BB248" s="49"/>
      <c r="BC248" s="49"/>
      <c r="BD248" s="49"/>
      <c r="BE248" s="49"/>
      <c r="BF248" s="49"/>
      <c r="BG248" s="49"/>
      <c r="BH248" s="49"/>
      <c r="BI248" s="49"/>
      <c r="BJ248" s="49"/>
      <c r="BK248" s="49"/>
      <c r="BL248" s="49"/>
      <c r="BM248" s="49"/>
      <c r="BN248" s="49"/>
      <c r="BO248" s="49"/>
      <c r="BP248" s="49"/>
      <c r="BQ248" s="49"/>
      <c r="BR248" s="49"/>
      <c r="BS248" s="49"/>
      <c r="BT248" s="49"/>
      <c r="BU248" s="49"/>
      <c r="BV248" s="49"/>
      <c r="BW248" s="49"/>
      <c r="BX248" s="49"/>
      <c r="BY248" s="49"/>
      <c r="BZ248" s="49"/>
      <c r="CA248" s="49"/>
      <c r="CB248" s="49"/>
      <c r="CC248" s="49"/>
      <c r="CD248" s="49"/>
      <c r="CE248" s="49"/>
      <c r="CF248" s="49"/>
      <c r="CG248" s="49"/>
      <c r="CH248" s="49"/>
      <c r="CI248" s="49"/>
      <c r="CJ248" s="49"/>
      <c r="CK248" s="49"/>
    </row>
    <row r="249" spans="1:89" s="11" customFormat="1" ht="51.75" customHeight="1" x14ac:dyDescent="0.25">
      <c r="A249" s="101">
        <v>242</v>
      </c>
      <c r="B249" s="56">
        <v>22</v>
      </c>
      <c r="C249" s="135"/>
      <c r="D249" s="59" t="s">
        <v>390</v>
      </c>
      <c r="E249" s="6" t="s">
        <v>391</v>
      </c>
      <c r="F249" s="62">
        <v>10890400</v>
      </c>
      <c r="G249" s="62">
        <v>3811514</v>
      </c>
      <c r="H249" s="115">
        <f t="shared" si="48"/>
        <v>34.99884301770367</v>
      </c>
      <c r="I249" s="62">
        <f t="shared" si="49"/>
        <v>7078885.9999999991</v>
      </c>
      <c r="J249" s="115">
        <f t="shared" si="52"/>
        <v>65.001156982296322</v>
      </c>
      <c r="K249" s="59"/>
      <c r="L249" s="78"/>
      <c r="M249" s="49"/>
      <c r="N249" s="49"/>
      <c r="O249" s="49"/>
      <c r="P249" s="49"/>
      <c r="Q249" s="49"/>
      <c r="R249" s="49"/>
      <c r="S249" s="49"/>
      <c r="T249" s="49"/>
      <c r="U249" s="49"/>
      <c r="V249" s="49"/>
      <c r="W249" s="49"/>
      <c r="X249" s="49"/>
      <c r="Y249" s="49"/>
      <c r="Z249" s="49"/>
      <c r="AA249" s="49"/>
      <c r="AB249" s="49"/>
      <c r="AC249" s="49"/>
      <c r="AD249" s="49"/>
      <c r="AE249" s="49"/>
      <c r="AF249" s="49"/>
      <c r="AG249" s="49"/>
      <c r="AH249" s="49"/>
      <c r="AI249" s="49"/>
      <c r="AJ249" s="49"/>
      <c r="AK249" s="49"/>
      <c r="AL249" s="49"/>
      <c r="AM249" s="49"/>
      <c r="AN249" s="49"/>
      <c r="AO249" s="49"/>
      <c r="AP249" s="49"/>
      <c r="AQ249" s="49"/>
      <c r="AR249" s="49"/>
      <c r="AS249" s="49"/>
      <c r="AT249" s="49"/>
      <c r="AU249" s="49"/>
      <c r="AV249" s="49"/>
      <c r="AW249" s="49"/>
      <c r="AX249" s="49"/>
      <c r="AY249" s="49"/>
      <c r="AZ249" s="49"/>
      <c r="BA249" s="49"/>
      <c r="BB249" s="49"/>
      <c r="BC249" s="49"/>
      <c r="BD249" s="49"/>
      <c r="BE249" s="49"/>
      <c r="BF249" s="49"/>
      <c r="BG249" s="49"/>
      <c r="BH249" s="49"/>
      <c r="BI249" s="49"/>
      <c r="BJ249" s="49"/>
      <c r="BK249" s="49"/>
      <c r="BL249" s="49"/>
      <c r="BM249" s="49"/>
      <c r="BN249" s="49"/>
      <c r="BO249" s="49"/>
      <c r="BP249" s="49"/>
      <c r="BQ249" s="49"/>
      <c r="BR249" s="49"/>
      <c r="BS249" s="49"/>
      <c r="BT249" s="49"/>
      <c r="BU249" s="49"/>
      <c r="BV249" s="49"/>
      <c r="BW249" s="49"/>
      <c r="BX249" s="49"/>
      <c r="BY249" s="49"/>
      <c r="BZ249" s="49"/>
      <c r="CA249" s="49"/>
      <c r="CB249" s="49"/>
      <c r="CC249" s="49"/>
      <c r="CD249" s="49"/>
      <c r="CE249" s="49"/>
      <c r="CF249" s="49"/>
      <c r="CG249" s="49"/>
      <c r="CH249" s="49"/>
      <c r="CI249" s="49"/>
      <c r="CJ249" s="49"/>
      <c r="CK249" s="49"/>
    </row>
    <row r="250" spans="1:89" s="11" customFormat="1" ht="51.75" customHeight="1" x14ac:dyDescent="0.25">
      <c r="A250" s="101">
        <v>243</v>
      </c>
      <c r="B250" s="56">
        <v>23</v>
      </c>
      <c r="C250" s="135"/>
      <c r="D250" s="59" t="s">
        <v>392</v>
      </c>
      <c r="E250" s="6" t="s">
        <v>393</v>
      </c>
      <c r="F250" s="62">
        <v>89610170</v>
      </c>
      <c r="G250" s="62">
        <v>26883051</v>
      </c>
      <c r="H250" s="115">
        <f t="shared" si="48"/>
        <v>30</v>
      </c>
      <c r="I250" s="62">
        <f t="shared" si="49"/>
        <v>62727119</v>
      </c>
      <c r="J250" s="115">
        <f t="shared" si="52"/>
        <v>70</v>
      </c>
      <c r="K250" s="59"/>
      <c r="L250" s="78"/>
      <c r="M250" s="49"/>
      <c r="N250" s="49"/>
      <c r="O250" s="49"/>
      <c r="P250" s="49"/>
      <c r="Q250" s="49"/>
      <c r="R250" s="49"/>
      <c r="S250" s="49"/>
      <c r="T250" s="49"/>
      <c r="U250" s="49"/>
      <c r="V250" s="49"/>
      <c r="W250" s="49"/>
      <c r="X250" s="49"/>
      <c r="Y250" s="49"/>
      <c r="Z250" s="49"/>
      <c r="AA250" s="49"/>
      <c r="AB250" s="49"/>
      <c r="AC250" s="49"/>
      <c r="AD250" s="49"/>
      <c r="AE250" s="49"/>
      <c r="AF250" s="49"/>
      <c r="AG250" s="49"/>
      <c r="AH250" s="49"/>
      <c r="AI250" s="49"/>
      <c r="AJ250" s="49"/>
      <c r="AK250" s="49"/>
      <c r="AL250" s="49"/>
      <c r="AM250" s="49"/>
      <c r="AN250" s="49"/>
      <c r="AO250" s="49"/>
      <c r="AP250" s="49"/>
      <c r="AQ250" s="49"/>
      <c r="AR250" s="49"/>
      <c r="AS250" s="49"/>
      <c r="AT250" s="49"/>
      <c r="AU250" s="49"/>
      <c r="AV250" s="49"/>
      <c r="AW250" s="49"/>
      <c r="AX250" s="49"/>
      <c r="AY250" s="49"/>
      <c r="AZ250" s="49"/>
      <c r="BA250" s="49"/>
      <c r="BB250" s="49"/>
      <c r="BC250" s="49"/>
      <c r="BD250" s="49"/>
      <c r="BE250" s="49"/>
      <c r="BF250" s="49"/>
      <c r="BG250" s="49"/>
      <c r="BH250" s="49"/>
      <c r="BI250" s="49"/>
      <c r="BJ250" s="49"/>
      <c r="BK250" s="49"/>
      <c r="BL250" s="49"/>
      <c r="BM250" s="49"/>
      <c r="BN250" s="49"/>
      <c r="BO250" s="49"/>
      <c r="BP250" s="49"/>
      <c r="BQ250" s="49"/>
      <c r="BR250" s="49"/>
      <c r="BS250" s="49"/>
      <c r="BT250" s="49"/>
      <c r="BU250" s="49"/>
      <c r="BV250" s="49"/>
      <c r="BW250" s="49"/>
      <c r="BX250" s="49"/>
      <c r="BY250" s="49"/>
      <c r="BZ250" s="49"/>
      <c r="CA250" s="49"/>
      <c r="CB250" s="49"/>
      <c r="CC250" s="49"/>
      <c r="CD250" s="49"/>
      <c r="CE250" s="49"/>
      <c r="CF250" s="49"/>
      <c r="CG250" s="49"/>
      <c r="CH250" s="49"/>
      <c r="CI250" s="49"/>
      <c r="CJ250" s="49"/>
      <c r="CK250" s="49"/>
    </row>
    <row r="251" spans="1:89" s="11" customFormat="1" ht="51.75" customHeight="1" x14ac:dyDescent="0.25">
      <c r="A251" s="101">
        <v>244</v>
      </c>
      <c r="B251" s="56">
        <v>24</v>
      </c>
      <c r="C251" s="135"/>
      <c r="D251" s="59" t="s">
        <v>394</v>
      </c>
      <c r="E251" s="6" t="s">
        <v>395</v>
      </c>
      <c r="F251" s="62">
        <v>17264850</v>
      </c>
      <c r="G251" s="62">
        <v>9495667</v>
      </c>
      <c r="H251" s="115">
        <f t="shared" si="48"/>
        <v>54.999997103942398</v>
      </c>
      <c r="I251" s="62">
        <f t="shared" si="49"/>
        <v>7769183.0000000009</v>
      </c>
      <c r="J251" s="115">
        <f t="shared" ref="J251" si="53">100-H251-L251</f>
        <v>45.000002896057602</v>
      </c>
      <c r="K251" s="62"/>
      <c r="L251" s="79"/>
      <c r="M251" s="49"/>
      <c r="N251" s="49"/>
      <c r="O251" s="49"/>
      <c r="P251" s="49"/>
      <c r="Q251" s="49"/>
      <c r="R251" s="49"/>
      <c r="S251" s="49"/>
      <c r="T251" s="49"/>
      <c r="U251" s="49"/>
      <c r="V251" s="49"/>
      <c r="W251" s="49"/>
      <c r="X251" s="49"/>
      <c r="Y251" s="49"/>
      <c r="Z251" s="49"/>
      <c r="AA251" s="49"/>
      <c r="AB251" s="49"/>
      <c r="AC251" s="49"/>
      <c r="AD251" s="49"/>
      <c r="AE251" s="49"/>
      <c r="AF251" s="49"/>
      <c r="AG251" s="49"/>
      <c r="AH251" s="49"/>
      <c r="AI251" s="49"/>
      <c r="AJ251" s="49"/>
      <c r="AK251" s="49"/>
      <c r="AL251" s="49"/>
      <c r="AM251" s="49"/>
      <c r="AN251" s="49"/>
      <c r="AO251" s="49"/>
      <c r="AP251" s="49"/>
      <c r="AQ251" s="49"/>
      <c r="AR251" s="49"/>
      <c r="AS251" s="49"/>
      <c r="AT251" s="49"/>
      <c r="AU251" s="49"/>
      <c r="AV251" s="49"/>
      <c r="AW251" s="49"/>
      <c r="AX251" s="49"/>
      <c r="AY251" s="49"/>
      <c r="AZ251" s="49"/>
      <c r="BA251" s="49"/>
      <c r="BB251" s="49"/>
      <c r="BC251" s="49"/>
      <c r="BD251" s="49"/>
      <c r="BE251" s="49"/>
      <c r="BF251" s="49"/>
      <c r="BG251" s="49"/>
      <c r="BH251" s="49"/>
      <c r="BI251" s="49"/>
      <c r="BJ251" s="49"/>
      <c r="BK251" s="49"/>
      <c r="BL251" s="49"/>
      <c r="BM251" s="49"/>
      <c r="BN251" s="49"/>
      <c r="BO251" s="49"/>
      <c r="BP251" s="49"/>
      <c r="BQ251" s="49"/>
      <c r="BR251" s="49"/>
      <c r="BS251" s="49"/>
      <c r="BT251" s="49"/>
      <c r="BU251" s="49"/>
      <c r="BV251" s="49"/>
      <c r="BW251" s="49"/>
      <c r="BX251" s="49"/>
      <c r="BY251" s="49"/>
      <c r="BZ251" s="49"/>
      <c r="CA251" s="49"/>
      <c r="CB251" s="49"/>
      <c r="CC251" s="49"/>
      <c r="CD251" s="49"/>
      <c r="CE251" s="49"/>
      <c r="CF251" s="49"/>
      <c r="CG251" s="49"/>
      <c r="CH251" s="49"/>
      <c r="CI251" s="49"/>
      <c r="CJ251" s="49"/>
      <c r="CK251" s="49"/>
    </row>
    <row r="252" spans="1:89" s="16" customFormat="1" ht="51.75" customHeight="1" x14ac:dyDescent="0.25">
      <c r="A252" s="101">
        <v>245</v>
      </c>
      <c r="B252" s="56">
        <v>25</v>
      </c>
      <c r="C252" s="135"/>
      <c r="D252" s="59" t="s">
        <v>359</v>
      </c>
      <c r="E252" s="6" t="s">
        <v>396</v>
      </c>
      <c r="F252" s="62">
        <v>151278060</v>
      </c>
      <c r="G252" s="62">
        <v>83202933</v>
      </c>
      <c r="H252" s="115">
        <f t="shared" si="48"/>
        <v>55.000000000000007</v>
      </c>
      <c r="I252" s="62">
        <f t="shared" si="49"/>
        <v>68075126.999999985</v>
      </c>
      <c r="J252" s="115">
        <f t="shared" ref="J252:J254" si="54">100-H252</f>
        <v>44.999999999999993</v>
      </c>
      <c r="K252" s="59"/>
      <c r="L252" s="79"/>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4"/>
      <c r="AY252" s="14"/>
      <c r="AZ252" s="14"/>
      <c r="BA252" s="14"/>
      <c r="BB252" s="14"/>
      <c r="BC252" s="14"/>
      <c r="BD252" s="14"/>
      <c r="BE252" s="14"/>
      <c r="BF252" s="14"/>
      <c r="BG252" s="14"/>
      <c r="BH252" s="14"/>
      <c r="BI252" s="14"/>
      <c r="BJ252" s="14"/>
      <c r="BK252" s="14"/>
      <c r="BL252" s="14"/>
      <c r="BM252" s="14"/>
      <c r="BN252" s="14"/>
      <c r="BO252" s="14"/>
      <c r="BP252" s="14"/>
      <c r="BQ252" s="14"/>
      <c r="BR252" s="14"/>
      <c r="BS252" s="14"/>
      <c r="BT252" s="14"/>
      <c r="BU252" s="14"/>
      <c r="BV252" s="14"/>
      <c r="BW252" s="14"/>
      <c r="BX252" s="14"/>
      <c r="BY252" s="14"/>
      <c r="BZ252" s="14"/>
      <c r="CA252" s="14"/>
      <c r="CB252" s="14"/>
      <c r="CC252" s="14"/>
      <c r="CD252" s="14"/>
      <c r="CE252" s="14"/>
      <c r="CF252" s="14"/>
      <c r="CG252" s="14"/>
      <c r="CH252" s="14"/>
      <c r="CI252" s="14"/>
      <c r="CJ252" s="14"/>
      <c r="CK252" s="14"/>
    </row>
    <row r="253" spans="1:89" s="16" customFormat="1" ht="51.75" customHeight="1" x14ac:dyDescent="0.25">
      <c r="A253" s="101">
        <v>246</v>
      </c>
      <c r="B253" s="56">
        <v>26</v>
      </c>
      <c r="C253" s="135"/>
      <c r="D253" s="59" t="s">
        <v>359</v>
      </c>
      <c r="E253" s="6" t="s">
        <v>397</v>
      </c>
      <c r="F253" s="62">
        <v>232063050</v>
      </c>
      <c r="G253" s="62">
        <v>69618915</v>
      </c>
      <c r="H253" s="115">
        <f t="shared" si="48"/>
        <v>30</v>
      </c>
      <c r="I253" s="62">
        <f t="shared" si="49"/>
        <v>162444135</v>
      </c>
      <c r="J253" s="115">
        <f t="shared" si="54"/>
        <v>70</v>
      </c>
      <c r="K253" s="59"/>
      <c r="L253" s="79"/>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4"/>
      <c r="AY253" s="14"/>
      <c r="AZ253" s="14"/>
      <c r="BA253" s="14"/>
      <c r="BB253" s="14"/>
      <c r="BC253" s="14"/>
      <c r="BD253" s="14"/>
      <c r="BE253" s="14"/>
      <c r="BF253" s="14"/>
      <c r="BG253" s="14"/>
      <c r="BH253" s="14"/>
      <c r="BI253" s="14"/>
      <c r="BJ253" s="14"/>
      <c r="BK253" s="14"/>
      <c r="BL253" s="14"/>
      <c r="BM253" s="14"/>
      <c r="BN253" s="14"/>
      <c r="BO253" s="14"/>
      <c r="BP253" s="14"/>
      <c r="BQ253" s="14"/>
      <c r="BR253" s="14"/>
      <c r="BS253" s="14"/>
      <c r="BT253" s="14"/>
      <c r="BU253" s="14"/>
      <c r="BV253" s="14"/>
      <c r="BW253" s="14"/>
      <c r="BX253" s="14"/>
      <c r="BY253" s="14"/>
      <c r="BZ253" s="14"/>
      <c r="CA253" s="14"/>
      <c r="CB253" s="14"/>
      <c r="CC253" s="14"/>
      <c r="CD253" s="14"/>
      <c r="CE253" s="14"/>
      <c r="CF253" s="14"/>
      <c r="CG253" s="14"/>
      <c r="CH253" s="14"/>
      <c r="CI253" s="14"/>
      <c r="CJ253" s="14"/>
      <c r="CK253" s="14"/>
    </row>
    <row r="254" spans="1:89" s="16" customFormat="1" ht="51.75" customHeight="1" x14ac:dyDescent="0.25">
      <c r="A254" s="101">
        <v>247</v>
      </c>
      <c r="B254" s="56">
        <v>27</v>
      </c>
      <c r="C254" s="135"/>
      <c r="D254" s="59" t="s">
        <v>381</v>
      </c>
      <c r="E254" s="6" t="s">
        <v>398</v>
      </c>
      <c r="F254" s="59">
        <v>54762190</v>
      </c>
      <c r="G254" s="59">
        <v>19166760</v>
      </c>
      <c r="H254" s="114">
        <f t="shared" si="48"/>
        <v>34.999988130496604</v>
      </c>
      <c r="I254" s="59">
        <f t="shared" si="49"/>
        <v>35595430</v>
      </c>
      <c r="J254" s="114">
        <f t="shared" si="54"/>
        <v>65.000011869503396</v>
      </c>
      <c r="K254" s="59"/>
      <c r="L254" s="79"/>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4"/>
      <c r="AY254" s="14"/>
      <c r="AZ254" s="14"/>
      <c r="BA254" s="14"/>
      <c r="BB254" s="14"/>
      <c r="BC254" s="14"/>
      <c r="BD254" s="14"/>
      <c r="BE254" s="14"/>
      <c r="BF254" s="14"/>
      <c r="BG254" s="14"/>
      <c r="BH254" s="14"/>
      <c r="BI254" s="14"/>
      <c r="BJ254" s="14"/>
      <c r="BK254" s="14"/>
      <c r="BL254" s="14"/>
      <c r="BM254" s="14"/>
      <c r="BN254" s="14"/>
      <c r="BO254" s="14"/>
      <c r="BP254" s="14"/>
      <c r="BQ254" s="14"/>
      <c r="BR254" s="14"/>
      <c r="BS254" s="14"/>
      <c r="BT254" s="14"/>
      <c r="BU254" s="14"/>
      <c r="BV254" s="14"/>
      <c r="BW254" s="14"/>
      <c r="BX254" s="14"/>
      <c r="BY254" s="14"/>
      <c r="BZ254" s="14"/>
      <c r="CA254" s="14"/>
      <c r="CB254" s="14"/>
      <c r="CC254" s="14"/>
      <c r="CD254" s="14"/>
      <c r="CE254" s="14"/>
      <c r="CF254" s="14"/>
      <c r="CG254" s="14"/>
      <c r="CH254" s="14"/>
      <c r="CI254" s="14"/>
      <c r="CJ254" s="14"/>
      <c r="CK254" s="14"/>
    </row>
    <row r="255" spans="1:89" s="16" customFormat="1" ht="51.75" customHeight="1" x14ac:dyDescent="0.25">
      <c r="A255" s="101">
        <v>248</v>
      </c>
      <c r="B255" s="56">
        <v>28</v>
      </c>
      <c r="C255" s="135"/>
      <c r="D255" s="59" t="s">
        <v>399</v>
      </c>
      <c r="E255" s="6" t="s">
        <v>400</v>
      </c>
      <c r="F255" s="62">
        <v>11883260</v>
      </c>
      <c r="G255" s="62">
        <v>7129000</v>
      </c>
      <c r="H255" s="115">
        <f t="shared" si="48"/>
        <v>59.991955069568448</v>
      </c>
      <c r="I255" s="62">
        <f t="shared" si="49"/>
        <v>4754260.0000000009</v>
      </c>
      <c r="J255" s="115">
        <f t="shared" ref="J255:J256" si="55">100-H255-L255</f>
        <v>40.008044930431552</v>
      </c>
      <c r="K255" s="62"/>
      <c r="L255" s="79"/>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4"/>
      <c r="AY255" s="14"/>
      <c r="AZ255" s="14"/>
      <c r="BA255" s="14"/>
      <c r="BB255" s="14"/>
      <c r="BC255" s="14"/>
      <c r="BD255" s="14"/>
      <c r="BE255" s="14"/>
      <c r="BF255" s="14"/>
      <c r="BG255" s="14"/>
      <c r="BH255" s="14"/>
      <c r="BI255" s="14"/>
      <c r="BJ255" s="14"/>
      <c r="BK255" s="14"/>
      <c r="BL255" s="14"/>
      <c r="BM255" s="14"/>
      <c r="BN255" s="14"/>
      <c r="BO255" s="14"/>
      <c r="BP255" s="14"/>
      <c r="BQ255" s="14"/>
      <c r="BR255" s="14"/>
      <c r="BS255" s="14"/>
      <c r="BT255" s="14"/>
      <c r="BU255" s="14"/>
      <c r="BV255" s="14"/>
      <c r="BW255" s="14"/>
      <c r="BX255" s="14"/>
      <c r="BY255" s="14"/>
      <c r="BZ255" s="14"/>
      <c r="CA255" s="14"/>
      <c r="CB255" s="14"/>
      <c r="CC255" s="14"/>
      <c r="CD255" s="14"/>
      <c r="CE255" s="14"/>
      <c r="CF255" s="14"/>
      <c r="CG255" s="14"/>
      <c r="CH255" s="14"/>
      <c r="CI255" s="14"/>
      <c r="CJ255" s="14"/>
      <c r="CK255" s="14"/>
    </row>
    <row r="256" spans="1:89" s="16" customFormat="1" ht="51.75" customHeight="1" x14ac:dyDescent="0.25">
      <c r="A256" s="101">
        <v>249</v>
      </c>
      <c r="B256" s="56">
        <v>29</v>
      </c>
      <c r="C256" s="135"/>
      <c r="D256" s="59" t="s">
        <v>399</v>
      </c>
      <c r="E256" s="6" t="s">
        <v>401</v>
      </c>
      <c r="F256" s="62">
        <v>10316360</v>
      </c>
      <c r="G256" s="62">
        <v>5158000</v>
      </c>
      <c r="H256" s="115">
        <f t="shared" si="48"/>
        <v>49.99825519853902</v>
      </c>
      <c r="I256" s="62">
        <f t="shared" si="49"/>
        <v>5158360</v>
      </c>
      <c r="J256" s="115">
        <f t="shared" si="55"/>
        <v>50.00174480146098</v>
      </c>
      <c r="K256" s="62"/>
      <c r="L256" s="79"/>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c r="AT256" s="14"/>
      <c r="AU256" s="14"/>
      <c r="AV256" s="14"/>
      <c r="AW256" s="14"/>
      <c r="AX256" s="14"/>
      <c r="AY256" s="14"/>
      <c r="AZ256" s="14"/>
      <c r="BA256" s="14"/>
      <c r="BB256" s="14"/>
      <c r="BC256" s="14"/>
      <c r="BD256" s="14"/>
      <c r="BE256" s="14"/>
      <c r="BF256" s="14"/>
      <c r="BG256" s="14"/>
      <c r="BH256" s="14"/>
      <c r="BI256" s="14"/>
      <c r="BJ256" s="14"/>
      <c r="BK256" s="14"/>
      <c r="BL256" s="14"/>
      <c r="BM256" s="14"/>
      <c r="BN256" s="14"/>
      <c r="BO256" s="14"/>
      <c r="BP256" s="14"/>
      <c r="BQ256" s="14"/>
      <c r="BR256" s="14"/>
      <c r="BS256" s="14"/>
      <c r="BT256" s="14"/>
      <c r="BU256" s="14"/>
      <c r="BV256" s="14"/>
      <c r="BW256" s="14"/>
      <c r="BX256" s="14"/>
      <c r="BY256" s="14"/>
      <c r="BZ256" s="14"/>
      <c r="CA256" s="14"/>
      <c r="CB256" s="14"/>
      <c r="CC256" s="14"/>
      <c r="CD256" s="14"/>
      <c r="CE256" s="14"/>
      <c r="CF256" s="14"/>
      <c r="CG256" s="14"/>
      <c r="CH256" s="14"/>
      <c r="CI256" s="14"/>
      <c r="CJ256" s="14"/>
      <c r="CK256" s="14"/>
    </row>
    <row r="257" spans="1:89" s="16" customFormat="1" ht="51.75" customHeight="1" x14ac:dyDescent="0.25">
      <c r="A257" s="101">
        <v>250</v>
      </c>
      <c r="B257" s="56">
        <v>30</v>
      </c>
      <c r="C257" s="135"/>
      <c r="D257" s="59" t="s">
        <v>402</v>
      </c>
      <c r="E257" s="6" t="s">
        <v>403</v>
      </c>
      <c r="F257" s="59">
        <v>70360870</v>
      </c>
      <c r="G257" s="59">
        <v>42216522</v>
      </c>
      <c r="H257" s="114">
        <f t="shared" si="48"/>
        <v>60</v>
      </c>
      <c r="I257" s="59">
        <f t="shared" si="49"/>
        <v>28144348</v>
      </c>
      <c r="J257" s="115">
        <f t="shared" ref="J257" si="56">100-H257</f>
        <v>40</v>
      </c>
      <c r="K257" s="59"/>
      <c r="L257" s="79"/>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c r="AV257" s="14"/>
      <c r="AW257" s="14"/>
      <c r="AX257" s="14"/>
      <c r="AY257" s="14"/>
      <c r="AZ257" s="14"/>
      <c r="BA257" s="14"/>
      <c r="BB257" s="14"/>
      <c r="BC257" s="14"/>
      <c r="BD257" s="14"/>
      <c r="BE257" s="14"/>
      <c r="BF257" s="14"/>
      <c r="BG257" s="14"/>
      <c r="BH257" s="14"/>
      <c r="BI257" s="14"/>
      <c r="BJ257" s="14"/>
      <c r="BK257" s="14"/>
      <c r="BL257" s="14"/>
      <c r="BM257" s="14"/>
      <c r="BN257" s="14"/>
      <c r="BO257" s="14"/>
      <c r="BP257" s="14"/>
      <c r="BQ257" s="14"/>
      <c r="BR257" s="14"/>
      <c r="BS257" s="14"/>
      <c r="BT257" s="14"/>
      <c r="BU257" s="14"/>
      <c r="BV257" s="14"/>
      <c r="BW257" s="14"/>
      <c r="BX257" s="14"/>
      <c r="BY257" s="14"/>
      <c r="BZ257" s="14"/>
      <c r="CA257" s="14"/>
      <c r="CB257" s="14"/>
      <c r="CC257" s="14"/>
      <c r="CD257" s="14"/>
      <c r="CE257" s="14"/>
      <c r="CF257" s="14"/>
      <c r="CG257" s="14"/>
      <c r="CH257" s="14"/>
      <c r="CI257" s="14"/>
      <c r="CJ257" s="14"/>
      <c r="CK257" s="14"/>
    </row>
    <row r="258" spans="1:89" s="16" customFormat="1" ht="51.75" customHeight="1" x14ac:dyDescent="0.25">
      <c r="A258" s="101">
        <v>251</v>
      </c>
      <c r="B258" s="56">
        <v>31</v>
      </c>
      <c r="C258" s="135"/>
      <c r="D258" s="59" t="s">
        <v>5</v>
      </c>
      <c r="E258" s="6" t="s">
        <v>404</v>
      </c>
      <c r="F258" s="62">
        <v>23100870</v>
      </c>
      <c r="G258" s="62">
        <v>9960552</v>
      </c>
      <c r="H258" s="119">
        <f t="shared" si="48"/>
        <v>43.11764881582382</v>
      </c>
      <c r="I258" s="62">
        <f t="shared" si="49"/>
        <v>9240318</v>
      </c>
      <c r="J258" s="115">
        <f t="shared" ref="J258" si="57">100-H258-L258</f>
        <v>39.99987013476116</v>
      </c>
      <c r="K258" s="62">
        <v>3900000</v>
      </c>
      <c r="L258" s="79">
        <f>K258/F258*100</f>
        <v>16.88248104941502</v>
      </c>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4"/>
      <c r="AV258" s="14"/>
      <c r="AW258" s="14"/>
      <c r="AX258" s="14"/>
      <c r="AY258" s="14"/>
      <c r="AZ258" s="14"/>
      <c r="BA258" s="14"/>
      <c r="BB258" s="14"/>
      <c r="BC258" s="14"/>
      <c r="BD258" s="14"/>
      <c r="BE258" s="14"/>
      <c r="BF258" s="14"/>
      <c r="BG258" s="14"/>
      <c r="BH258" s="14"/>
      <c r="BI258" s="14"/>
      <c r="BJ258" s="14"/>
      <c r="BK258" s="14"/>
      <c r="BL258" s="14"/>
      <c r="BM258" s="14"/>
      <c r="BN258" s="14"/>
      <c r="BO258" s="14"/>
      <c r="BP258" s="14"/>
      <c r="BQ258" s="14"/>
      <c r="BR258" s="14"/>
      <c r="BS258" s="14"/>
      <c r="BT258" s="14"/>
      <c r="BU258" s="14"/>
      <c r="BV258" s="14"/>
      <c r="BW258" s="14"/>
      <c r="BX258" s="14"/>
      <c r="BY258" s="14"/>
      <c r="BZ258" s="14"/>
      <c r="CA258" s="14"/>
      <c r="CB258" s="14"/>
      <c r="CC258" s="14"/>
      <c r="CD258" s="14"/>
      <c r="CE258" s="14"/>
      <c r="CF258" s="14"/>
      <c r="CG258" s="14"/>
      <c r="CH258" s="14"/>
      <c r="CI258" s="14"/>
      <c r="CJ258" s="14"/>
      <c r="CK258" s="14"/>
    </row>
    <row r="259" spans="1:89" s="16" customFormat="1" ht="51.75" customHeight="1" x14ac:dyDescent="0.25">
      <c r="A259" s="101">
        <v>252</v>
      </c>
      <c r="B259" s="56">
        <v>32</v>
      </c>
      <c r="C259" s="135"/>
      <c r="D259" s="59" t="s">
        <v>358</v>
      </c>
      <c r="E259" s="6" t="s">
        <v>405</v>
      </c>
      <c r="F259" s="62">
        <v>16210560</v>
      </c>
      <c r="G259" s="62">
        <v>5025273</v>
      </c>
      <c r="H259" s="115">
        <f t="shared" si="48"/>
        <v>30.999996298708986</v>
      </c>
      <c r="I259" s="62">
        <f t="shared" si="49"/>
        <v>11185287</v>
      </c>
      <c r="J259" s="115">
        <f t="shared" ref="J259:J261" si="58">100-H259</f>
        <v>69.000003701291007</v>
      </c>
      <c r="K259" s="59"/>
      <c r="L259" s="79"/>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c r="AR259" s="14"/>
      <c r="AS259" s="14"/>
      <c r="AT259" s="14"/>
      <c r="AU259" s="14"/>
      <c r="AV259" s="14"/>
      <c r="AW259" s="14"/>
      <c r="AX259" s="14"/>
      <c r="AY259" s="14"/>
      <c r="AZ259" s="14"/>
      <c r="BA259" s="14"/>
      <c r="BB259" s="14"/>
      <c r="BC259" s="14"/>
      <c r="BD259" s="14"/>
      <c r="BE259" s="14"/>
      <c r="BF259" s="14"/>
      <c r="BG259" s="14"/>
      <c r="BH259" s="14"/>
      <c r="BI259" s="14"/>
      <c r="BJ259" s="14"/>
      <c r="BK259" s="14"/>
      <c r="BL259" s="14"/>
      <c r="BM259" s="14"/>
      <c r="BN259" s="14"/>
      <c r="BO259" s="14"/>
      <c r="BP259" s="14"/>
      <c r="BQ259" s="14"/>
      <c r="BR259" s="14"/>
      <c r="BS259" s="14"/>
      <c r="BT259" s="14"/>
      <c r="BU259" s="14"/>
      <c r="BV259" s="14"/>
      <c r="BW259" s="14"/>
      <c r="BX259" s="14"/>
      <c r="BY259" s="14"/>
      <c r="BZ259" s="14"/>
      <c r="CA259" s="14"/>
      <c r="CB259" s="14"/>
      <c r="CC259" s="14"/>
      <c r="CD259" s="14"/>
      <c r="CE259" s="14"/>
      <c r="CF259" s="14"/>
      <c r="CG259" s="14"/>
      <c r="CH259" s="14"/>
      <c r="CI259" s="14"/>
      <c r="CJ259" s="14"/>
      <c r="CK259" s="14"/>
    </row>
    <row r="260" spans="1:89" s="16" customFormat="1" ht="51.75" customHeight="1" x14ac:dyDescent="0.25">
      <c r="A260" s="101">
        <v>253</v>
      </c>
      <c r="B260" s="56">
        <v>33</v>
      </c>
      <c r="C260" s="135"/>
      <c r="D260" s="59" t="s">
        <v>406</v>
      </c>
      <c r="E260" s="6" t="s">
        <v>407</v>
      </c>
      <c r="F260" s="59">
        <v>40705620</v>
      </c>
      <c r="G260" s="6">
        <v>12211686</v>
      </c>
      <c r="H260" s="114">
        <f t="shared" si="48"/>
        <v>30</v>
      </c>
      <c r="I260" s="59">
        <f t="shared" si="49"/>
        <v>28493934</v>
      </c>
      <c r="J260" s="114">
        <f t="shared" si="58"/>
        <v>70</v>
      </c>
      <c r="K260" s="59"/>
      <c r="L260" s="61"/>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4"/>
      <c r="AY260" s="14"/>
      <c r="AZ260" s="14"/>
      <c r="BA260" s="14"/>
      <c r="BB260" s="14"/>
      <c r="BC260" s="14"/>
      <c r="BD260" s="14"/>
      <c r="BE260" s="14"/>
      <c r="BF260" s="14"/>
      <c r="BG260" s="14"/>
      <c r="BH260" s="14"/>
      <c r="BI260" s="14"/>
      <c r="BJ260" s="14"/>
      <c r="BK260" s="14"/>
      <c r="BL260" s="14"/>
      <c r="BM260" s="14"/>
      <c r="BN260" s="14"/>
      <c r="BO260" s="14"/>
      <c r="BP260" s="14"/>
      <c r="BQ260" s="14"/>
      <c r="BR260" s="14"/>
      <c r="BS260" s="14"/>
      <c r="BT260" s="14"/>
      <c r="BU260" s="14"/>
      <c r="BV260" s="14"/>
      <c r="BW260" s="14"/>
      <c r="BX260" s="14"/>
      <c r="BY260" s="14"/>
      <c r="BZ260" s="14"/>
      <c r="CA260" s="14"/>
      <c r="CB260" s="14"/>
      <c r="CC260" s="14"/>
      <c r="CD260" s="14"/>
      <c r="CE260" s="14"/>
      <c r="CF260" s="14"/>
      <c r="CG260" s="14"/>
      <c r="CH260" s="14"/>
      <c r="CI260" s="14"/>
      <c r="CJ260" s="14"/>
      <c r="CK260" s="14"/>
    </row>
    <row r="261" spans="1:89" s="16" customFormat="1" ht="51.75" customHeight="1" x14ac:dyDescent="0.25">
      <c r="A261" s="101">
        <v>254</v>
      </c>
      <c r="B261" s="56">
        <v>34</v>
      </c>
      <c r="C261" s="135"/>
      <c r="D261" s="59" t="s">
        <v>406</v>
      </c>
      <c r="E261" s="6" t="s">
        <v>408</v>
      </c>
      <c r="F261" s="59">
        <v>48346210</v>
      </c>
      <c r="G261" s="59">
        <v>26590415</v>
      </c>
      <c r="H261" s="114">
        <f t="shared" si="48"/>
        <v>54.99999896579277</v>
      </c>
      <c r="I261" s="59">
        <f t="shared" si="49"/>
        <v>21755795</v>
      </c>
      <c r="J261" s="114">
        <f t="shared" si="58"/>
        <v>45.00000103420723</v>
      </c>
      <c r="K261" s="62"/>
      <c r="L261" s="79"/>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c r="AQ261" s="14"/>
      <c r="AR261" s="14"/>
      <c r="AS261" s="14"/>
      <c r="AT261" s="14"/>
      <c r="AU261" s="14"/>
      <c r="AV261" s="14"/>
      <c r="AW261" s="14"/>
      <c r="AX261" s="14"/>
      <c r="AY261" s="14"/>
      <c r="AZ261" s="14"/>
      <c r="BA261" s="14"/>
      <c r="BB261" s="14"/>
      <c r="BC261" s="14"/>
      <c r="BD261" s="14"/>
      <c r="BE261" s="14"/>
      <c r="BF261" s="14"/>
      <c r="BG261" s="14"/>
      <c r="BH261" s="14"/>
      <c r="BI261" s="14"/>
      <c r="BJ261" s="14"/>
      <c r="BK261" s="14"/>
      <c r="BL261" s="14"/>
      <c r="BM261" s="14"/>
      <c r="BN261" s="14"/>
      <c r="BO261" s="14"/>
      <c r="BP261" s="14"/>
      <c r="BQ261" s="14"/>
      <c r="BR261" s="14"/>
      <c r="BS261" s="14"/>
      <c r="BT261" s="14"/>
      <c r="BU261" s="14"/>
      <c r="BV261" s="14"/>
      <c r="BW261" s="14"/>
      <c r="BX261" s="14"/>
      <c r="BY261" s="14"/>
      <c r="BZ261" s="14"/>
      <c r="CA261" s="14"/>
      <c r="CB261" s="14"/>
      <c r="CC261" s="14"/>
      <c r="CD261" s="14"/>
      <c r="CE261" s="14"/>
      <c r="CF261" s="14"/>
      <c r="CG261" s="14"/>
      <c r="CH261" s="14"/>
      <c r="CI261" s="14"/>
      <c r="CJ261" s="14"/>
      <c r="CK261" s="14"/>
    </row>
    <row r="262" spans="1:89" s="16" customFormat="1" ht="51.75" customHeight="1" x14ac:dyDescent="0.25">
      <c r="A262" s="101">
        <v>255</v>
      </c>
      <c r="B262" s="56">
        <v>35</v>
      </c>
      <c r="C262" s="135"/>
      <c r="D262" s="59" t="s">
        <v>406</v>
      </c>
      <c r="E262" s="6" t="s">
        <v>409</v>
      </c>
      <c r="F262" s="62">
        <v>19340610</v>
      </c>
      <c r="G262" s="62">
        <v>5802183</v>
      </c>
      <c r="H262" s="115">
        <f t="shared" si="48"/>
        <v>30</v>
      </c>
      <c r="I262" s="62">
        <f t="shared" si="49"/>
        <v>13538427</v>
      </c>
      <c r="J262" s="115">
        <f t="shared" ref="J262" si="59">100-H262-L262</f>
        <v>70</v>
      </c>
      <c r="K262" s="59"/>
      <c r="L262" s="79"/>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c r="AV262" s="14"/>
      <c r="AW262" s="14"/>
      <c r="AX262" s="14"/>
      <c r="AY262" s="14"/>
      <c r="AZ262" s="14"/>
      <c r="BA262" s="14"/>
      <c r="BB262" s="14"/>
      <c r="BC262" s="14"/>
      <c r="BD262" s="14"/>
      <c r="BE262" s="14"/>
      <c r="BF262" s="14"/>
      <c r="BG262" s="14"/>
      <c r="BH262" s="14"/>
      <c r="BI262" s="14"/>
      <c r="BJ262" s="14"/>
      <c r="BK262" s="14"/>
      <c r="BL262" s="14"/>
      <c r="BM262" s="14"/>
      <c r="BN262" s="14"/>
      <c r="BO262" s="14"/>
      <c r="BP262" s="14"/>
      <c r="BQ262" s="14"/>
      <c r="BR262" s="14"/>
      <c r="BS262" s="14"/>
      <c r="BT262" s="14"/>
      <c r="BU262" s="14"/>
      <c r="BV262" s="14"/>
      <c r="BW262" s="14"/>
      <c r="BX262" s="14"/>
      <c r="BY262" s="14"/>
      <c r="BZ262" s="14"/>
      <c r="CA262" s="14"/>
      <c r="CB262" s="14"/>
      <c r="CC262" s="14"/>
      <c r="CD262" s="14"/>
      <c r="CE262" s="14"/>
      <c r="CF262" s="14"/>
      <c r="CG262" s="14"/>
      <c r="CH262" s="14"/>
      <c r="CI262" s="14"/>
      <c r="CJ262" s="14"/>
      <c r="CK262" s="14"/>
    </row>
    <row r="263" spans="1:89" s="16" customFormat="1" ht="51.75" customHeight="1" x14ac:dyDescent="0.25">
      <c r="A263" s="101">
        <v>256</v>
      </c>
      <c r="B263" s="56">
        <v>36</v>
      </c>
      <c r="C263" s="135"/>
      <c r="D263" s="59" t="s">
        <v>383</v>
      </c>
      <c r="E263" s="6" t="s">
        <v>410</v>
      </c>
      <c r="F263" s="62">
        <v>62866100</v>
      </c>
      <c r="G263" s="62">
        <v>34576355</v>
      </c>
      <c r="H263" s="115">
        <f t="shared" si="48"/>
        <v>55.000000000000007</v>
      </c>
      <c r="I263" s="62">
        <f t="shared" si="49"/>
        <v>28289744.999999996</v>
      </c>
      <c r="J263" s="115">
        <f t="shared" ref="J263:J265" si="60">100-H263</f>
        <v>44.999999999999993</v>
      </c>
      <c r="K263" s="59"/>
      <c r="L263" s="79"/>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c r="AU263" s="14"/>
      <c r="AV263" s="14"/>
      <c r="AW263" s="14"/>
      <c r="AX263" s="14"/>
      <c r="AY263" s="14"/>
      <c r="AZ263" s="14"/>
      <c r="BA263" s="14"/>
      <c r="BB263" s="14"/>
      <c r="BC263" s="14"/>
      <c r="BD263" s="14"/>
      <c r="BE263" s="14"/>
      <c r="BF263" s="14"/>
      <c r="BG263" s="14"/>
      <c r="BH263" s="14"/>
      <c r="BI263" s="14"/>
      <c r="BJ263" s="14"/>
      <c r="BK263" s="14"/>
      <c r="BL263" s="14"/>
      <c r="BM263" s="14"/>
      <c r="BN263" s="14"/>
      <c r="BO263" s="14"/>
      <c r="BP263" s="14"/>
      <c r="BQ263" s="14"/>
      <c r="BR263" s="14"/>
      <c r="BS263" s="14"/>
      <c r="BT263" s="14"/>
      <c r="BU263" s="14"/>
      <c r="BV263" s="14"/>
      <c r="BW263" s="14"/>
      <c r="BX263" s="14"/>
      <c r="BY263" s="14"/>
      <c r="BZ263" s="14"/>
      <c r="CA263" s="14"/>
      <c r="CB263" s="14"/>
      <c r="CC263" s="14"/>
      <c r="CD263" s="14"/>
      <c r="CE263" s="14"/>
      <c r="CF263" s="14"/>
      <c r="CG263" s="14"/>
      <c r="CH263" s="14"/>
      <c r="CI263" s="14"/>
      <c r="CJ263" s="14"/>
      <c r="CK263" s="14"/>
    </row>
    <row r="264" spans="1:89" s="16" customFormat="1" ht="51.75" customHeight="1" x14ac:dyDescent="0.25">
      <c r="A264" s="101">
        <v>257</v>
      </c>
      <c r="B264" s="56">
        <v>37</v>
      </c>
      <c r="C264" s="135"/>
      <c r="D264" s="59" t="s">
        <v>411</v>
      </c>
      <c r="E264" s="6" t="s">
        <v>412</v>
      </c>
      <c r="F264" s="62">
        <v>55002510</v>
      </c>
      <c r="G264" s="62">
        <v>30251380</v>
      </c>
      <c r="H264" s="115">
        <f t="shared" si="48"/>
        <v>54.999999090950581</v>
      </c>
      <c r="I264" s="62">
        <f t="shared" si="49"/>
        <v>24751129.999999996</v>
      </c>
      <c r="J264" s="115">
        <f t="shared" si="60"/>
        <v>45.000000909049419</v>
      </c>
      <c r="K264" s="59"/>
      <c r="L264" s="79"/>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c r="AT264" s="14"/>
      <c r="AU264" s="14"/>
      <c r="AV264" s="14"/>
      <c r="AW264" s="14"/>
      <c r="AX264" s="14"/>
      <c r="AY264" s="14"/>
      <c r="AZ264" s="14"/>
      <c r="BA264" s="14"/>
      <c r="BB264" s="14"/>
      <c r="BC264" s="14"/>
      <c r="BD264" s="14"/>
      <c r="BE264" s="14"/>
      <c r="BF264" s="14"/>
      <c r="BG264" s="14"/>
      <c r="BH264" s="14"/>
      <c r="BI264" s="14"/>
      <c r="BJ264" s="14"/>
      <c r="BK264" s="14"/>
      <c r="BL264" s="14"/>
      <c r="BM264" s="14"/>
      <c r="BN264" s="14"/>
      <c r="BO264" s="14"/>
      <c r="BP264" s="14"/>
      <c r="BQ264" s="14"/>
      <c r="BR264" s="14"/>
      <c r="BS264" s="14"/>
      <c r="BT264" s="14"/>
      <c r="BU264" s="14"/>
      <c r="BV264" s="14"/>
      <c r="BW264" s="14"/>
      <c r="BX264" s="14"/>
      <c r="BY264" s="14"/>
      <c r="BZ264" s="14"/>
      <c r="CA264" s="14"/>
      <c r="CB264" s="14"/>
      <c r="CC264" s="14"/>
      <c r="CD264" s="14"/>
      <c r="CE264" s="14"/>
      <c r="CF264" s="14"/>
      <c r="CG264" s="14"/>
      <c r="CH264" s="14"/>
      <c r="CI264" s="14"/>
      <c r="CJ264" s="14"/>
      <c r="CK264" s="14"/>
    </row>
    <row r="265" spans="1:89" s="16" customFormat="1" ht="51.75" customHeight="1" x14ac:dyDescent="0.25">
      <c r="A265" s="101">
        <v>258</v>
      </c>
      <c r="B265" s="56">
        <v>38</v>
      </c>
      <c r="C265" s="135"/>
      <c r="D265" s="59" t="s">
        <v>411</v>
      </c>
      <c r="E265" s="6" t="s">
        <v>413</v>
      </c>
      <c r="F265" s="62">
        <v>12600000</v>
      </c>
      <c r="G265" s="62">
        <v>5670000</v>
      </c>
      <c r="H265" s="115">
        <f t="shared" si="48"/>
        <v>45</v>
      </c>
      <c r="I265" s="62">
        <f t="shared" si="49"/>
        <v>6930000</v>
      </c>
      <c r="J265" s="115">
        <f t="shared" si="60"/>
        <v>55</v>
      </c>
      <c r="K265" s="59"/>
      <c r="L265" s="79"/>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c r="AV265" s="14"/>
      <c r="AW265" s="14"/>
      <c r="AX265" s="14"/>
      <c r="AY265" s="14"/>
      <c r="AZ265" s="14"/>
      <c r="BA265" s="14"/>
      <c r="BB265" s="14"/>
      <c r="BC265" s="14"/>
      <c r="BD265" s="14"/>
      <c r="BE265" s="14"/>
      <c r="BF265" s="14"/>
      <c r="BG265" s="14"/>
      <c r="BH265" s="14"/>
      <c r="BI265" s="14"/>
      <c r="BJ265" s="14"/>
      <c r="BK265" s="14"/>
      <c r="BL265" s="14"/>
      <c r="BM265" s="14"/>
      <c r="BN265" s="14"/>
      <c r="BO265" s="14"/>
      <c r="BP265" s="14"/>
      <c r="BQ265" s="14"/>
      <c r="BR265" s="14"/>
      <c r="BS265" s="14"/>
      <c r="BT265" s="14"/>
      <c r="BU265" s="14"/>
      <c r="BV265" s="14"/>
      <c r="BW265" s="14"/>
      <c r="BX265" s="14"/>
      <c r="BY265" s="14"/>
      <c r="BZ265" s="14"/>
      <c r="CA265" s="14"/>
      <c r="CB265" s="14"/>
      <c r="CC265" s="14"/>
      <c r="CD265" s="14"/>
      <c r="CE265" s="14"/>
      <c r="CF265" s="14"/>
      <c r="CG265" s="14"/>
      <c r="CH265" s="14"/>
      <c r="CI265" s="14"/>
      <c r="CJ265" s="14"/>
      <c r="CK265" s="14"/>
    </row>
    <row r="266" spans="1:89" s="16" customFormat="1" ht="51.75" customHeight="1" x14ac:dyDescent="0.25">
      <c r="A266" s="101">
        <v>259</v>
      </c>
      <c r="B266" s="56">
        <v>39</v>
      </c>
      <c r="C266" s="135"/>
      <c r="D266" s="59" t="s">
        <v>414</v>
      </c>
      <c r="E266" s="6" t="s">
        <v>415</v>
      </c>
      <c r="F266" s="62">
        <v>30576970</v>
      </c>
      <c r="G266" s="62">
        <v>16817333</v>
      </c>
      <c r="H266" s="115">
        <f t="shared" si="48"/>
        <v>54.999998364782385</v>
      </c>
      <c r="I266" s="62">
        <f t="shared" si="49"/>
        <v>13759637</v>
      </c>
      <c r="J266" s="115">
        <f t="shared" ref="J266:J273" si="61">100-H266-L266</f>
        <v>45.000001635217615</v>
      </c>
      <c r="K266" s="62"/>
      <c r="L266" s="79"/>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c r="AV266" s="14"/>
      <c r="AW266" s="14"/>
      <c r="AX266" s="14"/>
      <c r="AY266" s="14"/>
      <c r="AZ266" s="14"/>
      <c r="BA266" s="14"/>
      <c r="BB266" s="14"/>
      <c r="BC266" s="14"/>
      <c r="BD266" s="14"/>
      <c r="BE266" s="14"/>
      <c r="BF266" s="14"/>
      <c r="BG266" s="14"/>
      <c r="BH266" s="14"/>
      <c r="BI266" s="14"/>
      <c r="BJ266" s="14"/>
      <c r="BK266" s="14"/>
      <c r="BL266" s="14"/>
      <c r="BM266" s="14"/>
      <c r="BN266" s="14"/>
      <c r="BO266" s="14"/>
      <c r="BP266" s="14"/>
      <c r="BQ266" s="14"/>
      <c r="BR266" s="14"/>
      <c r="BS266" s="14"/>
      <c r="BT266" s="14"/>
      <c r="BU266" s="14"/>
      <c r="BV266" s="14"/>
      <c r="BW266" s="14"/>
      <c r="BX266" s="14"/>
      <c r="BY266" s="14"/>
      <c r="BZ266" s="14"/>
      <c r="CA266" s="14"/>
      <c r="CB266" s="14"/>
      <c r="CC266" s="14"/>
      <c r="CD266" s="14"/>
      <c r="CE266" s="14"/>
      <c r="CF266" s="14"/>
      <c r="CG266" s="14"/>
      <c r="CH266" s="14"/>
      <c r="CI266" s="14"/>
      <c r="CJ266" s="14"/>
      <c r="CK266" s="14"/>
    </row>
    <row r="267" spans="1:89" s="16" customFormat="1" ht="51.75" customHeight="1" x14ac:dyDescent="0.25">
      <c r="A267" s="101">
        <v>260</v>
      </c>
      <c r="B267" s="56">
        <v>40</v>
      </c>
      <c r="C267" s="135"/>
      <c r="D267" s="59" t="s">
        <v>414</v>
      </c>
      <c r="E267" s="6" t="s">
        <v>416</v>
      </c>
      <c r="F267" s="62">
        <v>82178370</v>
      </c>
      <c r="G267" s="62">
        <v>45198103</v>
      </c>
      <c r="H267" s="115">
        <f t="shared" si="48"/>
        <v>54.999999391567385</v>
      </c>
      <c r="I267" s="62">
        <f t="shared" si="49"/>
        <v>36980267.000000007</v>
      </c>
      <c r="J267" s="115">
        <f t="shared" si="61"/>
        <v>45.000000608432615</v>
      </c>
      <c r="K267" s="62"/>
      <c r="L267" s="79"/>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c r="AV267" s="14"/>
      <c r="AW267" s="14"/>
      <c r="AX267" s="14"/>
      <c r="AY267" s="14"/>
      <c r="AZ267" s="14"/>
      <c r="BA267" s="14"/>
      <c r="BB267" s="14"/>
      <c r="BC267" s="14"/>
      <c r="BD267" s="14"/>
      <c r="BE267" s="14"/>
      <c r="BF267" s="14"/>
      <c r="BG267" s="14"/>
      <c r="BH267" s="14"/>
      <c r="BI267" s="14"/>
      <c r="BJ267" s="14"/>
      <c r="BK267" s="14"/>
      <c r="BL267" s="14"/>
      <c r="BM267" s="14"/>
      <c r="BN267" s="14"/>
      <c r="BO267" s="14"/>
      <c r="BP267" s="14"/>
      <c r="BQ267" s="14"/>
      <c r="BR267" s="14"/>
      <c r="BS267" s="14"/>
      <c r="BT267" s="14"/>
      <c r="BU267" s="14"/>
      <c r="BV267" s="14"/>
      <c r="BW267" s="14"/>
      <c r="BX267" s="14"/>
      <c r="BY267" s="14"/>
      <c r="BZ267" s="14"/>
      <c r="CA267" s="14"/>
      <c r="CB267" s="14"/>
      <c r="CC267" s="14"/>
      <c r="CD267" s="14"/>
      <c r="CE267" s="14"/>
      <c r="CF267" s="14"/>
      <c r="CG267" s="14"/>
      <c r="CH267" s="14"/>
      <c r="CI267" s="14"/>
      <c r="CJ267" s="14"/>
      <c r="CK267" s="14"/>
    </row>
    <row r="268" spans="1:89" s="16" customFormat="1" ht="51.75" customHeight="1" x14ac:dyDescent="0.25">
      <c r="A268" s="101">
        <v>261</v>
      </c>
      <c r="B268" s="56">
        <v>41</v>
      </c>
      <c r="C268" s="135"/>
      <c r="D268" s="59" t="s">
        <v>414</v>
      </c>
      <c r="E268" s="6" t="s">
        <v>417</v>
      </c>
      <c r="F268" s="62">
        <v>88196820</v>
      </c>
      <c r="G268" s="62">
        <v>48508251</v>
      </c>
      <c r="H268" s="115">
        <f t="shared" si="48"/>
        <v>55.000000000000007</v>
      </c>
      <c r="I268" s="62">
        <f t="shared" si="49"/>
        <v>39688568.999999993</v>
      </c>
      <c r="J268" s="115">
        <f t="shared" si="61"/>
        <v>44.999999999999993</v>
      </c>
      <c r="K268" s="62"/>
      <c r="L268" s="79"/>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c r="AV268" s="14"/>
      <c r="AW268" s="14"/>
      <c r="AX268" s="14"/>
      <c r="AY268" s="14"/>
      <c r="AZ268" s="14"/>
      <c r="BA268" s="14"/>
      <c r="BB268" s="14"/>
      <c r="BC268" s="14"/>
      <c r="BD268" s="14"/>
      <c r="BE268" s="14"/>
      <c r="BF268" s="14"/>
      <c r="BG268" s="14"/>
      <c r="BH268" s="14"/>
      <c r="BI268" s="14"/>
      <c r="BJ268" s="14"/>
      <c r="BK268" s="14"/>
      <c r="BL268" s="14"/>
      <c r="BM268" s="14"/>
      <c r="BN268" s="14"/>
      <c r="BO268" s="14"/>
      <c r="BP268" s="14"/>
      <c r="BQ268" s="14"/>
      <c r="BR268" s="14"/>
      <c r="BS268" s="14"/>
      <c r="BT268" s="14"/>
      <c r="BU268" s="14"/>
      <c r="BV268" s="14"/>
      <c r="BW268" s="14"/>
      <c r="BX268" s="14"/>
      <c r="BY268" s="14"/>
      <c r="BZ268" s="14"/>
      <c r="CA268" s="14"/>
      <c r="CB268" s="14"/>
      <c r="CC268" s="14"/>
      <c r="CD268" s="14"/>
      <c r="CE268" s="14"/>
      <c r="CF268" s="14"/>
      <c r="CG268" s="14"/>
      <c r="CH268" s="14"/>
      <c r="CI268" s="14"/>
      <c r="CJ268" s="14"/>
      <c r="CK268" s="14"/>
    </row>
    <row r="269" spans="1:89" s="16" customFormat="1" ht="51.75" customHeight="1" x14ac:dyDescent="0.25">
      <c r="A269" s="101">
        <v>262</v>
      </c>
      <c r="B269" s="56">
        <v>42</v>
      </c>
      <c r="C269" s="135"/>
      <c r="D269" s="59" t="s">
        <v>418</v>
      </c>
      <c r="E269" s="6" t="s">
        <v>419</v>
      </c>
      <c r="F269" s="62">
        <v>12347170</v>
      </c>
      <c r="G269" s="62">
        <v>5000000</v>
      </c>
      <c r="H269" s="115">
        <f t="shared" ref="H269:H300" si="62">G269/F269*100</f>
        <v>40.495109405637081</v>
      </c>
      <c r="I269" s="62">
        <f t="shared" ref="I269:I300" si="63">F269*J269/100</f>
        <v>7347170</v>
      </c>
      <c r="J269" s="115">
        <f t="shared" si="61"/>
        <v>59.504890594362919</v>
      </c>
      <c r="K269" s="62"/>
      <c r="L269" s="79"/>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c r="AV269" s="14"/>
      <c r="AW269" s="14"/>
      <c r="AX269" s="14"/>
      <c r="AY269" s="14"/>
      <c r="AZ269" s="14"/>
      <c r="BA269" s="14"/>
      <c r="BB269" s="14"/>
      <c r="BC269" s="14"/>
      <c r="BD269" s="14"/>
      <c r="BE269" s="14"/>
      <c r="BF269" s="14"/>
      <c r="BG269" s="14"/>
      <c r="BH269" s="14"/>
      <c r="BI269" s="14"/>
      <c r="BJ269" s="14"/>
      <c r="BK269" s="14"/>
      <c r="BL269" s="14"/>
      <c r="BM269" s="14"/>
      <c r="BN269" s="14"/>
      <c r="BO269" s="14"/>
      <c r="BP269" s="14"/>
      <c r="BQ269" s="14"/>
      <c r="BR269" s="14"/>
      <c r="BS269" s="14"/>
      <c r="BT269" s="14"/>
      <c r="BU269" s="14"/>
      <c r="BV269" s="14"/>
      <c r="BW269" s="14"/>
      <c r="BX269" s="14"/>
      <c r="BY269" s="14"/>
      <c r="BZ269" s="14"/>
      <c r="CA269" s="14"/>
      <c r="CB269" s="14"/>
      <c r="CC269" s="14"/>
      <c r="CD269" s="14"/>
      <c r="CE269" s="14"/>
      <c r="CF269" s="14"/>
      <c r="CG269" s="14"/>
      <c r="CH269" s="14"/>
      <c r="CI269" s="14"/>
      <c r="CJ269" s="14"/>
      <c r="CK269" s="14"/>
    </row>
    <row r="270" spans="1:89" s="16" customFormat="1" ht="51.75" customHeight="1" x14ac:dyDescent="0.25">
      <c r="A270" s="101">
        <v>263</v>
      </c>
      <c r="B270" s="56">
        <v>43</v>
      </c>
      <c r="C270" s="135"/>
      <c r="D270" s="59" t="s">
        <v>418</v>
      </c>
      <c r="E270" s="6" t="s">
        <v>420</v>
      </c>
      <c r="F270" s="62">
        <v>41626380</v>
      </c>
      <c r="G270" s="62">
        <v>14569230</v>
      </c>
      <c r="H270" s="115">
        <f t="shared" si="62"/>
        <v>34.999992793031723</v>
      </c>
      <c r="I270" s="62">
        <f t="shared" si="63"/>
        <v>27057150</v>
      </c>
      <c r="J270" s="115">
        <f t="shared" si="61"/>
        <v>65.000007206968277</v>
      </c>
      <c r="K270" s="62"/>
      <c r="L270" s="79"/>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c r="AV270" s="14"/>
      <c r="AW270" s="14"/>
      <c r="AX270" s="14"/>
      <c r="AY270" s="14"/>
      <c r="AZ270" s="14"/>
      <c r="BA270" s="14"/>
      <c r="BB270" s="14"/>
      <c r="BC270" s="14"/>
      <c r="BD270" s="14"/>
      <c r="BE270" s="14"/>
      <c r="BF270" s="14"/>
      <c r="BG270" s="14"/>
      <c r="BH270" s="14"/>
      <c r="BI270" s="14"/>
      <c r="BJ270" s="14"/>
      <c r="BK270" s="14"/>
      <c r="BL270" s="14"/>
      <c r="BM270" s="14"/>
      <c r="BN270" s="14"/>
      <c r="BO270" s="14"/>
      <c r="BP270" s="14"/>
      <c r="BQ270" s="14"/>
      <c r="BR270" s="14"/>
      <c r="BS270" s="14"/>
      <c r="BT270" s="14"/>
      <c r="BU270" s="14"/>
      <c r="BV270" s="14"/>
      <c r="BW270" s="14"/>
      <c r="BX270" s="14"/>
      <c r="BY270" s="14"/>
      <c r="BZ270" s="14"/>
      <c r="CA270" s="14"/>
      <c r="CB270" s="14"/>
      <c r="CC270" s="14"/>
      <c r="CD270" s="14"/>
      <c r="CE270" s="14"/>
      <c r="CF270" s="14"/>
      <c r="CG270" s="14"/>
      <c r="CH270" s="14"/>
      <c r="CI270" s="14"/>
      <c r="CJ270" s="14"/>
      <c r="CK270" s="14"/>
    </row>
    <row r="271" spans="1:89" s="16" customFormat="1" ht="51.75" customHeight="1" x14ac:dyDescent="0.25">
      <c r="A271" s="101">
        <v>264</v>
      </c>
      <c r="B271" s="56">
        <v>44</v>
      </c>
      <c r="C271" s="135"/>
      <c r="D271" s="59" t="s">
        <v>421</v>
      </c>
      <c r="E271" s="6" t="s">
        <v>422</v>
      </c>
      <c r="F271" s="62">
        <v>24641030</v>
      </c>
      <c r="G271" s="62">
        <v>8624361</v>
      </c>
      <c r="H271" s="115">
        <f t="shared" si="62"/>
        <v>35.000002029135956</v>
      </c>
      <c r="I271" s="62">
        <f t="shared" si="63"/>
        <v>16016669</v>
      </c>
      <c r="J271" s="115">
        <f t="shared" si="61"/>
        <v>64.999997970864044</v>
      </c>
      <c r="K271" s="62"/>
      <c r="L271" s="79"/>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c r="AV271" s="14"/>
      <c r="AW271" s="14"/>
      <c r="AX271" s="14"/>
      <c r="AY271" s="14"/>
      <c r="AZ271" s="14"/>
      <c r="BA271" s="14"/>
      <c r="BB271" s="14"/>
      <c r="BC271" s="14"/>
      <c r="BD271" s="14"/>
      <c r="BE271" s="14"/>
      <c r="BF271" s="14"/>
      <c r="BG271" s="14"/>
      <c r="BH271" s="14"/>
      <c r="BI271" s="14"/>
      <c r="BJ271" s="14"/>
      <c r="BK271" s="14"/>
      <c r="BL271" s="14"/>
      <c r="BM271" s="14"/>
      <c r="BN271" s="14"/>
      <c r="BO271" s="14"/>
      <c r="BP271" s="14"/>
      <c r="BQ271" s="14"/>
      <c r="BR271" s="14"/>
      <c r="BS271" s="14"/>
      <c r="BT271" s="14"/>
      <c r="BU271" s="14"/>
      <c r="BV271" s="14"/>
      <c r="BW271" s="14"/>
      <c r="BX271" s="14"/>
      <c r="BY271" s="14"/>
      <c r="BZ271" s="14"/>
      <c r="CA271" s="14"/>
      <c r="CB271" s="14"/>
      <c r="CC271" s="14"/>
      <c r="CD271" s="14"/>
      <c r="CE271" s="14"/>
      <c r="CF271" s="14"/>
      <c r="CG271" s="14"/>
      <c r="CH271" s="14"/>
      <c r="CI271" s="14"/>
      <c r="CJ271" s="14"/>
      <c r="CK271" s="14"/>
    </row>
    <row r="272" spans="1:89" s="16" customFormat="1" ht="51.75" customHeight="1" x14ac:dyDescent="0.25">
      <c r="A272" s="101">
        <v>265</v>
      </c>
      <c r="B272" s="56">
        <v>45</v>
      </c>
      <c r="C272" s="135"/>
      <c r="D272" s="59" t="s">
        <v>423</v>
      </c>
      <c r="E272" s="6" t="s">
        <v>424</v>
      </c>
      <c r="F272" s="62">
        <v>36102980</v>
      </c>
      <c r="G272" s="62">
        <v>19856639</v>
      </c>
      <c r="H272" s="115">
        <f t="shared" si="62"/>
        <v>55.000000000000007</v>
      </c>
      <c r="I272" s="62">
        <f t="shared" si="63"/>
        <v>16246340.999999998</v>
      </c>
      <c r="J272" s="115">
        <f t="shared" si="61"/>
        <v>44.999999999999993</v>
      </c>
      <c r="K272" s="62"/>
      <c r="L272" s="79"/>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14"/>
      <c r="BS272" s="14"/>
      <c r="BT272" s="14"/>
      <c r="BU272" s="14"/>
      <c r="BV272" s="14"/>
      <c r="BW272" s="14"/>
      <c r="BX272" s="14"/>
      <c r="BY272" s="14"/>
      <c r="BZ272" s="14"/>
      <c r="CA272" s="14"/>
      <c r="CB272" s="14"/>
      <c r="CC272" s="14"/>
      <c r="CD272" s="14"/>
      <c r="CE272" s="14"/>
      <c r="CF272" s="14"/>
      <c r="CG272" s="14"/>
      <c r="CH272" s="14"/>
      <c r="CI272" s="14"/>
      <c r="CJ272" s="14"/>
      <c r="CK272" s="14"/>
    </row>
    <row r="273" spans="1:89" s="16" customFormat="1" ht="51.75" customHeight="1" x14ac:dyDescent="0.25">
      <c r="A273" s="101">
        <v>266</v>
      </c>
      <c r="B273" s="56">
        <v>46</v>
      </c>
      <c r="C273" s="135"/>
      <c r="D273" s="59" t="s">
        <v>421</v>
      </c>
      <c r="E273" s="6" t="s">
        <v>425</v>
      </c>
      <c r="F273" s="59">
        <v>152645620</v>
      </c>
      <c r="G273" s="59">
        <v>83955091</v>
      </c>
      <c r="H273" s="111">
        <f t="shared" si="62"/>
        <v>55.000000000000007</v>
      </c>
      <c r="I273" s="59">
        <f t="shared" si="63"/>
        <v>68690528.999999985</v>
      </c>
      <c r="J273" s="111">
        <f t="shared" si="61"/>
        <v>44.999999999999993</v>
      </c>
      <c r="K273" s="62"/>
      <c r="L273" s="79"/>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14"/>
      <c r="BS273" s="14"/>
      <c r="BT273" s="14"/>
      <c r="BU273" s="14"/>
      <c r="BV273" s="14"/>
      <c r="BW273" s="14"/>
      <c r="BX273" s="14"/>
      <c r="BY273" s="14"/>
      <c r="BZ273" s="14"/>
      <c r="CA273" s="14"/>
      <c r="CB273" s="14"/>
      <c r="CC273" s="14"/>
      <c r="CD273" s="14"/>
      <c r="CE273" s="14"/>
      <c r="CF273" s="14"/>
      <c r="CG273" s="14"/>
      <c r="CH273" s="14"/>
      <c r="CI273" s="14"/>
      <c r="CJ273" s="14"/>
      <c r="CK273" s="14"/>
    </row>
    <row r="274" spans="1:89" s="16" customFormat="1" ht="51.75" customHeight="1" x14ac:dyDescent="0.25">
      <c r="A274" s="101">
        <v>267</v>
      </c>
      <c r="B274" s="56">
        <v>47</v>
      </c>
      <c r="C274" s="135"/>
      <c r="D274" s="59" t="s">
        <v>426</v>
      </c>
      <c r="E274" s="6" t="s">
        <v>427</v>
      </c>
      <c r="F274" s="59">
        <v>111789280</v>
      </c>
      <c r="G274" s="59">
        <v>78252496</v>
      </c>
      <c r="H274" s="111">
        <f t="shared" si="62"/>
        <v>70</v>
      </c>
      <c r="I274" s="59">
        <f t="shared" si="63"/>
        <v>33536784</v>
      </c>
      <c r="J274" s="111">
        <f t="shared" ref="J274" si="64">100-H274</f>
        <v>30</v>
      </c>
      <c r="K274" s="59"/>
      <c r="L274" s="79"/>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14"/>
      <c r="BS274" s="14"/>
      <c r="BT274" s="14"/>
      <c r="BU274" s="14"/>
      <c r="BV274" s="14"/>
      <c r="BW274" s="14"/>
      <c r="BX274" s="14"/>
      <c r="BY274" s="14"/>
      <c r="BZ274" s="14"/>
      <c r="CA274" s="14"/>
      <c r="CB274" s="14"/>
      <c r="CC274" s="14"/>
      <c r="CD274" s="14"/>
      <c r="CE274" s="14"/>
      <c r="CF274" s="14"/>
      <c r="CG274" s="14"/>
      <c r="CH274" s="14"/>
      <c r="CI274" s="14"/>
      <c r="CJ274" s="14"/>
      <c r="CK274" s="14"/>
    </row>
    <row r="275" spans="1:89" s="16" customFormat="1" ht="51.75" customHeight="1" x14ac:dyDescent="0.25">
      <c r="A275" s="101">
        <v>268</v>
      </c>
      <c r="B275" s="56">
        <v>48</v>
      </c>
      <c r="C275" s="135"/>
      <c r="D275" s="59" t="s">
        <v>428</v>
      </c>
      <c r="E275" s="6" t="s">
        <v>429</v>
      </c>
      <c r="F275" s="59">
        <v>14501710</v>
      </c>
      <c r="G275" s="59">
        <v>5075540</v>
      </c>
      <c r="H275" s="111">
        <f t="shared" si="62"/>
        <v>34.999596599297597</v>
      </c>
      <c r="I275" s="59">
        <f t="shared" si="63"/>
        <v>9426170</v>
      </c>
      <c r="J275" s="111">
        <f t="shared" ref="J275" si="65">100-H275-L275</f>
        <v>65.000403400702396</v>
      </c>
      <c r="K275" s="59"/>
      <c r="L275" s="78"/>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c r="AV275" s="14"/>
      <c r="AW275" s="14"/>
      <c r="AX275" s="14"/>
      <c r="AY275" s="14"/>
      <c r="AZ275" s="14"/>
      <c r="BA275" s="14"/>
      <c r="BB275" s="14"/>
      <c r="BC275" s="14"/>
      <c r="BD275" s="14"/>
      <c r="BE275" s="14"/>
      <c r="BF275" s="14"/>
      <c r="BG275" s="14"/>
      <c r="BH275" s="14"/>
      <c r="BI275" s="14"/>
      <c r="BJ275" s="14"/>
      <c r="BK275" s="14"/>
      <c r="BL275" s="14"/>
      <c r="BM275" s="14"/>
      <c r="BN275" s="14"/>
      <c r="BO275" s="14"/>
      <c r="BP275" s="14"/>
      <c r="BQ275" s="14"/>
      <c r="BR275" s="14"/>
      <c r="BS275" s="14"/>
      <c r="BT275" s="14"/>
      <c r="BU275" s="14"/>
      <c r="BV275" s="14"/>
      <c r="BW275" s="14"/>
      <c r="BX275" s="14"/>
      <c r="BY275" s="14"/>
      <c r="BZ275" s="14"/>
      <c r="CA275" s="14"/>
      <c r="CB275" s="14"/>
      <c r="CC275" s="14"/>
      <c r="CD275" s="14"/>
      <c r="CE275" s="14"/>
      <c r="CF275" s="14"/>
      <c r="CG275" s="14"/>
      <c r="CH275" s="14"/>
      <c r="CI275" s="14"/>
      <c r="CJ275" s="14"/>
      <c r="CK275" s="14"/>
    </row>
    <row r="276" spans="1:89" s="16" customFormat="1" ht="51.75" customHeight="1" x14ac:dyDescent="0.25">
      <c r="A276" s="101">
        <v>269</v>
      </c>
      <c r="B276" s="56">
        <v>49</v>
      </c>
      <c r="C276" s="135"/>
      <c r="D276" s="59" t="s">
        <v>430</v>
      </c>
      <c r="E276" s="6" t="s">
        <v>431</v>
      </c>
      <c r="F276" s="59">
        <v>33149600</v>
      </c>
      <c r="G276" s="59">
        <v>18232200</v>
      </c>
      <c r="H276" s="111">
        <f t="shared" si="62"/>
        <v>54.999758669787866</v>
      </c>
      <c r="I276" s="59">
        <f t="shared" si="63"/>
        <v>14917400.000000002</v>
      </c>
      <c r="J276" s="111">
        <f>100-H276-L276</f>
        <v>45.000241330212134</v>
      </c>
      <c r="K276" s="62"/>
      <c r="L276" s="79"/>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c r="AV276" s="14"/>
      <c r="AW276" s="14"/>
      <c r="AX276" s="14"/>
      <c r="AY276" s="14"/>
      <c r="AZ276" s="14"/>
      <c r="BA276" s="14"/>
      <c r="BB276" s="14"/>
      <c r="BC276" s="14"/>
      <c r="BD276" s="14"/>
      <c r="BE276" s="14"/>
      <c r="BF276" s="14"/>
      <c r="BG276" s="14"/>
      <c r="BH276" s="14"/>
      <c r="BI276" s="14"/>
      <c r="BJ276" s="14"/>
      <c r="BK276" s="14"/>
      <c r="BL276" s="14"/>
      <c r="BM276" s="14"/>
      <c r="BN276" s="14"/>
      <c r="BO276" s="14"/>
      <c r="BP276" s="14"/>
      <c r="BQ276" s="14"/>
      <c r="BR276" s="14"/>
      <c r="BS276" s="14"/>
      <c r="BT276" s="14"/>
      <c r="BU276" s="14"/>
      <c r="BV276" s="14"/>
      <c r="BW276" s="14"/>
      <c r="BX276" s="14"/>
      <c r="BY276" s="14"/>
      <c r="BZ276" s="14"/>
      <c r="CA276" s="14"/>
      <c r="CB276" s="14"/>
      <c r="CC276" s="14"/>
      <c r="CD276" s="14"/>
      <c r="CE276" s="14"/>
      <c r="CF276" s="14"/>
      <c r="CG276" s="14"/>
      <c r="CH276" s="14"/>
      <c r="CI276" s="14"/>
      <c r="CJ276" s="14"/>
      <c r="CK276" s="14"/>
    </row>
    <row r="277" spans="1:89" s="16" customFormat="1" ht="51.75" customHeight="1" x14ac:dyDescent="0.25">
      <c r="A277" s="101">
        <v>270</v>
      </c>
      <c r="B277" s="56">
        <v>50</v>
      </c>
      <c r="C277" s="135"/>
      <c r="D277" s="59" t="s">
        <v>432</v>
      </c>
      <c r="E277" s="6" t="s">
        <v>433</v>
      </c>
      <c r="F277" s="59">
        <v>95369770</v>
      </c>
      <c r="G277" s="59">
        <v>17147908</v>
      </c>
      <c r="H277" s="111">
        <f t="shared" si="62"/>
        <v>17.980443907959515</v>
      </c>
      <c r="I277" s="59">
        <f t="shared" si="63"/>
        <v>57221862</v>
      </c>
      <c r="J277" s="111">
        <f>100-H277-L277</f>
        <v>60</v>
      </c>
      <c r="K277" s="62">
        <v>21000000</v>
      </c>
      <c r="L277" s="71">
        <f>K277/F277*100</f>
        <v>22.019556092040489</v>
      </c>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c r="AV277" s="14"/>
      <c r="AW277" s="14"/>
      <c r="AX277" s="14"/>
      <c r="AY277" s="14"/>
      <c r="AZ277" s="14"/>
      <c r="BA277" s="14"/>
      <c r="BB277" s="14"/>
      <c r="BC277" s="14"/>
      <c r="BD277" s="14"/>
      <c r="BE277" s="14"/>
      <c r="BF277" s="14"/>
      <c r="BG277" s="14"/>
      <c r="BH277" s="14"/>
      <c r="BI277" s="14"/>
      <c r="BJ277" s="14"/>
      <c r="BK277" s="14"/>
      <c r="BL277" s="14"/>
      <c r="BM277" s="14"/>
      <c r="BN277" s="14"/>
      <c r="BO277" s="14"/>
      <c r="BP277" s="14"/>
      <c r="BQ277" s="14"/>
      <c r="BR277" s="14"/>
      <c r="BS277" s="14"/>
      <c r="BT277" s="14"/>
      <c r="BU277" s="14"/>
      <c r="BV277" s="14"/>
      <c r="BW277" s="14"/>
      <c r="BX277" s="14"/>
      <c r="BY277" s="14"/>
      <c r="BZ277" s="14"/>
      <c r="CA277" s="14"/>
      <c r="CB277" s="14"/>
      <c r="CC277" s="14"/>
      <c r="CD277" s="14"/>
      <c r="CE277" s="14"/>
      <c r="CF277" s="14"/>
      <c r="CG277" s="14"/>
      <c r="CH277" s="14"/>
      <c r="CI277" s="14"/>
      <c r="CJ277" s="14"/>
      <c r="CK277" s="14"/>
    </row>
    <row r="278" spans="1:89" s="16" customFormat="1" ht="51.75" customHeight="1" x14ac:dyDescent="0.25">
      <c r="A278" s="101">
        <v>271</v>
      </c>
      <c r="B278" s="56">
        <v>51</v>
      </c>
      <c r="C278" s="135"/>
      <c r="D278" s="59" t="s">
        <v>367</v>
      </c>
      <c r="E278" s="6" t="s">
        <v>434</v>
      </c>
      <c r="F278" s="59">
        <v>267274440</v>
      </c>
      <c r="G278" s="59">
        <v>147000942</v>
      </c>
      <c r="H278" s="111">
        <f t="shared" si="62"/>
        <v>55.000000000000007</v>
      </c>
      <c r="I278" s="59">
        <f t="shared" si="63"/>
        <v>120273497.99999999</v>
      </c>
      <c r="J278" s="111">
        <f t="shared" ref="J278:J280" si="66">100-H278-L278</f>
        <v>44.999999999999993</v>
      </c>
      <c r="K278" s="59"/>
      <c r="L278" s="78"/>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c r="AV278" s="14"/>
      <c r="AW278" s="14"/>
      <c r="AX278" s="14"/>
      <c r="AY278" s="14"/>
      <c r="AZ278" s="14"/>
      <c r="BA278" s="14"/>
      <c r="BB278" s="14"/>
      <c r="BC278" s="14"/>
      <c r="BD278" s="14"/>
      <c r="BE278" s="14"/>
      <c r="BF278" s="14"/>
      <c r="BG278" s="14"/>
      <c r="BH278" s="14"/>
      <c r="BI278" s="14"/>
      <c r="BJ278" s="14"/>
      <c r="BK278" s="14"/>
      <c r="BL278" s="14"/>
      <c r="BM278" s="14"/>
      <c r="BN278" s="14"/>
      <c r="BO278" s="14"/>
      <c r="BP278" s="14"/>
      <c r="BQ278" s="14"/>
      <c r="BR278" s="14"/>
      <c r="BS278" s="14"/>
      <c r="BT278" s="14"/>
      <c r="BU278" s="14"/>
      <c r="BV278" s="14"/>
      <c r="BW278" s="14"/>
      <c r="BX278" s="14"/>
      <c r="BY278" s="14"/>
      <c r="BZ278" s="14"/>
      <c r="CA278" s="14"/>
      <c r="CB278" s="14"/>
      <c r="CC278" s="14"/>
      <c r="CD278" s="14"/>
      <c r="CE278" s="14"/>
      <c r="CF278" s="14"/>
      <c r="CG278" s="14"/>
      <c r="CH278" s="14"/>
      <c r="CI278" s="14"/>
      <c r="CJ278" s="14"/>
      <c r="CK278" s="14"/>
    </row>
    <row r="279" spans="1:89" s="16" customFormat="1" ht="51.75" customHeight="1" x14ac:dyDescent="0.25">
      <c r="A279" s="101">
        <v>272</v>
      </c>
      <c r="B279" s="56">
        <v>52</v>
      </c>
      <c r="C279" s="135"/>
      <c r="D279" s="59" t="s">
        <v>414</v>
      </c>
      <c r="E279" s="6" t="s">
        <v>435</v>
      </c>
      <c r="F279" s="59">
        <v>133480260</v>
      </c>
      <c r="G279" s="59">
        <v>21518091</v>
      </c>
      <c r="H279" s="112">
        <f t="shared" si="62"/>
        <v>16.120803930109215</v>
      </c>
      <c r="I279" s="59">
        <f t="shared" si="63"/>
        <v>86762169</v>
      </c>
      <c r="J279" s="111">
        <f t="shared" si="66"/>
        <v>65</v>
      </c>
      <c r="K279" s="62">
        <v>25200000</v>
      </c>
      <c r="L279" s="79">
        <f>K279/F279*100</f>
        <v>18.879196069890781</v>
      </c>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c r="AV279" s="14"/>
      <c r="AW279" s="14"/>
      <c r="AX279" s="14"/>
      <c r="AY279" s="14"/>
      <c r="AZ279" s="14"/>
      <c r="BA279" s="14"/>
      <c r="BB279" s="14"/>
      <c r="BC279" s="14"/>
      <c r="BD279" s="14"/>
      <c r="BE279" s="14"/>
      <c r="BF279" s="14"/>
      <c r="BG279" s="14"/>
      <c r="BH279" s="14"/>
      <c r="BI279" s="14"/>
      <c r="BJ279" s="14"/>
      <c r="BK279" s="14"/>
      <c r="BL279" s="14"/>
      <c r="BM279" s="14"/>
      <c r="BN279" s="14"/>
      <c r="BO279" s="14"/>
      <c r="BP279" s="14"/>
      <c r="BQ279" s="14"/>
      <c r="BR279" s="14"/>
      <c r="BS279" s="14"/>
      <c r="BT279" s="14"/>
      <c r="BU279" s="14"/>
      <c r="BV279" s="14"/>
      <c r="BW279" s="14"/>
      <c r="BX279" s="14"/>
      <c r="BY279" s="14"/>
      <c r="BZ279" s="14"/>
      <c r="CA279" s="14"/>
      <c r="CB279" s="14"/>
      <c r="CC279" s="14"/>
      <c r="CD279" s="14"/>
      <c r="CE279" s="14"/>
      <c r="CF279" s="14"/>
      <c r="CG279" s="14"/>
      <c r="CH279" s="14"/>
      <c r="CI279" s="14"/>
      <c r="CJ279" s="14"/>
      <c r="CK279" s="14"/>
    </row>
    <row r="280" spans="1:89" s="16" customFormat="1" ht="51.75" customHeight="1" x14ac:dyDescent="0.25">
      <c r="A280" s="101">
        <v>273</v>
      </c>
      <c r="B280" s="56">
        <v>53</v>
      </c>
      <c r="C280" s="135"/>
      <c r="D280" s="59" t="s">
        <v>414</v>
      </c>
      <c r="E280" s="6" t="s">
        <v>436</v>
      </c>
      <c r="F280" s="59">
        <v>88364680</v>
      </c>
      <c r="G280" s="59">
        <v>48600574</v>
      </c>
      <c r="H280" s="111">
        <f t="shared" si="62"/>
        <v>55.000000000000007</v>
      </c>
      <c r="I280" s="59">
        <f t="shared" si="63"/>
        <v>39764105.999999993</v>
      </c>
      <c r="J280" s="111">
        <f t="shared" si="66"/>
        <v>44.999999999999993</v>
      </c>
      <c r="K280" s="62"/>
      <c r="L280" s="79"/>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c r="AV280" s="14"/>
      <c r="AW280" s="14"/>
      <c r="AX280" s="14"/>
      <c r="AY280" s="14"/>
      <c r="AZ280" s="14"/>
      <c r="BA280" s="14"/>
      <c r="BB280" s="14"/>
      <c r="BC280" s="14"/>
      <c r="BD280" s="14"/>
      <c r="BE280" s="14"/>
      <c r="BF280" s="14"/>
      <c r="BG280" s="14"/>
      <c r="BH280" s="14"/>
      <c r="BI280" s="14"/>
      <c r="BJ280" s="14"/>
      <c r="BK280" s="14"/>
      <c r="BL280" s="14"/>
      <c r="BM280" s="14"/>
      <c r="BN280" s="14"/>
      <c r="BO280" s="14"/>
      <c r="BP280" s="14"/>
      <c r="BQ280" s="14"/>
      <c r="BR280" s="14"/>
      <c r="BS280" s="14"/>
      <c r="BT280" s="14"/>
      <c r="BU280" s="14"/>
      <c r="BV280" s="14"/>
      <c r="BW280" s="14"/>
      <c r="BX280" s="14"/>
      <c r="BY280" s="14"/>
      <c r="BZ280" s="14"/>
      <c r="CA280" s="14"/>
      <c r="CB280" s="14"/>
      <c r="CC280" s="14"/>
      <c r="CD280" s="14"/>
      <c r="CE280" s="14"/>
      <c r="CF280" s="14"/>
      <c r="CG280" s="14"/>
      <c r="CH280" s="14"/>
      <c r="CI280" s="14"/>
      <c r="CJ280" s="14"/>
      <c r="CK280" s="14"/>
    </row>
    <row r="281" spans="1:89" s="16" customFormat="1" ht="51.75" customHeight="1" x14ac:dyDescent="0.25">
      <c r="A281" s="101">
        <v>274</v>
      </c>
      <c r="B281" s="56">
        <v>54</v>
      </c>
      <c r="C281" s="135"/>
      <c r="D281" s="59" t="s">
        <v>423</v>
      </c>
      <c r="E281" s="6" t="s">
        <v>437</v>
      </c>
      <c r="F281" s="59">
        <v>12240660</v>
      </c>
      <c r="G281" s="59">
        <v>5000000</v>
      </c>
      <c r="H281" s="111">
        <f t="shared" si="62"/>
        <v>40.84747064292285</v>
      </c>
      <c r="I281" s="59">
        <f t="shared" si="63"/>
        <v>7240660</v>
      </c>
      <c r="J281" s="111">
        <f>100-H281-L281</f>
        <v>59.15252935707715</v>
      </c>
      <c r="K281" s="59"/>
      <c r="L281" s="78"/>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c r="AV281" s="14"/>
      <c r="AW281" s="14"/>
      <c r="AX281" s="14"/>
      <c r="AY281" s="14"/>
      <c r="AZ281" s="14"/>
      <c r="BA281" s="14"/>
      <c r="BB281" s="14"/>
      <c r="BC281" s="14"/>
      <c r="BD281" s="14"/>
      <c r="BE281" s="14"/>
      <c r="BF281" s="14"/>
      <c r="BG281" s="14"/>
      <c r="BH281" s="14"/>
      <c r="BI281" s="14"/>
      <c r="BJ281" s="14"/>
      <c r="BK281" s="14"/>
      <c r="BL281" s="14"/>
      <c r="BM281" s="14"/>
      <c r="BN281" s="14"/>
      <c r="BO281" s="14"/>
      <c r="BP281" s="14"/>
      <c r="BQ281" s="14"/>
      <c r="BR281" s="14"/>
      <c r="BS281" s="14"/>
      <c r="BT281" s="14"/>
      <c r="BU281" s="14"/>
      <c r="BV281" s="14"/>
      <c r="BW281" s="14"/>
      <c r="BX281" s="14"/>
      <c r="BY281" s="14"/>
      <c r="BZ281" s="14"/>
      <c r="CA281" s="14"/>
      <c r="CB281" s="14"/>
      <c r="CC281" s="14"/>
      <c r="CD281" s="14"/>
      <c r="CE281" s="14"/>
      <c r="CF281" s="14"/>
      <c r="CG281" s="14"/>
      <c r="CH281" s="14"/>
      <c r="CI281" s="14"/>
      <c r="CJ281" s="14"/>
      <c r="CK281" s="14"/>
    </row>
    <row r="282" spans="1:89" s="16" customFormat="1" ht="51.75" customHeight="1" x14ac:dyDescent="0.25">
      <c r="A282" s="101">
        <v>275</v>
      </c>
      <c r="B282" s="56">
        <v>55</v>
      </c>
      <c r="C282" s="135"/>
      <c r="D282" s="59" t="s">
        <v>423</v>
      </c>
      <c r="E282" s="6" t="s">
        <v>438</v>
      </c>
      <c r="F282" s="59">
        <v>308231000</v>
      </c>
      <c r="G282" s="59">
        <v>92469300</v>
      </c>
      <c r="H282" s="111">
        <f t="shared" si="62"/>
        <v>30</v>
      </c>
      <c r="I282" s="59">
        <f t="shared" si="63"/>
        <v>215761700</v>
      </c>
      <c r="J282" s="111">
        <f>100-H282-L282</f>
        <v>70</v>
      </c>
      <c r="K282" s="59"/>
      <c r="L282" s="78"/>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4"/>
      <c r="AV282" s="14"/>
      <c r="AW282" s="14"/>
      <c r="AX282" s="14"/>
      <c r="AY282" s="14"/>
      <c r="AZ282" s="14"/>
      <c r="BA282" s="14"/>
      <c r="BB282" s="14"/>
      <c r="BC282" s="14"/>
      <c r="BD282" s="14"/>
      <c r="BE282" s="14"/>
      <c r="BF282" s="14"/>
      <c r="BG282" s="14"/>
      <c r="BH282" s="14"/>
      <c r="BI282" s="14"/>
      <c r="BJ282" s="14"/>
      <c r="BK282" s="14"/>
      <c r="BL282" s="14"/>
      <c r="BM282" s="14"/>
      <c r="BN282" s="14"/>
      <c r="BO282" s="14"/>
      <c r="BP282" s="14"/>
      <c r="BQ282" s="14"/>
      <c r="BR282" s="14"/>
      <c r="BS282" s="14"/>
      <c r="BT282" s="14"/>
      <c r="BU282" s="14"/>
      <c r="BV282" s="14"/>
      <c r="BW282" s="14"/>
      <c r="BX282" s="14"/>
      <c r="BY282" s="14"/>
      <c r="BZ282" s="14"/>
      <c r="CA282" s="14"/>
      <c r="CB282" s="14"/>
      <c r="CC282" s="14"/>
      <c r="CD282" s="14"/>
      <c r="CE282" s="14"/>
      <c r="CF282" s="14"/>
      <c r="CG282" s="14"/>
      <c r="CH282" s="14"/>
      <c r="CI282" s="14"/>
      <c r="CJ282" s="14"/>
      <c r="CK282" s="14"/>
    </row>
    <row r="283" spans="1:89" s="16" customFormat="1" ht="51.75" customHeight="1" x14ac:dyDescent="0.25">
      <c r="A283" s="101">
        <v>276</v>
      </c>
      <c r="B283" s="56">
        <v>56</v>
      </c>
      <c r="C283" s="135"/>
      <c r="D283" s="59" t="s">
        <v>423</v>
      </c>
      <c r="E283" s="6" t="s">
        <v>439</v>
      </c>
      <c r="F283" s="59">
        <v>27738550</v>
      </c>
      <c r="G283" s="59">
        <v>8321565</v>
      </c>
      <c r="H283" s="111">
        <f t="shared" si="62"/>
        <v>30</v>
      </c>
      <c r="I283" s="59">
        <f t="shared" si="63"/>
        <v>19416985</v>
      </c>
      <c r="J283" s="111">
        <f>100-H283-L283</f>
        <v>70</v>
      </c>
      <c r="K283" s="59"/>
      <c r="L283" s="78"/>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c r="AQ283" s="14"/>
      <c r="AR283" s="14"/>
      <c r="AS283" s="14"/>
      <c r="AT283" s="14"/>
      <c r="AU283" s="14"/>
      <c r="AV283" s="14"/>
      <c r="AW283" s="14"/>
      <c r="AX283" s="14"/>
      <c r="AY283" s="14"/>
      <c r="AZ283" s="14"/>
      <c r="BA283" s="14"/>
      <c r="BB283" s="14"/>
      <c r="BC283" s="14"/>
      <c r="BD283" s="14"/>
      <c r="BE283" s="14"/>
      <c r="BF283" s="14"/>
      <c r="BG283" s="14"/>
      <c r="BH283" s="14"/>
      <c r="BI283" s="14"/>
      <c r="BJ283" s="14"/>
      <c r="BK283" s="14"/>
      <c r="BL283" s="14"/>
      <c r="BM283" s="14"/>
      <c r="BN283" s="14"/>
      <c r="BO283" s="14"/>
      <c r="BP283" s="14"/>
      <c r="BQ283" s="14"/>
      <c r="BR283" s="14"/>
      <c r="BS283" s="14"/>
      <c r="BT283" s="14"/>
      <c r="BU283" s="14"/>
      <c r="BV283" s="14"/>
      <c r="BW283" s="14"/>
      <c r="BX283" s="14"/>
      <c r="BY283" s="14"/>
      <c r="BZ283" s="14"/>
      <c r="CA283" s="14"/>
      <c r="CB283" s="14"/>
      <c r="CC283" s="14"/>
      <c r="CD283" s="14"/>
      <c r="CE283" s="14"/>
      <c r="CF283" s="14"/>
      <c r="CG283" s="14"/>
      <c r="CH283" s="14"/>
      <c r="CI283" s="14"/>
      <c r="CJ283" s="14"/>
      <c r="CK283" s="14"/>
    </row>
    <row r="284" spans="1:89" s="16" customFormat="1" ht="51.75" customHeight="1" x14ac:dyDescent="0.25">
      <c r="A284" s="101">
        <v>277</v>
      </c>
      <c r="B284" s="56">
        <v>57</v>
      </c>
      <c r="C284" s="135"/>
      <c r="D284" s="59" t="s">
        <v>375</v>
      </c>
      <c r="E284" s="6" t="s">
        <v>440</v>
      </c>
      <c r="F284" s="59">
        <v>62284010</v>
      </c>
      <c r="G284" s="59">
        <v>18685203</v>
      </c>
      <c r="H284" s="111">
        <f t="shared" si="62"/>
        <v>30</v>
      </c>
      <c r="I284" s="59">
        <f t="shared" si="63"/>
        <v>43598807</v>
      </c>
      <c r="J284" s="111">
        <f t="shared" ref="J284:J285" si="67">100-H284</f>
        <v>70</v>
      </c>
      <c r="K284" s="59"/>
      <c r="L284" s="61"/>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4"/>
      <c r="BF284" s="14"/>
      <c r="BG284" s="14"/>
      <c r="BH284" s="14"/>
      <c r="BI284" s="14"/>
      <c r="BJ284" s="14"/>
      <c r="BK284" s="14"/>
      <c r="BL284" s="14"/>
      <c r="BM284" s="14"/>
      <c r="BN284" s="14"/>
      <c r="BO284" s="14"/>
      <c r="BP284" s="14"/>
      <c r="BQ284" s="14"/>
      <c r="BR284" s="14"/>
      <c r="BS284" s="14"/>
      <c r="BT284" s="14"/>
      <c r="BU284" s="14"/>
      <c r="BV284" s="14"/>
      <c r="BW284" s="14"/>
      <c r="BX284" s="14"/>
      <c r="BY284" s="14"/>
      <c r="BZ284" s="14"/>
      <c r="CA284" s="14"/>
      <c r="CB284" s="14"/>
      <c r="CC284" s="14"/>
      <c r="CD284" s="14"/>
      <c r="CE284" s="14"/>
      <c r="CF284" s="14"/>
      <c r="CG284" s="14"/>
      <c r="CH284" s="14"/>
      <c r="CI284" s="14"/>
      <c r="CJ284" s="14"/>
      <c r="CK284" s="14"/>
    </row>
    <row r="285" spans="1:89" s="16" customFormat="1" ht="51.75" customHeight="1" x14ac:dyDescent="0.25">
      <c r="A285" s="101">
        <v>278</v>
      </c>
      <c r="B285" s="56">
        <v>58</v>
      </c>
      <c r="C285" s="135"/>
      <c r="D285" s="59" t="s">
        <v>375</v>
      </c>
      <c r="E285" s="6" t="s">
        <v>441</v>
      </c>
      <c r="F285" s="59">
        <v>61599800</v>
      </c>
      <c r="G285" s="59">
        <v>21559930</v>
      </c>
      <c r="H285" s="111">
        <f t="shared" si="62"/>
        <v>35</v>
      </c>
      <c r="I285" s="59">
        <f t="shared" si="63"/>
        <v>40039870</v>
      </c>
      <c r="J285" s="111">
        <f t="shared" si="67"/>
        <v>65</v>
      </c>
      <c r="K285" s="59"/>
      <c r="L285" s="78"/>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c r="AT285" s="14"/>
      <c r="AU285" s="14"/>
      <c r="AV285" s="14"/>
      <c r="AW285" s="14"/>
      <c r="AX285" s="14"/>
      <c r="AY285" s="14"/>
      <c r="AZ285" s="14"/>
      <c r="BA285" s="14"/>
      <c r="BB285" s="14"/>
      <c r="BC285" s="14"/>
      <c r="BD285" s="14"/>
      <c r="BE285" s="14"/>
      <c r="BF285" s="14"/>
      <c r="BG285" s="14"/>
      <c r="BH285" s="14"/>
      <c r="BI285" s="14"/>
      <c r="BJ285" s="14"/>
      <c r="BK285" s="14"/>
      <c r="BL285" s="14"/>
      <c r="BM285" s="14"/>
      <c r="BN285" s="14"/>
      <c r="BO285" s="14"/>
      <c r="BP285" s="14"/>
      <c r="BQ285" s="14"/>
      <c r="BR285" s="14"/>
      <c r="BS285" s="14"/>
      <c r="BT285" s="14"/>
      <c r="BU285" s="14"/>
      <c r="BV285" s="14"/>
      <c r="BW285" s="14"/>
      <c r="BX285" s="14"/>
      <c r="BY285" s="14"/>
      <c r="BZ285" s="14"/>
      <c r="CA285" s="14"/>
      <c r="CB285" s="14"/>
      <c r="CC285" s="14"/>
      <c r="CD285" s="14"/>
      <c r="CE285" s="14"/>
      <c r="CF285" s="14"/>
      <c r="CG285" s="14"/>
      <c r="CH285" s="14"/>
      <c r="CI285" s="14"/>
      <c r="CJ285" s="14"/>
      <c r="CK285" s="14"/>
    </row>
    <row r="286" spans="1:89" s="16" customFormat="1" ht="51.75" customHeight="1" x14ac:dyDescent="0.25">
      <c r="A286" s="101">
        <v>279</v>
      </c>
      <c r="B286" s="56">
        <v>59</v>
      </c>
      <c r="C286" s="135"/>
      <c r="D286" s="59" t="s">
        <v>442</v>
      </c>
      <c r="E286" s="6" t="s">
        <v>1017</v>
      </c>
      <c r="F286" s="59">
        <v>71325840</v>
      </c>
      <c r="G286" s="59">
        <v>39229212</v>
      </c>
      <c r="H286" s="111">
        <f t="shared" si="62"/>
        <v>55.000000000000007</v>
      </c>
      <c r="I286" s="59">
        <f t="shared" si="63"/>
        <v>32096627.999999996</v>
      </c>
      <c r="J286" s="111">
        <f t="shared" ref="J286:J294" si="68">100-H286-L286</f>
        <v>44.999999999999993</v>
      </c>
      <c r="K286" s="59"/>
      <c r="L286" s="78"/>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c r="BC286" s="14"/>
      <c r="BD286" s="14"/>
      <c r="BE286" s="14"/>
      <c r="BF286" s="14"/>
      <c r="BG286" s="14"/>
      <c r="BH286" s="14"/>
      <c r="BI286" s="14"/>
      <c r="BJ286" s="14"/>
      <c r="BK286" s="14"/>
      <c r="BL286" s="14"/>
      <c r="BM286" s="14"/>
      <c r="BN286" s="14"/>
      <c r="BO286" s="14"/>
      <c r="BP286" s="14"/>
      <c r="BQ286" s="14"/>
      <c r="BR286" s="14"/>
      <c r="BS286" s="14"/>
      <c r="BT286" s="14"/>
      <c r="BU286" s="14"/>
      <c r="BV286" s="14"/>
      <c r="BW286" s="14"/>
      <c r="BX286" s="14"/>
      <c r="BY286" s="14"/>
      <c r="BZ286" s="14"/>
      <c r="CA286" s="14"/>
      <c r="CB286" s="14"/>
      <c r="CC286" s="14"/>
      <c r="CD286" s="14"/>
      <c r="CE286" s="14"/>
      <c r="CF286" s="14"/>
      <c r="CG286" s="14"/>
      <c r="CH286" s="14"/>
      <c r="CI286" s="14"/>
      <c r="CJ286" s="14"/>
      <c r="CK286" s="14"/>
    </row>
    <row r="287" spans="1:89" s="16" customFormat="1" ht="51.75" customHeight="1" x14ac:dyDescent="0.25">
      <c r="A287" s="101">
        <v>280</v>
      </c>
      <c r="B287" s="56">
        <v>60</v>
      </c>
      <c r="C287" s="135"/>
      <c r="D287" s="59" t="s">
        <v>443</v>
      </c>
      <c r="E287" s="6" t="s">
        <v>444</v>
      </c>
      <c r="F287" s="59">
        <v>32405160</v>
      </c>
      <c r="G287" s="59">
        <v>9721548</v>
      </c>
      <c r="H287" s="111">
        <f t="shared" si="62"/>
        <v>30</v>
      </c>
      <c r="I287" s="59">
        <f t="shared" si="63"/>
        <v>22683612</v>
      </c>
      <c r="J287" s="111">
        <f t="shared" si="68"/>
        <v>70</v>
      </c>
      <c r="K287" s="62"/>
      <c r="L287" s="79"/>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c r="AQ287" s="14"/>
      <c r="AR287" s="14"/>
      <c r="AS287" s="14"/>
      <c r="AT287" s="14"/>
      <c r="AU287" s="14"/>
      <c r="AV287" s="14"/>
      <c r="AW287" s="14"/>
      <c r="AX287" s="14"/>
      <c r="AY287" s="14"/>
      <c r="AZ287" s="14"/>
      <c r="BA287" s="14"/>
      <c r="BB287" s="14"/>
      <c r="BC287" s="14"/>
      <c r="BD287" s="14"/>
      <c r="BE287" s="14"/>
      <c r="BF287" s="14"/>
      <c r="BG287" s="14"/>
      <c r="BH287" s="14"/>
      <c r="BI287" s="14"/>
      <c r="BJ287" s="14"/>
      <c r="BK287" s="14"/>
      <c r="BL287" s="14"/>
      <c r="BM287" s="14"/>
      <c r="BN287" s="14"/>
      <c r="BO287" s="14"/>
      <c r="BP287" s="14"/>
      <c r="BQ287" s="14"/>
      <c r="BR287" s="14"/>
      <c r="BS287" s="14"/>
      <c r="BT287" s="14"/>
      <c r="BU287" s="14"/>
      <c r="BV287" s="14"/>
      <c r="BW287" s="14"/>
      <c r="BX287" s="14"/>
      <c r="BY287" s="14"/>
      <c r="BZ287" s="14"/>
      <c r="CA287" s="14"/>
      <c r="CB287" s="14"/>
      <c r="CC287" s="14"/>
      <c r="CD287" s="14"/>
      <c r="CE287" s="14"/>
      <c r="CF287" s="14"/>
      <c r="CG287" s="14"/>
      <c r="CH287" s="14"/>
      <c r="CI287" s="14"/>
      <c r="CJ287" s="14"/>
      <c r="CK287" s="14"/>
    </row>
    <row r="288" spans="1:89" s="16" customFormat="1" ht="51.75" customHeight="1" x14ac:dyDescent="0.25">
      <c r="A288" s="101">
        <v>281</v>
      </c>
      <c r="B288" s="56">
        <v>61</v>
      </c>
      <c r="C288" s="135"/>
      <c r="D288" s="59" t="s">
        <v>445</v>
      </c>
      <c r="E288" s="6" t="s">
        <v>446</v>
      </c>
      <c r="F288" s="59">
        <v>68204900</v>
      </c>
      <c r="G288" s="59">
        <v>37512700</v>
      </c>
      <c r="H288" s="111">
        <f t="shared" si="62"/>
        <v>55.000007330851595</v>
      </c>
      <c r="I288" s="59">
        <f t="shared" si="63"/>
        <v>30692200</v>
      </c>
      <c r="J288" s="111">
        <f t="shared" si="68"/>
        <v>44.999992669148405</v>
      </c>
      <c r="K288" s="59"/>
      <c r="L288" s="78"/>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c r="AV288" s="14"/>
      <c r="AW288" s="14"/>
      <c r="AX288" s="14"/>
      <c r="AY288" s="14"/>
      <c r="AZ288" s="14"/>
      <c r="BA288" s="14"/>
      <c r="BB288" s="14"/>
      <c r="BC288" s="14"/>
      <c r="BD288" s="14"/>
      <c r="BE288" s="14"/>
      <c r="BF288" s="14"/>
      <c r="BG288" s="14"/>
      <c r="BH288" s="14"/>
      <c r="BI288" s="14"/>
      <c r="BJ288" s="14"/>
      <c r="BK288" s="14"/>
      <c r="BL288" s="14"/>
      <c r="BM288" s="14"/>
      <c r="BN288" s="14"/>
      <c r="BO288" s="14"/>
      <c r="BP288" s="14"/>
      <c r="BQ288" s="14"/>
      <c r="BR288" s="14"/>
      <c r="BS288" s="14"/>
      <c r="BT288" s="14"/>
      <c r="BU288" s="14"/>
      <c r="BV288" s="14"/>
      <c r="BW288" s="14"/>
      <c r="BX288" s="14"/>
      <c r="BY288" s="14"/>
      <c r="BZ288" s="14"/>
      <c r="CA288" s="14"/>
      <c r="CB288" s="14"/>
      <c r="CC288" s="14"/>
      <c r="CD288" s="14"/>
      <c r="CE288" s="14"/>
      <c r="CF288" s="14"/>
      <c r="CG288" s="14"/>
      <c r="CH288" s="14"/>
      <c r="CI288" s="14"/>
      <c r="CJ288" s="14"/>
      <c r="CK288" s="14"/>
    </row>
    <row r="289" spans="1:138" s="16" customFormat="1" ht="51.75" customHeight="1" x14ac:dyDescent="0.25">
      <c r="A289" s="101">
        <v>282</v>
      </c>
      <c r="B289" s="56">
        <v>62</v>
      </c>
      <c r="C289" s="135"/>
      <c r="D289" s="59" t="s">
        <v>445</v>
      </c>
      <c r="E289" s="6" t="s">
        <v>447</v>
      </c>
      <c r="F289" s="59">
        <v>10616230</v>
      </c>
      <c r="G289" s="59">
        <v>5308115</v>
      </c>
      <c r="H289" s="111">
        <f t="shared" si="62"/>
        <v>50</v>
      </c>
      <c r="I289" s="59">
        <f t="shared" si="63"/>
        <v>5308115</v>
      </c>
      <c r="J289" s="111">
        <f>100-H289-L289</f>
        <v>50</v>
      </c>
      <c r="K289" s="59"/>
      <c r="L289" s="78"/>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14"/>
      <c r="BT289" s="14"/>
      <c r="BU289" s="14"/>
      <c r="BV289" s="14"/>
      <c r="BW289" s="14"/>
      <c r="BX289" s="14"/>
      <c r="BY289" s="14"/>
      <c r="BZ289" s="14"/>
      <c r="CA289" s="14"/>
      <c r="CB289" s="14"/>
      <c r="CC289" s="14"/>
      <c r="CD289" s="14"/>
      <c r="CE289" s="14"/>
      <c r="CF289" s="14"/>
      <c r="CG289" s="14"/>
      <c r="CH289" s="14"/>
      <c r="CI289" s="14"/>
      <c r="CJ289" s="14"/>
      <c r="CK289" s="14"/>
    </row>
    <row r="290" spans="1:138" s="16" customFormat="1" ht="51.75" customHeight="1" x14ac:dyDescent="0.25">
      <c r="A290" s="101">
        <v>283</v>
      </c>
      <c r="B290" s="56">
        <v>63</v>
      </c>
      <c r="C290" s="135"/>
      <c r="D290" s="59" t="s">
        <v>5</v>
      </c>
      <c r="E290" s="6" t="s">
        <v>448</v>
      </c>
      <c r="F290" s="59">
        <v>17119900</v>
      </c>
      <c r="G290" s="59">
        <v>6847960</v>
      </c>
      <c r="H290" s="111">
        <f t="shared" si="62"/>
        <v>40</v>
      </c>
      <c r="I290" s="59">
        <f t="shared" si="63"/>
        <v>10271940</v>
      </c>
      <c r="J290" s="111">
        <f t="shared" si="68"/>
        <v>60</v>
      </c>
      <c r="K290" s="62"/>
      <c r="L290" s="79"/>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14"/>
      <c r="BT290" s="14"/>
      <c r="BU290" s="14"/>
      <c r="BV290" s="14"/>
      <c r="BW290" s="14"/>
      <c r="BX290" s="14"/>
      <c r="BY290" s="14"/>
      <c r="BZ290" s="14"/>
      <c r="CA290" s="14"/>
      <c r="CB290" s="14"/>
      <c r="CC290" s="14"/>
      <c r="CD290" s="14"/>
      <c r="CE290" s="14"/>
      <c r="CF290" s="14"/>
      <c r="CG290" s="14"/>
      <c r="CH290" s="14"/>
      <c r="CI290" s="14"/>
      <c r="CJ290" s="14"/>
      <c r="CK290" s="14"/>
    </row>
    <row r="291" spans="1:138" s="16" customFormat="1" ht="51.75" customHeight="1" x14ac:dyDescent="0.25">
      <c r="A291" s="101">
        <v>284</v>
      </c>
      <c r="B291" s="56">
        <v>64</v>
      </c>
      <c r="C291" s="135"/>
      <c r="D291" s="59" t="s">
        <v>5</v>
      </c>
      <c r="E291" s="6" t="s">
        <v>449</v>
      </c>
      <c r="F291" s="59">
        <v>17685656</v>
      </c>
      <c r="G291" s="59">
        <v>9782110</v>
      </c>
      <c r="H291" s="111">
        <f t="shared" si="62"/>
        <v>55.310981961879172</v>
      </c>
      <c r="I291" s="59">
        <f t="shared" si="63"/>
        <v>7903545.9999999991</v>
      </c>
      <c r="J291" s="111">
        <f t="shared" si="68"/>
        <v>44.689018038120828</v>
      </c>
      <c r="K291" s="62"/>
      <c r="L291" s="79"/>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14"/>
      <c r="BT291" s="14"/>
      <c r="BU291" s="14"/>
      <c r="BV291" s="14"/>
      <c r="BW291" s="14"/>
      <c r="BX291" s="14"/>
      <c r="BY291" s="14"/>
      <c r="BZ291" s="14"/>
      <c r="CA291" s="14"/>
      <c r="CB291" s="14"/>
      <c r="CC291" s="14"/>
      <c r="CD291" s="14"/>
      <c r="CE291" s="14"/>
      <c r="CF291" s="14"/>
      <c r="CG291" s="14"/>
      <c r="CH291" s="14"/>
      <c r="CI291" s="14"/>
      <c r="CJ291" s="14"/>
      <c r="CK291" s="14"/>
    </row>
    <row r="292" spans="1:138" s="16" customFormat="1" ht="51.75" customHeight="1" x14ac:dyDescent="0.25">
      <c r="A292" s="101">
        <v>285</v>
      </c>
      <c r="B292" s="56">
        <v>65</v>
      </c>
      <c r="C292" s="135"/>
      <c r="D292" s="59" t="s">
        <v>5</v>
      </c>
      <c r="E292" s="6" t="s">
        <v>450</v>
      </c>
      <c r="F292" s="59">
        <v>30265366</v>
      </c>
      <c r="G292" s="59">
        <v>18159219</v>
      </c>
      <c r="H292" s="111">
        <f t="shared" si="62"/>
        <v>59.999998017535951</v>
      </c>
      <c r="I292" s="59">
        <f t="shared" si="63"/>
        <v>12106147</v>
      </c>
      <c r="J292" s="111">
        <f t="shared" si="68"/>
        <v>40.000001982464049</v>
      </c>
      <c r="K292" s="62"/>
      <c r="L292" s="79"/>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c r="AV292" s="14"/>
      <c r="AW292" s="14"/>
      <c r="AX292" s="14"/>
      <c r="AY292" s="14"/>
      <c r="AZ292" s="14"/>
      <c r="BA292" s="14"/>
      <c r="BB292" s="14"/>
      <c r="BC292" s="14"/>
      <c r="BD292" s="14"/>
      <c r="BE292" s="14"/>
      <c r="BF292" s="14"/>
      <c r="BG292" s="14"/>
      <c r="BH292" s="14"/>
      <c r="BI292" s="14"/>
      <c r="BJ292" s="14"/>
      <c r="BK292" s="14"/>
      <c r="BL292" s="14"/>
      <c r="BM292" s="14"/>
      <c r="BN292" s="14"/>
      <c r="BO292" s="14"/>
      <c r="BP292" s="14"/>
      <c r="BQ292" s="14"/>
      <c r="BR292" s="14"/>
      <c r="BS292" s="14"/>
      <c r="BT292" s="14"/>
      <c r="BU292" s="14"/>
      <c r="BV292" s="14"/>
      <c r="BW292" s="14"/>
      <c r="BX292" s="14"/>
      <c r="BY292" s="14"/>
      <c r="BZ292" s="14"/>
      <c r="CA292" s="14"/>
      <c r="CB292" s="14"/>
      <c r="CC292" s="14"/>
      <c r="CD292" s="14"/>
      <c r="CE292" s="14"/>
      <c r="CF292" s="14"/>
      <c r="CG292" s="14"/>
      <c r="CH292" s="14"/>
      <c r="CI292" s="14"/>
      <c r="CJ292" s="14"/>
      <c r="CK292" s="14"/>
    </row>
    <row r="293" spans="1:138" s="16" customFormat="1" ht="51.75" customHeight="1" x14ac:dyDescent="0.25">
      <c r="A293" s="101">
        <v>286</v>
      </c>
      <c r="B293" s="56">
        <v>66</v>
      </c>
      <c r="C293" s="135"/>
      <c r="D293" s="59" t="s">
        <v>5</v>
      </c>
      <c r="E293" s="6" t="s">
        <v>451</v>
      </c>
      <c r="F293" s="59">
        <v>19765250</v>
      </c>
      <c r="G293" s="59">
        <v>6917837</v>
      </c>
      <c r="H293" s="111">
        <f t="shared" si="62"/>
        <v>34.99999747030774</v>
      </c>
      <c r="I293" s="59">
        <f t="shared" si="63"/>
        <v>12847413</v>
      </c>
      <c r="J293" s="111">
        <f t="shared" si="68"/>
        <v>65.000002529692267</v>
      </c>
      <c r="K293" s="62"/>
      <c r="L293" s="79"/>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c r="AV293" s="14"/>
      <c r="AW293" s="14"/>
      <c r="AX293" s="14"/>
      <c r="AY293" s="14"/>
      <c r="AZ293" s="14"/>
      <c r="BA293" s="14"/>
      <c r="BB293" s="14"/>
      <c r="BC293" s="14"/>
      <c r="BD293" s="14"/>
      <c r="BE293" s="14"/>
      <c r="BF293" s="14"/>
      <c r="BG293" s="14"/>
      <c r="BH293" s="14"/>
      <c r="BI293" s="14"/>
      <c r="BJ293" s="14"/>
      <c r="BK293" s="14"/>
      <c r="BL293" s="14"/>
      <c r="BM293" s="14"/>
      <c r="BN293" s="14"/>
      <c r="BO293" s="14"/>
      <c r="BP293" s="14"/>
      <c r="BQ293" s="14"/>
      <c r="BR293" s="14"/>
      <c r="BS293" s="14"/>
      <c r="BT293" s="14"/>
      <c r="BU293" s="14"/>
      <c r="BV293" s="14"/>
      <c r="BW293" s="14"/>
      <c r="BX293" s="14"/>
      <c r="BY293" s="14"/>
      <c r="BZ293" s="14"/>
      <c r="CA293" s="14"/>
      <c r="CB293" s="14"/>
      <c r="CC293" s="14"/>
      <c r="CD293" s="14"/>
      <c r="CE293" s="14"/>
      <c r="CF293" s="14"/>
      <c r="CG293" s="14"/>
      <c r="CH293" s="14"/>
      <c r="CI293" s="14"/>
      <c r="CJ293" s="14"/>
      <c r="CK293" s="14"/>
    </row>
    <row r="294" spans="1:138" s="16" customFormat="1" ht="51.75" customHeight="1" x14ac:dyDescent="0.25">
      <c r="A294" s="101">
        <v>287</v>
      </c>
      <c r="B294" s="56">
        <v>67</v>
      </c>
      <c r="C294" s="135"/>
      <c r="D294" s="59" t="s">
        <v>452</v>
      </c>
      <c r="E294" s="6" t="s">
        <v>453</v>
      </c>
      <c r="F294" s="59">
        <v>33647170</v>
      </c>
      <c r="G294" s="59">
        <v>11776520</v>
      </c>
      <c r="H294" s="111">
        <f t="shared" si="62"/>
        <v>35.000031206190599</v>
      </c>
      <c r="I294" s="59">
        <f t="shared" si="63"/>
        <v>21870650</v>
      </c>
      <c r="J294" s="111">
        <f t="shared" si="68"/>
        <v>64.999968793809401</v>
      </c>
      <c r="K294" s="59"/>
      <c r="L294" s="78"/>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c r="AV294" s="14"/>
      <c r="AW294" s="14"/>
      <c r="AX294" s="14"/>
      <c r="AY294" s="14"/>
      <c r="AZ294" s="14"/>
      <c r="BA294" s="14"/>
      <c r="BB294" s="14"/>
      <c r="BC294" s="14"/>
      <c r="BD294" s="14"/>
      <c r="BE294" s="14"/>
      <c r="BF294" s="14"/>
      <c r="BG294" s="14"/>
      <c r="BH294" s="14"/>
      <c r="BI294" s="14"/>
      <c r="BJ294" s="14"/>
      <c r="BK294" s="14"/>
      <c r="BL294" s="14"/>
      <c r="BM294" s="14"/>
      <c r="BN294" s="14"/>
      <c r="BO294" s="14"/>
      <c r="BP294" s="14"/>
      <c r="BQ294" s="14"/>
      <c r="BR294" s="14"/>
      <c r="BS294" s="14"/>
      <c r="BT294" s="14"/>
      <c r="BU294" s="14"/>
      <c r="BV294" s="14"/>
      <c r="BW294" s="14"/>
      <c r="BX294" s="14"/>
      <c r="BY294" s="14"/>
      <c r="BZ294" s="14"/>
      <c r="CA294" s="14"/>
      <c r="CB294" s="14"/>
      <c r="CC294" s="14"/>
      <c r="CD294" s="14"/>
      <c r="CE294" s="14"/>
      <c r="CF294" s="14"/>
      <c r="CG294" s="14"/>
      <c r="CH294" s="14"/>
      <c r="CI294" s="14"/>
      <c r="CJ294" s="14"/>
      <c r="CK294" s="14"/>
    </row>
    <row r="295" spans="1:138" s="16" customFormat="1" ht="51.75" customHeight="1" x14ac:dyDescent="0.25">
      <c r="A295" s="101">
        <v>288</v>
      </c>
      <c r="B295" s="56">
        <v>68</v>
      </c>
      <c r="C295" s="135"/>
      <c r="D295" s="59" t="s">
        <v>454</v>
      </c>
      <c r="E295" s="6" t="s">
        <v>455</v>
      </c>
      <c r="F295" s="59">
        <v>64367370</v>
      </c>
      <c r="G295" s="59">
        <v>35402000</v>
      </c>
      <c r="H295" s="111">
        <f t="shared" si="62"/>
        <v>54.99991688335254</v>
      </c>
      <c r="I295" s="59">
        <f t="shared" si="63"/>
        <v>28965370</v>
      </c>
      <c r="J295" s="111">
        <f t="shared" ref="J295:J299" si="69">100-H295</f>
        <v>45.00008311664746</v>
      </c>
      <c r="K295" s="59"/>
      <c r="L295" s="78"/>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c r="AV295" s="14"/>
      <c r="AW295" s="14"/>
      <c r="AX295" s="14"/>
      <c r="AY295" s="14"/>
      <c r="AZ295" s="14"/>
      <c r="BA295" s="14"/>
      <c r="BB295" s="14"/>
      <c r="BC295" s="14"/>
      <c r="BD295" s="14"/>
      <c r="BE295" s="14"/>
      <c r="BF295" s="14"/>
      <c r="BG295" s="14"/>
      <c r="BH295" s="14"/>
      <c r="BI295" s="14"/>
      <c r="BJ295" s="14"/>
      <c r="BK295" s="14"/>
      <c r="BL295" s="14"/>
      <c r="BM295" s="14"/>
      <c r="BN295" s="14"/>
      <c r="BO295" s="14"/>
      <c r="BP295" s="14"/>
      <c r="BQ295" s="14"/>
      <c r="BR295" s="14"/>
      <c r="BS295" s="14"/>
      <c r="BT295" s="14"/>
      <c r="BU295" s="14"/>
      <c r="BV295" s="14"/>
      <c r="BW295" s="14"/>
      <c r="BX295" s="14"/>
      <c r="BY295" s="14"/>
      <c r="BZ295" s="14"/>
      <c r="CA295" s="14"/>
      <c r="CB295" s="14"/>
      <c r="CC295" s="14"/>
      <c r="CD295" s="14"/>
      <c r="CE295" s="14"/>
      <c r="CF295" s="14"/>
      <c r="CG295" s="14"/>
      <c r="CH295" s="14"/>
      <c r="CI295" s="14"/>
      <c r="CJ295" s="14"/>
      <c r="CK295" s="14"/>
    </row>
    <row r="296" spans="1:138" s="16" customFormat="1" ht="51.75" customHeight="1" x14ac:dyDescent="0.25">
      <c r="A296" s="101">
        <v>289</v>
      </c>
      <c r="B296" s="56">
        <v>69</v>
      </c>
      <c r="C296" s="135"/>
      <c r="D296" s="59" t="s">
        <v>454</v>
      </c>
      <c r="E296" s="6" t="s">
        <v>456</v>
      </c>
      <c r="F296" s="59">
        <v>14758910</v>
      </c>
      <c r="G296" s="59">
        <v>5165620</v>
      </c>
      <c r="H296" s="111">
        <f t="shared" si="62"/>
        <v>35.000010163352172</v>
      </c>
      <c r="I296" s="59">
        <f t="shared" si="63"/>
        <v>9593290</v>
      </c>
      <c r="J296" s="111">
        <f t="shared" si="69"/>
        <v>64.999989836647828</v>
      </c>
      <c r="K296" s="59"/>
      <c r="L296" s="78"/>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c r="BI296" s="14"/>
      <c r="BJ296" s="14"/>
      <c r="BK296" s="14"/>
      <c r="BL296" s="14"/>
      <c r="BM296" s="14"/>
      <c r="BN296" s="14"/>
      <c r="BO296" s="14"/>
      <c r="BP296" s="14"/>
      <c r="BQ296" s="14"/>
      <c r="BR296" s="14"/>
      <c r="BS296" s="14"/>
      <c r="BT296" s="14"/>
      <c r="BU296" s="14"/>
      <c r="BV296" s="14"/>
      <c r="BW296" s="14"/>
      <c r="BX296" s="14"/>
      <c r="BY296" s="14"/>
      <c r="BZ296" s="14"/>
      <c r="CA296" s="14"/>
      <c r="CB296" s="14"/>
      <c r="CC296" s="14"/>
      <c r="CD296" s="14"/>
      <c r="CE296" s="14"/>
      <c r="CF296" s="14"/>
      <c r="CG296" s="14"/>
      <c r="CH296" s="14"/>
      <c r="CI296" s="14"/>
      <c r="CJ296" s="14"/>
      <c r="CK296" s="14"/>
    </row>
    <row r="297" spans="1:138" s="16" customFormat="1" ht="51.75" customHeight="1" x14ac:dyDescent="0.25">
      <c r="A297" s="101">
        <v>290</v>
      </c>
      <c r="B297" s="56">
        <v>70</v>
      </c>
      <c r="C297" s="135"/>
      <c r="D297" s="59" t="s">
        <v>454</v>
      </c>
      <c r="E297" s="6" t="s">
        <v>457</v>
      </c>
      <c r="F297" s="59">
        <v>30210660</v>
      </c>
      <c r="G297" s="59">
        <v>9063200</v>
      </c>
      <c r="H297" s="111">
        <f t="shared" si="62"/>
        <v>30.000006620179764</v>
      </c>
      <c r="I297" s="59">
        <f t="shared" si="63"/>
        <v>21147460</v>
      </c>
      <c r="J297" s="111">
        <f t="shared" si="69"/>
        <v>69.999993379820239</v>
      </c>
      <c r="K297" s="59"/>
      <c r="L297" s="78"/>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c r="AT297" s="14"/>
      <c r="AU297" s="14"/>
      <c r="AV297" s="14"/>
      <c r="AW297" s="14"/>
      <c r="AX297" s="14"/>
      <c r="AY297" s="14"/>
      <c r="AZ297" s="14"/>
      <c r="BA297" s="14"/>
      <c r="BB297" s="14"/>
      <c r="BC297" s="14"/>
      <c r="BD297" s="14"/>
      <c r="BE297" s="14"/>
      <c r="BF297" s="14"/>
      <c r="BG297" s="14"/>
      <c r="BH297" s="14"/>
      <c r="BI297" s="14"/>
      <c r="BJ297" s="14"/>
      <c r="BK297" s="14"/>
      <c r="BL297" s="14"/>
      <c r="BM297" s="14"/>
      <c r="BN297" s="14"/>
      <c r="BO297" s="14"/>
      <c r="BP297" s="14"/>
      <c r="BQ297" s="14"/>
      <c r="BR297" s="14"/>
      <c r="BS297" s="14"/>
      <c r="BT297" s="14"/>
      <c r="BU297" s="14"/>
      <c r="BV297" s="14"/>
      <c r="BW297" s="14"/>
      <c r="BX297" s="14"/>
      <c r="BY297" s="14"/>
      <c r="BZ297" s="14"/>
      <c r="CA297" s="14"/>
      <c r="CB297" s="14"/>
      <c r="CC297" s="14"/>
      <c r="CD297" s="14"/>
      <c r="CE297" s="14"/>
      <c r="CF297" s="14"/>
      <c r="CG297" s="14"/>
      <c r="CH297" s="14"/>
      <c r="CI297" s="14"/>
      <c r="CJ297" s="14"/>
      <c r="CK297" s="14"/>
    </row>
    <row r="298" spans="1:138" s="1" customFormat="1" ht="51.75" customHeight="1" x14ac:dyDescent="0.25">
      <c r="A298" s="101">
        <v>291</v>
      </c>
      <c r="B298" s="68">
        <f>1+B297</f>
        <v>71</v>
      </c>
      <c r="C298" s="135"/>
      <c r="D298" s="59" t="s">
        <v>458</v>
      </c>
      <c r="E298" s="6" t="s">
        <v>459</v>
      </c>
      <c r="F298" s="62">
        <v>245441240</v>
      </c>
      <c r="G298" s="62">
        <v>134992682</v>
      </c>
      <c r="H298" s="115">
        <f t="shared" si="62"/>
        <v>55.000000000000007</v>
      </c>
      <c r="I298" s="62">
        <f t="shared" si="63"/>
        <v>110448557.99999999</v>
      </c>
      <c r="J298" s="115">
        <f t="shared" si="69"/>
        <v>44.999999999999993</v>
      </c>
      <c r="K298" s="59"/>
      <c r="L298" s="78"/>
      <c r="M298" s="17"/>
      <c r="N298" s="17"/>
      <c r="O298" s="17"/>
      <c r="P298" s="17"/>
      <c r="Q298" s="17"/>
      <c r="R298" s="17"/>
      <c r="S298" s="17"/>
      <c r="T298" s="17"/>
      <c r="U298" s="17"/>
      <c r="V298" s="17"/>
      <c r="W298" s="17"/>
      <c r="X298" s="17"/>
      <c r="Y298" s="17"/>
      <c r="Z298" s="17"/>
      <c r="AA298" s="17"/>
      <c r="AB298" s="17"/>
      <c r="AC298" s="17"/>
      <c r="AD298" s="17"/>
      <c r="AE298" s="17"/>
      <c r="AF298" s="17"/>
      <c r="AG298" s="17"/>
      <c r="AH298" s="17"/>
      <c r="AI298" s="17"/>
      <c r="AJ298" s="17"/>
      <c r="AK298" s="17"/>
      <c r="AL298" s="17"/>
      <c r="AM298" s="17"/>
      <c r="AN298" s="17"/>
      <c r="AO298" s="17"/>
      <c r="AP298" s="17"/>
      <c r="AQ298" s="17"/>
      <c r="AR298" s="17"/>
      <c r="AS298" s="17"/>
      <c r="AT298" s="17"/>
      <c r="AU298" s="17"/>
      <c r="AV298" s="17"/>
      <c r="AW298" s="17"/>
      <c r="AX298" s="17"/>
      <c r="AY298" s="17"/>
      <c r="AZ298" s="17"/>
      <c r="BA298" s="17"/>
      <c r="BB298" s="17"/>
      <c r="BC298" s="17"/>
      <c r="BD298" s="17"/>
      <c r="BE298" s="17"/>
      <c r="BF298" s="17"/>
      <c r="BG298" s="17"/>
      <c r="BH298" s="17"/>
      <c r="BI298" s="17"/>
      <c r="BJ298" s="17"/>
      <c r="BK298" s="17"/>
      <c r="BL298" s="17"/>
      <c r="BM298" s="17"/>
      <c r="BN298" s="17"/>
      <c r="BO298" s="17"/>
      <c r="BP298" s="17"/>
      <c r="BQ298" s="17"/>
      <c r="BR298" s="17"/>
      <c r="BS298" s="17"/>
      <c r="BT298" s="17"/>
      <c r="BU298" s="17"/>
      <c r="BV298" s="17"/>
      <c r="BW298" s="17"/>
      <c r="BX298" s="17"/>
      <c r="BY298" s="17"/>
      <c r="BZ298" s="17"/>
      <c r="CA298" s="17"/>
      <c r="CB298" s="17"/>
      <c r="CC298" s="17"/>
      <c r="CD298" s="17"/>
      <c r="CE298" s="17"/>
      <c r="CF298" s="17"/>
      <c r="CG298" s="17"/>
      <c r="CH298" s="17"/>
      <c r="CI298" s="17"/>
      <c r="CJ298" s="17"/>
      <c r="CK298" s="17"/>
      <c r="CL298" s="17"/>
      <c r="CM298" s="17"/>
      <c r="CN298" s="17"/>
      <c r="CO298" s="17"/>
      <c r="CP298" s="17"/>
      <c r="CQ298" s="17"/>
      <c r="CR298" s="17"/>
      <c r="CS298" s="17"/>
      <c r="CT298" s="17"/>
      <c r="CU298" s="17"/>
      <c r="CV298" s="17"/>
      <c r="CW298" s="17"/>
      <c r="CX298" s="17"/>
      <c r="CY298" s="17"/>
      <c r="CZ298" s="17"/>
      <c r="DA298" s="17"/>
      <c r="DB298" s="17"/>
      <c r="DC298" s="17"/>
      <c r="DD298" s="17"/>
      <c r="DE298" s="17"/>
      <c r="DF298" s="17"/>
      <c r="DG298" s="17"/>
      <c r="DH298" s="17"/>
      <c r="DI298" s="17"/>
      <c r="DJ298" s="17"/>
      <c r="DK298" s="17"/>
      <c r="DL298" s="17"/>
      <c r="DM298" s="17"/>
      <c r="DN298" s="17"/>
      <c r="DO298" s="17"/>
      <c r="DP298" s="17"/>
      <c r="DQ298" s="17"/>
      <c r="DR298" s="17"/>
      <c r="DS298" s="17"/>
      <c r="DT298" s="17"/>
      <c r="DU298" s="17"/>
      <c r="DV298" s="17"/>
      <c r="DW298" s="17"/>
      <c r="DX298" s="17"/>
      <c r="DY298" s="17"/>
      <c r="DZ298" s="17"/>
      <c r="EA298" s="17"/>
      <c r="EB298" s="17"/>
      <c r="EC298" s="17"/>
      <c r="ED298" s="17"/>
      <c r="EE298" s="17"/>
      <c r="EF298" s="17"/>
      <c r="EG298" s="17"/>
      <c r="EH298" s="17"/>
    </row>
    <row r="299" spans="1:138" s="1" customFormat="1" ht="51.75" customHeight="1" x14ac:dyDescent="0.25">
      <c r="A299" s="101">
        <v>292</v>
      </c>
      <c r="B299" s="70">
        <f t="shared" ref="B299:B338" si="70">1+B298</f>
        <v>72</v>
      </c>
      <c r="C299" s="135"/>
      <c r="D299" s="59" t="s">
        <v>458</v>
      </c>
      <c r="E299" s="6" t="s">
        <v>460</v>
      </c>
      <c r="F299" s="62">
        <v>72667610</v>
      </c>
      <c r="G299" s="62">
        <v>21800283</v>
      </c>
      <c r="H299" s="115">
        <f t="shared" si="62"/>
        <v>30</v>
      </c>
      <c r="I299" s="62">
        <f t="shared" si="63"/>
        <v>50867327</v>
      </c>
      <c r="J299" s="115">
        <f t="shared" si="69"/>
        <v>70</v>
      </c>
      <c r="K299" s="59"/>
      <c r="L299" s="78"/>
      <c r="M299" s="17"/>
      <c r="N299" s="17"/>
      <c r="O299" s="17"/>
      <c r="P299" s="17"/>
      <c r="Q299" s="17"/>
      <c r="R299" s="17"/>
      <c r="S299" s="17"/>
      <c r="T299" s="17"/>
      <c r="U299" s="17"/>
      <c r="V299" s="17"/>
      <c r="W299" s="17"/>
      <c r="X299" s="17"/>
      <c r="Y299" s="17"/>
      <c r="Z299" s="17"/>
      <c r="AA299" s="17"/>
      <c r="AB299" s="17"/>
      <c r="AC299" s="17"/>
      <c r="AD299" s="17"/>
      <c r="AE299" s="17"/>
      <c r="AF299" s="17"/>
      <c r="AG299" s="17"/>
      <c r="AH299" s="17"/>
      <c r="AI299" s="17"/>
      <c r="AJ299" s="17"/>
      <c r="AK299" s="17"/>
      <c r="AL299" s="17"/>
      <c r="AM299" s="17"/>
      <c r="AN299" s="17"/>
      <c r="AO299" s="17"/>
      <c r="AP299" s="17"/>
      <c r="AQ299" s="17"/>
      <c r="AR299" s="17"/>
      <c r="AS299" s="17"/>
      <c r="AT299" s="17"/>
      <c r="AU299" s="17"/>
      <c r="AV299" s="17"/>
      <c r="AW299" s="17"/>
      <c r="AX299" s="17"/>
      <c r="AY299" s="17"/>
      <c r="AZ299" s="17"/>
      <c r="BA299" s="17"/>
      <c r="BB299" s="17"/>
      <c r="BC299" s="17"/>
      <c r="BD299" s="17"/>
      <c r="BE299" s="17"/>
      <c r="BF299" s="17"/>
      <c r="BG299" s="17"/>
      <c r="BH299" s="17"/>
      <c r="BI299" s="17"/>
      <c r="BJ299" s="17"/>
      <c r="BK299" s="17"/>
      <c r="BL299" s="17"/>
      <c r="BM299" s="17"/>
      <c r="BN299" s="17"/>
      <c r="BO299" s="17"/>
      <c r="BP299" s="17"/>
      <c r="BQ299" s="17"/>
      <c r="BR299" s="17"/>
      <c r="BS299" s="17"/>
      <c r="BT299" s="17"/>
      <c r="BU299" s="17"/>
      <c r="BV299" s="17"/>
      <c r="BW299" s="17"/>
      <c r="BX299" s="17"/>
      <c r="BY299" s="17"/>
      <c r="BZ299" s="17"/>
      <c r="CA299" s="17"/>
      <c r="CB299" s="17"/>
      <c r="CC299" s="17"/>
      <c r="CD299" s="17"/>
      <c r="CE299" s="17"/>
      <c r="CF299" s="17"/>
      <c r="CG299" s="17"/>
      <c r="CH299" s="17"/>
      <c r="CI299" s="17"/>
      <c r="CJ299" s="17"/>
      <c r="CK299" s="17"/>
      <c r="CL299" s="17"/>
      <c r="CM299" s="17"/>
      <c r="CN299" s="17"/>
      <c r="CO299" s="17"/>
      <c r="CP299" s="17"/>
      <c r="CQ299" s="17"/>
      <c r="CR299" s="17"/>
      <c r="CS299" s="17"/>
      <c r="CT299" s="17"/>
      <c r="CU299" s="17"/>
      <c r="CV299" s="17"/>
      <c r="CW299" s="17"/>
      <c r="CX299" s="17"/>
      <c r="CY299" s="17"/>
      <c r="CZ299" s="17"/>
      <c r="DA299" s="17"/>
      <c r="DB299" s="17"/>
      <c r="DC299" s="17"/>
      <c r="DD299" s="17"/>
      <c r="DE299" s="17"/>
      <c r="DF299" s="17"/>
      <c r="DG299" s="17"/>
      <c r="DH299" s="17"/>
      <c r="DI299" s="17"/>
      <c r="DJ299" s="17"/>
      <c r="DK299" s="17"/>
      <c r="DL299" s="17"/>
      <c r="DM299" s="17"/>
      <c r="DN299" s="17"/>
      <c r="DO299" s="17"/>
      <c r="DP299" s="17"/>
      <c r="DQ299" s="17"/>
      <c r="DR299" s="17"/>
      <c r="DS299" s="17"/>
      <c r="DT299" s="17"/>
      <c r="DU299" s="17"/>
      <c r="DV299" s="17"/>
      <c r="DW299" s="17"/>
      <c r="DX299" s="17"/>
      <c r="DY299" s="17"/>
      <c r="DZ299" s="17"/>
      <c r="EA299" s="17"/>
      <c r="EB299" s="17"/>
      <c r="EC299" s="17"/>
      <c r="ED299" s="17"/>
      <c r="EE299" s="17"/>
      <c r="EF299" s="17"/>
      <c r="EG299" s="17"/>
      <c r="EH299" s="17"/>
    </row>
    <row r="300" spans="1:138" s="1" customFormat="1" ht="51.75" customHeight="1" x14ac:dyDescent="0.25">
      <c r="A300" s="101">
        <v>293</v>
      </c>
      <c r="B300" s="70">
        <f t="shared" si="70"/>
        <v>73</v>
      </c>
      <c r="C300" s="135"/>
      <c r="D300" s="6" t="s">
        <v>461</v>
      </c>
      <c r="E300" s="6" t="s">
        <v>462</v>
      </c>
      <c r="F300" s="63">
        <v>122626000</v>
      </c>
      <c r="G300" s="63">
        <v>67444300</v>
      </c>
      <c r="H300" s="118">
        <f t="shared" si="62"/>
        <v>55.000000000000007</v>
      </c>
      <c r="I300" s="63">
        <f t="shared" si="63"/>
        <v>55181699.999999993</v>
      </c>
      <c r="J300" s="118">
        <f t="shared" ref="J300:J317" si="71">100-H300-L300</f>
        <v>44.999999999999993</v>
      </c>
      <c r="K300" s="59"/>
      <c r="L300" s="78"/>
      <c r="M300" s="17"/>
      <c r="N300" s="17"/>
      <c r="O300" s="17"/>
      <c r="P300" s="17"/>
      <c r="Q300" s="17"/>
      <c r="R300" s="17"/>
      <c r="S300" s="17"/>
      <c r="T300" s="17"/>
      <c r="U300" s="17"/>
      <c r="V300" s="17"/>
      <c r="W300" s="17"/>
      <c r="X300" s="17"/>
      <c r="Y300" s="17"/>
      <c r="Z300" s="17"/>
      <c r="AA300" s="17"/>
      <c r="AB300" s="17"/>
      <c r="AC300" s="17"/>
      <c r="AD300" s="17"/>
      <c r="AE300" s="17"/>
      <c r="AF300" s="17"/>
      <c r="AG300" s="17"/>
      <c r="AH300" s="17"/>
      <c r="AI300" s="17"/>
      <c r="AJ300" s="17"/>
      <c r="AK300" s="17"/>
      <c r="AL300" s="17"/>
      <c r="AM300" s="17"/>
      <c r="AN300" s="17"/>
      <c r="AO300" s="17"/>
      <c r="AP300" s="17"/>
      <c r="AQ300" s="17"/>
      <c r="AR300" s="17"/>
      <c r="AS300" s="17"/>
      <c r="AT300" s="17"/>
      <c r="AU300" s="17"/>
      <c r="AV300" s="17"/>
      <c r="AW300" s="17"/>
      <c r="AX300" s="17"/>
      <c r="AY300" s="17"/>
      <c r="AZ300" s="17"/>
      <c r="BA300" s="17"/>
      <c r="BB300" s="17"/>
      <c r="BC300" s="17"/>
      <c r="BD300" s="17"/>
      <c r="BE300" s="17"/>
      <c r="BF300" s="17"/>
      <c r="BG300" s="17"/>
      <c r="BH300" s="17"/>
      <c r="BI300" s="17"/>
      <c r="BJ300" s="17"/>
      <c r="BK300" s="17"/>
      <c r="BL300" s="17"/>
      <c r="BM300" s="17"/>
      <c r="BN300" s="17"/>
      <c r="BO300" s="17"/>
      <c r="BP300" s="17"/>
      <c r="BQ300" s="17"/>
      <c r="BR300" s="17"/>
      <c r="BS300" s="17"/>
      <c r="BT300" s="17"/>
      <c r="BU300" s="17"/>
      <c r="BV300" s="17"/>
      <c r="BW300" s="17"/>
      <c r="BX300" s="17"/>
      <c r="BY300" s="17"/>
      <c r="BZ300" s="17"/>
      <c r="CA300" s="17"/>
      <c r="CB300" s="17"/>
      <c r="CC300" s="17"/>
      <c r="CD300" s="17"/>
      <c r="CE300" s="17"/>
      <c r="CF300" s="17"/>
      <c r="CG300" s="17"/>
      <c r="CH300" s="17"/>
      <c r="CI300" s="17"/>
      <c r="CJ300" s="17"/>
      <c r="CK300" s="17"/>
      <c r="CL300" s="17"/>
      <c r="CM300" s="17"/>
      <c r="CN300" s="17"/>
      <c r="CO300" s="17"/>
      <c r="CP300" s="17"/>
      <c r="CQ300" s="17"/>
      <c r="CR300" s="17"/>
      <c r="CS300" s="17"/>
      <c r="CT300" s="17"/>
      <c r="CU300" s="17"/>
      <c r="CV300" s="17"/>
      <c r="CW300" s="17"/>
      <c r="CX300" s="17"/>
      <c r="CY300" s="17"/>
      <c r="CZ300" s="17"/>
      <c r="DA300" s="17"/>
      <c r="DB300" s="17"/>
      <c r="DC300" s="17"/>
      <c r="DD300" s="17"/>
      <c r="DE300" s="17"/>
      <c r="DF300" s="17"/>
      <c r="DG300" s="17"/>
      <c r="DH300" s="17"/>
      <c r="DI300" s="17"/>
      <c r="DJ300" s="17"/>
      <c r="DK300" s="17"/>
      <c r="DL300" s="17"/>
      <c r="DM300" s="17"/>
      <c r="DN300" s="17"/>
      <c r="DO300" s="17"/>
      <c r="DP300" s="17"/>
      <c r="DQ300" s="17"/>
      <c r="DR300" s="17"/>
      <c r="DS300" s="17"/>
      <c r="DT300" s="17"/>
      <c r="DU300" s="17"/>
      <c r="DV300" s="17"/>
      <c r="DW300" s="17"/>
      <c r="DX300" s="17"/>
      <c r="DY300" s="17"/>
      <c r="DZ300" s="17"/>
      <c r="EA300" s="17"/>
      <c r="EB300" s="17"/>
      <c r="EC300" s="17"/>
      <c r="ED300" s="17"/>
      <c r="EE300" s="17"/>
      <c r="EF300" s="17"/>
      <c r="EG300" s="17"/>
      <c r="EH300" s="17"/>
    </row>
    <row r="301" spans="1:138" s="1" customFormat="1" ht="51.75" customHeight="1" x14ac:dyDescent="0.25">
      <c r="A301" s="101">
        <v>294</v>
      </c>
      <c r="B301" s="70">
        <f t="shared" si="70"/>
        <v>74</v>
      </c>
      <c r="C301" s="135"/>
      <c r="D301" s="6" t="s">
        <v>461</v>
      </c>
      <c r="E301" s="6" t="s">
        <v>463</v>
      </c>
      <c r="F301" s="63">
        <v>307291800</v>
      </c>
      <c r="G301" s="63">
        <v>169010500</v>
      </c>
      <c r="H301" s="118">
        <f t="shared" ref="H301:H332" si="72">G301/F301*100</f>
        <v>55.000003254235871</v>
      </c>
      <c r="I301" s="63">
        <f t="shared" ref="I301:I332" si="73">F301*J301/100</f>
        <v>138281300.00000003</v>
      </c>
      <c r="J301" s="118">
        <f t="shared" si="71"/>
        <v>44.999996745764129</v>
      </c>
      <c r="K301" s="59"/>
      <c r="L301" s="78"/>
      <c r="M301" s="17"/>
      <c r="N301" s="17"/>
      <c r="O301" s="17"/>
      <c r="P301" s="17"/>
      <c r="Q301" s="17"/>
      <c r="R301" s="17"/>
      <c r="S301" s="17"/>
      <c r="T301" s="17"/>
      <c r="U301" s="17"/>
      <c r="V301" s="17"/>
      <c r="W301" s="17"/>
      <c r="X301" s="17"/>
      <c r="Y301" s="17"/>
      <c r="Z301" s="17"/>
      <c r="AA301" s="17"/>
      <c r="AB301" s="17"/>
      <c r="AC301" s="17"/>
      <c r="AD301" s="17"/>
      <c r="AE301" s="17"/>
      <c r="AF301" s="17"/>
      <c r="AG301" s="17"/>
      <c r="AH301" s="17"/>
      <c r="AI301" s="17"/>
      <c r="AJ301" s="17"/>
      <c r="AK301" s="17"/>
      <c r="AL301" s="17"/>
      <c r="AM301" s="17"/>
      <c r="AN301" s="17"/>
      <c r="AO301" s="17"/>
      <c r="AP301" s="17"/>
      <c r="AQ301" s="17"/>
      <c r="AR301" s="17"/>
      <c r="AS301" s="17"/>
      <c r="AT301" s="17"/>
      <c r="AU301" s="17"/>
      <c r="AV301" s="17"/>
      <c r="AW301" s="17"/>
      <c r="AX301" s="17"/>
      <c r="AY301" s="17"/>
      <c r="AZ301" s="17"/>
      <c r="BA301" s="17"/>
      <c r="BB301" s="17"/>
      <c r="BC301" s="17"/>
      <c r="BD301" s="17"/>
      <c r="BE301" s="17"/>
      <c r="BF301" s="17"/>
      <c r="BG301" s="17"/>
      <c r="BH301" s="17"/>
      <c r="BI301" s="17"/>
      <c r="BJ301" s="17"/>
      <c r="BK301" s="17"/>
      <c r="BL301" s="17"/>
      <c r="BM301" s="17"/>
      <c r="BN301" s="17"/>
      <c r="BO301" s="17"/>
      <c r="BP301" s="17"/>
      <c r="BQ301" s="17"/>
      <c r="BR301" s="17"/>
      <c r="BS301" s="17"/>
      <c r="BT301" s="17"/>
      <c r="BU301" s="17"/>
      <c r="BV301" s="17"/>
      <c r="BW301" s="17"/>
      <c r="BX301" s="17"/>
      <c r="BY301" s="17"/>
      <c r="BZ301" s="17"/>
      <c r="CA301" s="17"/>
      <c r="CB301" s="17"/>
      <c r="CC301" s="17"/>
      <c r="CD301" s="17"/>
      <c r="CE301" s="17"/>
      <c r="CF301" s="17"/>
      <c r="CG301" s="17"/>
      <c r="CH301" s="17"/>
      <c r="CI301" s="17"/>
      <c r="CJ301" s="17"/>
      <c r="CK301" s="17"/>
      <c r="CL301" s="17"/>
      <c r="CM301" s="17"/>
      <c r="CN301" s="17"/>
      <c r="CO301" s="17"/>
      <c r="CP301" s="17"/>
      <c r="CQ301" s="17"/>
      <c r="CR301" s="17"/>
      <c r="CS301" s="17"/>
      <c r="CT301" s="17"/>
      <c r="CU301" s="17"/>
      <c r="CV301" s="17"/>
      <c r="CW301" s="17"/>
      <c r="CX301" s="17"/>
      <c r="CY301" s="17"/>
      <c r="CZ301" s="17"/>
      <c r="DA301" s="17"/>
      <c r="DB301" s="17"/>
      <c r="DC301" s="17"/>
      <c r="DD301" s="17"/>
      <c r="DE301" s="17"/>
      <c r="DF301" s="17"/>
      <c r="DG301" s="17"/>
      <c r="DH301" s="17"/>
      <c r="DI301" s="17"/>
      <c r="DJ301" s="17"/>
      <c r="DK301" s="17"/>
      <c r="DL301" s="17"/>
      <c r="DM301" s="17"/>
      <c r="DN301" s="17"/>
      <c r="DO301" s="17"/>
      <c r="DP301" s="17"/>
      <c r="DQ301" s="17"/>
      <c r="DR301" s="17"/>
      <c r="DS301" s="17"/>
      <c r="DT301" s="17"/>
      <c r="DU301" s="17"/>
      <c r="DV301" s="17"/>
      <c r="DW301" s="17"/>
      <c r="DX301" s="17"/>
      <c r="DY301" s="17"/>
      <c r="DZ301" s="17"/>
      <c r="EA301" s="17"/>
      <c r="EB301" s="17"/>
      <c r="EC301" s="17"/>
      <c r="ED301" s="17"/>
      <c r="EE301" s="17"/>
      <c r="EF301" s="17"/>
      <c r="EG301" s="17"/>
      <c r="EH301" s="17"/>
    </row>
    <row r="302" spans="1:138" s="1" customFormat="1" ht="51.75" customHeight="1" x14ac:dyDescent="0.25">
      <c r="A302" s="101">
        <v>295</v>
      </c>
      <c r="B302" s="70">
        <f t="shared" si="70"/>
        <v>75</v>
      </c>
      <c r="C302" s="135"/>
      <c r="D302" s="6" t="s">
        <v>461</v>
      </c>
      <c r="E302" s="6" t="s">
        <v>464</v>
      </c>
      <c r="F302" s="63">
        <v>88652800</v>
      </c>
      <c r="G302" s="63">
        <v>31028500</v>
      </c>
      <c r="H302" s="118">
        <f t="shared" si="72"/>
        <v>35.000022559919145</v>
      </c>
      <c r="I302" s="63">
        <f t="shared" si="73"/>
        <v>57624300</v>
      </c>
      <c r="J302" s="118">
        <f t="shared" si="71"/>
        <v>64.999977440080855</v>
      </c>
      <c r="K302" s="59"/>
      <c r="L302" s="78"/>
      <c r="M302" s="17"/>
      <c r="N302" s="17"/>
      <c r="O302" s="17"/>
      <c r="P302" s="17"/>
      <c r="Q302" s="17"/>
      <c r="R302" s="17"/>
      <c r="S302" s="17"/>
      <c r="T302" s="17"/>
      <c r="U302" s="17"/>
      <c r="V302" s="17"/>
      <c r="W302" s="17"/>
      <c r="X302" s="17"/>
      <c r="Y302" s="17"/>
      <c r="Z302" s="17"/>
      <c r="AA302" s="17"/>
      <c r="AB302" s="17"/>
      <c r="AC302" s="17"/>
      <c r="AD302" s="17"/>
      <c r="AE302" s="17"/>
      <c r="AF302" s="17"/>
      <c r="AG302" s="17"/>
      <c r="AH302" s="17"/>
      <c r="AI302" s="17"/>
      <c r="AJ302" s="17"/>
      <c r="AK302" s="17"/>
      <c r="AL302" s="17"/>
      <c r="AM302" s="17"/>
      <c r="AN302" s="17"/>
      <c r="AO302" s="17"/>
      <c r="AP302" s="17"/>
      <c r="AQ302" s="17"/>
      <c r="AR302" s="17"/>
      <c r="AS302" s="17"/>
      <c r="AT302" s="17"/>
      <c r="AU302" s="17"/>
      <c r="AV302" s="17"/>
      <c r="AW302" s="17"/>
      <c r="AX302" s="17"/>
      <c r="AY302" s="17"/>
      <c r="AZ302" s="17"/>
      <c r="BA302" s="17"/>
      <c r="BB302" s="17"/>
      <c r="BC302" s="17"/>
      <c r="BD302" s="17"/>
      <c r="BE302" s="17"/>
      <c r="BF302" s="17"/>
      <c r="BG302" s="17"/>
      <c r="BH302" s="17"/>
      <c r="BI302" s="17"/>
      <c r="BJ302" s="17"/>
      <c r="BK302" s="17"/>
      <c r="BL302" s="17"/>
      <c r="BM302" s="17"/>
      <c r="BN302" s="17"/>
      <c r="BO302" s="17"/>
      <c r="BP302" s="17"/>
      <c r="BQ302" s="17"/>
      <c r="BR302" s="17"/>
      <c r="BS302" s="17"/>
      <c r="BT302" s="17"/>
      <c r="BU302" s="17"/>
      <c r="BV302" s="17"/>
      <c r="BW302" s="17"/>
      <c r="BX302" s="17"/>
      <c r="BY302" s="17"/>
      <c r="BZ302" s="17"/>
      <c r="CA302" s="17"/>
      <c r="CB302" s="17"/>
      <c r="CC302" s="17"/>
      <c r="CD302" s="17"/>
      <c r="CE302" s="17"/>
      <c r="CF302" s="17"/>
      <c r="CG302" s="17"/>
      <c r="CH302" s="17"/>
      <c r="CI302" s="17"/>
      <c r="CJ302" s="17"/>
      <c r="CK302" s="17"/>
      <c r="CL302" s="17"/>
      <c r="CM302" s="17"/>
      <c r="CN302" s="17"/>
      <c r="CO302" s="17"/>
      <c r="CP302" s="17"/>
      <c r="CQ302" s="17"/>
      <c r="CR302" s="17"/>
      <c r="CS302" s="17"/>
      <c r="CT302" s="17"/>
      <c r="CU302" s="17"/>
      <c r="CV302" s="17"/>
      <c r="CW302" s="17"/>
      <c r="CX302" s="17"/>
      <c r="CY302" s="17"/>
      <c r="CZ302" s="17"/>
      <c r="DA302" s="17"/>
      <c r="DB302" s="17"/>
      <c r="DC302" s="17"/>
      <c r="DD302" s="17"/>
      <c r="DE302" s="17"/>
      <c r="DF302" s="17"/>
      <c r="DG302" s="17"/>
      <c r="DH302" s="17"/>
      <c r="DI302" s="17"/>
      <c r="DJ302" s="17"/>
      <c r="DK302" s="17"/>
      <c r="DL302" s="17"/>
      <c r="DM302" s="17"/>
      <c r="DN302" s="17"/>
      <c r="DO302" s="17"/>
      <c r="DP302" s="17"/>
      <c r="DQ302" s="17"/>
      <c r="DR302" s="17"/>
      <c r="DS302" s="17"/>
      <c r="DT302" s="17"/>
      <c r="DU302" s="17"/>
      <c r="DV302" s="17"/>
      <c r="DW302" s="17"/>
      <c r="DX302" s="17"/>
      <c r="DY302" s="17"/>
      <c r="DZ302" s="17"/>
      <c r="EA302" s="17"/>
      <c r="EB302" s="17"/>
      <c r="EC302" s="17"/>
      <c r="ED302" s="17"/>
      <c r="EE302" s="17"/>
      <c r="EF302" s="17"/>
      <c r="EG302" s="17"/>
      <c r="EH302" s="17"/>
    </row>
    <row r="303" spans="1:138" s="1" customFormat="1" ht="51.75" customHeight="1" x14ac:dyDescent="0.25">
      <c r="A303" s="101">
        <v>296</v>
      </c>
      <c r="B303" s="70">
        <f t="shared" si="70"/>
        <v>76</v>
      </c>
      <c r="C303" s="135"/>
      <c r="D303" s="6" t="s">
        <v>461</v>
      </c>
      <c r="E303" s="6" t="s">
        <v>465</v>
      </c>
      <c r="F303" s="6">
        <v>166083100</v>
      </c>
      <c r="G303" s="63">
        <v>83041600</v>
      </c>
      <c r="H303" s="118">
        <f t="shared" si="72"/>
        <v>50.000030105411085</v>
      </c>
      <c r="I303" s="63">
        <f t="shared" si="73"/>
        <v>83041500</v>
      </c>
      <c r="J303" s="118">
        <f t="shared" si="71"/>
        <v>49.999969894588915</v>
      </c>
      <c r="K303" s="59"/>
      <c r="L303" s="78"/>
      <c r="M303" s="17"/>
      <c r="N303" s="17"/>
      <c r="O303" s="17"/>
      <c r="P303" s="17"/>
      <c r="Q303" s="17"/>
      <c r="R303" s="17"/>
      <c r="S303" s="17"/>
      <c r="T303" s="17"/>
      <c r="U303" s="17"/>
      <c r="V303" s="17"/>
      <c r="W303" s="17"/>
      <c r="X303" s="17"/>
      <c r="Y303" s="17"/>
      <c r="Z303" s="17"/>
      <c r="AA303" s="17"/>
      <c r="AB303" s="17"/>
      <c r="AC303" s="17"/>
      <c r="AD303" s="17"/>
      <c r="AE303" s="17"/>
      <c r="AF303" s="17"/>
      <c r="AG303" s="17"/>
      <c r="AH303" s="17"/>
      <c r="AI303" s="17"/>
      <c r="AJ303" s="17"/>
      <c r="AK303" s="17"/>
      <c r="AL303" s="17"/>
      <c r="AM303" s="17"/>
      <c r="AN303" s="17"/>
      <c r="AO303" s="17"/>
      <c r="AP303" s="17"/>
      <c r="AQ303" s="17"/>
      <c r="AR303" s="17"/>
      <c r="AS303" s="17"/>
      <c r="AT303" s="17"/>
      <c r="AU303" s="17"/>
      <c r="AV303" s="17"/>
      <c r="AW303" s="17"/>
      <c r="AX303" s="17"/>
      <c r="AY303" s="17"/>
      <c r="AZ303" s="17"/>
      <c r="BA303" s="17"/>
      <c r="BB303" s="17"/>
      <c r="BC303" s="17"/>
      <c r="BD303" s="17"/>
      <c r="BE303" s="17"/>
      <c r="BF303" s="17"/>
      <c r="BG303" s="17"/>
      <c r="BH303" s="17"/>
      <c r="BI303" s="17"/>
      <c r="BJ303" s="17"/>
      <c r="BK303" s="17"/>
      <c r="BL303" s="17"/>
      <c r="BM303" s="17"/>
      <c r="BN303" s="17"/>
      <c r="BO303" s="17"/>
      <c r="BP303" s="17"/>
      <c r="BQ303" s="17"/>
      <c r="BR303" s="17"/>
      <c r="BS303" s="17"/>
      <c r="BT303" s="17"/>
      <c r="BU303" s="17"/>
      <c r="BV303" s="17"/>
      <c r="BW303" s="17"/>
      <c r="BX303" s="17"/>
      <c r="BY303" s="17"/>
      <c r="BZ303" s="17"/>
      <c r="CA303" s="17"/>
      <c r="CB303" s="17"/>
      <c r="CC303" s="17"/>
      <c r="CD303" s="17"/>
      <c r="CE303" s="17"/>
      <c r="CF303" s="17"/>
      <c r="CG303" s="17"/>
      <c r="CH303" s="17"/>
      <c r="CI303" s="17"/>
      <c r="CJ303" s="17"/>
      <c r="CK303" s="17"/>
      <c r="CL303" s="17"/>
      <c r="CM303" s="17"/>
      <c r="CN303" s="17"/>
      <c r="CO303" s="17"/>
      <c r="CP303" s="17"/>
      <c r="CQ303" s="17"/>
      <c r="CR303" s="17"/>
      <c r="CS303" s="17"/>
      <c r="CT303" s="17"/>
      <c r="CU303" s="17"/>
      <c r="CV303" s="17"/>
      <c r="CW303" s="17"/>
      <c r="CX303" s="17"/>
      <c r="CY303" s="17"/>
      <c r="CZ303" s="17"/>
      <c r="DA303" s="17"/>
      <c r="DB303" s="17"/>
      <c r="DC303" s="17"/>
      <c r="DD303" s="17"/>
      <c r="DE303" s="17"/>
      <c r="DF303" s="17"/>
      <c r="DG303" s="17"/>
      <c r="DH303" s="17"/>
      <c r="DI303" s="17"/>
      <c r="DJ303" s="17"/>
      <c r="DK303" s="17"/>
      <c r="DL303" s="17"/>
      <c r="DM303" s="17"/>
      <c r="DN303" s="17"/>
      <c r="DO303" s="17"/>
      <c r="DP303" s="17"/>
      <c r="DQ303" s="17"/>
      <c r="DR303" s="17"/>
      <c r="DS303" s="17"/>
      <c r="DT303" s="17"/>
      <c r="DU303" s="17"/>
      <c r="DV303" s="17"/>
      <c r="DW303" s="17"/>
      <c r="DX303" s="17"/>
      <c r="DY303" s="17"/>
      <c r="DZ303" s="17"/>
      <c r="EA303" s="17"/>
      <c r="EB303" s="17"/>
      <c r="EC303" s="17"/>
      <c r="ED303" s="17"/>
      <c r="EE303" s="17"/>
      <c r="EF303" s="17"/>
      <c r="EG303" s="17"/>
      <c r="EH303" s="17"/>
    </row>
    <row r="304" spans="1:138" s="1" customFormat="1" ht="51.75" customHeight="1" x14ac:dyDescent="0.25">
      <c r="A304" s="101">
        <v>297</v>
      </c>
      <c r="B304" s="70">
        <f t="shared" si="70"/>
        <v>77</v>
      </c>
      <c r="C304" s="135"/>
      <c r="D304" s="6" t="s">
        <v>461</v>
      </c>
      <c r="E304" s="6" t="s">
        <v>466</v>
      </c>
      <c r="F304" s="6">
        <v>557785000</v>
      </c>
      <c r="G304" s="63">
        <v>251003250</v>
      </c>
      <c r="H304" s="118">
        <f t="shared" si="72"/>
        <v>45</v>
      </c>
      <c r="I304" s="63">
        <f t="shared" si="73"/>
        <v>306781750</v>
      </c>
      <c r="J304" s="118">
        <f t="shared" si="71"/>
        <v>55</v>
      </c>
      <c r="K304" s="59"/>
      <c r="L304" s="78"/>
      <c r="M304" s="17"/>
      <c r="N304" s="17"/>
      <c r="O304" s="17"/>
      <c r="P304" s="17"/>
      <c r="Q304" s="17"/>
      <c r="R304" s="17"/>
      <c r="S304" s="17"/>
      <c r="T304" s="17"/>
      <c r="U304" s="17"/>
      <c r="V304" s="17"/>
      <c r="W304" s="17"/>
      <c r="X304" s="17"/>
      <c r="Y304" s="17"/>
      <c r="Z304" s="17"/>
      <c r="AA304" s="17"/>
      <c r="AB304" s="17"/>
      <c r="AC304" s="17"/>
      <c r="AD304" s="17"/>
      <c r="AE304" s="17"/>
      <c r="AF304" s="17"/>
      <c r="AG304" s="17"/>
      <c r="AH304" s="17"/>
      <c r="AI304" s="17"/>
      <c r="AJ304" s="17"/>
      <c r="AK304" s="17"/>
      <c r="AL304" s="17"/>
      <c r="AM304" s="17"/>
      <c r="AN304" s="17"/>
      <c r="AO304" s="17"/>
      <c r="AP304" s="17"/>
      <c r="AQ304" s="17"/>
      <c r="AR304" s="17"/>
      <c r="AS304" s="17"/>
      <c r="AT304" s="17"/>
      <c r="AU304" s="17"/>
      <c r="AV304" s="17"/>
      <c r="AW304" s="17"/>
      <c r="AX304" s="17"/>
      <c r="AY304" s="17"/>
      <c r="AZ304" s="17"/>
      <c r="BA304" s="17"/>
      <c r="BB304" s="17"/>
      <c r="BC304" s="17"/>
      <c r="BD304" s="17"/>
      <c r="BE304" s="17"/>
      <c r="BF304" s="17"/>
      <c r="BG304" s="17"/>
      <c r="BH304" s="17"/>
      <c r="BI304" s="17"/>
      <c r="BJ304" s="17"/>
      <c r="BK304" s="17"/>
      <c r="BL304" s="17"/>
      <c r="BM304" s="17"/>
      <c r="BN304" s="17"/>
      <c r="BO304" s="17"/>
      <c r="BP304" s="17"/>
      <c r="BQ304" s="17"/>
      <c r="BR304" s="17"/>
      <c r="BS304" s="17"/>
      <c r="BT304" s="17"/>
      <c r="BU304" s="17"/>
      <c r="BV304" s="17"/>
      <c r="BW304" s="17"/>
      <c r="BX304" s="17"/>
      <c r="BY304" s="17"/>
      <c r="BZ304" s="17"/>
      <c r="CA304" s="17"/>
      <c r="CB304" s="17"/>
      <c r="CC304" s="17"/>
      <c r="CD304" s="17"/>
      <c r="CE304" s="17"/>
      <c r="CF304" s="17"/>
      <c r="CG304" s="17"/>
      <c r="CH304" s="17"/>
      <c r="CI304" s="17"/>
      <c r="CJ304" s="17"/>
      <c r="CK304" s="17"/>
      <c r="CL304" s="17"/>
      <c r="CM304" s="17"/>
      <c r="CN304" s="17"/>
      <c r="CO304" s="17"/>
      <c r="CP304" s="17"/>
      <c r="CQ304" s="17"/>
      <c r="CR304" s="17"/>
      <c r="CS304" s="17"/>
      <c r="CT304" s="17"/>
      <c r="CU304" s="17"/>
      <c r="CV304" s="17"/>
      <c r="CW304" s="17"/>
      <c r="CX304" s="17"/>
      <c r="CY304" s="17"/>
      <c r="CZ304" s="17"/>
      <c r="DA304" s="17"/>
      <c r="DB304" s="17"/>
      <c r="DC304" s="17"/>
      <c r="DD304" s="17"/>
      <c r="DE304" s="17"/>
      <c r="DF304" s="17"/>
      <c r="DG304" s="17"/>
      <c r="DH304" s="17"/>
      <c r="DI304" s="17"/>
      <c r="DJ304" s="17"/>
      <c r="DK304" s="17"/>
      <c r="DL304" s="17"/>
      <c r="DM304" s="17"/>
      <c r="DN304" s="17"/>
      <c r="DO304" s="17"/>
      <c r="DP304" s="17"/>
      <c r="DQ304" s="17"/>
      <c r="DR304" s="17"/>
      <c r="DS304" s="17"/>
      <c r="DT304" s="17"/>
      <c r="DU304" s="17"/>
      <c r="DV304" s="17"/>
      <c r="DW304" s="17"/>
      <c r="DX304" s="17"/>
      <c r="DY304" s="17"/>
      <c r="DZ304" s="17"/>
      <c r="EA304" s="17"/>
      <c r="EB304" s="17"/>
      <c r="EC304" s="17"/>
      <c r="ED304" s="17"/>
      <c r="EE304" s="17"/>
      <c r="EF304" s="17"/>
      <c r="EG304" s="17"/>
      <c r="EH304" s="17"/>
    </row>
    <row r="305" spans="1:138" s="1" customFormat="1" ht="51.75" customHeight="1" x14ac:dyDescent="0.25">
      <c r="A305" s="101">
        <v>298</v>
      </c>
      <c r="B305" s="70">
        <f t="shared" si="70"/>
        <v>78</v>
      </c>
      <c r="C305" s="135"/>
      <c r="D305" s="6" t="s">
        <v>461</v>
      </c>
      <c r="E305" s="6" t="s">
        <v>467</v>
      </c>
      <c r="F305" s="6">
        <v>65547900</v>
      </c>
      <c r="G305" s="63">
        <v>36051300</v>
      </c>
      <c r="H305" s="118">
        <f t="shared" si="72"/>
        <v>54.99993134791503</v>
      </c>
      <c r="I305" s="63">
        <f t="shared" si="73"/>
        <v>29496600.000000004</v>
      </c>
      <c r="J305" s="118">
        <f t="shared" si="71"/>
        <v>45.00006865208497</v>
      </c>
      <c r="K305" s="59"/>
      <c r="L305" s="78"/>
      <c r="M305" s="17"/>
      <c r="N305" s="17"/>
      <c r="O305" s="17"/>
      <c r="P305" s="17"/>
      <c r="Q305" s="17"/>
      <c r="R305" s="17"/>
      <c r="S305" s="17"/>
      <c r="T305" s="17"/>
      <c r="U305" s="17"/>
      <c r="V305" s="17"/>
      <c r="W305" s="17"/>
      <c r="X305" s="17"/>
      <c r="Y305" s="17"/>
      <c r="Z305" s="17"/>
      <c r="AA305" s="17"/>
      <c r="AB305" s="17"/>
      <c r="AC305" s="17"/>
      <c r="AD305" s="17"/>
      <c r="AE305" s="17"/>
      <c r="AF305" s="17"/>
      <c r="AG305" s="17"/>
      <c r="AH305" s="17"/>
      <c r="AI305" s="17"/>
      <c r="AJ305" s="17"/>
      <c r="AK305" s="17"/>
      <c r="AL305" s="17"/>
      <c r="AM305" s="17"/>
      <c r="AN305" s="17"/>
      <c r="AO305" s="17"/>
      <c r="AP305" s="17"/>
      <c r="AQ305" s="17"/>
      <c r="AR305" s="17"/>
      <c r="AS305" s="17"/>
      <c r="AT305" s="17"/>
      <c r="AU305" s="17"/>
      <c r="AV305" s="17"/>
      <c r="AW305" s="17"/>
      <c r="AX305" s="17"/>
      <c r="AY305" s="17"/>
      <c r="AZ305" s="17"/>
      <c r="BA305" s="17"/>
      <c r="BB305" s="17"/>
      <c r="BC305" s="17"/>
      <c r="BD305" s="17"/>
      <c r="BE305" s="17"/>
      <c r="BF305" s="17"/>
      <c r="BG305" s="17"/>
      <c r="BH305" s="17"/>
      <c r="BI305" s="17"/>
      <c r="BJ305" s="17"/>
      <c r="BK305" s="17"/>
      <c r="BL305" s="17"/>
      <c r="BM305" s="17"/>
      <c r="BN305" s="17"/>
      <c r="BO305" s="17"/>
      <c r="BP305" s="17"/>
      <c r="BQ305" s="17"/>
      <c r="BR305" s="17"/>
      <c r="BS305" s="17"/>
      <c r="BT305" s="17"/>
      <c r="BU305" s="17"/>
      <c r="BV305" s="17"/>
      <c r="BW305" s="17"/>
      <c r="BX305" s="17"/>
      <c r="BY305" s="17"/>
      <c r="BZ305" s="17"/>
      <c r="CA305" s="17"/>
      <c r="CB305" s="17"/>
      <c r="CC305" s="17"/>
      <c r="CD305" s="17"/>
      <c r="CE305" s="17"/>
      <c r="CF305" s="17"/>
      <c r="CG305" s="17"/>
      <c r="CH305" s="17"/>
      <c r="CI305" s="17"/>
      <c r="CJ305" s="17"/>
      <c r="CK305" s="17"/>
      <c r="CL305" s="17"/>
      <c r="CM305" s="17"/>
      <c r="CN305" s="17"/>
      <c r="CO305" s="17"/>
      <c r="CP305" s="17"/>
      <c r="CQ305" s="17"/>
      <c r="CR305" s="17"/>
      <c r="CS305" s="17"/>
      <c r="CT305" s="17"/>
      <c r="CU305" s="17"/>
      <c r="CV305" s="17"/>
      <c r="CW305" s="17"/>
      <c r="CX305" s="17"/>
      <c r="CY305" s="17"/>
      <c r="CZ305" s="17"/>
      <c r="DA305" s="17"/>
      <c r="DB305" s="17"/>
      <c r="DC305" s="17"/>
      <c r="DD305" s="17"/>
      <c r="DE305" s="17"/>
      <c r="DF305" s="17"/>
      <c r="DG305" s="17"/>
      <c r="DH305" s="17"/>
      <c r="DI305" s="17"/>
      <c r="DJ305" s="17"/>
      <c r="DK305" s="17"/>
      <c r="DL305" s="17"/>
      <c r="DM305" s="17"/>
      <c r="DN305" s="17"/>
      <c r="DO305" s="17"/>
      <c r="DP305" s="17"/>
      <c r="DQ305" s="17"/>
      <c r="DR305" s="17"/>
      <c r="DS305" s="17"/>
      <c r="DT305" s="17"/>
      <c r="DU305" s="17"/>
      <c r="DV305" s="17"/>
      <c r="DW305" s="17"/>
      <c r="DX305" s="17"/>
      <c r="DY305" s="17"/>
      <c r="DZ305" s="17"/>
      <c r="EA305" s="17"/>
      <c r="EB305" s="17"/>
      <c r="EC305" s="17"/>
      <c r="ED305" s="17"/>
      <c r="EE305" s="17"/>
      <c r="EF305" s="17"/>
      <c r="EG305" s="17"/>
      <c r="EH305" s="17"/>
    </row>
    <row r="306" spans="1:138" s="1" customFormat="1" ht="51.75" customHeight="1" x14ac:dyDescent="0.25">
      <c r="A306" s="101">
        <v>299</v>
      </c>
      <c r="B306" s="70">
        <f t="shared" si="70"/>
        <v>79</v>
      </c>
      <c r="C306" s="135"/>
      <c r="D306" s="59" t="s">
        <v>468</v>
      </c>
      <c r="E306" s="6" t="s">
        <v>469</v>
      </c>
      <c r="F306" s="62">
        <v>12580000</v>
      </c>
      <c r="G306" s="62">
        <v>6290000</v>
      </c>
      <c r="H306" s="115">
        <f t="shared" si="72"/>
        <v>50</v>
      </c>
      <c r="I306" s="62">
        <f t="shared" si="73"/>
        <v>6290000</v>
      </c>
      <c r="J306" s="115">
        <f t="shared" si="71"/>
        <v>50</v>
      </c>
      <c r="K306" s="62"/>
      <c r="L306" s="79"/>
      <c r="M306" s="17"/>
      <c r="N306" s="17"/>
      <c r="O306" s="17"/>
      <c r="P306" s="17"/>
      <c r="Q306" s="17"/>
      <c r="R306" s="17"/>
      <c r="S306" s="17"/>
      <c r="T306" s="17"/>
      <c r="U306" s="17"/>
      <c r="V306" s="17"/>
      <c r="W306" s="17"/>
      <c r="X306" s="17"/>
      <c r="Y306" s="17"/>
      <c r="Z306" s="17"/>
      <c r="AA306" s="17"/>
      <c r="AB306" s="17"/>
      <c r="AC306" s="17"/>
      <c r="AD306" s="17"/>
      <c r="AE306" s="17"/>
      <c r="AF306" s="17"/>
      <c r="AG306" s="17"/>
      <c r="AH306" s="17"/>
      <c r="AI306" s="17"/>
      <c r="AJ306" s="17"/>
      <c r="AK306" s="17"/>
      <c r="AL306" s="17"/>
      <c r="AM306" s="17"/>
      <c r="AN306" s="17"/>
      <c r="AO306" s="17"/>
      <c r="AP306" s="17"/>
      <c r="AQ306" s="17"/>
      <c r="AR306" s="17"/>
      <c r="AS306" s="17"/>
      <c r="AT306" s="17"/>
      <c r="AU306" s="17"/>
      <c r="AV306" s="17"/>
      <c r="AW306" s="17"/>
      <c r="AX306" s="17"/>
      <c r="AY306" s="17"/>
      <c r="AZ306" s="17"/>
      <c r="BA306" s="17"/>
      <c r="BB306" s="17"/>
      <c r="BC306" s="17"/>
      <c r="BD306" s="17"/>
      <c r="BE306" s="17"/>
      <c r="BF306" s="17"/>
      <c r="BG306" s="17"/>
      <c r="BH306" s="17"/>
      <c r="BI306" s="17"/>
      <c r="BJ306" s="17"/>
      <c r="BK306" s="17"/>
      <c r="BL306" s="17"/>
      <c r="BM306" s="17"/>
      <c r="BN306" s="17"/>
      <c r="BO306" s="17"/>
      <c r="BP306" s="17"/>
      <c r="BQ306" s="17"/>
      <c r="BR306" s="17"/>
      <c r="BS306" s="17"/>
      <c r="BT306" s="17"/>
      <c r="BU306" s="17"/>
      <c r="BV306" s="17"/>
      <c r="BW306" s="17"/>
      <c r="BX306" s="17"/>
      <c r="BY306" s="17"/>
      <c r="BZ306" s="17"/>
      <c r="CA306" s="17"/>
      <c r="CB306" s="17"/>
      <c r="CC306" s="17"/>
      <c r="CD306" s="17"/>
      <c r="CE306" s="17"/>
      <c r="CF306" s="17"/>
      <c r="CG306" s="17"/>
      <c r="CH306" s="17"/>
      <c r="CI306" s="17"/>
      <c r="CJ306" s="17"/>
      <c r="CK306" s="17"/>
    </row>
    <row r="307" spans="1:138" s="1" customFormat="1" ht="51.75" customHeight="1" x14ac:dyDescent="0.25">
      <c r="A307" s="101">
        <v>300</v>
      </c>
      <c r="B307" s="70">
        <f t="shared" si="70"/>
        <v>80</v>
      </c>
      <c r="C307" s="135"/>
      <c r="D307" s="59" t="s">
        <v>468</v>
      </c>
      <c r="E307" s="6" t="s">
        <v>470</v>
      </c>
      <c r="F307" s="62">
        <v>151743770</v>
      </c>
      <c r="G307" s="62">
        <v>45523131</v>
      </c>
      <c r="H307" s="115">
        <f t="shared" si="72"/>
        <v>30</v>
      </c>
      <c r="I307" s="62">
        <f t="shared" si="73"/>
        <v>106220639</v>
      </c>
      <c r="J307" s="115">
        <f t="shared" si="71"/>
        <v>70</v>
      </c>
      <c r="K307" s="62"/>
      <c r="L307" s="79"/>
      <c r="M307" s="17"/>
      <c r="N307" s="17"/>
      <c r="O307" s="17"/>
      <c r="P307" s="17"/>
      <c r="Q307" s="17"/>
      <c r="R307" s="17"/>
      <c r="S307" s="17"/>
      <c r="T307" s="17"/>
      <c r="U307" s="17"/>
      <c r="V307" s="17"/>
      <c r="W307" s="17"/>
      <c r="X307" s="17"/>
      <c r="Y307" s="17"/>
      <c r="Z307" s="17"/>
      <c r="AA307" s="17"/>
      <c r="AB307" s="17"/>
      <c r="AC307" s="17"/>
      <c r="AD307" s="17"/>
      <c r="AE307" s="17"/>
      <c r="AF307" s="17"/>
      <c r="AG307" s="17"/>
      <c r="AH307" s="17"/>
      <c r="AI307" s="17"/>
      <c r="AJ307" s="17"/>
      <c r="AK307" s="17"/>
      <c r="AL307" s="17"/>
      <c r="AM307" s="17"/>
      <c r="AN307" s="17"/>
      <c r="AO307" s="17"/>
      <c r="AP307" s="17"/>
      <c r="AQ307" s="17"/>
      <c r="AR307" s="17"/>
      <c r="AS307" s="17"/>
      <c r="AT307" s="17"/>
      <c r="AU307" s="17"/>
      <c r="AV307" s="17"/>
      <c r="AW307" s="17"/>
      <c r="AX307" s="17"/>
      <c r="AY307" s="17"/>
      <c r="AZ307" s="17"/>
      <c r="BA307" s="17"/>
      <c r="BB307" s="17"/>
      <c r="BC307" s="17"/>
      <c r="BD307" s="17"/>
      <c r="BE307" s="17"/>
      <c r="BF307" s="17"/>
      <c r="BG307" s="17"/>
      <c r="BH307" s="17"/>
      <c r="BI307" s="17"/>
      <c r="BJ307" s="17"/>
      <c r="BK307" s="17"/>
      <c r="BL307" s="17"/>
      <c r="BM307" s="17"/>
      <c r="BN307" s="17"/>
      <c r="BO307" s="17"/>
      <c r="BP307" s="17"/>
      <c r="BQ307" s="17"/>
      <c r="BR307" s="17"/>
      <c r="BS307" s="17"/>
      <c r="BT307" s="17"/>
      <c r="BU307" s="17"/>
      <c r="BV307" s="17"/>
      <c r="BW307" s="17"/>
      <c r="BX307" s="17"/>
      <c r="BY307" s="17"/>
      <c r="BZ307" s="17"/>
      <c r="CA307" s="17"/>
      <c r="CB307" s="17"/>
      <c r="CC307" s="17"/>
      <c r="CD307" s="17"/>
      <c r="CE307" s="17"/>
      <c r="CF307" s="17"/>
      <c r="CG307" s="17"/>
      <c r="CH307" s="17"/>
      <c r="CI307" s="17"/>
      <c r="CJ307" s="17"/>
      <c r="CK307" s="17"/>
    </row>
    <row r="308" spans="1:138" s="1" customFormat="1" ht="51.75" customHeight="1" x14ac:dyDescent="0.25">
      <c r="A308" s="101">
        <v>301</v>
      </c>
      <c r="B308" s="70">
        <f t="shared" si="70"/>
        <v>81</v>
      </c>
      <c r="C308" s="135"/>
      <c r="D308" s="59" t="s">
        <v>468</v>
      </c>
      <c r="E308" s="6" t="s">
        <v>471</v>
      </c>
      <c r="F308" s="62">
        <v>19118970</v>
      </c>
      <c r="G308" s="62">
        <v>6691640</v>
      </c>
      <c r="H308" s="115">
        <f t="shared" si="72"/>
        <v>35.000002615203648</v>
      </c>
      <c r="I308" s="62">
        <f t="shared" si="73"/>
        <v>12427330</v>
      </c>
      <c r="J308" s="115">
        <f t="shared" si="71"/>
        <v>64.999997384796359</v>
      </c>
      <c r="K308" s="62"/>
      <c r="L308" s="79"/>
      <c r="M308" s="17"/>
      <c r="N308" s="17"/>
      <c r="O308" s="17"/>
      <c r="P308" s="17"/>
      <c r="Q308" s="17"/>
      <c r="R308" s="17"/>
      <c r="S308" s="17"/>
      <c r="T308" s="17"/>
      <c r="U308" s="17"/>
      <c r="V308" s="17"/>
      <c r="W308" s="17"/>
      <c r="X308" s="17"/>
      <c r="Y308" s="17"/>
      <c r="Z308" s="17"/>
      <c r="AA308" s="17"/>
      <c r="AB308" s="17"/>
      <c r="AC308" s="17"/>
      <c r="AD308" s="17"/>
      <c r="AE308" s="17"/>
      <c r="AF308" s="17"/>
      <c r="AG308" s="17"/>
      <c r="AH308" s="17"/>
      <c r="AI308" s="17"/>
      <c r="AJ308" s="17"/>
      <c r="AK308" s="17"/>
      <c r="AL308" s="17"/>
      <c r="AM308" s="17"/>
      <c r="AN308" s="17"/>
      <c r="AO308" s="17"/>
      <c r="AP308" s="17"/>
      <c r="AQ308" s="17"/>
      <c r="AR308" s="17"/>
      <c r="AS308" s="17"/>
      <c r="AT308" s="17"/>
      <c r="AU308" s="17"/>
      <c r="AV308" s="17"/>
      <c r="AW308" s="17"/>
      <c r="AX308" s="17"/>
      <c r="AY308" s="17"/>
      <c r="AZ308" s="17"/>
      <c r="BA308" s="17"/>
      <c r="BB308" s="17"/>
      <c r="BC308" s="17"/>
      <c r="BD308" s="17"/>
      <c r="BE308" s="17"/>
      <c r="BF308" s="17"/>
      <c r="BG308" s="17"/>
      <c r="BH308" s="17"/>
      <c r="BI308" s="17"/>
      <c r="BJ308" s="17"/>
      <c r="BK308" s="17"/>
      <c r="BL308" s="17"/>
      <c r="BM308" s="17"/>
      <c r="BN308" s="17"/>
      <c r="BO308" s="17"/>
      <c r="BP308" s="17"/>
      <c r="BQ308" s="17"/>
      <c r="BR308" s="17"/>
      <c r="BS308" s="17"/>
      <c r="BT308" s="17"/>
      <c r="BU308" s="17"/>
      <c r="BV308" s="17"/>
      <c r="BW308" s="17"/>
      <c r="BX308" s="17"/>
      <c r="BY308" s="17"/>
      <c r="BZ308" s="17"/>
      <c r="CA308" s="17"/>
      <c r="CB308" s="17"/>
      <c r="CC308" s="17"/>
      <c r="CD308" s="17"/>
      <c r="CE308" s="17"/>
      <c r="CF308" s="17"/>
      <c r="CG308" s="17"/>
      <c r="CH308" s="17"/>
      <c r="CI308" s="17"/>
      <c r="CJ308" s="17"/>
      <c r="CK308" s="17"/>
    </row>
    <row r="309" spans="1:138" s="1" customFormat="1" ht="51.75" customHeight="1" x14ac:dyDescent="0.25">
      <c r="A309" s="101">
        <v>302</v>
      </c>
      <c r="B309" s="70">
        <f t="shared" si="70"/>
        <v>82</v>
      </c>
      <c r="C309" s="135"/>
      <c r="D309" s="59" t="s">
        <v>468</v>
      </c>
      <c r="E309" s="6" t="s">
        <v>472</v>
      </c>
      <c r="F309" s="62">
        <v>40620000</v>
      </c>
      <c r="G309" s="62">
        <v>14217000</v>
      </c>
      <c r="H309" s="115">
        <f t="shared" si="72"/>
        <v>35</v>
      </c>
      <c r="I309" s="62">
        <f t="shared" si="73"/>
        <v>26403000</v>
      </c>
      <c r="J309" s="115">
        <f t="shared" si="71"/>
        <v>65</v>
      </c>
      <c r="K309" s="62"/>
      <c r="L309" s="79"/>
      <c r="M309" s="17"/>
      <c r="N309" s="17"/>
      <c r="O309" s="17"/>
      <c r="P309" s="17"/>
      <c r="Q309" s="17"/>
      <c r="R309" s="17"/>
      <c r="S309" s="17"/>
      <c r="T309" s="17"/>
      <c r="U309" s="17"/>
      <c r="V309" s="17"/>
      <c r="W309" s="17"/>
      <c r="X309" s="17"/>
      <c r="Y309" s="17"/>
      <c r="Z309" s="17"/>
      <c r="AA309" s="17"/>
      <c r="AB309" s="17"/>
      <c r="AC309" s="17"/>
      <c r="AD309" s="17"/>
      <c r="AE309" s="17"/>
      <c r="AF309" s="17"/>
      <c r="AG309" s="17"/>
      <c r="AH309" s="17"/>
      <c r="AI309" s="17"/>
      <c r="AJ309" s="17"/>
      <c r="AK309" s="17"/>
      <c r="AL309" s="17"/>
      <c r="AM309" s="17"/>
      <c r="AN309" s="17"/>
      <c r="AO309" s="17"/>
      <c r="AP309" s="17"/>
      <c r="AQ309" s="17"/>
      <c r="AR309" s="17"/>
      <c r="AS309" s="17"/>
      <c r="AT309" s="17"/>
      <c r="AU309" s="17"/>
      <c r="AV309" s="17"/>
      <c r="AW309" s="17"/>
      <c r="AX309" s="17"/>
      <c r="AY309" s="17"/>
      <c r="AZ309" s="17"/>
      <c r="BA309" s="17"/>
      <c r="BB309" s="17"/>
      <c r="BC309" s="17"/>
      <c r="BD309" s="17"/>
      <c r="BE309" s="17"/>
      <c r="BF309" s="17"/>
      <c r="BG309" s="17"/>
      <c r="BH309" s="17"/>
      <c r="BI309" s="17"/>
      <c r="BJ309" s="17"/>
      <c r="BK309" s="17"/>
      <c r="BL309" s="17"/>
      <c r="BM309" s="17"/>
      <c r="BN309" s="17"/>
      <c r="BO309" s="17"/>
      <c r="BP309" s="17"/>
      <c r="BQ309" s="17"/>
      <c r="BR309" s="17"/>
      <c r="BS309" s="17"/>
      <c r="BT309" s="17"/>
      <c r="BU309" s="17"/>
      <c r="BV309" s="17"/>
      <c r="BW309" s="17"/>
      <c r="BX309" s="17"/>
      <c r="BY309" s="17"/>
      <c r="BZ309" s="17"/>
      <c r="CA309" s="17"/>
      <c r="CB309" s="17"/>
      <c r="CC309" s="17"/>
      <c r="CD309" s="17"/>
      <c r="CE309" s="17"/>
      <c r="CF309" s="17"/>
      <c r="CG309" s="17"/>
      <c r="CH309" s="17"/>
      <c r="CI309" s="17"/>
      <c r="CJ309" s="17"/>
      <c r="CK309" s="17"/>
    </row>
    <row r="310" spans="1:138" s="1" customFormat="1" ht="51.75" customHeight="1" x14ac:dyDescent="0.25">
      <c r="A310" s="101">
        <v>303</v>
      </c>
      <c r="B310" s="70">
        <f t="shared" si="70"/>
        <v>83</v>
      </c>
      <c r="C310" s="135"/>
      <c r="D310" s="59" t="s">
        <v>468</v>
      </c>
      <c r="E310" s="6" t="s">
        <v>473</v>
      </c>
      <c r="F310" s="62">
        <v>46159380</v>
      </c>
      <c r="G310" s="62">
        <v>25387659</v>
      </c>
      <c r="H310" s="115">
        <f t="shared" si="72"/>
        <v>55.000000000000007</v>
      </c>
      <c r="I310" s="62">
        <f t="shared" si="73"/>
        <v>20771720.999999996</v>
      </c>
      <c r="J310" s="115">
        <f t="shared" si="71"/>
        <v>44.999999999999993</v>
      </c>
      <c r="K310" s="62"/>
      <c r="L310" s="79"/>
      <c r="M310" s="17"/>
      <c r="N310" s="17"/>
      <c r="O310" s="17"/>
      <c r="P310" s="17"/>
      <c r="Q310" s="17"/>
      <c r="R310" s="17"/>
      <c r="S310" s="17"/>
      <c r="T310" s="17"/>
      <c r="U310" s="17"/>
      <c r="V310" s="17"/>
      <c r="W310" s="17"/>
      <c r="X310" s="17"/>
      <c r="Y310" s="17"/>
      <c r="Z310" s="17"/>
      <c r="AA310" s="17"/>
      <c r="AB310" s="17"/>
      <c r="AC310" s="17"/>
      <c r="AD310" s="17"/>
      <c r="AE310" s="17"/>
      <c r="AF310" s="17"/>
      <c r="AG310" s="17"/>
      <c r="AH310" s="17"/>
      <c r="AI310" s="17"/>
      <c r="AJ310" s="17"/>
      <c r="AK310" s="17"/>
      <c r="AL310" s="17"/>
      <c r="AM310" s="17"/>
      <c r="AN310" s="17"/>
      <c r="AO310" s="17"/>
      <c r="AP310" s="17"/>
      <c r="AQ310" s="17"/>
      <c r="AR310" s="17"/>
      <c r="AS310" s="17"/>
      <c r="AT310" s="17"/>
      <c r="AU310" s="17"/>
      <c r="AV310" s="17"/>
      <c r="AW310" s="17"/>
      <c r="AX310" s="17"/>
      <c r="AY310" s="17"/>
      <c r="AZ310" s="17"/>
      <c r="BA310" s="17"/>
      <c r="BB310" s="17"/>
      <c r="BC310" s="17"/>
      <c r="BD310" s="17"/>
      <c r="BE310" s="17"/>
      <c r="BF310" s="17"/>
      <c r="BG310" s="17"/>
      <c r="BH310" s="17"/>
      <c r="BI310" s="17"/>
      <c r="BJ310" s="17"/>
      <c r="BK310" s="17"/>
      <c r="BL310" s="17"/>
      <c r="BM310" s="17"/>
      <c r="BN310" s="17"/>
      <c r="BO310" s="17"/>
      <c r="BP310" s="17"/>
      <c r="BQ310" s="17"/>
      <c r="BR310" s="17"/>
      <c r="BS310" s="17"/>
      <c r="BT310" s="17"/>
      <c r="BU310" s="17"/>
      <c r="BV310" s="17"/>
      <c r="BW310" s="17"/>
      <c r="BX310" s="17"/>
      <c r="BY310" s="17"/>
      <c r="BZ310" s="17"/>
      <c r="CA310" s="17"/>
      <c r="CB310" s="17"/>
      <c r="CC310" s="17"/>
      <c r="CD310" s="17"/>
      <c r="CE310" s="17"/>
      <c r="CF310" s="17"/>
      <c r="CG310" s="17"/>
      <c r="CH310" s="17"/>
      <c r="CI310" s="17"/>
      <c r="CJ310" s="17"/>
      <c r="CK310" s="17"/>
    </row>
    <row r="311" spans="1:138" s="1" customFormat="1" ht="51.75" customHeight="1" x14ac:dyDescent="0.25">
      <c r="A311" s="101">
        <v>304</v>
      </c>
      <c r="B311" s="70">
        <f t="shared" si="70"/>
        <v>84</v>
      </c>
      <c r="C311" s="135"/>
      <c r="D311" s="59" t="s">
        <v>367</v>
      </c>
      <c r="E311" s="6" t="s">
        <v>474</v>
      </c>
      <c r="F311" s="62">
        <v>75949100</v>
      </c>
      <c r="G311" s="62">
        <v>41772000</v>
      </c>
      <c r="H311" s="115">
        <f t="shared" si="72"/>
        <v>54.999993416643512</v>
      </c>
      <c r="I311" s="62">
        <f t="shared" si="73"/>
        <v>34177100</v>
      </c>
      <c r="J311" s="115">
        <f t="shared" si="71"/>
        <v>45.000006583356488</v>
      </c>
      <c r="K311" s="59"/>
      <c r="L311" s="78"/>
      <c r="M311" s="17"/>
      <c r="N311" s="17"/>
      <c r="O311" s="17"/>
      <c r="P311" s="17"/>
      <c r="Q311" s="17"/>
      <c r="R311" s="17"/>
      <c r="S311" s="17"/>
      <c r="T311" s="17"/>
      <c r="U311" s="17"/>
      <c r="V311" s="17"/>
      <c r="W311" s="17"/>
      <c r="X311" s="17"/>
      <c r="Y311" s="17"/>
      <c r="Z311" s="17"/>
      <c r="AA311" s="17"/>
      <c r="AB311" s="17"/>
      <c r="AC311" s="17"/>
      <c r="AD311" s="17"/>
      <c r="AE311" s="17"/>
      <c r="AF311" s="17"/>
      <c r="AG311" s="17"/>
      <c r="AH311" s="17"/>
      <c r="AI311" s="17"/>
      <c r="AJ311" s="17"/>
      <c r="AK311" s="17"/>
      <c r="AL311" s="17"/>
      <c r="AM311" s="17"/>
      <c r="AN311" s="17"/>
      <c r="AO311" s="17"/>
      <c r="AP311" s="17"/>
      <c r="AQ311" s="17"/>
      <c r="AR311" s="17"/>
      <c r="AS311" s="17"/>
      <c r="AT311" s="17"/>
      <c r="AU311" s="17"/>
      <c r="AV311" s="17"/>
      <c r="AW311" s="17"/>
      <c r="AX311" s="17"/>
      <c r="AY311" s="17"/>
      <c r="AZ311" s="17"/>
      <c r="BA311" s="17"/>
      <c r="BB311" s="17"/>
      <c r="BC311" s="17"/>
      <c r="BD311" s="17"/>
      <c r="BE311" s="17"/>
      <c r="BF311" s="17"/>
      <c r="BG311" s="17"/>
      <c r="BH311" s="17"/>
      <c r="BI311" s="17"/>
      <c r="BJ311" s="17"/>
      <c r="BK311" s="17"/>
      <c r="BL311" s="17"/>
      <c r="BM311" s="17"/>
      <c r="BN311" s="17"/>
      <c r="BO311" s="17"/>
      <c r="BP311" s="17"/>
      <c r="BQ311" s="17"/>
      <c r="BR311" s="17"/>
      <c r="BS311" s="17"/>
      <c r="BT311" s="17"/>
      <c r="BU311" s="17"/>
      <c r="BV311" s="17"/>
      <c r="BW311" s="17"/>
      <c r="BX311" s="17"/>
      <c r="BY311" s="17"/>
      <c r="BZ311" s="17"/>
      <c r="CA311" s="17"/>
      <c r="CB311" s="17"/>
      <c r="CC311" s="17"/>
      <c r="CD311" s="17"/>
      <c r="CE311" s="17"/>
      <c r="CF311" s="17"/>
      <c r="CG311" s="17"/>
      <c r="CH311" s="17"/>
      <c r="CI311" s="17"/>
      <c r="CJ311" s="17"/>
      <c r="CK311" s="17"/>
    </row>
    <row r="312" spans="1:138" s="1" customFormat="1" ht="51.75" customHeight="1" x14ac:dyDescent="0.25">
      <c r="A312" s="101">
        <v>305</v>
      </c>
      <c r="B312" s="70">
        <f t="shared" si="70"/>
        <v>85</v>
      </c>
      <c r="C312" s="135"/>
      <c r="D312" s="59" t="s">
        <v>475</v>
      </c>
      <c r="E312" s="6" t="s">
        <v>476</v>
      </c>
      <c r="F312" s="62">
        <v>10858170</v>
      </c>
      <c r="G312" s="62">
        <v>4343268</v>
      </c>
      <c r="H312" s="115">
        <f t="shared" si="72"/>
        <v>40</v>
      </c>
      <c r="I312" s="62">
        <f t="shared" si="73"/>
        <v>6514902</v>
      </c>
      <c r="J312" s="115">
        <f t="shared" si="71"/>
        <v>60</v>
      </c>
      <c r="K312" s="62"/>
      <c r="L312" s="79"/>
      <c r="M312" s="17"/>
      <c r="N312" s="17"/>
      <c r="O312" s="17"/>
      <c r="P312" s="17"/>
      <c r="Q312" s="17"/>
      <c r="R312" s="17"/>
      <c r="S312" s="17"/>
      <c r="T312" s="17"/>
      <c r="U312" s="17"/>
      <c r="V312" s="17"/>
      <c r="W312" s="17"/>
      <c r="X312" s="17"/>
      <c r="Y312" s="17"/>
      <c r="Z312" s="17"/>
      <c r="AA312" s="17"/>
      <c r="AB312" s="17"/>
      <c r="AC312" s="17"/>
      <c r="AD312" s="17"/>
      <c r="AE312" s="17"/>
      <c r="AF312" s="17"/>
      <c r="AG312" s="17"/>
      <c r="AH312" s="17"/>
      <c r="AI312" s="17"/>
      <c r="AJ312" s="17"/>
      <c r="AK312" s="17"/>
      <c r="AL312" s="17"/>
      <c r="AM312" s="17"/>
      <c r="AN312" s="17"/>
      <c r="AO312" s="17"/>
      <c r="AP312" s="17"/>
      <c r="AQ312" s="17"/>
      <c r="AR312" s="17"/>
      <c r="AS312" s="17"/>
      <c r="AT312" s="17"/>
      <c r="AU312" s="17"/>
      <c r="AV312" s="17"/>
      <c r="AW312" s="17"/>
      <c r="AX312" s="17"/>
      <c r="AY312" s="17"/>
      <c r="AZ312" s="17"/>
      <c r="BA312" s="17"/>
      <c r="BB312" s="17"/>
      <c r="BC312" s="17"/>
      <c r="BD312" s="17"/>
      <c r="BE312" s="17"/>
      <c r="BF312" s="17"/>
      <c r="BG312" s="17"/>
      <c r="BH312" s="17"/>
      <c r="BI312" s="17"/>
      <c r="BJ312" s="17"/>
      <c r="BK312" s="17"/>
      <c r="BL312" s="17"/>
      <c r="BM312" s="17"/>
      <c r="BN312" s="17"/>
      <c r="BO312" s="17"/>
      <c r="BP312" s="17"/>
      <c r="BQ312" s="17"/>
      <c r="BR312" s="17"/>
      <c r="BS312" s="17"/>
      <c r="BT312" s="17"/>
      <c r="BU312" s="17"/>
      <c r="BV312" s="17"/>
      <c r="BW312" s="17"/>
      <c r="BX312" s="17"/>
      <c r="BY312" s="17"/>
      <c r="BZ312" s="17"/>
      <c r="CA312" s="17"/>
      <c r="CB312" s="17"/>
      <c r="CC312" s="17"/>
      <c r="CD312" s="17"/>
      <c r="CE312" s="17"/>
      <c r="CF312" s="17"/>
      <c r="CG312" s="17"/>
      <c r="CH312" s="17"/>
      <c r="CI312" s="17"/>
      <c r="CJ312" s="17"/>
      <c r="CK312" s="17"/>
    </row>
    <row r="313" spans="1:138" s="1" customFormat="1" ht="51.75" customHeight="1" x14ac:dyDescent="0.25">
      <c r="A313" s="101">
        <v>306</v>
      </c>
      <c r="B313" s="70">
        <f t="shared" si="70"/>
        <v>86</v>
      </c>
      <c r="C313" s="135"/>
      <c r="D313" s="59" t="s">
        <v>475</v>
      </c>
      <c r="E313" s="6" t="s">
        <v>477</v>
      </c>
      <c r="F313" s="62">
        <v>18968430</v>
      </c>
      <c r="G313" s="62">
        <v>11381058</v>
      </c>
      <c r="H313" s="115">
        <f t="shared" si="72"/>
        <v>60</v>
      </c>
      <c r="I313" s="62">
        <f t="shared" si="73"/>
        <v>7587372</v>
      </c>
      <c r="J313" s="115">
        <f t="shared" si="71"/>
        <v>40</v>
      </c>
      <c r="K313" s="62"/>
      <c r="L313" s="79"/>
      <c r="M313" s="17"/>
      <c r="N313" s="17"/>
      <c r="O313" s="17"/>
      <c r="P313" s="17"/>
      <c r="Q313" s="17"/>
      <c r="R313" s="17"/>
      <c r="S313" s="17"/>
      <c r="T313" s="17"/>
      <c r="U313" s="17"/>
      <c r="V313" s="17"/>
      <c r="W313" s="17"/>
      <c r="X313" s="17"/>
      <c r="Y313" s="17"/>
      <c r="Z313" s="17"/>
      <c r="AA313" s="17"/>
      <c r="AB313" s="17"/>
      <c r="AC313" s="17"/>
      <c r="AD313" s="17"/>
      <c r="AE313" s="17"/>
      <c r="AF313" s="17"/>
      <c r="AG313" s="17"/>
      <c r="AH313" s="17"/>
      <c r="AI313" s="17"/>
      <c r="AJ313" s="17"/>
      <c r="AK313" s="17"/>
      <c r="AL313" s="17"/>
      <c r="AM313" s="17"/>
      <c r="AN313" s="17"/>
      <c r="AO313" s="17"/>
      <c r="AP313" s="17"/>
      <c r="AQ313" s="17"/>
      <c r="AR313" s="17"/>
      <c r="AS313" s="17"/>
      <c r="AT313" s="17"/>
      <c r="AU313" s="17"/>
      <c r="AV313" s="17"/>
      <c r="AW313" s="17"/>
      <c r="AX313" s="17"/>
      <c r="AY313" s="17"/>
      <c r="AZ313" s="17"/>
      <c r="BA313" s="17"/>
      <c r="BB313" s="17"/>
      <c r="BC313" s="17"/>
      <c r="BD313" s="17"/>
      <c r="BE313" s="17"/>
      <c r="BF313" s="17"/>
      <c r="BG313" s="17"/>
      <c r="BH313" s="17"/>
      <c r="BI313" s="17"/>
      <c r="BJ313" s="17"/>
      <c r="BK313" s="17"/>
      <c r="BL313" s="17"/>
      <c r="BM313" s="17"/>
      <c r="BN313" s="17"/>
      <c r="BO313" s="17"/>
      <c r="BP313" s="17"/>
      <c r="BQ313" s="17"/>
      <c r="BR313" s="17"/>
      <c r="BS313" s="17"/>
      <c r="BT313" s="17"/>
      <c r="BU313" s="17"/>
      <c r="BV313" s="17"/>
      <c r="BW313" s="17"/>
      <c r="BX313" s="17"/>
      <c r="BY313" s="17"/>
      <c r="BZ313" s="17"/>
      <c r="CA313" s="17"/>
      <c r="CB313" s="17"/>
      <c r="CC313" s="17"/>
      <c r="CD313" s="17"/>
      <c r="CE313" s="17"/>
      <c r="CF313" s="17"/>
      <c r="CG313" s="17"/>
      <c r="CH313" s="17"/>
      <c r="CI313" s="17"/>
      <c r="CJ313" s="17"/>
      <c r="CK313" s="17"/>
    </row>
    <row r="314" spans="1:138" s="1" customFormat="1" ht="51.75" customHeight="1" x14ac:dyDescent="0.25">
      <c r="A314" s="101">
        <v>307</v>
      </c>
      <c r="B314" s="70">
        <f t="shared" si="70"/>
        <v>87</v>
      </c>
      <c r="C314" s="135"/>
      <c r="D314" s="59" t="s">
        <v>475</v>
      </c>
      <c r="E314" s="6" t="s">
        <v>478</v>
      </c>
      <c r="F314" s="62">
        <v>13643640</v>
      </c>
      <c r="G314" s="62">
        <v>8186184</v>
      </c>
      <c r="H314" s="115">
        <f t="shared" si="72"/>
        <v>60</v>
      </c>
      <c r="I314" s="62">
        <f t="shared" si="73"/>
        <v>5457456</v>
      </c>
      <c r="J314" s="115">
        <f t="shared" si="71"/>
        <v>40</v>
      </c>
      <c r="K314" s="62"/>
      <c r="L314" s="79"/>
      <c r="M314" s="17"/>
      <c r="N314" s="17"/>
      <c r="O314" s="17"/>
      <c r="P314" s="17"/>
      <c r="Q314" s="17"/>
      <c r="R314" s="17"/>
      <c r="S314" s="17"/>
      <c r="T314" s="17"/>
      <c r="U314" s="17"/>
      <c r="V314" s="17"/>
      <c r="W314" s="17"/>
      <c r="X314" s="17"/>
      <c r="Y314" s="17"/>
      <c r="Z314" s="17"/>
      <c r="AA314" s="17"/>
      <c r="AB314" s="17"/>
      <c r="AC314" s="17"/>
      <c r="AD314" s="17"/>
      <c r="AE314" s="17"/>
      <c r="AF314" s="17"/>
      <c r="AG314" s="17"/>
      <c r="AH314" s="17"/>
      <c r="AI314" s="17"/>
      <c r="AJ314" s="17"/>
      <c r="AK314" s="17"/>
      <c r="AL314" s="17"/>
      <c r="AM314" s="17"/>
      <c r="AN314" s="17"/>
      <c r="AO314" s="17"/>
      <c r="AP314" s="17"/>
      <c r="AQ314" s="17"/>
      <c r="AR314" s="17"/>
      <c r="AS314" s="17"/>
      <c r="AT314" s="17"/>
      <c r="AU314" s="17"/>
      <c r="AV314" s="17"/>
      <c r="AW314" s="17"/>
      <c r="AX314" s="17"/>
      <c r="AY314" s="17"/>
      <c r="AZ314" s="17"/>
      <c r="BA314" s="17"/>
      <c r="BB314" s="17"/>
      <c r="BC314" s="17"/>
      <c r="BD314" s="17"/>
      <c r="BE314" s="17"/>
      <c r="BF314" s="17"/>
      <c r="BG314" s="17"/>
      <c r="BH314" s="17"/>
      <c r="BI314" s="17"/>
      <c r="BJ314" s="17"/>
      <c r="BK314" s="17"/>
      <c r="BL314" s="17"/>
      <c r="BM314" s="17"/>
      <c r="BN314" s="17"/>
      <c r="BO314" s="17"/>
      <c r="BP314" s="17"/>
      <c r="BQ314" s="17"/>
      <c r="BR314" s="17"/>
      <c r="BS314" s="17"/>
      <c r="BT314" s="17"/>
      <c r="BU314" s="17"/>
      <c r="BV314" s="17"/>
      <c r="BW314" s="17"/>
      <c r="BX314" s="17"/>
      <c r="BY314" s="17"/>
      <c r="BZ314" s="17"/>
      <c r="CA314" s="17"/>
      <c r="CB314" s="17"/>
      <c r="CC314" s="17"/>
      <c r="CD314" s="17"/>
      <c r="CE314" s="17"/>
      <c r="CF314" s="17"/>
      <c r="CG314" s="17"/>
      <c r="CH314" s="17"/>
      <c r="CI314" s="17"/>
      <c r="CJ314" s="17"/>
      <c r="CK314" s="17"/>
    </row>
    <row r="315" spans="1:138" s="1" customFormat="1" ht="51.75" customHeight="1" x14ac:dyDescent="0.25">
      <c r="A315" s="101">
        <v>308</v>
      </c>
      <c r="B315" s="70">
        <f t="shared" si="70"/>
        <v>88</v>
      </c>
      <c r="C315" s="135"/>
      <c r="D315" s="59" t="s">
        <v>399</v>
      </c>
      <c r="E315" s="6" t="s">
        <v>479</v>
      </c>
      <c r="F315" s="62">
        <v>24588890</v>
      </c>
      <c r="G315" s="62">
        <v>9835556</v>
      </c>
      <c r="H315" s="115">
        <f t="shared" si="72"/>
        <v>40</v>
      </c>
      <c r="I315" s="62">
        <f t="shared" si="73"/>
        <v>14753334</v>
      </c>
      <c r="J315" s="115">
        <f t="shared" si="71"/>
        <v>60</v>
      </c>
      <c r="K315" s="62"/>
      <c r="L315" s="79"/>
      <c r="M315" s="17"/>
      <c r="N315" s="17"/>
      <c r="O315" s="17"/>
      <c r="P315" s="17"/>
      <c r="Q315" s="17"/>
      <c r="R315" s="17"/>
      <c r="S315" s="17"/>
      <c r="T315" s="17"/>
      <c r="U315" s="17"/>
      <c r="V315" s="17"/>
      <c r="W315" s="17"/>
      <c r="X315" s="17"/>
      <c r="Y315" s="17"/>
      <c r="Z315" s="17"/>
      <c r="AA315" s="17"/>
      <c r="AB315" s="17"/>
      <c r="AC315" s="17"/>
      <c r="AD315" s="17"/>
      <c r="AE315" s="17"/>
      <c r="AF315" s="17"/>
      <c r="AG315" s="17"/>
      <c r="AH315" s="17"/>
      <c r="AI315" s="17"/>
      <c r="AJ315" s="17"/>
      <c r="AK315" s="17"/>
      <c r="AL315" s="17"/>
      <c r="AM315" s="17"/>
      <c r="AN315" s="17"/>
      <c r="AO315" s="17"/>
      <c r="AP315" s="17"/>
      <c r="AQ315" s="17"/>
      <c r="AR315" s="17"/>
      <c r="AS315" s="17"/>
      <c r="AT315" s="17"/>
      <c r="AU315" s="17"/>
      <c r="AV315" s="17"/>
      <c r="AW315" s="17"/>
      <c r="AX315" s="17"/>
      <c r="AY315" s="17"/>
      <c r="AZ315" s="17"/>
      <c r="BA315" s="17"/>
      <c r="BB315" s="17"/>
      <c r="BC315" s="17"/>
      <c r="BD315" s="17"/>
      <c r="BE315" s="17"/>
      <c r="BF315" s="17"/>
      <c r="BG315" s="17"/>
      <c r="BH315" s="17"/>
      <c r="BI315" s="17"/>
      <c r="BJ315" s="17"/>
      <c r="BK315" s="17"/>
      <c r="BL315" s="17"/>
      <c r="BM315" s="17"/>
      <c r="BN315" s="17"/>
      <c r="BO315" s="17"/>
      <c r="BP315" s="17"/>
      <c r="BQ315" s="17"/>
      <c r="BR315" s="17"/>
      <c r="BS315" s="17"/>
      <c r="BT315" s="17"/>
      <c r="BU315" s="17"/>
      <c r="BV315" s="17"/>
      <c r="BW315" s="17"/>
      <c r="BX315" s="17"/>
      <c r="BY315" s="17"/>
      <c r="BZ315" s="17"/>
      <c r="CA315" s="17"/>
      <c r="CB315" s="17"/>
      <c r="CC315" s="17"/>
      <c r="CD315" s="17"/>
      <c r="CE315" s="17"/>
      <c r="CF315" s="17"/>
      <c r="CG315" s="17"/>
      <c r="CH315" s="17"/>
      <c r="CI315" s="17"/>
      <c r="CJ315" s="17"/>
      <c r="CK315" s="17"/>
    </row>
    <row r="316" spans="1:138" s="1" customFormat="1" ht="51.75" customHeight="1" x14ac:dyDescent="0.25">
      <c r="A316" s="101">
        <v>309</v>
      </c>
      <c r="B316" s="70">
        <f t="shared" si="70"/>
        <v>89</v>
      </c>
      <c r="C316" s="135"/>
      <c r="D316" s="59" t="s">
        <v>399</v>
      </c>
      <c r="E316" s="6" t="s">
        <v>480</v>
      </c>
      <c r="F316" s="62">
        <v>13800240</v>
      </c>
      <c r="G316" s="62">
        <v>5000000</v>
      </c>
      <c r="H316" s="115">
        <f t="shared" si="72"/>
        <v>36.231253949206682</v>
      </c>
      <c r="I316" s="62">
        <f t="shared" si="73"/>
        <v>8800240</v>
      </c>
      <c r="J316" s="115">
        <f t="shared" si="71"/>
        <v>63.768746050793318</v>
      </c>
      <c r="K316" s="62"/>
      <c r="L316" s="79"/>
      <c r="M316" s="17"/>
      <c r="N316" s="17"/>
      <c r="O316" s="17"/>
      <c r="P316" s="17"/>
      <c r="Q316" s="17"/>
      <c r="R316" s="17"/>
      <c r="S316" s="17"/>
      <c r="T316" s="17"/>
      <c r="U316" s="17"/>
      <c r="V316" s="17"/>
      <c r="W316" s="17"/>
      <c r="X316" s="17"/>
      <c r="Y316" s="17"/>
      <c r="Z316" s="17"/>
      <c r="AA316" s="17"/>
      <c r="AB316" s="17"/>
      <c r="AC316" s="17"/>
      <c r="AD316" s="17"/>
      <c r="AE316" s="17"/>
      <c r="AF316" s="17"/>
      <c r="AG316" s="17"/>
      <c r="AH316" s="17"/>
      <c r="AI316" s="17"/>
      <c r="AJ316" s="17"/>
      <c r="AK316" s="17"/>
      <c r="AL316" s="17"/>
      <c r="AM316" s="17"/>
      <c r="AN316" s="17"/>
      <c r="AO316" s="17"/>
      <c r="AP316" s="17"/>
      <c r="AQ316" s="17"/>
      <c r="AR316" s="17"/>
      <c r="AS316" s="17"/>
      <c r="AT316" s="17"/>
      <c r="AU316" s="17"/>
      <c r="AV316" s="17"/>
      <c r="AW316" s="17"/>
      <c r="AX316" s="17"/>
      <c r="AY316" s="17"/>
      <c r="AZ316" s="17"/>
      <c r="BA316" s="17"/>
      <c r="BB316" s="17"/>
      <c r="BC316" s="17"/>
      <c r="BD316" s="17"/>
      <c r="BE316" s="17"/>
      <c r="BF316" s="17"/>
      <c r="BG316" s="17"/>
      <c r="BH316" s="17"/>
      <c r="BI316" s="17"/>
      <c r="BJ316" s="17"/>
      <c r="BK316" s="17"/>
      <c r="BL316" s="17"/>
      <c r="BM316" s="17"/>
      <c r="BN316" s="17"/>
      <c r="BO316" s="17"/>
      <c r="BP316" s="17"/>
      <c r="BQ316" s="17"/>
      <c r="BR316" s="17"/>
      <c r="BS316" s="17"/>
      <c r="BT316" s="17"/>
      <c r="BU316" s="17"/>
      <c r="BV316" s="17"/>
      <c r="BW316" s="17"/>
      <c r="BX316" s="17"/>
      <c r="BY316" s="17"/>
      <c r="BZ316" s="17"/>
      <c r="CA316" s="17"/>
      <c r="CB316" s="17"/>
      <c r="CC316" s="17"/>
      <c r="CD316" s="17"/>
      <c r="CE316" s="17"/>
      <c r="CF316" s="17"/>
      <c r="CG316" s="17"/>
      <c r="CH316" s="17"/>
      <c r="CI316" s="17"/>
      <c r="CJ316" s="17"/>
      <c r="CK316" s="17"/>
    </row>
    <row r="317" spans="1:138" s="1" customFormat="1" ht="51.75" customHeight="1" x14ac:dyDescent="0.25">
      <c r="A317" s="101">
        <v>310</v>
      </c>
      <c r="B317" s="70">
        <f t="shared" si="70"/>
        <v>90</v>
      </c>
      <c r="C317" s="135"/>
      <c r="D317" s="59" t="s">
        <v>481</v>
      </c>
      <c r="E317" s="6" t="s">
        <v>482</v>
      </c>
      <c r="F317" s="62">
        <v>13979090</v>
      </c>
      <c r="G317" s="62">
        <v>9785363</v>
      </c>
      <c r="H317" s="115">
        <f t="shared" si="72"/>
        <v>70</v>
      </c>
      <c r="I317" s="62">
        <f t="shared" si="73"/>
        <v>4193727</v>
      </c>
      <c r="J317" s="115">
        <f t="shared" si="71"/>
        <v>30</v>
      </c>
      <c r="K317" s="62"/>
      <c r="L317" s="79"/>
      <c r="M317" s="17"/>
      <c r="N317" s="17"/>
      <c r="O317" s="17"/>
      <c r="P317" s="17"/>
      <c r="Q317" s="17"/>
      <c r="R317" s="17"/>
      <c r="S317" s="17"/>
      <c r="T317" s="17"/>
      <c r="U317" s="17"/>
      <c r="V317" s="17"/>
      <c r="W317" s="17"/>
      <c r="X317" s="17"/>
      <c r="Y317" s="17"/>
      <c r="Z317" s="17"/>
      <c r="AA317" s="17"/>
      <c r="AB317" s="17"/>
      <c r="AC317" s="17"/>
      <c r="AD317" s="17"/>
      <c r="AE317" s="17"/>
      <c r="AF317" s="17"/>
      <c r="AG317" s="17"/>
      <c r="AH317" s="17"/>
      <c r="AI317" s="17"/>
      <c r="AJ317" s="17"/>
      <c r="AK317" s="17"/>
      <c r="AL317" s="17"/>
      <c r="AM317" s="17"/>
      <c r="AN317" s="17"/>
      <c r="AO317" s="17"/>
      <c r="AP317" s="17"/>
      <c r="AQ317" s="17"/>
      <c r="AR317" s="17"/>
      <c r="AS317" s="17"/>
      <c r="AT317" s="17"/>
      <c r="AU317" s="17"/>
      <c r="AV317" s="17"/>
      <c r="AW317" s="17"/>
      <c r="AX317" s="17"/>
      <c r="AY317" s="17"/>
      <c r="AZ317" s="17"/>
      <c r="BA317" s="17"/>
      <c r="BB317" s="17"/>
      <c r="BC317" s="17"/>
      <c r="BD317" s="17"/>
      <c r="BE317" s="17"/>
      <c r="BF317" s="17"/>
      <c r="BG317" s="17"/>
      <c r="BH317" s="17"/>
      <c r="BI317" s="17"/>
      <c r="BJ317" s="17"/>
      <c r="BK317" s="17"/>
      <c r="BL317" s="17"/>
      <c r="BM317" s="17"/>
      <c r="BN317" s="17"/>
      <c r="BO317" s="17"/>
      <c r="BP317" s="17"/>
      <c r="BQ317" s="17"/>
      <c r="BR317" s="17"/>
      <c r="BS317" s="17"/>
      <c r="BT317" s="17"/>
      <c r="BU317" s="17"/>
      <c r="BV317" s="17"/>
      <c r="BW317" s="17"/>
      <c r="BX317" s="17"/>
      <c r="BY317" s="17"/>
      <c r="BZ317" s="17"/>
      <c r="CA317" s="17"/>
      <c r="CB317" s="17"/>
      <c r="CC317" s="17"/>
      <c r="CD317" s="17"/>
      <c r="CE317" s="17"/>
      <c r="CF317" s="17"/>
      <c r="CG317" s="17"/>
      <c r="CH317" s="17"/>
      <c r="CI317" s="17"/>
      <c r="CJ317" s="17"/>
      <c r="CK317" s="17"/>
    </row>
    <row r="318" spans="1:138" s="1" customFormat="1" ht="51.75" customHeight="1" x14ac:dyDescent="0.25">
      <c r="A318" s="101">
        <v>311</v>
      </c>
      <c r="B318" s="70">
        <f t="shared" si="70"/>
        <v>91</v>
      </c>
      <c r="C318" s="135"/>
      <c r="D318" s="59" t="s">
        <v>411</v>
      </c>
      <c r="E318" s="6" t="s">
        <v>483</v>
      </c>
      <c r="F318" s="62">
        <v>20265400</v>
      </c>
      <c r="G318" s="62">
        <v>7092890</v>
      </c>
      <c r="H318" s="115">
        <f t="shared" si="72"/>
        <v>35</v>
      </c>
      <c r="I318" s="62">
        <f t="shared" si="73"/>
        <v>13172510</v>
      </c>
      <c r="J318" s="115">
        <f t="shared" ref="J318:J319" si="74">100-H318</f>
        <v>65</v>
      </c>
      <c r="K318" s="59"/>
      <c r="L318" s="78"/>
      <c r="M318" s="17"/>
      <c r="N318" s="17"/>
      <c r="O318" s="17"/>
      <c r="P318" s="17"/>
      <c r="Q318" s="17"/>
      <c r="R318" s="17"/>
      <c r="S318" s="17"/>
      <c r="T318" s="17"/>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c r="AT318" s="17"/>
      <c r="AU318" s="17"/>
      <c r="AV318" s="17"/>
      <c r="AW318" s="17"/>
      <c r="AX318" s="17"/>
      <c r="AY318" s="17"/>
      <c r="AZ318" s="17"/>
      <c r="BA318" s="17"/>
      <c r="BB318" s="17"/>
      <c r="BC318" s="17"/>
      <c r="BD318" s="17"/>
      <c r="BE318" s="17"/>
      <c r="BF318" s="17"/>
      <c r="BG318" s="17"/>
      <c r="BH318" s="17"/>
      <c r="BI318" s="17"/>
      <c r="BJ318" s="17"/>
      <c r="BK318" s="17"/>
      <c r="BL318" s="17"/>
      <c r="BM318" s="17"/>
      <c r="BN318" s="17"/>
      <c r="BO318" s="17"/>
      <c r="BP318" s="17"/>
      <c r="BQ318" s="17"/>
      <c r="BR318" s="17"/>
      <c r="BS318" s="17"/>
      <c r="BT318" s="17"/>
      <c r="BU318" s="17"/>
      <c r="BV318" s="17"/>
      <c r="BW318" s="17"/>
      <c r="BX318" s="17"/>
      <c r="BY318" s="17"/>
      <c r="BZ318" s="17"/>
      <c r="CA318" s="17"/>
      <c r="CB318" s="17"/>
      <c r="CC318" s="17"/>
      <c r="CD318" s="17"/>
      <c r="CE318" s="17"/>
      <c r="CF318" s="17"/>
      <c r="CG318" s="17"/>
      <c r="CH318" s="17"/>
      <c r="CI318" s="17"/>
      <c r="CJ318" s="17"/>
      <c r="CK318" s="17"/>
    </row>
    <row r="319" spans="1:138" s="1" customFormat="1" ht="51.75" customHeight="1" x14ac:dyDescent="0.25">
      <c r="A319" s="101">
        <v>312</v>
      </c>
      <c r="B319" s="70">
        <f t="shared" si="70"/>
        <v>92</v>
      </c>
      <c r="C319" s="135"/>
      <c r="D319" s="59" t="s">
        <v>411</v>
      </c>
      <c r="E319" s="6" t="s">
        <v>484</v>
      </c>
      <c r="F319" s="62">
        <v>11489390</v>
      </c>
      <c r="G319" s="62">
        <v>5000000</v>
      </c>
      <c r="H319" s="115">
        <f t="shared" si="72"/>
        <v>43.518411334283194</v>
      </c>
      <c r="I319" s="62">
        <f t="shared" si="73"/>
        <v>6489390</v>
      </c>
      <c r="J319" s="115">
        <f t="shared" si="74"/>
        <v>56.481588665716806</v>
      </c>
      <c r="K319" s="59"/>
      <c r="L319" s="78"/>
      <c r="M319" s="17"/>
      <c r="N319" s="17"/>
      <c r="O319" s="17"/>
      <c r="P319" s="17"/>
      <c r="Q319" s="17"/>
      <c r="R319" s="17"/>
      <c r="S319" s="17"/>
      <c r="T319" s="17"/>
      <c r="U319" s="17"/>
      <c r="V319" s="17"/>
      <c r="W319" s="17"/>
      <c r="X319" s="17"/>
      <c r="Y319" s="17"/>
      <c r="Z319" s="17"/>
      <c r="AA319" s="17"/>
      <c r="AB319" s="17"/>
      <c r="AC319" s="17"/>
      <c r="AD319" s="17"/>
      <c r="AE319" s="17"/>
      <c r="AF319" s="17"/>
      <c r="AG319" s="17"/>
      <c r="AH319" s="17"/>
      <c r="AI319" s="17"/>
      <c r="AJ319" s="17"/>
      <c r="AK319" s="17"/>
      <c r="AL319" s="17"/>
      <c r="AM319" s="17"/>
      <c r="AN319" s="17"/>
      <c r="AO319" s="17"/>
      <c r="AP319" s="17"/>
      <c r="AQ319" s="17"/>
      <c r="AR319" s="17"/>
      <c r="AS319" s="17"/>
      <c r="AT319" s="17"/>
      <c r="AU319" s="17"/>
      <c r="AV319" s="17"/>
      <c r="AW319" s="17"/>
      <c r="AX319" s="17"/>
      <c r="AY319" s="17"/>
      <c r="AZ319" s="17"/>
      <c r="BA319" s="17"/>
      <c r="BB319" s="17"/>
      <c r="BC319" s="17"/>
      <c r="BD319" s="17"/>
      <c r="BE319" s="17"/>
      <c r="BF319" s="17"/>
      <c r="BG319" s="17"/>
      <c r="BH319" s="17"/>
      <c r="BI319" s="17"/>
      <c r="BJ319" s="17"/>
      <c r="BK319" s="17"/>
      <c r="BL319" s="17"/>
      <c r="BM319" s="17"/>
      <c r="BN319" s="17"/>
      <c r="BO319" s="17"/>
      <c r="BP319" s="17"/>
      <c r="BQ319" s="17"/>
      <c r="BR319" s="17"/>
      <c r="BS319" s="17"/>
      <c r="BT319" s="17"/>
      <c r="BU319" s="17"/>
      <c r="BV319" s="17"/>
      <c r="BW319" s="17"/>
      <c r="BX319" s="17"/>
      <c r="BY319" s="17"/>
      <c r="BZ319" s="17"/>
      <c r="CA319" s="17"/>
      <c r="CB319" s="17"/>
      <c r="CC319" s="17"/>
      <c r="CD319" s="17"/>
      <c r="CE319" s="17"/>
      <c r="CF319" s="17"/>
      <c r="CG319" s="17"/>
      <c r="CH319" s="17"/>
      <c r="CI319" s="17"/>
      <c r="CJ319" s="17"/>
      <c r="CK319" s="17"/>
    </row>
    <row r="320" spans="1:138" s="1" customFormat="1" ht="51.75" customHeight="1" x14ac:dyDescent="0.25">
      <c r="A320" s="101">
        <v>313</v>
      </c>
      <c r="B320" s="70">
        <f t="shared" si="70"/>
        <v>93</v>
      </c>
      <c r="C320" s="135"/>
      <c r="D320" s="59" t="s">
        <v>485</v>
      </c>
      <c r="E320" s="6" t="s">
        <v>486</v>
      </c>
      <c r="F320" s="62">
        <v>59482140</v>
      </c>
      <c r="G320" s="62">
        <v>32715177</v>
      </c>
      <c r="H320" s="115">
        <f t="shared" si="72"/>
        <v>55.000000000000007</v>
      </c>
      <c r="I320" s="62">
        <f t="shared" si="73"/>
        <v>26766962.999999996</v>
      </c>
      <c r="J320" s="115">
        <f t="shared" ref="J320:J325" si="75">100-H320-L320</f>
        <v>44.999999999999993</v>
      </c>
      <c r="K320" s="62"/>
      <c r="L320" s="79"/>
      <c r="M320" s="17"/>
      <c r="N320" s="17"/>
      <c r="O320" s="17"/>
      <c r="P320" s="17"/>
      <c r="Q320" s="17"/>
      <c r="R320" s="17"/>
      <c r="S320" s="17"/>
      <c r="T320" s="17"/>
      <c r="U320" s="17"/>
      <c r="V320" s="17"/>
      <c r="W320" s="17"/>
      <c r="X320" s="17"/>
      <c r="Y320" s="17"/>
      <c r="Z320" s="17"/>
      <c r="AA320" s="17"/>
      <c r="AB320" s="17"/>
      <c r="AC320" s="17"/>
      <c r="AD320" s="17"/>
      <c r="AE320" s="17"/>
      <c r="AF320" s="17"/>
      <c r="AG320" s="17"/>
      <c r="AH320" s="17"/>
      <c r="AI320" s="17"/>
      <c r="AJ320" s="17"/>
      <c r="AK320" s="17"/>
      <c r="AL320" s="17"/>
      <c r="AM320" s="17"/>
      <c r="AN320" s="17"/>
      <c r="AO320" s="17"/>
      <c r="AP320" s="17"/>
      <c r="AQ320" s="17"/>
      <c r="AR320" s="17"/>
      <c r="AS320" s="17"/>
      <c r="AT320" s="17"/>
      <c r="AU320" s="17"/>
      <c r="AV320" s="17"/>
      <c r="AW320" s="17"/>
      <c r="AX320" s="17"/>
      <c r="AY320" s="17"/>
      <c r="AZ320" s="17"/>
      <c r="BA320" s="17"/>
      <c r="BB320" s="17"/>
      <c r="BC320" s="17"/>
      <c r="BD320" s="17"/>
      <c r="BE320" s="17"/>
      <c r="BF320" s="17"/>
      <c r="BG320" s="17"/>
      <c r="BH320" s="17"/>
      <c r="BI320" s="17"/>
      <c r="BJ320" s="17"/>
      <c r="BK320" s="17"/>
      <c r="BL320" s="17"/>
      <c r="BM320" s="17"/>
      <c r="BN320" s="17"/>
      <c r="BO320" s="17"/>
      <c r="BP320" s="17"/>
      <c r="BQ320" s="17"/>
      <c r="BR320" s="17"/>
      <c r="BS320" s="17"/>
      <c r="BT320" s="17"/>
      <c r="BU320" s="17"/>
      <c r="BV320" s="17"/>
      <c r="BW320" s="17"/>
      <c r="BX320" s="17"/>
      <c r="BY320" s="17"/>
      <c r="BZ320" s="17"/>
      <c r="CA320" s="17"/>
      <c r="CB320" s="17"/>
      <c r="CC320" s="17"/>
      <c r="CD320" s="17"/>
      <c r="CE320" s="17"/>
      <c r="CF320" s="17"/>
      <c r="CG320" s="17"/>
      <c r="CH320" s="17"/>
      <c r="CI320" s="17"/>
      <c r="CJ320" s="17"/>
      <c r="CK320" s="17"/>
    </row>
    <row r="321" spans="1:89" s="1" customFormat="1" ht="51.75" customHeight="1" x14ac:dyDescent="0.25">
      <c r="A321" s="101">
        <v>314</v>
      </c>
      <c r="B321" s="70">
        <f t="shared" si="70"/>
        <v>94</v>
      </c>
      <c r="C321" s="135"/>
      <c r="D321" s="59" t="s">
        <v>485</v>
      </c>
      <c r="E321" s="6" t="s">
        <v>487</v>
      </c>
      <c r="F321" s="62">
        <v>89986190</v>
      </c>
      <c r="G321" s="62">
        <v>26995857</v>
      </c>
      <c r="H321" s="115">
        <f t="shared" si="72"/>
        <v>30</v>
      </c>
      <c r="I321" s="62">
        <f t="shared" si="73"/>
        <v>62990333</v>
      </c>
      <c r="J321" s="115">
        <f t="shared" si="75"/>
        <v>70</v>
      </c>
      <c r="K321" s="62"/>
      <c r="L321" s="79"/>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c r="BA321" s="17"/>
      <c r="BB321" s="17"/>
      <c r="BC321" s="17"/>
      <c r="BD321" s="17"/>
      <c r="BE321" s="17"/>
      <c r="BF321" s="17"/>
      <c r="BG321" s="17"/>
      <c r="BH321" s="17"/>
      <c r="BI321" s="17"/>
      <c r="BJ321" s="17"/>
      <c r="BK321" s="17"/>
      <c r="BL321" s="17"/>
      <c r="BM321" s="17"/>
      <c r="BN321" s="17"/>
      <c r="BO321" s="17"/>
      <c r="BP321" s="17"/>
      <c r="BQ321" s="17"/>
      <c r="BR321" s="17"/>
      <c r="BS321" s="17"/>
      <c r="BT321" s="17"/>
      <c r="BU321" s="17"/>
      <c r="BV321" s="17"/>
      <c r="BW321" s="17"/>
      <c r="BX321" s="17"/>
      <c r="BY321" s="17"/>
      <c r="BZ321" s="17"/>
      <c r="CA321" s="17"/>
      <c r="CB321" s="17"/>
      <c r="CC321" s="17"/>
      <c r="CD321" s="17"/>
      <c r="CE321" s="17"/>
      <c r="CF321" s="17"/>
      <c r="CG321" s="17"/>
      <c r="CH321" s="17"/>
      <c r="CI321" s="17"/>
      <c r="CJ321" s="17"/>
      <c r="CK321" s="17"/>
    </row>
    <row r="322" spans="1:89" s="1" customFormat="1" ht="51.75" customHeight="1" x14ac:dyDescent="0.25">
      <c r="A322" s="101">
        <v>315</v>
      </c>
      <c r="B322" s="70">
        <f t="shared" si="70"/>
        <v>95</v>
      </c>
      <c r="C322" s="135"/>
      <c r="D322" s="59" t="s">
        <v>485</v>
      </c>
      <c r="E322" s="6" t="s">
        <v>488</v>
      </c>
      <c r="F322" s="62">
        <v>61386730</v>
      </c>
      <c r="G322" s="62">
        <v>21485355</v>
      </c>
      <c r="H322" s="115">
        <f t="shared" si="72"/>
        <v>34.999999185491717</v>
      </c>
      <c r="I322" s="62">
        <f t="shared" si="73"/>
        <v>39901375</v>
      </c>
      <c r="J322" s="115">
        <f t="shared" si="75"/>
        <v>65.000000814508283</v>
      </c>
      <c r="K322" s="62"/>
      <c r="L322" s="79"/>
      <c r="M322" s="17"/>
      <c r="N322" s="17"/>
      <c r="O322" s="17"/>
      <c r="P322" s="17"/>
      <c r="Q322" s="17"/>
      <c r="R322" s="17"/>
      <c r="S322" s="17"/>
      <c r="T322" s="17"/>
      <c r="U322" s="17"/>
      <c r="V322" s="17"/>
      <c r="W322" s="17"/>
      <c r="X322" s="17"/>
      <c r="Y322" s="17"/>
      <c r="Z322" s="17"/>
      <c r="AA322" s="17"/>
      <c r="AB322" s="17"/>
      <c r="AC322" s="17"/>
      <c r="AD322" s="17"/>
      <c r="AE322" s="17"/>
      <c r="AF322" s="17"/>
      <c r="AG322" s="17"/>
      <c r="AH322" s="17"/>
      <c r="AI322" s="17"/>
      <c r="AJ322" s="17"/>
      <c r="AK322" s="17"/>
      <c r="AL322" s="17"/>
      <c r="AM322" s="17"/>
      <c r="AN322" s="17"/>
      <c r="AO322" s="17"/>
      <c r="AP322" s="17"/>
      <c r="AQ322" s="17"/>
      <c r="AR322" s="17"/>
      <c r="AS322" s="17"/>
      <c r="AT322" s="17"/>
      <c r="AU322" s="17"/>
      <c r="AV322" s="17"/>
      <c r="AW322" s="17"/>
      <c r="AX322" s="17"/>
      <c r="AY322" s="17"/>
      <c r="AZ322" s="17"/>
      <c r="BA322" s="17"/>
      <c r="BB322" s="17"/>
      <c r="BC322" s="17"/>
      <c r="BD322" s="17"/>
      <c r="BE322" s="17"/>
      <c r="BF322" s="17"/>
      <c r="BG322" s="17"/>
      <c r="BH322" s="17"/>
      <c r="BI322" s="17"/>
      <c r="BJ322" s="17"/>
      <c r="BK322" s="17"/>
      <c r="BL322" s="17"/>
      <c r="BM322" s="17"/>
      <c r="BN322" s="17"/>
      <c r="BO322" s="17"/>
      <c r="BP322" s="17"/>
      <c r="BQ322" s="17"/>
      <c r="BR322" s="17"/>
      <c r="BS322" s="17"/>
      <c r="BT322" s="17"/>
      <c r="BU322" s="17"/>
      <c r="BV322" s="17"/>
      <c r="BW322" s="17"/>
      <c r="BX322" s="17"/>
      <c r="BY322" s="17"/>
      <c r="BZ322" s="17"/>
      <c r="CA322" s="17"/>
      <c r="CB322" s="17"/>
      <c r="CC322" s="17"/>
      <c r="CD322" s="17"/>
      <c r="CE322" s="17"/>
      <c r="CF322" s="17"/>
      <c r="CG322" s="17"/>
      <c r="CH322" s="17"/>
      <c r="CI322" s="17"/>
      <c r="CJ322" s="17"/>
      <c r="CK322" s="17"/>
    </row>
    <row r="323" spans="1:89" s="1" customFormat="1" ht="51.75" customHeight="1" x14ac:dyDescent="0.25">
      <c r="A323" s="101">
        <v>316</v>
      </c>
      <c r="B323" s="70">
        <f t="shared" si="70"/>
        <v>96</v>
      </c>
      <c r="C323" s="135"/>
      <c r="D323" s="59" t="s">
        <v>485</v>
      </c>
      <c r="E323" s="6" t="s">
        <v>489</v>
      </c>
      <c r="F323" s="62">
        <v>102675400</v>
      </c>
      <c r="G323" s="62">
        <v>30802620</v>
      </c>
      <c r="H323" s="115">
        <f t="shared" si="72"/>
        <v>30</v>
      </c>
      <c r="I323" s="62">
        <f t="shared" si="73"/>
        <v>71872780</v>
      </c>
      <c r="J323" s="115">
        <f t="shared" si="75"/>
        <v>70</v>
      </c>
      <c r="K323" s="62"/>
      <c r="L323" s="79"/>
      <c r="M323" s="17"/>
      <c r="N323" s="17"/>
      <c r="O323" s="17"/>
      <c r="P323" s="17"/>
      <c r="Q323" s="17"/>
      <c r="R323" s="17"/>
      <c r="S323" s="17"/>
      <c r="T323" s="17"/>
      <c r="U323" s="17"/>
      <c r="V323" s="17"/>
      <c r="W323" s="17"/>
      <c r="X323" s="17"/>
      <c r="Y323" s="17"/>
      <c r="Z323" s="17"/>
      <c r="AA323" s="17"/>
      <c r="AB323" s="17"/>
      <c r="AC323" s="17"/>
      <c r="AD323" s="17"/>
      <c r="AE323" s="17"/>
      <c r="AF323" s="17"/>
      <c r="AG323" s="17"/>
      <c r="AH323" s="17"/>
      <c r="AI323" s="17"/>
      <c r="AJ323" s="17"/>
      <c r="AK323" s="17"/>
      <c r="AL323" s="17"/>
      <c r="AM323" s="17"/>
      <c r="AN323" s="17"/>
      <c r="AO323" s="17"/>
      <c r="AP323" s="17"/>
      <c r="AQ323" s="17"/>
      <c r="AR323" s="17"/>
      <c r="AS323" s="17"/>
      <c r="AT323" s="17"/>
      <c r="AU323" s="17"/>
      <c r="AV323" s="17"/>
      <c r="AW323" s="17"/>
      <c r="AX323" s="17"/>
      <c r="AY323" s="17"/>
      <c r="AZ323" s="17"/>
      <c r="BA323" s="17"/>
      <c r="BB323" s="17"/>
      <c r="BC323" s="17"/>
      <c r="BD323" s="17"/>
      <c r="BE323" s="17"/>
      <c r="BF323" s="17"/>
      <c r="BG323" s="17"/>
      <c r="BH323" s="17"/>
      <c r="BI323" s="17"/>
      <c r="BJ323" s="17"/>
      <c r="BK323" s="17"/>
      <c r="BL323" s="17"/>
      <c r="BM323" s="17"/>
      <c r="BN323" s="17"/>
      <c r="BO323" s="17"/>
      <c r="BP323" s="17"/>
      <c r="BQ323" s="17"/>
      <c r="BR323" s="17"/>
      <c r="BS323" s="17"/>
      <c r="BT323" s="17"/>
      <c r="BU323" s="17"/>
      <c r="BV323" s="17"/>
      <c r="BW323" s="17"/>
      <c r="BX323" s="17"/>
      <c r="BY323" s="17"/>
      <c r="BZ323" s="17"/>
      <c r="CA323" s="17"/>
      <c r="CB323" s="17"/>
      <c r="CC323" s="17"/>
      <c r="CD323" s="17"/>
      <c r="CE323" s="17"/>
      <c r="CF323" s="17"/>
      <c r="CG323" s="17"/>
      <c r="CH323" s="17"/>
      <c r="CI323" s="17"/>
      <c r="CJ323" s="17"/>
      <c r="CK323" s="17"/>
    </row>
    <row r="324" spans="1:89" s="1" customFormat="1" ht="51.75" customHeight="1" x14ac:dyDescent="0.25">
      <c r="A324" s="101">
        <v>317</v>
      </c>
      <c r="B324" s="70">
        <f t="shared" si="70"/>
        <v>97</v>
      </c>
      <c r="C324" s="135"/>
      <c r="D324" s="59" t="s">
        <v>485</v>
      </c>
      <c r="E324" s="6" t="s">
        <v>490</v>
      </c>
      <c r="F324" s="62">
        <v>16414150</v>
      </c>
      <c r="G324" s="62">
        <v>5744953</v>
      </c>
      <c r="H324" s="115">
        <f t="shared" si="72"/>
        <v>35.000003046152251</v>
      </c>
      <c r="I324" s="62">
        <f t="shared" si="73"/>
        <v>10669197.000000002</v>
      </c>
      <c r="J324" s="115">
        <f t="shared" si="75"/>
        <v>64.999996953847756</v>
      </c>
      <c r="K324" s="62"/>
      <c r="L324" s="79"/>
      <c r="M324" s="17"/>
      <c r="N324" s="17"/>
      <c r="O324" s="17"/>
      <c r="P324" s="17"/>
      <c r="Q324" s="17"/>
      <c r="R324" s="17"/>
      <c r="S324" s="17"/>
      <c r="T324" s="17"/>
      <c r="U324" s="17"/>
      <c r="V324" s="17"/>
      <c r="W324" s="17"/>
      <c r="X324" s="17"/>
      <c r="Y324" s="17"/>
      <c r="Z324" s="17"/>
      <c r="AA324" s="17"/>
      <c r="AB324" s="17"/>
      <c r="AC324" s="17"/>
      <c r="AD324" s="17"/>
      <c r="AE324" s="17"/>
      <c r="AF324" s="17"/>
      <c r="AG324" s="17"/>
      <c r="AH324" s="17"/>
      <c r="AI324" s="17"/>
      <c r="AJ324" s="17"/>
      <c r="AK324" s="17"/>
      <c r="AL324" s="17"/>
      <c r="AM324" s="17"/>
      <c r="AN324" s="17"/>
      <c r="AO324" s="17"/>
      <c r="AP324" s="17"/>
      <c r="AQ324" s="17"/>
      <c r="AR324" s="17"/>
      <c r="AS324" s="17"/>
      <c r="AT324" s="17"/>
      <c r="AU324" s="17"/>
      <c r="AV324" s="17"/>
      <c r="AW324" s="17"/>
      <c r="AX324" s="17"/>
      <c r="AY324" s="17"/>
      <c r="AZ324" s="17"/>
      <c r="BA324" s="17"/>
      <c r="BB324" s="17"/>
      <c r="BC324" s="17"/>
      <c r="BD324" s="17"/>
      <c r="BE324" s="17"/>
      <c r="BF324" s="17"/>
      <c r="BG324" s="17"/>
      <c r="BH324" s="17"/>
      <c r="BI324" s="17"/>
      <c r="BJ324" s="17"/>
      <c r="BK324" s="17"/>
      <c r="BL324" s="17"/>
      <c r="BM324" s="17"/>
      <c r="BN324" s="17"/>
      <c r="BO324" s="17"/>
      <c r="BP324" s="17"/>
      <c r="BQ324" s="17"/>
      <c r="BR324" s="17"/>
      <c r="BS324" s="17"/>
      <c r="BT324" s="17"/>
      <c r="BU324" s="17"/>
      <c r="BV324" s="17"/>
      <c r="BW324" s="17"/>
      <c r="BX324" s="17"/>
      <c r="BY324" s="17"/>
      <c r="BZ324" s="17"/>
      <c r="CA324" s="17"/>
      <c r="CB324" s="17"/>
      <c r="CC324" s="17"/>
      <c r="CD324" s="17"/>
      <c r="CE324" s="17"/>
      <c r="CF324" s="17"/>
      <c r="CG324" s="17"/>
      <c r="CH324" s="17"/>
      <c r="CI324" s="17"/>
      <c r="CJ324" s="17"/>
      <c r="CK324" s="17"/>
    </row>
    <row r="325" spans="1:89" s="1" customFormat="1" ht="51.75" customHeight="1" x14ac:dyDescent="0.25">
      <c r="A325" s="101">
        <v>318</v>
      </c>
      <c r="B325" s="70">
        <f t="shared" si="70"/>
        <v>98</v>
      </c>
      <c r="C325" s="135"/>
      <c r="D325" s="59" t="s">
        <v>485</v>
      </c>
      <c r="E325" s="6" t="s">
        <v>491</v>
      </c>
      <c r="F325" s="62">
        <v>77660270</v>
      </c>
      <c r="G325" s="62">
        <v>38830135</v>
      </c>
      <c r="H325" s="115">
        <f t="shared" si="72"/>
        <v>50</v>
      </c>
      <c r="I325" s="62">
        <f t="shared" si="73"/>
        <v>38830135</v>
      </c>
      <c r="J325" s="115">
        <f t="shared" si="75"/>
        <v>50</v>
      </c>
      <c r="K325" s="62"/>
      <c r="L325" s="79"/>
      <c r="M325" s="17"/>
      <c r="N325" s="17"/>
      <c r="O325" s="17"/>
      <c r="P325" s="17"/>
      <c r="Q325" s="17"/>
      <c r="R325" s="17"/>
      <c r="S325" s="17"/>
      <c r="T325" s="17"/>
      <c r="U325" s="17"/>
      <c r="V325" s="17"/>
      <c r="W325" s="17"/>
      <c r="X325" s="17"/>
      <c r="Y325" s="17"/>
      <c r="Z325" s="17"/>
      <c r="AA325" s="17"/>
      <c r="AB325" s="17"/>
      <c r="AC325" s="17"/>
      <c r="AD325" s="17"/>
      <c r="AE325" s="17"/>
      <c r="AF325" s="17"/>
      <c r="AG325" s="17"/>
      <c r="AH325" s="17"/>
      <c r="AI325" s="17"/>
      <c r="AJ325" s="17"/>
      <c r="AK325" s="17"/>
      <c r="AL325" s="17"/>
      <c r="AM325" s="17"/>
      <c r="AN325" s="17"/>
      <c r="AO325" s="17"/>
      <c r="AP325" s="17"/>
      <c r="AQ325" s="17"/>
      <c r="AR325" s="17"/>
      <c r="AS325" s="17"/>
      <c r="AT325" s="17"/>
      <c r="AU325" s="17"/>
      <c r="AV325" s="17"/>
      <c r="AW325" s="17"/>
      <c r="AX325" s="17"/>
      <c r="AY325" s="17"/>
      <c r="AZ325" s="17"/>
      <c r="BA325" s="17"/>
      <c r="BB325" s="17"/>
      <c r="BC325" s="17"/>
      <c r="BD325" s="17"/>
      <c r="BE325" s="17"/>
      <c r="BF325" s="17"/>
      <c r="BG325" s="17"/>
      <c r="BH325" s="17"/>
      <c r="BI325" s="17"/>
      <c r="BJ325" s="17"/>
      <c r="BK325" s="17"/>
      <c r="BL325" s="17"/>
      <c r="BM325" s="17"/>
      <c r="BN325" s="17"/>
      <c r="BO325" s="17"/>
      <c r="BP325" s="17"/>
      <c r="BQ325" s="17"/>
      <c r="BR325" s="17"/>
      <c r="BS325" s="17"/>
      <c r="BT325" s="17"/>
      <c r="BU325" s="17"/>
      <c r="BV325" s="17"/>
      <c r="BW325" s="17"/>
      <c r="BX325" s="17"/>
      <c r="BY325" s="17"/>
      <c r="BZ325" s="17"/>
      <c r="CA325" s="17"/>
      <c r="CB325" s="17"/>
      <c r="CC325" s="17"/>
      <c r="CD325" s="17"/>
      <c r="CE325" s="17"/>
      <c r="CF325" s="17"/>
      <c r="CG325" s="17"/>
      <c r="CH325" s="17"/>
      <c r="CI325" s="17"/>
      <c r="CJ325" s="17"/>
      <c r="CK325" s="17"/>
    </row>
    <row r="326" spans="1:89" s="1" customFormat="1" ht="51.75" customHeight="1" x14ac:dyDescent="0.25">
      <c r="A326" s="101">
        <v>319</v>
      </c>
      <c r="B326" s="70">
        <f t="shared" si="70"/>
        <v>99</v>
      </c>
      <c r="C326" s="135"/>
      <c r="D326" s="59" t="s">
        <v>406</v>
      </c>
      <c r="E326" s="6" t="s">
        <v>492</v>
      </c>
      <c r="F326" s="59">
        <v>43537037</v>
      </c>
      <c r="G326" s="59">
        <v>15237963</v>
      </c>
      <c r="H326" s="114">
        <f t="shared" si="72"/>
        <v>35.000000114844745</v>
      </c>
      <c r="I326" s="59">
        <f t="shared" si="73"/>
        <v>28299074.000000004</v>
      </c>
      <c r="J326" s="114">
        <f t="shared" ref="J326:J327" si="76">100-H326</f>
        <v>64.999999885155262</v>
      </c>
      <c r="K326" s="77"/>
      <c r="L326" s="78"/>
      <c r="M326" s="17"/>
      <c r="N326" s="17"/>
      <c r="O326" s="17"/>
      <c r="P326" s="17"/>
      <c r="Q326" s="17"/>
      <c r="R326" s="17"/>
      <c r="S326" s="17"/>
      <c r="T326" s="17"/>
      <c r="U326" s="17"/>
      <c r="V326" s="17"/>
      <c r="W326" s="17"/>
      <c r="X326" s="17"/>
      <c r="Y326" s="17"/>
      <c r="Z326" s="17"/>
      <c r="AA326" s="17"/>
      <c r="AB326" s="17"/>
      <c r="AC326" s="17"/>
      <c r="AD326" s="17"/>
      <c r="AE326" s="17"/>
      <c r="AF326" s="17"/>
      <c r="AG326" s="17"/>
      <c r="AH326" s="17"/>
      <c r="AI326" s="17"/>
      <c r="AJ326" s="17"/>
      <c r="AK326" s="17"/>
      <c r="AL326" s="17"/>
      <c r="AM326" s="17"/>
      <c r="AN326" s="17"/>
      <c r="AO326" s="17"/>
      <c r="AP326" s="17"/>
      <c r="AQ326" s="17"/>
      <c r="AR326" s="17"/>
      <c r="AS326" s="17"/>
      <c r="AT326" s="17"/>
      <c r="AU326" s="17"/>
      <c r="AV326" s="17"/>
      <c r="AW326" s="17"/>
      <c r="AX326" s="17"/>
      <c r="AY326" s="17"/>
      <c r="AZ326" s="17"/>
      <c r="BA326" s="17"/>
      <c r="BB326" s="17"/>
      <c r="BC326" s="17"/>
      <c r="BD326" s="17"/>
      <c r="BE326" s="17"/>
      <c r="BF326" s="17"/>
      <c r="BG326" s="17"/>
      <c r="BH326" s="17"/>
      <c r="BI326" s="17"/>
      <c r="BJ326" s="17"/>
      <c r="BK326" s="17"/>
      <c r="BL326" s="17"/>
      <c r="BM326" s="17"/>
      <c r="BN326" s="17"/>
      <c r="BO326" s="17"/>
      <c r="BP326" s="17"/>
      <c r="BQ326" s="17"/>
      <c r="BR326" s="17"/>
      <c r="BS326" s="17"/>
      <c r="BT326" s="17"/>
      <c r="BU326" s="17"/>
      <c r="BV326" s="17"/>
      <c r="BW326" s="17"/>
      <c r="BX326" s="17"/>
      <c r="BY326" s="17"/>
      <c r="BZ326" s="17"/>
      <c r="CA326" s="17"/>
      <c r="CB326" s="17"/>
      <c r="CC326" s="17"/>
      <c r="CD326" s="17"/>
      <c r="CE326" s="17"/>
      <c r="CF326" s="17"/>
      <c r="CG326" s="17"/>
      <c r="CH326" s="17"/>
      <c r="CI326" s="17"/>
      <c r="CJ326" s="17"/>
      <c r="CK326" s="17"/>
    </row>
    <row r="327" spans="1:89" s="1" customFormat="1" ht="51.75" customHeight="1" x14ac:dyDescent="0.25">
      <c r="A327" s="101">
        <v>320</v>
      </c>
      <c r="B327" s="70">
        <f t="shared" si="70"/>
        <v>100</v>
      </c>
      <c r="C327" s="135"/>
      <c r="D327" s="59" t="s">
        <v>493</v>
      </c>
      <c r="E327" s="6" t="s">
        <v>494</v>
      </c>
      <c r="F327" s="62">
        <v>50904510</v>
      </c>
      <c r="G327" s="62">
        <v>15271353</v>
      </c>
      <c r="H327" s="115">
        <f t="shared" si="72"/>
        <v>30</v>
      </c>
      <c r="I327" s="62">
        <f t="shared" si="73"/>
        <v>35633157</v>
      </c>
      <c r="J327" s="115">
        <f t="shared" si="76"/>
        <v>70</v>
      </c>
      <c r="K327" s="59"/>
      <c r="L327" s="78"/>
      <c r="M327" s="17"/>
      <c r="N327" s="17"/>
      <c r="O327" s="17"/>
      <c r="P327" s="17"/>
      <c r="Q327" s="17"/>
      <c r="R327" s="17"/>
      <c r="S327" s="17"/>
      <c r="T327" s="17"/>
      <c r="U327" s="17"/>
      <c r="V327" s="17"/>
      <c r="W327" s="17"/>
      <c r="X327" s="17"/>
      <c r="Y327" s="17"/>
      <c r="Z327" s="17"/>
      <c r="AA327" s="17"/>
      <c r="AB327" s="17"/>
      <c r="AC327" s="17"/>
      <c r="AD327" s="17"/>
      <c r="AE327" s="17"/>
      <c r="AF327" s="17"/>
      <c r="AG327" s="17"/>
      <c r="AH327" s="17"/>
      <c r="AI327" s="17"/>
      <c r="AJ327" s="17"/>
      <c r="AK327" s="17"/>
      <c r="AL327" s="17"/>
      <c r="AM327" s="17"/>
      <c r="AN327" s="17"/>
      <c r="AO327" s="17"/>
      <c r="AP327" s="17"/>
      <c r="AQ327" s="17"/>
      <c r="AR327" s="17"/>
      <c r="AS327" s="17"/>
      <c r="AT327" s="17"/>
      <c r="AU327" s="17"/>
      <c r="AV327" s="17"/>
      <c r="AW327" s="17"/>
      <c r="AX327" s="17"/>
      <c r="AY327" s="17"/>
      <c r="AZ327" s="17"/>
      <c r="BA327" s="17"/>
      <c r="BB327" s="17"/>
      <c r="BC327" s="17"/>
      <c r="BD327" s="17"/>
      <c r="BE327" s="17"/>
      <c r="BF327" s="17"/>
      <c r="BG327" s="17"/>
      <c r="BH327" s="17"/>
      <c r="BI327" s="17"/>
      <c r="BJ327" s="17"/>
      <c r="BK327" s="17"/>
      <c r="BL327" s="17"/>
      <c r="BM327" s="17"/>
      <c r="BN327" s="17"/>
      <c r="BO327" s="17"/>
      <c r="BP327" s="17"/>
      <c r="BQ327" s="17"/>
      <c r="BR327" s="17"/>
      <c r="BS327" s="17"/>
      <c r="BT327" s="17"/>
      <c r="BU327" s="17"/>
      <c r="BV327" s="17"/>
      <c r="BW327" s="17"/>
      <c r="BX327" s="17"/>
      <c r="BY327" s="17"/>
      <c r="BZ327" s="17"/>
      <c r="CA327" s="17"/>
      <c r="CB327" s="17"/>
      <c r="CC327" s="17"/>
      <c r="CD327" s="17"/>
      <c r="CE327" s="17"/>
      <c r="CF327" s="17"/>
      <c r="CG327" s="17"/>
      <c r="CH327" s="17"/>
      <c r="CI327" s="17"/>
      <c r="CJ327" s="17"/>
      <c r="CK327" s="17"/>
    </row>
    <row r="328" spans="1:89" s="1" customFormat="1" ht="51.75" customHeight="1" x14ac:dyDescent="0.25">
      <c r="A328" s="101">
        <v>321</v>
      </c>
      <c r="B328" s="70">
        <f t="shared" si="70"/>
        <v>101</v>
      </c>
      <c r="C328" s="135"/>
      <c r="D328" s="59" t="s">
        <v>495</v>
      </c>
      <c r="E328" s="6" t="s">
        <v>496</v>
      </c>
      <c r="F328" s="62">
        <v>42181500</v>
      </c>
      <c r="G328" s="62">
        <v>21090700</v>
      </c>
      <c r="H328" s="115">
        <f t="shared" si="72"/>
        <v>49.999881464623122</v>
      </c>
      <c r="I328" s="62">
        <f t="shared" si="73"/>
        <v>21090799.999999996</v>
      </c>
      <c r="J328" s="115">
        <f t="shared" ref="J328:J332" si="77">100-H328-L328</f>
        <v>50.000118535376878</v>
      </c>
      <c r="K328" s="85"/>
      <c r="L328" s="86"/>
      <c r="M328" s="17"/>
      <c r="N328" s="17"/>
      <c r="O328" s="17"/>
      <c r="P328" s="17"/>
      <c r="Q328" s="17"/>
      <c r="R328" s="17"/>
      <c r="S328" s="17"/>
      <c r="T328" s="17"/>
      <c r="U328" s="17"/>
      <c r="V328" s="17"/>
      <c r="W328" s="17"/>
      <c r="X328" s="17"/>
      <c r="Y328" s="17"/>
      <c r="Z328" s="17"/>
      <c r="AA328" s="17"/>
      <c r="AB328" s="17"/>
      <c r="AC328" s="17"/>
      <c r="AD328" s="17"/>
      <c r="AE328" s="17"/>
      <c r="AF328" s="17"/>
      <c r="AG328" s="17"/>
      <c r="AH328" s="17"/>
      <c r="AI328" s="17"/>
      <c r="AJ328" s="17"/>
      <c r="AK328" s="17"/>
      <c r="AL328" s="17"/>
      <c r="AM328" s="17"/>
      <c r="AN328" s="17"/>
      <c r="AO328" s="17"/>
      <c r="AP328" s="17"/>
      <c r="AQ328" s="17"/>
      <c r="AR328" s="17"/>
      <c r="AS328" s="17"/>
      <c r="AT328" s="17"/>
      <c r="AU328" s="17"/>
      <c r="AV328" s="17"/>
      <c r="AW328" s="17"/>
      <c r="AX328" s="17"/>
      <c r="AY328" s="17"/>
      <c r="AZ328" s="17"/>
      <c r="BA328" s="17"/>
      <c r="BB328" s="17"/>
      <c r="BC328" s="17"/>
      <c r="BD328" s="17"/>
      <c r="BE328" s="17"/>
      <c r="BF328" s="17"/>
      <c r="BG328" s="17"/>
      <c r="BH328" s="17"/>
      <c r="BI328" s="17"/>
      <c r="BJ328" s="17"/>
      <c r="BK328" s="17"/>
      <c r="BL328" s="17"/>
      <c r="BM328" s="17"/>
      <c r="BN328" s="17"/>
      <c r="BO328" s="17"/>
      <c r="BP328" s="17"/>
      <c r="BQ328" s="17"/>
      <c r="BR328" s="17"/>
      <c r="BS328" s="17"/>
      <c r="BT328" s="17"/>
      <c r="BU328" s="17"/>
      <c r="BV328" s="17"/>
      <c r="BW328" s="17"/>
      <c r="BX328" s="17"/>
      <c r="BY328" s="17"/>
      <c r="BZ328" s="17"/>
      <c r="CA328" s="17"/>
      <c r="CB328" s="17"/>
      <c r="CC328" s="17"/>
      <c r="CD328" s="17"/>
      <c r="CE328" s="17"/>
      <c r="CF328" s="17"/>
      <c r="CG328" s="17"/>
      <c r="CH328" s="17"/>
      <c r="CI328" s="17"/>
      <c r="CJ328" s="17"/>
      <c r="CK328" s="17"/>
    </row>
    <row r="329" spans="1:89" s="1" customFormat="1" ht="51.75" customHeight="1" x14ac:dyDescent="0.25">
      <c r="A329" s="101">
        <v>322</v>
      </c>
      <c r="B329" s="70">
        <f t="shared" si="70"/>
        <v>102</v>
      </c>
      <c r="C329" s="135"/>
      <c r="D329" s="59" t="s">
        <v>495</v>
      </c>
      <c r="E329" s="6" t="s">
        <v>497</v>
      </c>
      <c r="F329" s="62">
        <v>20209500</v>
      </c>
      <c r="G329" s="62">
        <v>7073500</v>
      </c>
      <c r="H329" s="115">
        <f t="shared" si="72"/>
        <v>35.000865929389647</v>
      </c>
      <c r="I329" s="62">
        <f t="shared" si="73"/>
        <v>13136000</v>
      </c>
      <c r="J329" s="115">
        <f t="shared" si="77"/>
        <v>64.999134070610353</v>
      </c>
      <c r="K329" s="85"/>
      <c r="L329" s="86"/>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7"/>
      <c r="AS329" s="17"/>
      <c r="AT329" s="17"/>
      <c r="AU329" s="17"/>
      <c r="AV329" s="17"/>
      <c r="AW329" s="17"/>
      <c r="AX329" s="17"/>
      <c r="AY329" s="17"/>
      <c r="AZ329" s="17"/>
      <c r="BA329" s="17"/>
      <c r="BB329" s="17"/>
      <c r="BC329" s="17"/>
      <c r="BD329" s="17"/>
      <c r="BE329" s="17"/>
      <c r="BF329" s="17"/>
      <c r="BG329" s="17"/>
      <c r="BH329" s="17"/>
      <c r="BI329" s="17"/>
      <c r="BJ329" s="17"/>
      <c r="BK329" s="17"/>
      <c r="BL329" s="17"/>
      <c r="BM329" s="17"/>
      <c r="BN329" s="17"/>
      <c r="BO329" s="17"/>
      <c r="BP329" s="17"/>
      <c r="BQ329" s="17"/>
      <c r="BR329" s="17"/>
      <c r="BS329" s="17"/>
      <c r="BT329" s="17"/>
      <c r="BU329" s="17"/>
      <c r="BV329" s="17"/>
      <c r="BW329" s="17"/>
      <c r="BX329" s="17"/>
      <c r="BY329" s="17"/>
      <c r="BZ329" s="17"/>
      <c r="CA329" s="17"/>
      <c r="CB329" s="17"/>
      <c r="CC329" s="17"/>
      <c r="CD329" s="17"/>
      <c r="CE329" s="17"/>
      <c r="CF329" s="17"/>
      <c r="CG329" s="17"/>
      <c r="CH329" s="17"/>
      <c r="CI329" s="17"/>
      <c r="CJ329" s="17"/>
      <c r="CK329" s="17"/>
    </row>
    <row r="330" spans="1:89" s="1" customFormat="1" ht="51.75" customHeight="1" x14ac:dyDescent="0.25">
      <c r="A330" s="101">
        <v>323</v>
      </c>
      <c r="B330" s="70">
        <f t="shared" si="70"/>
        <v>103</v>
      </c>
      <c r="C330" s="135"/>
      <c r="D330" s="59" t="s">
        <v>498</v>
      </c>
      <c r="E330" s="6" t="s">
        <v>499</v>
      </c>
      <c r="F330" s="62">
        <v>44028600</v>
      </c>
      <c r="G330" s="62">
        <v>24215700</v>
      </c>
      <c r="H330" s="115">
        <f t="shared" si="72"/>
        <v>54.999931862471207</v>
      </c>
      <c r="I330" s="62">
        <f t="shared" si="73"/>
        <v>19812900.000000004</v>
      </c>
      <c r="J330" s="115">
        <f t="shared" si="77"/>
        <v>45.000068137528793</v>
      </c>
      <c r="K330" s="62"/>
      <c r="L330" s="79"/>
      <c r="M330" s="17"/>
      <c r="N330" s="17"/>
      <c r="O330" s="17"/>
      <c r="P330" s="17"/>
      <c r="Q330" s="17"/>
      <c r="R330" s="17"/>
      <c r="S330" s="17"/>
      <c r="T330" s="17"/>
      <c r="U330" s="17"/>
      <c r="V330" s="17"/>
      <c r="W330" s="17"/>
      <c r="X330" s="17"/>
      <c r="Y330" s="17"/>
      <c r="Z330" s="17"/>
      <c r="AA330" s="17"/>
      <c r="AB330" s="17"/>
      <c r="AC330" s="17"/>
      <c r="AD330" s="17"/>
      <c r="AE330" s="17"/>
      <c r="AF330" s="17"/>
      <c r="AG330" s="17"/>
      <c r="AH330" s="17"/>
      <c r="AI330" s="17"/>
      <c r="AJ330" s="17"/>
      <c r="AK330" s="17"/>
      <c r="AL330" s="17"/>
      <c r="AM330" s="17"/>
      <c r="AN330" s="17"/>
      <c r="AO330" s="17"/>
      <c r="AP330" s="17"/>
      <c r="AQ330" s="17"/>
      <c r="AR330" s="17"/>
      <c r="AS330" s="17"/>
      <c r="AT330" s="17"/>
      <c r="AU330" s="17"/>
      <c r="AV330" s="17"/>
      <c r="AW330" s="17"/>
      <c r="AX330" s="17"/>
      <c r="AY330" s="17"/>
      <c r="AZ330" s="17"/>
      <c r="BA330" s="17"/>
      <c r="BB330" s="17"/>
      <c r="BC330" s="17"/>
      <c r="BD330" s="17"/>
      <c r="BE330" s="17"/>
      <c r="BF330" s="17"/>
      <c r="BG330" s="17"/>
      <c r="BH330" s="17"/>
      <c r="BI330" s="17"/>
      <c r="BJ330" s="17"/>
      <c r="BK330" s="17"/>
      <c r="BL330" s="17"/>
      <c r="BM330" s="17"/>
      <c r="BN330" s="17"/>
      <c r="BO330" s="17"/>
      <c r="BP330" s="17"/>
      <c r="BQ330" s="17"/>
      <c r="BR330" s="17"/>
      <c r="BS330" s="17"/>
      <c r="BT330" s="17"/>
      <c r="BU330" s="17"/>
      <c r="BV330" s="17"/>
      <c r="BW330" s="17"/>
      <c r="BX330" s="17"/>
      <c r="BY330" s="17"/>
      <c r="BZ330" s="17"/>
      <c r="CA330" s="17"/>
      <c r="CB330" s="17"/>
      <c r="CC330" s="17"/>
      <c r="CD330" s="17"/>
      <c r="CE330" s="17"/>
      <c r="CF330" s="17"/>
      <c r="CG330" s="17"/>
      <c r="CH330" s="17"/>
      <c r="CI330" s="17"/>
      <c r="CJ330" s="17"/>
      <c r="CK330" s="17"/>
    </row>
    <row r="331" spans="1:89" s="1" customFormat="1" ht="51.75" customHeight="1" x14ac:dyDescent="0.25">
      <c r="A331" s="101">
        <v>324</v>
      </c>
      <c r="B331" s="70">
        <f t="shared" si="70"/>
        <v>104</v>
      </c>
      <c r="C331" s="135"/>
      <c r="D331" s="59" t="s">
        <v>495</v>
      </c>
      <c r="E331" s="6" t="s">
        <v>500</v>
      </c>
      <c r="F331" s="62">
        <v>58958680</v>
      </c>
      <c r="G331" s="62">
        <v>17687600</v>
      </c>
      <c r="H331" s="115">
        <f t="shared" si="72"/>
        <v>29.999993215587594</v>
      </c>
      <c r="I331" s="62">
        <f t="shared" si="73"/>
        <v>41271080</v>
      </c>
      <c r="J331" s="115">
        <f t="shared" si="77"/>
        <v>70.000006784412406</v>
      </c>
      <c r="K331" s="62"/>
      <c r="L331" s="79"/>
      <c r="M331" s="17"/>
      <c r="N331" s="17"/>
      <c r="O331" s="17"/>
      <c r="P331" s="17"/>
      <c r="Q331" s="17"/>
      <c r="R331" s="17"/>
      <c r="S331" s="17"/>
      <c r="T331" s="17"/>
      <c r="U331" s="17"/>
      <c r="V331" s="17"/>
      <c r="W331" s="17"/>
      <c r="X331" s="17"/>
      <c r="Y331" s="17"/>
      <c r="Z331" s="17"/>
      <c r="AA331" s="17"/>
      <c r="AB331" s="17"/>
      <c r="AC331" s="17"/>
      <c r="AD331" s="17"/>
      <c r="AE331" s="17"/>
      <c r="AF331" s="17"/>
      <c r="AG331" s="17"/>
      <c r="AH331" s="17"/>
      <c r="AI331" s="17"/>
      <c r="AJ331" s="17"/>
      <c r="AK331" s="17"/>
      <c r="AL331" s="17"/>
      <c r="AM331" s="17"/>
      <c r="AN331" s="17"/>
      <c r="AO331" s="17"/>
      <c r="AP331" s="17"/>
      <c r="AQ331" s="17"/>
      <c r="AR331" s="17"/>
      <c r="AS331" s="17"/>
      <c r="AT331" s="17"/>
      <c r="AU331" s="17"/>
      <c r="AV331" s="17"/>
      <c r="AW331" s="17"/>
      <c r="AX331" s="17"/>
      <c r="AY331" s="17"/>
      <c r="AZ331" s="17"/>
      <c r="BA331" s="17"/>
      <c r="BB331" s="17"/>
      <c r="BC331" s="17"/>
      <c r="BD331" s="17"/>
      <c r="BE331" s="17"/>
      <c r="BF331" s="17"/>
      <c r="BG331" s="17"/>
      <c r="BH331" s="17"/>
      <c r="BI331" s="17"/>
      <c r="BJ331" s="17"/>
      <c r="BK331" s="17"/>
      <c r="BL331" s="17"/>
      <c r="BM331" s="17"/>
      <c r="BN331" s="17"/>
      <c r="BO331" s="17"/>
      <c r="BP331" s="17"/>
      <c r="BQ331" s="17"/>
      <c r="BR331" s="17"/>
      <c r="BS331" s="17"/>
      <c r="BT331" s="17"/>
      <c r="BU331" s="17"/>
      <c r="BV331" s="17"/>
      <c r="BW331" s="17"/>
      <c r="BX331" s="17"/>
      <c r="BY331" s="17"/>
      <c r="BZ331" s="17"/>
      <c r="CA331" s="17"/>
      <c r="CB331" s="17"/>
      <c r="CC331" s="17"/>
      <c r="CD331" s="17"/>
      <c r="CE331" s="17"/>
      <c r="CF331" s="17"/>
      <c r="CG331" s="17"/>
      <c r="CH331" s="17"/>
      <c r="CI331" s="17"/>
      <c r="CJ331" s="17"/>
      <c r="CK331" s="17"/>
    </row>
    <row r="332" spans="1:89" s="1" customFormat="1" ht="51.75" customHeight="1" x14ac:dyDescent="0.25">
      <c r="A332" s="101">
        <v>325</v>
      </c>
      <c r="B332" s="70">
        <f t="shared" si="70"/>
        <v>105</v>
      </c>
      <c r="C332" s="135"/>
      <c r="D332" s="59" t="s">
        <v>495</v>
      </c>
      <c r="E332" s="6" t="s">
        <v>501</v>
      </c>
      <c r="F332" s="62">
        <v>15038500</v>
      </c>
      <c r="G332" s="62">
        <v>8271200</v>
      </c>
      <c r="H332" s="115">
        <f t="shared" si="72"/>
        <v>55.00016623998404</v>
      </c>
      <c r="I332" s="62">
        <f t="shared" si="73"/>
        <v>6767300</v>
      </c>
      <c r="J332" s="115">
        <f t="shared" si="77"/>
        <v>44.99983376001596</v>
      </c>
      <c r="K332" s="62"/>
      <c r="L332" s="79"/>
      <c r="M332" s="17"/>
      <c r="N332" s="17"/>
      <c r="O332" s="17"/>
      <c r="P332" s="17"/>
      <c r="Q332" s="17"/>
      <c r="R332" s="17"/>
      <c r="S332" s="17"/>
      <c r="T332" s="17"/>
      <c r="U332" s="17"/>
      <c r="V332" s="17"/>
      <c r="W332" s="17"/>
      <c r="X332" s="17"/>
      <c r="Y332" s="17"/>
      <c r="Z332" s="17"/>
      <c r="AA332" s="17"/>
      <c r="AB332" s="17"/>
      <c r="AC332" s="17"/>
      <c r="AD332" s="17"/>
      <c r="AE332" s="17"/>
      <c r="AF332" s="17"/>
      <c r="AG332" s="17"/>
      <c r="AH332" s="17"/>
      <c r="AI332" s="17"/>
      <c r="AJ332" s="17"/>
      <c r="AK332" s="17"/>
      <c r="AL332" s="17"/>
      <c r="AM332" s="17"/>
      <c r="AN332" s="17"/>
      <c r="AO332" s="17"/>
      <c r="AP332" s="17"/>
      <c r="AQ332" s="17"/>
      <c r="AR332" s="17"/>
      <c r="AS332" s="17"/>
      <c r="AT332" s="17"/>
      <c r="AU332" s="17"/>
      <c r="AV332" s="17"/>
      <c r="AW332" s="17"/>
      <c r="AX332" s="17"/>
      <c r="AY332" s="17"/>
      <c r="AZ332" s="17"/>
      <c r="BA332" s="17"/>
      <c r="BB332" s="17"/>
      <c r="BC332" s="17"/>
      <c r="BD332" s="17"/>
      <c r="BE332" s="17"/>
      <c r="BF332" s="17"/>
      <c r="BG332" s="17"/>
      <c r="BH332" s="17"/>
      <c r="BI332" s="17"/>
      <c r="BJ332" s="17"/>
      <c r="BK332" s="17"/>
      <c r="BL332" s="17"/>
      <c r="BM332" s="17"/>
      <c r="BN332" s="17"/>
      <c r="BO332" s="17"/>
      <c r="BP332" s="17"/>
      <c r="BQ332" s="17"/>
      <c r="BR332" s="17"/>
      <c r="BS332" s="17"/>
      <c r="BT332" s="17"/>
      <c r="BU332" s="17"/>
      <c r="BV332" s="17"/>
      <c r="BW332" s="17"/>
      <c r="BX332" s="17"/>
      <c r="BY332" s="17"/>
      <c r="BZ332" s="17"/>
      <c r="CA332" s="17"/>
      <c r="CB332" s="17"/>
      <c r="CC332" s="17"/>
      <c r="CD332" s="17"/>
      <c r="CE332" s="17"/>
      <c r="CF332" s="17"/>
      <c r="CG332" s="17"/>
      <c r="CH332" s="17"/>
      <c r="CI332" s="17"/>
      <c r="CJ332" s="17"/>
      <c r="CK332" s="17"/>
    </row>
    <row r="333" spans="1:89" s="1" customFormat="1" ht="51.75" customHeight="1" x14ac:dyDescent="0.25">
      <c r="A333" s="101">
        <v>326</v>
      </c>
      <c r="B333" s="70">
        <f t="shared" si="70"/>
        <v>106</v>
      </c>
      <c r="C333" s="135"/>
      <c r="D333" s="59" t="s">
        <v>495</v>
      </c>
      <c r="E333" s="6" t="s">
        <v>502</v>
      </c>
      <c r="F333" s="62">
        <v>50953140</v>
      </c>
      <c r="G333" s="62">
        <v>15285900</v>
      </c>
      <c r="H333" s="115">
        <f t="shared" ref="H333:H340" si="78">G333/F333*100</f>
        <v>29.999917571321415</v>
      </c>
      <c r="I333" s="62">
        <f t="shared" ref="I333:I342" si="79">F333*J333/100</f>
        <v>35667240</v>
      </c>
      <c r="J333" s="115">
        <f t="shared" ref="J333:J338" si="80">100-H333</f>
        <v>70.000082428678581</v>
      </c>
      <c r="K333" s="62"/>
      <c r="L333" s="79"/>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7"/>
      <c r="AS333" s="17"/>
      <c r="AT333" s="17"/>
      <c r="AU333" s="17"/>
      <c r="AV333" s="17"/>
      <c r="AW333" s="17"/>
      <c r="AX333" s="17"/>
      <c r="AY333" s="17"/>
      <c r="AZ333" s="17"/>
      <c r="BA333" s="17"/>
      <c r="BB333" s="17"/>
      <c r="BC333" s="17"/>
      <c r="BD333" s="17"/>
      <c r="BE333" s="17"/>
      <c r="BF333" s="17"/>
      <c r="BG333" s="17"/>
      <c r="BH333" s="17"/>
      <c r="BI333" s="17"/>
      <c r="BJ333" s="17"/>
      <c r="BK333" s="17"/>
      <c r="BL333" s="17"/>
      <c r="BM333" s="17"/>
      <c r="BN333" s="17"/>
      <c r="BO333" s="17"/>
      <c r="BP333" s="17"/>
      <c r="BQ333" s="17"/>
      <c r="BR333" s="17"/>
      <c r="BS333" s="17"/>
      <c r="BT333" s="17"/>
      <c r="BU333" s="17"/>
      <c r="BV333" s="17"/>
      <c r="BW333" s="17"/>
      <c r="BX333" s="17"/>
      <c r="BY333" s="17"/>
      <c r="BZ333" s="17"/>
      <c r="CA333" s="17"/>
      <c r="CB333" s="17"/>
      <c r="CC333" s="17"/>
      <c r="CD333" s="17"/>
      <c r="CE333" s="17"/>
      <c r="CF333" s="17"/>
      <c r="CG333" s="17"/>
      <c r="CH333" s="17"/>
      <c r="CI333" s="17"/>
      <c r="CJ333" s="17"/>
      <c r="CK333" s="17"/>
    </row>
    <row r="334" spans="1:89" s="1" customFormat="1" ht="51.75" customHeight="1" x14ac:dyDescent="0.25">
      <c r="A334" s="101">
        <v>327</v>
      </c>
      <c r="B334" s="70">
        <f t="shared" si="70"/>
        <v>107</v>
      </c>
      <c r="C334" s="135"/>
      <c r="D334" s="59" t="s">
        <v>495</v>
      </c>
      <c r="E334" s="6" t="s">
        <v>503</v>
      </c>
      <c r="F334" s="62">
        <v>21605600</v>
      </c>
      <c r="G334" s="62">
        <v>6481700</v>
      </c>
      <c r="H334" s="115">
        <f t="shared" si="78"/>
        <v>30.000092568593328</v>
      </c>
      <c r="I334" s="62">
        <f t="shared" si="79"/>
        <v>15123900</v>
      </c>
      <c r="J334" s="115">
        <f t="shared" si="80"/>
        <v>69.999907431406669</v>
      </c>
      <c r="K334" s="62"/>
      <c r="L334" s="79"/>
      <c r="M334" s="17"/>
      <c r="N334" s="17"/>
      <c r="O334" s="17"/>
      <c r="P334" s="17"/>
      <c r="Q334" s="17"/>
      <c r="R334" s="17"/>
      <c r="S334" s="17"/>
      <c r="T334" s="17"/>
      <c r="U334" s="17"/>
      <c r="V334" s="17"/>
      <c r="W334" s="17"/>
      <c r="X334" s="17"/>
      <c r="Y334" s="17"/>
      <c r="Z334" s="17"/>
      <c r="AA334" s="17"/>
      <c r="AB334" s="17"/>
      <c r="AC334" s="17"/>
      <c r="AD334" s="17"/>
      <c r="AE334" s="17"/>
      <c r="AF334" s="17"/>
      <c r="AG334" s="17"/>
      <c r="AH334" s="17"/>
      <c r="AI334" s="17"/>
      <c r="AJ334" s="17"/>
      <c r="AK334" s="17"/>
      <c r="AL334" s="17"/>
      <c r="AM334" s="17"/>
      <c r="AN334" s="17"/>
      <c r="AO334" s="17"/>
      <c r="AP334" s="17"/>
      <c r="AQ334" s="17"/>
      <c r="AR334" s="17"/>
      <c r="AS334" s="17"/>
      <c r="AT334" s="17"/>
      <c r="AU334" s="17"/>
      <c r="AV334" s="17"/>
      <c r="AW334" s="17"/>
      <c r="AX334" s="17"/>
      <c r="AY334" s="17"/>
      <c r="AZ334" s="17"/>
      <c r="BA334" s="17"/>
      <c r="BB334" s="17"/>
      <c r="BC334" s="17"/>
      <c r="BD334" s="17"/>
      <c r="BE334" s="17"/>
      <c r="BF334" s="17"/>
      <c r="BG334" s="17"/>
      <c r="BH334" s="17"/>
      <c r="BI334" s="17"/>
      <c r="BJ334" s="17"/>
      <c r="BK334" s="17"/>
      <c r="BL334" s="17"/>
      <c r="BM334" s="17"/>
      <c r="BN334" s="17"/>
      <c r="BO334" s="17"/>
      <c r="BP334" s="17"/>
      <c r="BQ334" s="17"/>
      <c r="BR334" s="17"/>
      <c r="BS334" s="17"/>
      <c r="BT334" s="17"/>
      <c r="BU334" s="17"/>
      <c r="BV334" s="17"/>
      <c r="BW334" s="17"/>
      <c r="BX334" s="17"/>
      <c r="BY334" s="17"/>
      <c r="BZ334" s="17"/>
      <c r="CA334" s="17"/>
      <c r="CB334" s="17"/>
      <c r="CC334" s="17"/>
      <c r="CD334" s="17"/>
      <c r="CE334" s="17"/>
      <c r="CF334" s="17"/>
      <c r="CG334" s="17"/>
      <c r="CH334" s="17"/>
      <c r="CI334" s="17"/>
      <c r="CJ334" s="17"/>
      <c r="CK334" s="17"/>
    </row>
    <row r="335" spans="1:89" s="1" customFormat="1" ht="51.75" customHeight="1" x14ac:dyDescent="0.25">
      <c r="A335" s="101">
        <v>328</v>
      </c>
      <c r="B335" s="70">
        <f t="shared" si="70"/>
        <v>108</v>
      </c>
      <c r="C335" s="135"/>
      <c r="D335" s="59" t="s">
        <v>495</v>
      </c>
      <c r="E335" s="6" t="s">
        <v>504</v>
      </c>
      <c r="F335" s="62">
        <v>16814300</v>
      </c>
      <c r="G335" s="62">
        <v>8407100</v>
      </c>
      <c r="H335" s="115">
        <f t="shared" si="78"/>
        <v>49.999702634067432</v>
      </c>
      <c r="I335" s="62">
        <f t="shared" si="79"/>
        <v>8407200</v>
      </c>
      <c r="J335" s="115">
        <f t="shared" si="80"/>
        <v>50.000297365932568</v>
      </c>
      <c r="K335" s="62"/>
      <c r="L335" s="79"/>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7"/>
      <c r="AS335" s="17"/>
      <c r="AT335" s="17"/>
      <c r="AU335" s="17"/>
      <c r="AV335" s="17"/>
      <c r="AW335" s="17"/>
      <c r="AX335" s="17"/>
      <c r="AY335" s="17"/>
      <c r="AZ335" s="17"/>
      <c r="BA335" s="17"/>
      <c r="BB335" s="17"/>
      <c r="BC335" s="17"/>
      <c r="BD335" s="17"/>
      <c r="BE335" s="17"/>
      <c r="BF335" s="17"/>
      <c r="BG335" s="17"/>
      <c r="BH335" s="17"/>
      <c r="BI335" s="17"/>
      <c r="BJ335" s="17"/>
      <c r="BK335" s="17"/>
      <c r="BL335" s="17"/>
      <c r="BM335" s="17"/>
      <c r="BN335" s="17"/>
      <c r="BO335" s="17"/>
      <c r="BP335" s="17"/>
      <c r="BQ335" s="17"/>
      <c r="BR335" s="17"/>
      <c r="BS335" s="17"/>
      <c r="BT335" s="17"/>
      <c r="BU335" s="17"/>
      <c r="BV335" s="17"/>
      <c r="BW335" s="17"/>
      <c r="BX335" s="17"/>
      <c r="BY335" s="17"/>
      <c r="BZ335" s="17"/>
      <c r="CA335" s="17"/>
      <c r="CB335" s="17"/>
      <c r="CC335" s="17"/>
      <c r="CD335" s="17"/>
      <c r="CE335" s="17"/>
      <c r="CF335" s="17"/>
      <c r="CG335" s="17"/>
      <c r="CH335" s="17"/>
      <c r="CI335" s="17"/>
      <c r="CJ335" s="17"/>
      <c r="CK335" s="17"/>
    </row>
    <row r="336" spans="1:89" s="1" customFormat="1" ht="51.75" customHeight="1" x14ac:dyDescent="0.25">
      <c r="A336" s="101">
        <v>329</v>
      </c>
      <c r="B336" s="70">
        <f t="shared" si="70"/>
        <v>109</v>
      </c>
      <c r="C336" s="135"/>
      <c r="D336" s="59" t="s">
        <v>505</v>
      </c>
      <c r="E336" s="6" t="s">
        <v>506</v>
      </c>
      <c r="F336" s="59">
        <v>75000000</v>
      </c>
      <c r="G336" s="59">
        <v>26250000</v>
      </c>
      <c r="H336" s="114">
        <f t="shared" si="78"/>
        <v>35</v>
      </c>
      <c r="I336" s="59">
        <f t="shared" si="79"/>
        <v>48750000</v>
      </c>
      <c r="J336" s="115">
        <f t="shared" si="80"/>
        <v>65</v>
      </c>
      <c r="K336" s="59"/>
      <c r="L336" s="78"/>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7"/>
      <c r="AS336" s="17"/>
      <c r="AT336" s="17"/>
      <c r="AU336" s="17"/>
      <c r="AV336" s="17"/>
      <c r="AW336" s="17"/>
      <c r="AX336" s="17"/>
      <c r="AY336" s="17"/>
      <c r="AZ336" s="17"/>
      <c r="BA336" s="17"/>
      <c r="BB336" s="17"/>
      <c r="BC336" s="17"/>
      <c r="BD336" s="17"/>
      <c r="BE336" s="17"/>
      <c r="BF336" s="17"/>
      <c r="BG336" s="17"/>
      <c r="BH336" s="17"/>
      <c r="BI336" s="17"/>
      <c r="BJ336" s="17"/>
      <c r="BK336" s="17"/>
      <c r="BL336" s="17"/>
      <c r="BM336" s="17"/>
      <c r="BN336" s="17"/>
      <c r="BO336" s="17"/>
      <c r="BP336" s="17"/>
      <c r="BQ336" s="17"/>
      <c r="BR336" s="17"/>
      <c r="BS336" s="17"/>
      <c r="BT336" s="17"/>
      <c r="BU336" s="17"/>
      <c r="BV336" s="17"/>
      <c r="BW336" s="17"/>
      <c r="BX336" s="17"/>
      <c r="BY336" s="17"/>
      <c r="BZ336" s="17"/>
      <c r="CA336" s="17"/>
      <c r="CB336" s="17"/>
      <c r="CC336" s="17"/>
      <c r="CD336" s="17"/>
      <c r="CE336" s="17"/>
      <c r="CF336" s="17"/>
      <c r="CG336" s="17"/>
      <c r="CH336" s="17"/>
      <c r="CI336" s="17"/>
      <c r="CJ336" s="17"/>
      <c r="CK336" s="17"/>
    </row>
    <row r="337" spans="1:153" s="1" customFormat="1" ht="51.75" customHeight="1" x14ac:dyDescent="0.25">
      <c r="A337" s="101">
        <v>330</v>
      </c>
      <c r="B337" s="70">
        <f t="shared" si="70"/>
        <v>110</v>
      </c>
      <c r="C337" s="135"/>
      <c r="D337" s="59" t="s">
        <v>505</v>
      </c>
      <c r="E337" s="6" t="s">
        <v>507</v>
      </c>
      <c r="F337" s="59">
        <v>24192400</v>
      </c>
      <c r="G337" s="59">
        <v>8467340</v>
      </c>
      <c r="H337" s="114">
        <f t="shared" si="78"/>
        <v>35</v>
      </c>
      <c r="I337" s="59">
        <f t="shared" si="79"/>
        <v>15725060</v>
      </c>
      <c r="J337" s="115">
        <f t="shared" si="80"/>
        <v>65</v>
      </c>
      <c r="K337" s="59"/>
      <c r="L337" s="78"/>
      <c r="M337" s="17"/>
      <c r="N337" s="17"/>
      <c r="O337" s="17"/>
      <c r="P337" s="17"/>
      <c r="Q337" s="17"/>
      <c r="R337" s="17"/>
      <c r="S337" s="17"/>
      <c r="T337" s="17"/>
      <c r="U337" s="17"/>
      <c r="V337" s="17"/>
      <c r="W337" s="17"/>
      <c r="X337" s="17"/>
      <c r="Y337" s="17"/>
      <c r="Z337" s="17"/>
      <c r="AA337" s="17"/>
      <c r="AB337" s="17"/>
      <c r="AC337" s="17"/>
      <c r="AD337" s="17"/>
      <c r="AE337" s="17"/>
      <c r="AF337" s="17"/>
      <c r="AG337" s="17"/>
      <c r="AH337" s="17"/>
      <c r="AI337" s="17"/>
      <c r="AJ337" s="17"/>
      <c r="AK337" s="17"/>
      <c r="AL337" s="17"/>
      <c r="AM337" s="17"/>
      <c r="AN337" s="17"/>
      <c r="AO337" s="17"/>
      <c r="AP337" s="17"/>
      <c r="AQ337" s="17"/>
      <c r="AR337" s="17"/>
      <c r="AS337" s="17"/>
      <c r="AT337" s="17"/>
      <c r="AU337" s="17"/>
      <c r="AV337" s="17"/>
      <c r="AW337" s="17"/>
      <c r="AX337" s="17"/>
      <c r="AY337" s="17"/>
      <c r="AZ337" s="17"/>
      <c r="BA337" s="17"/>
      <c r="BB337" s="17"/>
      <c r="BC337" s="17"/>
      <c r="BD337" s="17"/>
      <c r="BE337" s="17"/>
      <c r="BF337" s="17"/>
      <c r="BG337" s="17"/>
      <c r="BH337" s="17"/>
      <c r="BI337" s="17"/>
      <c r="BJ337" s="17"/>
      <c r="BK337" s="17"/>
      <c r="BL337" s="17"/>
      <c r="BM337" s="17"/>
      <c r="BN337" s="17"/>
      <c r="BO337" s="17"/>
      <c r="BP337" s="17"/>
      <c r="BQ337" s="17"/>
      <c r="BR337" s="17"/>
      <c r="BS337" s="17"/>
      <c r="BT337" s="17"/>
      <c r="BU337" s="17"/>
      <c r="BV337" s="17"/>
      <c r="BW337" s="17"/>
      <c r="BX337" s="17"/>
      <c r="BY337" s="17"/>
      <c r="BZ337" s="17"/>
      <c r="CA337" s="17"/>
      <c r="CB337" s="17"/>
      <c r="CC337" s="17"/>
      <c r="CD337" s="17"/>
      <c r="CE337" s="17"/>
      <c r="CF337" s="17"/>
      <c r="CG337" s="17"/>
      <c r="CH337" s="17"/>
      <c r="CI337" s="17"/>
      <c r="CJ337" s="17"/>
      <c r="CK337" s="17"/>
    </row>
    <row r="338" spans="1:153" s="1" customFormat="1" ht="51.75" customHeight="1" x14ac:dyDescent="0.25">
      <c r="A338" s="101">
        <v>331</v>
      </c>
      <c r="B338" s="70">
        <f t="shared" si="70"/>
        <v>111</v>
      </c>
      <c r="C338" s="135"/>
      <c r="D338" s="59" t="s">
        <v>505</v>
      </c>
      <c r="E338" s="6" t="s">
        <v>508</v>
      </c>
      <c r="F338" s="59">
        <v>106381640</v>
      </c>
      <c r="G338" s="59">
        <v>31914492</v>
      </c>
      <c r="H338" s="114">
        <f t="shared" si="78"/>
        <v>30</v>
      </c>
      <c r="I338" s="59">
        <f t="shared" si="79"/>
        <v>74467148</v>
      </c>
      <c r="J338" s="115">
        <f t="shared" si="80"/>
        <v>70</v>
      </c>
      <c r="K338" s="59"/>
      <c r="L338" s="78"/>
      <c r="M338" s="17"/>
      <c r="N338" s="17"/>
      <c r="O338" s="17"/>
      <c r="P338" s="17"/>
      <c r="Q338" s="17"/>
      <c r="R338" s="17"/>
      <c r="S338" s="17"/>
      <c r="T338" s="17"/>
      <c r="U338" s="17"/>
      <c r="V338" s="17"/>
      <c r="W338" s="17"/>
      <c r="X338" s="17"/>
      <c r="Y338" s="17"/>
      <c r="Z338" s="17"/>
      <c r="AA338" s="17"/>
      <c r="AB338" s="17"/>
      <c r="AC338" s="17"/>
      <c r="AD338" s="17"/>
      <c r="AE338" s="17"/>
      <c r="AF338" s="17"/>
      <c r="AG338" s="17"/>
      <c r="AH338" s="17"/>
      <c r="AI338" s="17"/>
      <c r="AJ338" s="17"/>
      <c r="AK338" s="17"/>
      <c r="AL338" s="17"/>
      <c r="AM338" s="17"/>
      <c r="AN338" s="17"/>
      <c r="AO338" s="17"/>
      <c r="AP338" s="17"/>
      <c r="AQ338" s="17"/>
      <c r="AR338" s="17"/>
      <c r="AS338" s="17"/>
      <c r="AT338" s="17"/>
      <c r="AU338" s="17"/>
      <c r="AV338" s="17"/>
      <c r="AW338" s="17"/>
      <c r="AX338" s="17"/>
      <c r="AY338" s="17"/>
      <c r="AZ338" s="17"/>
      <c r="BA338" s="17"/>
      <c r="BB338" s="17"/>
      <c r="BC338" s="17"/>
      <c r="BD338" s="17"/>
      <c r="BE338" s="17"/>
      <c r="BF338" s="17"/>
      <c r="BG338" s="17"/>
      <c r="BH338" s="17"/>
      <c r="BI338" s="17"/>
      <c r="BJ338" s="17"/>
      <c r="BK338" s="17"/>
      <c r="BL338" s="17"/>
      <c r="BM338" s="17"/>
      <c r="BN338" s="17"/>
      <c r="BO338" s="17"/>
      <c r="BP338" s="17"/>
      <c r="BQ338" s="17"/>
      <c r="BR338" s="17"/>
      <c r="BS338" s="17"/>
      <c r="BT338" s="17"/>
      <c r="BU338" s="17"/>
      <c r="BV338" s="17"/>
      <c r="BW338" s="17"/>
      <c r="BX338" s="17"/>
      <c r="BY338" s="17"/>
      <c r="BZ338" s="17"/>
      <c r="CA338" s="17"/>
      <c r="CB338" s="17"/>
      <c r="CC338" s="17"/>
      <c r="CD338" s="17"/>
      <c r="CE338" s="17"/>
      <c r="CF338" s="17"/>
      <c r="CG338" s="17"/>
      <c r="CH338" s="17"/>
      <c r="CI338" s="17"/>
      <c r="CJ338" s="17"/>
      <c r="CK338" s="17"/>
      <c r="CL338" s="17"/>
      <c r="CM338" s="17"/>
      <c r="CN338" s="17"/>
      <c r="CO338" s="17"/>
      <c r="CP338" s="17"/>
      <c r="CQ338" s="17"/>
      <c r="CR338" s="17"/>
      <c r="CS338" s="17"/>
      <c r="CT338" s="17"/>
      <c r="CU338" s="17"/>
      <c r="CV338" s="17"/>
      <c r="CW338" s="17"/>
      <c r="CX338" s="17"/>
      <c r="CY338" s="17"/>
      <c r="CZ338" s="17"/>
      <c r="DA338" s="17"/>
      <c r="DB338" s="17"/>
      <c r="DC338" s="17"/>
      <c r="DD338" s="17"/>
      <c r="DE338" s="17"/>
      <c r="DF338" s="17"/>
      <c r="DG338" s="17"/>
      <c r="DH338" s="17"/>
      <c r="DI338" s="17"/>
      <c r="DJ338" s="17"/>
      <c r="DK338" s="17"/>
      <c r="DL338" s="17"/>
      <c r="DM338" s="17"/>
      <c r="DN338" s="17"/>
      <c r="DO338" s="17"/>
      <c r="DP338" s="17"/>
      <c r="DQ338" s="17"/>
      <c r="DR338" s="17"/>
      <c r="DS338" s="17"/>
      <c r="DT338" s="17"/>
      <c r="DU338" s="17"/>
      <c r="DV338" s="17"/>
      <c r="DW338" s="17"/>
      <c r="DX338" s="17"/>
      <c r="DY338" s="17"/>
      <c r="DZ338" s="17"/>
      <c r="EA338" s="17"/>
      <c r="EB338" s="17"/>
      <c r="EC338" s="17"/>
      <c r="ED338" s="17"/>
      <c r="EE338" s="17"/>
      <c r="EF338" s="17"/>
      <c r="EG338" s="17"/>
      <c r="EH338" s="17"/>
    </row>
    <row r="339" spans="1:153" s="1" customFormat="1" ht="51.75" customHeight="1" x14ac:dyDescent="0.25">
      <c r="A339" s="101">
        <v>332</v>
      </c>
      <c r="B339" s="70">
        <v>112</v>
      </c>
      <c r="C339" s="135"/>
      <c r="D339" s="59" t="s">
        <v>432</v>
      </c>
      <c r="E339" s="6" t="s">
        <v>509</v>
      </c>
      <c r="F339" s="62">
        <v>69385910</v>
      </c>
      <c r="G339" s="62">
        <v>27754364</v>
      </c>
      <c r="H339" s="115">
        <f t="shared" si="78"/>
        <v>40</v>
      </c>
      <c r="I339" s="62">
        <f t="shared" si="79"/>
        <v>41631546</v>
      </c>
      <c r="J339" s="115">
        <f t="shared" ref="J339" si="81">100-H339-L339</f>
        <v>60</v>
      </c>
      <c r="K339" s="62"/>
      <c r="L339" s="79"/>
      <c r="M339" s="17"/>
      <c r="N339" s="17"/>
      <c r="O339" s="17"/>
      <c r="P339" s="17"/>
      <c r="Q339" s="17"/>
      <c r="R339" s="17"/>
      <c r="S339" s="17"/>
      <c r="T339" s="17"/>
      <c r="U339" s="17"/>
      <c r="V339" s="17"/>
      <c r="W339" s="17"/>
      <c r="X339" s="17"/>
      <c r="Y339" s="17"/>
      <c r="Z339" s="17"/>
      <c r="AA339" s="17"/>
      <c r="AB339" s="17"/>
      <c r="AC339" s="17"/>
      <c r="AD339" s="17"/>
      <c r="AE339" s="17"/>
      <c r="AF339" s="17"/>
      <c r="AG339" s="17"/>
      <c r="AH339" s="17"/>
      <c r="AI339" s="17"/>
      <c r="AJ339" s="17"/>
      <c r="AK339" s="17"/>
      <c r="AL339" s="17"/>
      <c r="AM339" s="17"/>
      <c r="AN339" s="17"/>
      <c r="AO339" s="17"/>
      <c r="AP339" s="17"/>
      <c r="AQ339" s="17"/>
      <c r="AR339" s="17"/>
      <c r="AS339" s="17"/>
      <c r="AT339" s="17"/>
      <c r="AU339" s="17"/>
      <c r="AV339" s="17"/>
      <c r="AW339" s="17"/>
      <c r="AX339" s="17"/>
      <c r="AY339" s="17"/>
      <c r="AZ339" s="17"/>
      <c r="BA339" s="17"/>
      <c r="BB339" s="17"/>
      <c r="BC339" s="17"/>
      <c r="BD339" s="17"/>
      <c r="BE339" s="17"/>
      <c r="BF339" s="17"/>
      <c r="BG339" s="17"/>
      <c r="BH339" s="17"/>
      <c r="BI339" s="17"/>
      <c r="BJ339" s="17"/>
      <c r="BK339" s="17"/>
      <c r="BL339" s="17"/>
      <c r="BM339" s="17"/>
      <c r="BN339" s="17"/>
      <c r="BO339" s="17"/>
      <c r="BP339" s="17"/>
      <c r="BQ339" s="17"/>
      <c r="BR339" s="17"/>
      <c r="BS339" s="17"/>
      <c r="BT339" s="17"/>
      <c r="BU339" s="17"/>
      <c r="BV339" s="17"/>
      <c r="BW339" s="17"/>
      <c r="BX339" s="17"/>
      <c r="BY339" s="17"/>
      <c r="BZ339" s="17"/>
      <c r="CA339" s="17"/>
      <c r="CB339" s="17"/>
      <c r="CC339" s="17"/>
      <c r="CD339" s="17"/>
      <c r="CE339" s="17"/>
      <c r="CF339" s="17"/>
      <c r="CG339" s="17"/>
      <c r="CH339" s="17"/>
      <c r="CI339" s="17"/>
      <c r="CJ339" s="17"/>
      <c r="CK339" s="17"/>
      <c r="CL339" s="17"/>
      <c r="CM339" s="17"/>
      <c r="CN339" s="17"/>
      <c r="CO339" s="17"/>
      <c r="CP339" s="17"/>
      <c r="CQ339" s="17"/>
      <c r="CR339" s="17"/>
      <c r="CS339" s="17"/>
      <c r="CT339" s="17"/>
      <c r="CU339" s="17"/>
      <c r="CV339" s="17"/>
      <c r="CW339" s="17"/>
      <c r="CX339" s="17"/>
      <c r="CY339" s="17"/>
      <c r="CZ339" s="17"/>
      <c r="DA339" s="17"/>
      <c r="DB339" s="17"/>
      <c r="DC339" s="17"/>
      <c r="DD339" s="17"/>
      <c r="DE339" s="17"/>
      <c r="DF339" s="17"/>
      <c r="DG339" s="17"/>
      <c r="DH339" s="17"/>
      <c r="DI339" s="17"/>
      <c r="DJ339" s="17"/>
      <c r="DK339" s="17"/>
      <c r="DL339" s="17"/>
      <c r="DM339" s="17"/>
      <c r="DN339" s="17"/>
      <c r="DO339" s="17"/>
      <c r="DP339" s="17"/>
      <c r="DQ339" s="17"/>
      <c r="DR339" s="17"/>
      <c r="DS339" s="17"/>
      <c r="DT339" s="17"/>
      <c r="DU339" s="17"/>
      <c r="DV339" s="17"/>
      <c r="DW339" s="17"/>
      <c r="DX339" s="17"/>
      <c r="DY339" s="17"/>
      <c r="DZ339" s="17"/>
      <c r="EA339" s="17"/>
      <c r="EB339" s="17"/>
      <c r="EC339" s="17"/>
      <c r="ED339" s="17"/>
      <c r="EE339" s="17"/>
      <c r="EF339" s="17"/>
      <c r="EG339" s="17"/>
      <c r="EH339" s="17"/>
      <c r="EI339" s="17"/>
      <c r="EJ339" s="17"/>
      <c r="EK339" s="17"/>
      <c r="EL339" s="17"/>
      <c r="EM339" s="17"/>
      <c r="EN339" s="17"/>
      <c r="EO339" s="17"/>
      <c r="EP339" s="17"/>
      <c r="EQ339" s="17"/>
      <c r="ER339" s="17"/>
      <c r="ES339" s="17"/>
      <c r="ET339" s="17"/>
      <c r="EU339" s="17"/>
      <c r="EV339" s="17"/>
      <c r="EW339" s="17"/>
    </row>
    <row r="340" spans="1:153" s="1" customFormat="1" ht="51.75" customHeight="1" x14ac:dyDescent="0.25">
      <c r="A340" s="101">
        <v>333</v>
      </c>
      <c r="B340" s="70">
        <f t="shared" ref="B340:B342" si="82">1+B339</f>
        <v>113</v>
      </c>
      <c r="C340" s="135"/>
      <c r="D340" s="59" t="s">
        <v>432</v>
      </c>
      <c r="E340" s="6" t="s">
        <v>510</v>
      </c>
      <c r="F340" s="62">
        <v>140355070</v>
      </c>
      <c r="G340" s="62">
        <v>15000000</v>
      </c>
      <c r="H340" s="119">
        <f t="shared" si="78"/>
        <v>10.687180733834554</v>
      </c>
      <c r="I340" s="62">
        <f t="shared" si="79"/>
        <v>96355070</v>
      </c>
      <c r="J340" s="119">
        <f>100-H340-L340</f>
        <v>68.650936514085316</v>
      </c>
      <c r="K340" s="62">
        <v>29000000</v>
      </c>
      <c r="L340" s="60">
        <f>K340/F340*100</f>
        <v>20.661882752080135</v>
      </c>
      <c r="M340" s="17"/>
      <c r="N340" s="17"/>
      <c r="O340" s="17"/>
      <c r="P340" s="17"/>
      <c r="Q340" s="17"/>
      <c r="R340" s="17"/>
      <c r="S340" s="17"/>
      <c r="T340" s="17"/>
      <c r="U340" s="17"/>
      <c r="V340" s="17"/>
      <c r="W340" s="17"/>
      <c r="X340" s="17"/>
      <c r="Y340" s="17"/>
      <c r="Z340" s="17"/>
      <c r="AA340" s="17"/>
      <c r="AB340" s="17"/>
      <c r="AC340" s="17"/>
      <c r="AD340" s="17"/>
      <c r="AE340" s="17"/>
      <c r="AF340" s="17"/>
      <c r="AG340" s="17"/>
      <c r="AH340" s="17"/>
      <c r="AI340" s="17"/>
      <c r="AJ340" s="17"/>
      <c r="AK340" s="17"/>
      <c r="AL340" s="17"/>
      <c r="AM340" s="17"/>
      <c r="AN340" s="17"/>
      <c r="AO340" s="17"/>
      <c r="AP340" s="17"/>
      <c r="AQ340" s="17"/>
      <c r="AR340" s="17"/>
      <c r="AS340" s="17"/>
      <c r="AT340" s="17"/>
      <c r="AU340" s="17"/>
      <c r="AV340" s="17"/>
      <c r="AW340" s="17"/>
      <c r="AX340" s="17"/>
      <c r="AY340" s="17"/>
      <c r="AZ340" s="17"/>
      <c r="BA340" s="17"/>
      <c r="BB340" s="17"/>
      <c r="BC340" s="17"/>
      <c r="BD340" s="17"/>
      <c r="BE340" s="17"/>
      <c r="BF340" s="17"/>
      <c r="BG340" s="17"/>
      <c r="BH340" s="17"/>
      <c r="BI340" s="17"/>
      <c r="BJ340" s="17"/>
      <c r="BK340" s="17"/>
      <c r="BL340" s="17"/>
      <c r="BM340" s="17"/>
      <c r="BN340" s="17"/>
      <c r="BO340" s="17"/>
      <c r="BP340" s="17"/>
      <c r="BQ340" s="17"/>
      <c r="BR340" s="17"/>
      <c r="BS340" s="17"/>
      <c r="BT340" s="17"/>
      <c r="BU340" s="17"/>
      <c r="BV340" s="17"/>
      <c r="BW340" s="17"/>
      <c r="BX340" s="17"/>
      <c r="BY340" s="17"/>
      <c r="BZ340" s="17"/>
      <c r="CA340" s="17"/>
      <c r="CB340" s="17"/>
      <c r="CC340" s="17"/>
      <c r="CD340" s="17"/>
      <c r="CE340" s="17"/>
      <c r="CF340" s="17"/>
      <c r="CG340" s="17"/>
      <c r="CH340" s="17"/>
      <c r="CI340" s="17"/>
      <c r="CJ340" s="17"/>
      <c r="CK340" s="17"/>
      <c r="CL340" s="17"/>
      <c r="CM340" s="17"/>
      <c r="CN340" s="17"/>
      <c r="CO340" s="17"/>
      <c r="CP340" s="17"/>
      <c r="CQ340" s="17"/>
      <c r="CR340" s="17"/>
      <c r="CS340" s="17"/>
      <c r="CT340" s="17"/>
      <c r="CU340" s="17"/>
      <c r="CV340" s="17"/>
      <c r="CW340" s="17"/>
      <c r="CX340" s="17"/>
      <c r="CY340" s="17"/>
      <c r="CZ340" s="17"/>
      <c r="DA340" s="17"/>
      <c r="DB340" s="17"/>
      <c r="DC340" s="17"/>
      <c r="DD340" s="17"/>
      <c r="DE340" s="17"/>
      <c r="DF340" s="17"/>
      <c r="DG340" s="17"/>
      <c r="DH340" s="17"/>
      <c r="DI340" s="17"/>
      <c r="DJ340" s="17"/>
      <c r="DK340" s="17"/>
      <c r="DL340" s="17"/>
      <c r="DM340" s="17"/>
      <c r="DN340" s="17"/>
      <c r="DO340" s="17"/>
      <c r="DP340" s="17"/>
      <c r="DQ340" s="17"/>
      <c r="DR340" s="17"/>
      <c r="DS340" s="17"/>
      <c r="DT340" s="17"/>
      <c r="DU340" s="17"/>
      <c r="DV340" s="17"/>
      <c r="DW340" s="17"/>
      <c r="DX340" s="17"/>
      <c r="DY340" s="17"/>
      <c r="DZ340" s="17"/>
      <c r="EA340" s="17"/>
      <c r="EB340" s="17"/>
      <c r="EC340" s="17"/>
      <c r="ED340" s="17"/>
      <c r="EE340" s="17"/>
      <c r="EF340" s="17"/>
      <c r="EG340" s="17"/>
      <c r="EH340" s="17"/>
      <c r="EI340" s="17"/>
      <c r="EJ340" s="17"/>
      <c r="EK340" s="17"/>
      <c r="EL340" s="17"/>
      <c r="EM340" s="17"/>
      <c r="EN340" s="17"/>
      <c r="EO340" s="17"/>
      <c r="EP340" s="17"/>
      <c r="EQ340" s="17"/>
      <c r="ER340" s="17"/>
      <c r="ES340" s="17"/>
      <c r="ET340" s="17"/>
      <c r="EU340" s="17"/>
      <c r="EV340" s="17"/>
      <c r="EW340" s="17"/>
    </row>
    <row r="341" spans="1:153" s="1" customFormat="1" ht="51.75" customHeight="1" x14ac:dyDescent="0.25">
      <c r="A341" s="101">
        <v>334</v>
      </c>
      <c r="B341" s="70">
        <f t="shared" si="82"/>
        <v>114</v>
      </c>
      <c r="C341" s="135"/>
      <c r="D341" s="59" t="s">
        <v>445</v>
      </c>
      <c r="E341" s="6" t="s">
        <v>511</v>
      </c>
      <c r="F341" s="62">
        <v>21911600</v>
      </c>
      <c r="G341" s="62">
        <f>F341*H341/100</f>
        <v>7669060</v>
      </c>
      <c r="H341" s="115">
        <v>35</v>
      </c>
      <c r="I341" s="62">
        <f t="shared" si="79"/>
        <v>14242540</v>
      </c>
      <c r="J341" s="115">
        <f t="shared" ref="J341:J342" si="83">100-H341-L341</f>
        <v>65</v>
      </c>
      <c r="K341" s="59"/>
      <c r="L341" s="78"/>
      <c r="M341" s="17"/>
      <c r="N341" s="17"/>
      <c r="O341" s="17"/>
      <c r="P341" s="17"/>
      <c r="Q341" s="17"/>
      <c r="R341" s="17"/>
      <c r="S341" s="17"/>
      <c r="T341" s="17"/>
      <c r="U341" s="17"/>
      <c r="V341" s="17"/>
      <c r="W341" s="17"/>
      <c r="X341" s="17"/>
      <c r="Y341" s="17"/>
      <c r="Z341" s="17"/>
      <c r="AA341" s="17"/>
      <c r="AB341" s="17"/>
      <c r="AC341" s="17"/>
      <c r="AD341" s="17"/>
      <c r="AE341" s="17"/>
      <c r="AF341" s="17"/>
      <c r="AG341" s="17"/>
      <c r="AH341" s="17"/>
      <c r="AI341" s="17"/>
      <c r="AJ341" s="17"/>
      <c r="AK341" s="17"/>
      <c r="AL341" s="17"/>
      <c r="AM341" s="17"/>
      <c r="AN341" s="17"/>
      <c r="AO341" s="17"/>
      <c r="AP341" s="17"/>
      <c r="AQ341" s="17"/>
      <c r="AR341" s="17"/>
      <c r="AS341" s="17"/>
      <c r="AT341" s="17"/>
      <c r="AU341" s="17"/>
      <c r="AV341" s="17"/>
      <c r="AW341" s="17"/>
      <c r="AX341" s="17"/>
      <c r="AY341" s="17"/>
      <c r="AZ341" s="17"/>
      <c r="BA341" s="17"/>
      <c r="BB341" s="17"/>
      <c r="BC341" s="17"/>
      <c r="BD341" s="17"/>
      <c r="BE341" s="17"/>
      <c r="BF341" s="17"/>
      <c r="BG341" s="17"/>
      <c r="BH341" s="17"/>
      <c r="BI341" s="17"/>
      <c r="BJ341" s="17"/>
      <c r="BK341" s="17"/>
      <c r="BL341" s="17"/>
      <c r="BM341" s="17"/>
      <c r="BN341" s="17"/>
      <c r="BO341" s="17"/>
      <c r="BP341" s="17"/>
      <c r="BQ341" s="17"/>
      <c r="BR341" s="17"/>
      <c r="BS341" s="17"/>
      <c r="BT341" s="17"/>
      <c r="BU341" s="17"/>
      <c r="BV341" s="17"/>
      <c r="BW341" s="17"/>
      <c r="BX341" s="17"/>
      <c r="BY341" s="17"/>
      <c r="BZ341" s="17"/>
      <c r="CA341" s="17"/>
      <c r="CB341" s="17"/>
      <c r="CC341" s="17"/>
      <c r="CD341" s="17"/>
      <c r="CE341" s="17"/>
      <c r="CF341" s="17"/>
      <c r="CG341" s="17"/>
      <c r="CH341" s="17"/>
      <c r="CI341" s="17"/>
      <c r="CJ341" s="17"/>
      <c r="CK341" s="17"/>
      <c r="CL341" s="17"/>
      <c r="CM341" s="17"/>
      <c r="CN341" s="17"/>
      <c r="CO341" s="17"/>
      <c r="CP341" s="17"/>
      <c r="CQ341" s="17"/>
      <c r="CR341" s="17"/>
      <c r="CS341" s="17"/>
      <c r="CT341" s="17"/>
      <c r="CU341" s="17"/>
      <c r="CV341" s="17"/>
      <c r="CW341" s="17"/>
      <c r="CX341" s="17"/>
      <c r="CY341" s="17"/>
      <c r="CZ341" s="17"/>
      <c r="DA341" s="17"/>
      <c r="DB341" s="17"/>
      <c r="DC341" s="17"/>
      <c r="DD341" s="17"/>
      <c r="DE341" s="17"/>
      <c r="DF341" s="17"/>
      <c r="DG341" s="17"/>
      <c r="DH341" s="17"/>
      <c r="DI341" s="17"/>
      <c r="DJ341" s="17"/>
      <c r="DK341" s="17"/>
      <c r="DL341" s="17"/>
      <c r="DM341" s="17"/>
      <c r="DN341" s="17"/>
      <c r="DO341" s="17"/>
      <c r="DP341" s="17"/>
      <c r="DQ341" s="17"/>
      <c r="DR341" s="17"/>
      <c r="DS341" s="17"/>
      <c r="DT341" s="17"/>
      <c r="DU341" s="17"/>
      <c r="DV341" s="17"/>
      <c r="DW341" s="17"/>
      <c r="DX341" s="17"/>
      <c r="DY341" s="17"/>
      <c r="DZ341" s="17"/>
      <c r="EA341" s="17"/>
      <c r="EB341" s="17"/>
      <c r="EC341" s="17"/>
      <c r="ED341" s="17"/>
      <c r="EE341" s="17"/>
      <c r="EF341" s="17"/>
      <c r="EG341" s="17"/>
      <c r="EH341" s="17"/>
      <c r="EI341" s="17"/>
      <c r="EJ341" s="17"/>
      <c r="EK341" s="17"/>
      <c r="EL341" s="17"/>
      <c r="EM341" s="17"/>
      <c r="EN341" s="17"/>
      <c r="EO341" s="17"/>
      <c r="EP341" s="17"/>
      <c r="EQ341" s="17"/>
      <c r="ER341" s="17"/>
      <c r="ES341" s="17"/>
      <c r="ET341" s="17"/>
      <c r="EU341" s="17"/>
      <c r="EV341" s="17"/>
      <c r="EW341" s="17"/>
    </row>
    <row r="342" spans="1:153" s="1" customFormat="1" ht="51.75" customHeight="1" x14ac:dyDescent="0.25">
      <c r="A342" s="101">
        <v>335</v>
      </c>
      <c r="B342" s="70">
        <f t="shared" si="82"/>
        <v>115</v>
      </c>
      <c r="C342" s="135"/>
      <c r="D342" s="59" t="s">
        <v>5</v>
      </c>
      <c r="E342" s="6" t="s">
        <v>512</v>
      </c>
      <c r="F342" s="62">
        <v>12900180</v>
      </c>
      <c r="G342" s="62">
        <f>F342*H342/100</f>
        <v>5160072</v>
      </c>
      <c r="H342" s="115">
        <v>40</v>
      </c>
      <c r="I342" s="62">
        <f t="shared" si="79"/>
        <v>7740108</v>
      </c>
      <c r="J342" s="115">
        <f t="shared" si="83"/>
        <v>60</v>
      </c>
      <c r="K342" s="62"/>
      <c r="L342" s="79"/>
      <c r="M342" s="17"/>
      <c r="N342" s="17"/>
      <c r="O342" s="17"/>
      <c r="P342" s="17"/>
      <c r="Q342" s="17"/>
      <c r="R342" s="17"/>
      <c r="S342" s="17"/>
      <c r="T342" s="17"/>
      <c r="U342" s="17"/>
      <c r="V342" s="17"/>
      <c r="W342" s="17"/>
      <c r="X342" s="17"/>
      <c r="Y342" s="17"/>
      <c r="Z342" s="17"/>
      <c r="AA342" s="17"/>
      <c r="AB342" s="17"/>
      <c r="AC342" s="17"/>
      <c r="AD342" s="17"/>
      <c r="AE342" s="17"/>
      <c r="AF342" s="17"/>
      <c r="AG342" s="17"/>
      <c r="AH342" s="17"/>
      <c r="AI342" s="17"/>
      <c r="AJ342" s="17"/>
      <c r="AK342" s="17"/>
      <c r="AL342" s="17"/>
      <c r="AM342" s="17"/>
      <c r="AN342" s="17"/>
      <c r="AO342" s="17"/>
      <c r="AP342" s="17"/>
      <c r="AQ342" s="17"/>
      <c r="AR342" s="17"/>
      <c r="AS342" s="17"/>
      <c r="AT342" s="17"/>
      <c r="AU342" s="17"/>
      <c r="AV342" s="17"/>
      <c r="AW342" s="17"/>
      <c r="AX342" s="17"/>
      <c r="AY342" s="17"/>
      <c r="AZ342" s="17"/>
      <c r="BA342" s="17"/>
      <c r="BB342" s="17"/>
      <c r="BC342" s="17"/>
      <c r="BD342" s="17"/>
      <c r="BE342" s="17"/>
      <c r="BF342" s="17"/>
      <c r="BG342" s="17"/>
      <c r="BH342" s="17"/>
      <c r="BI342" s="17"/>
      <c r="BJ342" s="17"/>
      <c r="BK342" s="17"/>
      <c r="BL342" s="17"/>
      <c r="BM342" s="17"/>
      <c r="BN342" s="17"/>
      <c r="BO342" s="17"/>
      <c r="BP342" s="17"/>
      <c r="BQ342" s="17"/>
      <c r="BR342" s="17"/>
      <c r="BS342" s="17"/>
      <c r="BT342" s="17"/>
      <c r="BU342" s="17"/>
      <c r="BV342" s="17"/>
      <c r="BW342" s="17"/>
      <c r="BX342" s="17"/>
      <c r="BY342" s="17"/>
      <c r="BZ342" s="17"/>
      <c r="CA342" s="17"/>
      <c r="CB342" s="17"/>
      <c r="CC342" s="17"/>
      <c r="CD342" s="17"/>
      <c r="CE342" s="17"/>
      <c r="CF342" s="17"/>
      <c r="CG342" s="17"/>
      <c r="CH342" s="17"/>
      <c r="CI342" s="17"/>
      <c r="CJ342" s="17"/>
      <c r="CK342" s="17"/>
      <c r="CL342" s="17"/>
      <c r="CM342" s="17"/>
      <c r="CN342" s="17"/>
      <c r="CO342" s="17"/>
      <c r="CP342" s="17"/>
      <c r="CQ342" s="17"/>
      <c r="CR342" s="17"/>
      <c r="CS342" s="17"/>
      <c r="CT342" s="17"/>
      <c r="CU342" s="17"/>
      <c r="CV342" s="17"/>
      <c r="CW342" s="17"/>
      <c r="CX342" s="17"/>
      <c r="CY342" s="17"/>
      <c r="CZ342" s="17"/>
      <c r="DA342" s="17"/>
      <c r="DB342" s="17"/>
      <c r="DC342" s="17"/>
      <c r="DD342" s="17"/>
      <c r="DE342" s="17"/>
      <c r="DF342" s="17"/>
      <c r="DG342" s="17"/>
      <c r="DH342" s="17"/>
      <c r="DI342" s="17"/>
      <c r="DJ342" s="17"/>
      <c r="DK342" s="17"/>
      <c r="DL342" s="17"/>
      <c r="DM342" s="17"/>
      <c r="DN342" s="17"/>
      <c r="DO342" s="17"/>
      <c r="DP342" s="17"/>
      <c r="DQ342" s="17"/>
      <c r="DR342" s="17"/>
      <c r="DS342" s="17"/>
      <c r="DT342" s="17"/>
      <c r="DU342" s="17"/>
      <c r="DV342" s="17"/>
      <c r="DW342" s="17"/>
      <c r="DX342" s="17"/>
      <c r="DY342" s="17"/>
      <c r="DZ342" s="17"/>
      <c r="EA342" s="17"/>
      <c r="EB342" s="17"/>
      <c r="EC342" s="17"/>
      <c r="ED342" s="17"/>
      <c r="EE342" s="17"/>
      <c r="EF342" s="17"/>
      <c r="EG342" s="17"/>
      <c r="EH342" s="17"/>
      <c r="EI342" s="17"/>
      <c r="EJ342" s="17"/>
      <c r="EK342" s="17"/>
      <c r="EL342" s="17"/>
      <c r="EM342" s="17"/>
      <c r="EN342" s="17"/>
      <c r="EO342" s="17"/>
      <c r="EP342" s="17"/>
      <c r="EQ342" s="17"/>
      <c r="ER342" s="17"/>
      <c r="ES342" s="17"/>
      <c r="ET342" s="17"/>
      <c r="EU342" s="17"/>
      <c r="EV342" s="17"/>
      <c r="EW342" s="17"/>
    </row>
    <row r="343" spans="1:153" s="19" customFormat="1" ht="18" customHeight="1" x14ac:dyDescent="0.2">
      <c r="A343" s="136" t="s">
        <v>513</v>
      </c>
      <c r="B343" s="137"/>
      <c r="C343" s="137"/>
      <c r="D343" s="137"/>
      <c r="E343" s="137"/>
      <c r="F343" s="84">
        <f t="shared" ref="F343:G343" si="84">SUM(F228:F342)</f>
        <v>7306897567</v>
      </c>
      <c r="G343" s="84">
        <f t="shared" si="84"/>
        <v>3114437013</v>
      </c>
      <c r="H343" s="116">
        <f>SUM(H228:H272)</f>
        <v>1908.7260704863268</v>
      </c>
      <c r="I343" s="84">
        <f>SUM(I228:I342)</f>
        <v>4085657298</v>
      </c>
      <c r="J343" s="116">
        <f>SUM(J228:J272)</f>
        <v>2498.515717609072</v>
      </c>
      <c r="K343" s="84">
        <f>SUM(K228:K342)</f>
        <v>106803256</v>
      </c>
      <c r="L343" s="83"/>
      <c r="M343" s="50"/>
      <c r="N343" s="50"/>
      <c r="O343" s="50"/>
      <c r="P343" s="50"/>
      <c r="Q343" s="50"/>
      <c r="R343" s="50"/>
      <c r="S343" s="50"/>
      <c r="T343" s="50"/>
      <c r="U343" s="50"/>
      <c r="V343" s="50"/>
      <c r="W343" s="50"/>
      <c r="X343" s="50"/>
      <c r="Y343" s="50"/>
      <c r="Z343" s="50"/>
      <c r="AA343" s="50"/>
      <c r="AB343" s="50"/>
      <c r="AC343" s="50"/>
      <c r="AD343" s="50"/>
      <c r="AE343" s="50"/>
      <c r="AF343" s="50"/>
      <c r="AG343" s="50"/>
      <c r="AH343" s="50"/>
      <c r="AI343" s="50"/>
      <c r="AJ343" s="50"/>
      <c r="AK343" s="50"/>
      <c r="AL343" s="50"/>
      <c r="AM343" s="50"/>
      <c r="AN343" s="50"/>
      <c r="AO343" s="50"/>
      <c r="AP343" s="50"/>
      <c r="AQ343" s="50"/>
      <c r="AR343" s="50"/>
      <c r="AS343" s="50"/>
      <c r="AT343" s="50"/>
      <c r="AU343" s="50"/>
      <c r="AV343" s="50"/>
      <c r="AW343" s="50"/>
      <c r="AX343" s="50"/>
      <c r="AY343" s="50"/>
      <c r="AZ343" s="50"/>
      <c r="BA343" s="50"/>
      <c r="BB343" s="50"/>
      <c r="BC343" s="50"/>
      <c r="BD343" s="50"/>
      <c r="BE343" s="50"/>
      <c r="BF343" s="50"/>
      <c r="BG343" s="50"/>
      <c r="BH343" s="50"/>
      <c r="BI343" s="50"/>
      <c r="BJ343" s="50"/>
      <c r="BK343" s="50"/>
      <c r="BL343" s="50"/>
      <c r="BM343" s="50"/>
      <c r="BN343" s="50"/>
      <c r="BO343" s="50"/>
      <c r="BP343" s="50"/>
      <c r="BQ343" s="50"/>
      <c r="BR343" s="50"/>
      <c r="BS343" s="50"/>
      <c r="BT343" s="50"/>
      <c r="BU343" s="50"/>
      <c r="BV343" s="50"/>
      <c r="BW343" s="50"/>
      <c r="BX343" s="50"/>
      <c r="BY343" s="50"/>
      <c r="BZ343" s="50"/>
      <c r="CA343" s="50"/>
      <c r="CB343" s="50"/>
      <c r="CC343" s="50"/>
      <c r="CD343" s="50"/>
      <c r="CE343" s="50"/>
      <c r="CF343" s="50"/>
      <c r="CG343" s="50"/>
      <c r="CH343" s="50"/>
      <c r="CI343" s="50"/>
      <c r="CJ343" s="50"/>
      <c r="CK343" s="50"/>
    </row>
    <row r="344" spans="1:153" s="7" customFormat="1" ht="58.5" customHeight="1" x14ac:dyDescent="0.2">
      <c r="A344" s="101">
        <v>336</v>
      </c>
      <c r="B344" s="56">
        <v>1</v>
      </c>
      <c r="C344" s="135" t="s">
        <v>514</v>
      </c>
      <c r="D344" s="6" t="s">
        <v>515</v>
      </c>
      <c r="E344" s="6" t="s">
        <v>516</v>
      </c>
      <c r="F344" s="6">
        <v>94344590</v>
      </c>
      <c r="G344" s="6">
        <f t="shared" ref="G344:G350" si="85">F344*H344/100</f>
        <v>47172295</v>
      </c>
      <c r="H344" s="110">
        <v>50</v>
      </c>
      <c r="I344" s="6">
        <f t="shared" ref="I344:I350" si="86">F344*J344/100</f>
        <v>47172295</v>
      </c>
      <c r="J344" s="110">
        <v>50</v>
      </c>
      <c r="K344" s="6">
        <v>0</v>
      </c>
      <c r="L344" s="53"/>
      <c r="M344" s="46"/>
      <c r="N344" s="46"/>
      <c r="O344" s="46"/>
      <c r="P344" s="46"/>
      <c r="Q344" s="46"/>
      <c r="R344" s="46"/>
      <c r="S344" s="46"/>
      <c r="T344" s="46"/>
      <c r="U344" s="46"/>
      <c r="V344" s="46"/>
      <c r="W344" s="46"/>
      <c r="X344" s="46"/>
      <c r="Y344" s="46"/>
      <c r="Z344" s="46"/>
      <c r="AA344" s="46"/>
      <c r="AB344" s="46"/>
      <c r="AC344" s="46"/>
      <c r="AD344" s="46"/>
      <c r="AE344" s="46"/>
      <c r="AF344" s="46"/>
      <c r="AG344" s="46"/>
      <c r="AH344" s="46"/>
      <c r="AI344" s="46"/>
      <c r="AJ344" s="46"/>
      <c r="AK344" s="46"/>
      <c r="AL344" s="46"/>
      <c r="AM344" s="46"/>
      <c r="AN344" s="46"/>
      <c r="AO344" s="46"/>
      <c r="AP344" s="46"/>
      <c r="AQ344" s="46"/>
      <c r="AR344" s="46"/>
      <c r="AS344" s="46"/>
      <c r="AT344" s="46"/>
      <c r="AU344" s="46"/>
      <c r="AV344" s="46"/>
      <c r="AW344" s="46"/>
      <c r="AX344" s="46"/>
      <c r="AY344" s="46"/>
      <c r="AZ344" s="46"/>
      <c r="BA344" s="46"/>
      <c r="BB344" s="46"/>
      <c r="BC344" s="46"/>
      <c r="BD344" s="46"/>
      <c r="BE344" s="46"/>
      <c r="BF344" s="46"/>
      <c r="BG344" s="46"/>
      <c r="BH344" s="46"/>
      <c r="BI344" s="46"/>
      <c r="BJ344" s="46"/>
      <c r="BK344" s="46"/>
      <c r="BL344" s="46"/>
      <c r="BM344" s="46"/>
      <c r="BN344" s="46"/>
      <c r="BO344" s="46"/>
      <c r="BP344" s="46"/>
      <c r="BQ344" s="46"/>
      <c r="BR344" s="46"/>
      <c r="BS344" s="46"/>
      <c r="BT344" s="46"/>
      <c r="BU344" s="46"/>
      <c r="BV344" s="46"/>
      <c r="BW344" s="46"/>
      <c r="BX344" s="46"/>
      <c r="BY344" s="46"/>
      <c r="BZ344" s="46"/>
      <c r="CA344" s="46"/>
      <c r="CB344" s="46"/>
      <c r="CC344" s="46"/>
      <c r="CD344" s="46"/>
      <c r="CE344" s="46"/>
      <c r="CF344" s="46"/>
      <c r="CG344" s="46"/>
      <c r="CH344" s="46"/>
      <c r="CI344" s="46"/>
      <c r="CJ344" s="46"/>
      <c r="CK344" s="46"/>
    </row>
    <row r="345" spans="1:153" s="7" customFormat="1" ht="58.5" customHeight="1" x14ac:dyDescent="0.2">
      <c r="A345" s="101">
        <v>337</v>
      </c>
      <c r="B345" s="56">
        <v>2</v>
      </c>
      <c r="C345" s="135"/>
      <c r="D345" s="6" t="s">
        <v>515</v>
      </c>
      <c r="E345" s="6" t="s">
        <v>517</v>
      </c>
      <c r="F345" s="6">
        <v>59630636</v>
      </c>
      <c r="G345" s="6">
        <f t="shared" si="85"/>
        <v>41741445.200000003</v>
      </c>
      <c r="H345" s="110">
        <v>70</v>
      </c>
      <c r="I345" s="6">
        <f t="shared" si="86"/>
        <v>17889190.800000001</v>
      </c>
      <c r="J345" s="110">
        <f t="shared" ref="J345:J356" si="87">100-H345-L345</f>
        <v>30</v>
      </c>
      <c r="K345" s="6">
        <v>0</v>
      </c>
      <c r="L345" s="53"/>
      <c r="M345" s="46"/>
      <c r="N345" s="46"/>
      <c r="O345" s="46"/>
      <c r="P345" s="46"/>
      <c r="Q345" s="46"/>
      <c r="R345" s="46"/>
      <c r="S345" s="46"/>
      <c r="T345" s="46"/>
      <c r="U345" s="46"/>
      <c r="V345" s="46"/>
      <c r="W345" s="46"/>
      <c r="X345" s="46"/>
      <c r="Y345" s="46"/>
      <c r="Z345" s="46"/>
      <c r="AA345" s="46"/>
      <c r="AB345" s="46"/>
      <c r="AC345" s="46"/>
      <c r="AD345" s="46"/>
      <c r="AE345" s="46"/>
      <c r="AF345" s="46"/>
      <c r="AG345" s="46"/>
      <c r="AH345" s="46"/>
      <c r="AI345" s="46"/>
      <c r="AJ345" s="46"/>
      <c r="AK345" s="46"/>
      <c r="AL345" s="46"/>
      <c r="AM345" s="46"/>
      <c r="AN345" s="46"/>
      <c r="AO345" s="46"/>
      <c r="AP345" s="46"/>
      <c r="AQ345" s="46"/>
      <c r="AR345" s="46"/>
      <c r="AS345" s="46"/>
      <c r="AT345" s="46"/>
      <c r="AU345" s="46"/>
      <c r="AV345" s="46"/>
      <c r="AW345" s="46"/>
      <c r="AX345" s="46"/>
      <c r="AY345" s="46"/>
      <c r="AZ345" s="46"/>
      <c r="BA345" s="46"/>
      <c r="BB345" s="46"/>
      <c r="BC345" s="46"/>
      <c r="BD345" s="46"/>
      <c r="BE345" s="46"/>
      <c r="BF345" s="46"/>
      <c r="BG345" s="46"/>
      <c r="BH345" s="46"/>
      <c r="BI345" s="46"/>
      <c r="BJ345" s="46"/>
      <c r="BK345" s="46"/>
      <c r="BL345" s="46"/>
      <c r="BM345" s="46"/>
      <c r="BN345" s="46"/>
      <c r="BO345" s="46"/>
      <c r="BP345" s="46"/>
      <c r="BQ345" s="46"/>
      <c r="BR345" s="46"/>
      <c r="BS345" s="46"/>
      <c r="BT345" s="46"/>
      <c r="BU345" s="46"/>
      <c r="BV345" s="46"/>
      <c r="BW345" s="46"/>
      <c r="BX345" s="46"/>
      <c r="BY345" s="46"/>
      <c r="BZ345" s="46"/>
      <c r="CA345" s="46"/>
      <c r="CB345" s="46"/>
      <c r="CC345" s="46"/>
      <c r="CD345" s="46"/>
      <c r="CE345" s="46"/>
      <c r="CF345" s="46"/>
      <c r="CG345" s="46"/>
      <c r="CH345" s="46"/>
      <c r="CI345" s="46"/>
      <c r="CJ345" s="46"/>
      <c r="CK345" s="46"/>
    </row>
    <row r="346" spans="1:153" s="7" customFormat="1" ht="58.5" customHeight="1" x14ac:dyDescent="0.2">
      <c r="A346" s="101">
        <v>338</v>
      </c>
      <c r="B346" s="56">
        <v>3</v>
      </c>
      <c r="C346" s="135"/>
      <c r="D346" s="6" t="s">
        <v>515</v>
      </c>
      <c r="E346" s="6" t="s">
        <v>518</v>
      </c>
      <c r="F346" s="6">
        <v>31501100</v>
      </c>
      <c r="G346" s="6">
        <f t="shared" si="85"/>
        <v>23625825</v>
      </c>
      <c r="H346" s="110">
        <v>75</v>
      </c>
      <c r="I346" s="6">
        <f t="shared" si="86"/>
        <v>7875275</v>
      </c>
      <c r="J346" s="110">
        <f t="shared" si="87"/>
        <v>25</v>
      </c>
      <c r="K346" s="6">
        <v>0</v>
      </c>
      <c r="L346" s="53"/>
      <c r="M346" s="46"/>
      <c r="N346" s="46"/>
      <c r="O346" s="46"/>
      <c r="P346" s="46"/>
      <c r="Q346" s="46"/>
      <c r="R346" s="46"/>
      <c r="S346" s="46"/>
      <c r="T346" s="46"/>
      <c r="U346" s="46"/>
      <c r="V346" s="46"/>
      <c r="W346" s="46"/>
      <c r="X346" s="46"/>
      <c r="Y346" s="46"/>
      <c r="Z346" s="46"/>
      <c r="AA346" s="46"/>
      <c r="AB346" s="46"/>
      <c r="AC346" s="46"/>
      <c r="AD346" s="46"/>
      <c r="AE346" s="46"/>
      <c r="AF346" s="46"/>
      <c r="AG346" s="46"/>
      <c r="AH346" s="46"/>
      <c r="AI346" s="46"/>
      <c r="AJ346" s="46"/>
      <c r="AK346" s="46"/>
      <c r="AL346" s="46"/>
      <c r="AM346" s="46"/>
      <c r="AN346" s="46"/>
      <c r="AO346" s="46"/>
      <c r="AP346" s="46"/>
      <c r="AQ346" s="46"/>
      <c r="AR346" s="46"/>
      <c r="AS346" s="46"/>
      <c r="AT346" s="46"/>
      <c r="AU346" s="46"/>
      <c r="AV346" s="46"/>
      <c r="AW346" s="46"/>
      <c r="AX346" s="46"/>
      <c r="AY346" s="46"/>
      <c r="AZ346" s="46"/>
      <c r="BA346" s="46"/>
      <c r="BB346" s="46"/>
      <c r="BC346" s="46"/>
      <c r="BD346" s="46"/>
      <c r="BE346" s="46"/>
      <c r="BF346" s="46"/>
      <c r="BG346" s="46"/>
      <c r="BH346" s="46"/>
      <c r="BI346" s="46"/>
      <c r="BJ346" s="46"/>
      <c r="BK346" s="46"/>
      <c r="BL346" s="46"/>
      <c r="BM346" s="46"/>
      <c r="BN346" s="46"/>
      <c r="BO346" s="46"/>
      <c r="BP346" s="46"/>
      <c r="BQ346" s="46"/>
      <c r="BR346" s="46"/>
      <c r="BS346" s="46"/>
      <c r="BT346" s="46"/>
      <c r="BU346" s="46"/>
      <c r="BV346" s="46"/>
      <c r="BW346" s="46"/>
      <c r="BX346" s="46"/>
      <c r="BY346" s="46"/>
      <c r="BZ346" s="46"/>
      <c r="CA346" s="46"/>
      <c r="CB346" s="46"/>
      <c r="CC346" s="46"/>
      <c r="CD346" s="46"/>
      <c r="CE346" s="46"/>
      <c r="CF346" s="46"/>
      <c r="CG346" s="46"/>
      <c r="CH346" s="46"/>
      <c r="CI346" s="46"/>
      <c r="CJ346" s="46"/>
      <c r="CK346" s="46"/>
    </row>
    <row r="347" spans="1:153" s="7" customFormat="1" ht="58.5" customHeight="1" x14ac:dyDescent="0.2">
      <c r="A347" s="101">
        <v>339</v>
      </c>
      <c r="B347" s="56">
        <v>4</v>
      </c>
      <c r="C347" s="135"/>
      <c r="D347" s="6" t="s">
        <v>519</v>
      </c>
      <c r="E347" s="6" t="s">
        <v>520</v>
      </c>
      <c r="F347" s="6">
        <v>52590190</v>
      </c>
      <c r="G347" s="6">
        <f t="shared" si="85"/>
        <v>36813133</v>
      </c>
      <c r="H347" s="110">
        <v>70</v>
      </c>
      <c r="I347" s="6">
        <f t="shared" si="86"/>
        <v>15777057</v>
      </c>
      <c r="J347" s="110">
        <f t="shared" si="87"/>
        <v>30</v>
      </c>
      <c r="K347" s="6">
        <v>0</v>
      </c>
      <c r="L347" s="53"/>
      <c r="M347" s="46"/>
      <c r="N347" s="46"/>
      <c r="O347" s="46"/>
      <c r="P347" s="46"/>
      <c r="Q347" s="46"/>
      <c r="R347" s="46"/>
      <c r="S347" s="46"/>
      <c r="T347" s="46"/>
      <c r="U347" s="46"/>
      <c r="V347" s="46"/>
      <c r="W347" s="46"/>
      <c r="X347" s="46"/>
      <c r="Y347" s="46"/>
      <c r="Z347" s="46"/>
      <c r="AA347" s="46"/>
      <c r="AB347" s="46"/>
      <c r="AC347" s="46"/>
      <c r="AD347" s="46"/>
      <c r="AE347" s="46"/>
      <c r="AF347" s="46"/>
      <c r="AG347" s="46"/>
      <c r="AH347" s="46"/>
      <c r="AI347" s="46"/>
      <c r="AJ347" s="46"/>
      <c r="AK347" s="46"/>
      <c r="AL347" s="46"/>
      <c r="AM347" s="46"/>
      <c r="AN347" s="46"/>
      <c r="AO347" s="46"/>
      <c r="AP347" s="46"/>
      <c r="AQ347" s="46"/>
      <c r="AR347" s="46"/>
      <c r="AS347" s="46"/>
      <c r="AT347" s="46"/>
      <c r="AU347" s="46"/>
      <c r="AV347" s="46"/>
      <c r="AW347" s="46"/>
      <c r="AX347" s="46"/>
      <c r="AY347" s="46"/>
      <c r="AZ347" s="46"/>
      <c r="BA347" s="46"/>
      <c r="BB347" s="46"/>
      <c r="BC347" s="46"/>
      <c r="BD347" s="46"/>
      <c r="BE347" s="46"/>
      <c r="BF347" s="46"/>
      <c r="BG347" s="46"/>
      <c r="BH347" s="46"/>
      <c r="BI347" s="46"/>
      <c r="BJ347" s="46"/>
      <c r="BK347" s="46"/>
      <c r="BL347" s="46"/>
      <c r="BM347" s="46"/>
      <c r="BN347" s="46"/>
      <c r="BO347" s="46"/>
      <c r="BP347" s="46"/>
      <c r="BQ347" s="46"/>
      <c r="BR347" s="46"/>
      <c r="BS347" s="46"/>
      <c r="BT347" s="46"/>
      <c r="BU347" s="46"/>
      <c r="BV347" s="46"/>
      <c r="BW347" s="46"/>
      <c r="BX347" s="46"/>
      <c r="BY347" s="46"/>
      <c r="BZ347" s="46"/>
      <c r="CA347" s="46"/>
      <c r="CB347" s="46"/>
      <c r="CC347" s="46"/>
      <c r="CD347" s="46"/>
      <c r="CE347" s="46"/>
      <c r="CF347" s="46"/>
      <c r="CG347" s="46"/>
      <c r="CH347" s="46"/>
      <c r="CI347" s="46"/>
      <c r="CJ347" s="46"/>
      <c r="CK347" s="46"/>
    </row>
    <row r="348" spans="1:153" s="7" customFormat="1" ht="58.5" customHeight="1" x14ac:dyDescent="0.2">
      <c r="A348" s="101">
        <v>340</v>
      </c>
      <c r="B348" s="56">
        <v>5</v>
      </c>
      <c r="C348" s="135"/>
      <c r="D348" s="6" t="s">
        <v>519</v>
      </c>
      <c r="E348" s="6" t="s">
        <v>521</v>
      </c>
      <c r="F348" s="6">
        <v>54297430</v>
      </c>
      <c r="G348" s="6">
        <f t="shared" si="85"/>
        <v>27148715</v>
      </c>
      <c r="H348" s="110">
        <v>50</v>
      </c>
      <c r="I348" s="6">
        <f t="shared" si="86"/>
        <v>27148715</v>
      </c>
      <c r="J348" s="110">
        <f t="shared" si="87"/>
        <v>50</v>
      </c>
      <c r="K348" s="6">
        <v>0</v>
      </c>
      <c r="L348" s="53"/>
      <c r="M348" s="46"/>
      <c r="N348" s="46"/>
      <c r="O348" s="46"/>
      <c r="P348" s="46"/>
      <c r="Q348" s="46"/>
      <c r="R348" s="46"/>
      <c r="S348" s="46"/>
      <c r="T348" s="46"/>
      <c r="U348" s="46"/>
      <c r="V348" s="46"/>
      <c r="W348" s="46"/>
      <c r="X348" s="46"/>
      <c r="Y348" s="46"/>
      <c r="Z348" s="46"/>
      <c r="AA348" s="46"/>
      <c r="AB348" s="46"/>
      <c r="AC348" s="46"/>
      <c r="AD348" s="46"/>
      <c r="AE348" s="46"/>
      <c r="AF348" s="46"/>
      <c r="AG348" s="46"/>
      <c r="AH348" s="46"/>
      <c r="AI348" s="46"/>
      <c r="AJ348" s="46"/>
      <c r="AK348" s="46"/>
      <c r="AL348" s="46"/>
      <c r="AM348" s="46"/>
      <c r="AN348" s="46"/>
      <c r="AO348" s="46"/>
      <c r="AP348" s="46"/>
      <c r="AQ348" s="46"/>
      <c r="AR348" s="46"/>
      <c r="AS348" s="46"/>
      <c r="AT348" s="46"/>
      <c r="AU348" s="46"/>
      <c r="AV348" s="46"/>
      <c r="AW348" s="46"/>
      <c r="AX348" s="46"/>
      <c r="AY348" s="46"/>
      <c r="AZ348" s="46"/>
      <c r="BA348" s="46"/>
      <c r="BB348" s="46"/>
      <c r="BC348" s="46"/>
      <c r="BD348" s="46"/>
      <c r="BE348" s="46"/>
      <c r="BF348" s="46"/>
      <c r="BG348" s="46"/>
      <c r="BH348" s="46"/>
      <c r="BI348" s="46"/>
      <c r="BJ348" s="46"/>
      <c r="BK348" s="46"/>
      <c r="BL348" s="46"/>
      <c r="BM348" s="46"/>
      <c r="BN348" s="46"/>
      <c r="BO348" s="46"/>
      <c r="BP348" s="46"/>
      <c r="BQ348" s="46"/>
      <c r="BR348" s="46"/>
      <c r="BS348" s="46"/>
      <c r="BT348" s="46"/>
      <c r="BU348" s="46"/>
      <c r="BV348" s="46"/>
      <c r="BW348" s="46"/>
      <c r="BX348" s="46"/>
      <c r="BY348" s="46"/>
      <c r="BZ348" s="46"/>
      <c r="CA348" s="46"/>
      <c r="CB348" s="46"/>
      <c r="CC348" s="46"/>
      <c r="CD348" s="46"/>
      <c r="CE348" s="46"/>
      <c r="CF348" s="46"/>
      <c r="CG348" s="46"/>
      <c r="CH348" s="46"/>
      <c r="CI348" s="46"/>
      <c r="CJ348" s="46"/>
      <c r="CK348" s="46"/>
    </row>
    <row r="349" spans="1:153" s="7" customFormat="1" ht="58.5" customHeight="1" x14ac:dyDescent="0.2">
      <c r="A349" s="101">
        <v>341</v>
      </c>
      <c r="B349" s="56">
        <v>6</v>
      </c>
      <c r="C349" s="135"/>
      <c r="D349" s="6" t="s">
        <v>522</v>
      </c>
      <c r="E349" s="6" t="s">
        <v>523</v>
      </c>
      <c r="F349" s="6">
        <v>30193000</v>
      </c>
      <c r="G349" s="6">
        <f t="shared" si="85"/>
        <v>22644750</v>
      </c>
      <c r="H349" s="110">
        <v>75</v>
      </c>
      <c r="I349" s="6">
        <f t="shared" si="86"/>
        <v>7548250</v>
      </c>
      <c r="J349" s="110">
        <f t="shared" si="87"/>
        <v>25</v>
      </c>
      <c r="K349" s="6">
        <v>0</v>
      </c>
      <c r="L349" s="53"/>
      <c r="M349" s="46"/>
      <c r="N349" s="46"/>
      <c r="O349" s="46"/>
      <c r="P349" s="46"/>
      <c r="Q349" s="46"/>
      <c r="R349" s="46"/>
      <c r="S349" s="46"/>
      <c r="T349" s="46"/>
      <c r="U349" s="46"/>
      <c r="V349" s="46"/>
      <c r="W349" s="46"/>
      <c r="X349" s="46"/>
      <c r="Y349" s="46"/>
      <c r="Z349" s="46"/>
      <c r="AA349" s="46"/>
      <c r="AB349" s="46"/>
      <c r="AC349" s="46"/>
      <c r="AD349" s="46"/>
      <c r="AE349" s="46"/>
      <c r="AF349" s="46"/>
      <c r="AG349" s="46"/>
      <c r="AH349" s="46"/>
      <c r="AI349" s="46"/>
      <c r="AJ349" s="46"/>
      <c r="AK349" s="46"/>
      <c r="AL349" s="46"/>
      <c r="AM349" s="46"/>
      <c r="AN349" s="46"/>
      <c r="AO349" s="46"/>
      <c r="AP349" s="46"/>
      <c r="AQ349" s="46"/>
      <c r="AR349" s="46"/>
      <c r="AS349" s="46"/>
      <c r="AT349" s="46"/>
      <c r="AU349" s="46"/>
      <c r="AV349" s="46"/>
      <c r="AW349" s="46"/>
      <c r="AX349" s="46"/>
      <c r="AY349" s="46"/>
      <c r="AZ349" s="46"/>
      <c r="BA349" s="46"/>
      <c r="BB349" s="46"/>
      <c r="BC349" s="46"/>
      <c r="BD349" s="46"/>
      <c r="BE349" s="46"/>
      <c r="BF349" s="46"/>
      <c r="BG349" s="46"/>
      <c r="BH349" s="46"/>
      <c r="BI349" s="46"/>
      <c r="BJ349" s="46"/>
      <c r="BK349" s="46"/>
      <c r="BL349" s="46"/>
      <c r="BM349" s="46"/>
      <c r="BN349" s="46"/>
      <c r="BO349" s="46"/>
      <c r="BP349" s="46"/>
      <c r="BQ349" s="46"/>
      <c r="BR349" s="46"/>
      <c r="BS349" s="46"/>
      <c r="BT349" s="46"/>
      <c r="BU349" s="46"/>
      <c r="BV349" s="46"/>
      <c r="BW349" s="46"/>
      <c r="BX349" s="46"/>
      <c r="BY349" s="46"/>
      <c r="BZ349" s="46"/>
      <c r="CA349" s="46"/>
      <c r="CB349" s="46"/>
      <c r="CC349" s="46"/>
      <c r="CD349" s="46"/>
      <c r="CE349" s="46"/>
      <c r="CF349" s="46"/>
      <c r="CG349" s="46"/>
      <c r="CH349" s="46"/>
      <c r="CI349" s="46"/>
      <c r="CJ349" s="46"/>
      <c r="CK349" s="46"/>
    </row>
    <row r="350" spans="1:153" s="7" customFormat="1" ht="58.5" customHeight="1" x14ac:dyDescent="0.2">
      <c r="A350" s="101">
        <v>342</v>
      </c>
      <c r="B350" s="56">
        <v>7</v>
      </c>
      <c r="C350" s="135"/>
      <c r="D350" s="6" t="s">
        <v>524</v>
      </c>
      <c r="E350" s="6" t="s">
        <v>525</v>
      </c>
      <c r="F350" s="6">
        <v>20019730</v>
      </c>
      <c r="G350" s="6">
        <f t="shared" si="85"/>
        <v>9008878.5</v>
      </c>
      <c r="H350" s="110">
        <v>45</v>
      </c>
      <c r="I350" s="6">
        <f t="shared" si="86"/>
        <v>11010851.5</v>
      </c>
      <c r="J350" s="110">
        <f t="shared" si="87"/>
        <v>55</v>
      </c>
      <c r="K350" s="6">
        <v>0</v>
      </c>
      <c r="L350" s="53"/>
      <c r="M350" s="46"/>
      <c r="N350" s="46"/>
      <c r="O350" s="46"/>
      <c r="P350" s="46"/>
      <c r="Q350" s="46"/>
      <c r="R350" s="46"/>
      <c r="S350" s="46"/>
      <c r="T350" s="46"/>
      <c r="U350" s="46"/>
      <c r="V350" s="46"/>
      <c r="W350" s="46"/>
      <c r="X350" s="46"/>
      <c r="Y350" s="46"/>
      <c r="Z350" s="46"/>
      <c r="AA350" s="46"/>
      <c r="AB350" s="46"/>
      <c r="AC350" s="46"/>
      <c r="AD350" s="46"/>
      <c r="AE350" s="46"/>
      <c r="AF350" s="46"/>
      <c r="AG350" s="46"/>
      <c r="AH350" s="46"/>
      <c r="AI350" s="46"/>
      <c r="AJ350" s="46"/>
      <c r="AK350" s="46"/>
      <c r="AL350" s="46"/>
      <c r="AM350" s="46"/>
      <c r="AN350" s="46"/>
      <c r="AO350" s="46"/>
      <c r="AP350" s="46"/>
      <c r="AQ350" s="46"/>
      <c r="AR350" s="46"/>
      <c r="AS350" s="46"/>
      <c r="AT350" s="46"/>
      <c r="AU350" s="46"/>
      <c r="AV350" s="46"/>
      <c r="AW350" s="46"/>
      <c r="AX350" s="46"/>
      <c r="AY350" s="46"/>
      <c r="AZ350" s="46"/>
      <c r="BA350" s="46"/>
      <c r="BB350" s="46"/>
      <c r="BC350" s="46"/>
      <c r="BD350" s="46"/>
      <c r="BE350" s="46"/>
      <c r="BF350" s="46"/>
      <c r="BG350" s="46"/>
      <c r="BH350" s="46"/>
      <c r="BI350" s="46"/>
      <c r="BJ350" s="46"/>
      <c r="BK350" s="46"/>
      <c r="BL350" s="46"/>
      <c r="BM350" s="46"/>
      <c r="BN350" s="46"/>
      <c r="BO350" s="46"/>
      <c r="BP350" s="46"/>
      <c r="BQ350" s="46"/>
      <c r="BR350" s="46"/>
      <c r="BS350" s="46"/>
      <c r="BT350" s="46"/>
      <c r="BU350" s="46"/>
      <c r="BV350" s="46"/>
      <c r="BW350" s="46"/>
      <c r="BX350" s="46"/>
      <c r="BY350" s="46"/>
      <c r="BZ350" s="46"/>
      <c r="CA350" s="46"/>
      <c r="CB350" s="46"/>
      <c r="CC350" s="46"/>
      <c r="CD350" s="46"/>
      <c r="CE350" s="46"/>
      <c r="CF350" s="46"/>
      <c r="CG350" s="46"/>
      <c r="CH350" s="46"/>
      <c r="CI350" s="46"/>
      <c r="CJ350" s="46"/>
      <c r="CK350" s="46"/>
    </row>
    <row r="351" spans="1:153" s="7" customFormat="1" ht="58.5" customHeight="1" x14ac:dyDescent="0.2">
      <c r="A351" s="101">
        <v>343</v>
      </c>
      <c r="B351" s="56">
        <v>8</v>
      </c>
      <c r="C351" s="135"/>
      <c r="D351" s="6" t="s">
        <v>524</v>
      </c>
      <c r="E351" s="6" t="s">
        <v>526</v>
      </c>
      <c r="F351" s="6">
        <v>35308720</v>
      </c>
      <c r="G351" s="6">
        <v>24716104</v>
      </c>
      <c r="H351" s="110">
        <v>70</v>
      </c>
      <c r="I351" s="6">
        <v>10592616</v>
      </c>
      <c r="J351" s="110">
        <v>30</v>
      </c>
      <c r="K351" s="6">
        <v>0</v>
      </c>
      <c r="L351" s="53"/>
      <c r="M351" s="46"/>
      <c r="N351" s="46"/>
      <c r="O351" s="46"/>
      <c r="P351" s="46"/>
      <c r="Q351" s="46"/>
      <c r="R351" s="46"/>
      <c r="S351" s="46"/>
      <c r="T351" s="46"/>
      <c r="U351" s="46"/>
      <c r="V351" s="46"/>
      <c r="W351" s="46"/>
      <c r="X351" s="46"/>
      <c r="Y351" s="46"/>
      <c r="Z351" s="46"/>
      <c r="AA351" s="46"/>
      <c r="AB351" s="46"/>
      <c r="AC351" s="46"/>
      <c r="AD351" s="46"/>
      <c r="AE351" s="46"/>
      <c r="AF351" s="46"/>
      <c r="AG351" s="46"/>
      <c r="AH351" s="46"/>
      <c r="AI351" s="46"/>
      <c r="AJ351" s="46"/>
      <c r="AK351" s="46"/>
      <c r="AL351" s="46"/>
      <c r="AM351" s="46"/>
      <c r="AN351" s="46"/>
      <c r="AO351" s="46"/>
      <c r="AP351" s="46"/>
      <c r="AQ351" s="46"/>
      <c r="AR351" s="46"/>
      <c r="AS351" s="46"/>
      <c r="AT351" s="46"/>
      <c r="AU351" s="46"/>
      <c r="AV351" s="46"/>
      <c r="AW351" s="46"/>
      <c r="AX351" s="46"/>
      <c r="AY351" s="46"/>
      <c r="AZ351" s="46"/>
      <c r="BA351" s="46"/>
      <c r="BB351" s="46"/>
      <c r="BC351" s="46"/>
      <c r="BD351" s="46"/>
      <c r="BE351" s="46"/>
      <c r="BF351" s="46"/>
      <c r="BG351" s="46"/>
      <c r="BH351" s="46"/>
      <c r="BI351" s="46"/>
      <c r="BJ351" s="46"/>
      <c r="BK351" s="46"/>
      <c r="BL351" s="46"/>
      <c r="BM351" s="46"/>
      <c r="BN351" s="46"/>
      <c r="BO351" s="46"/>
      <c r="BP351" s="46"/>
      <c r="BQ351" s="46"/>
      <c r="BR351" s="46"/>
      <c r="BS351" s="46"/>
      <c r="BT351" s="46"/>
      <c r="BU351" s="46"/>
      <c r="BV351" s="46"/>
      <c r="BW351" s="46"/>
      <c r="BX351" s="46"/>
      <c r="BY351" s="46"/>
      <c r="BZ351" s="46"/>
      <c r="CA351" s="46"/>
      <c r="CB351" s="46"/>
      <c r="CC351" s="46"/>
      <c r="CD351" s="46"/>
      <c r="CE351" s="46"/>
      <c r="CF351" s="46"/>
      <c r="CG351" s="46"/>
      <c r="CH351" s="46"/>
      <c r="CI351" s="46"/>
      <c r="CJ351" s="46"/>
      <c r="CK351" s="46"/>
    </row>
    <row r="352" spans="1:153" s="7" customFormat="1" ht="58.5" customHeight="1" x14ac:dyDescent="0.2">
      <c r="A352" s="101">
        <v>344</v>
      </c>
      <c r="B352" s="56">
        <v>9</v>
      </c>
      <c r="C352" s="135"/>
      <c r="D352" s="6" t="s">
        <v>527</v>
      </c>
      <c r="E352" s="6" t="s">
        <v>528</v>
      </c>
      <c r="F352" s="6">
        <v>99852620</v>
      </c>
      <c r="G352" s="6">
        <f>F352*H352/100</f>
        <v>49926310</v>
      </c>
      <c r="H352" s="110">
        <v>50</v>
      </c>
      <c r="I352" s="6">
        <f>F352*J352/100</f>
        <v>49926310</v>
      </c>
      <c r="J352" s="110">
        <f t="shared" si="87"/>
        <v>50</v>
      </c>
      <c r="K352" s="6">
        <v>0</v>
      </c>
      <c r="L352" s="53"/>
      <c r="M352" s="46"/>
      <c r="N352" s="46"/>
      <c r="O352" s="46"/>
      <c r="P352" s="46"/>
      <c r="Q352" s="46"/>
      <c r="R352" s="46"/>
      <c r="S352" s="46"/>
      <c r="T352" s="46"/>
      <c r="U352" s="46"/>
      <c r="V352" s="46"/>
      <c r="W352" s="46"/>
      <c r="X352" s="46"/>
      <c r="Y352" s="46"/>
      <c r="Z352" s="46"/>
      <c r="AA352" s="46"/>
      <c r="AB352" s="46"/>
      <c r="AC352" s="46"/>
      <c r="AD352" s="46"/>
      <c r="AE352" s="46"/>
      <c r="AF352" s="46"/>
      <c r="AG352" s="46"/>
      <c r="AH352" s="46"/>
      <c r="AI352" s="46"/>
      <c r="AJ352" s="46"/>
      <c r="AK352" s="46"/>
      <c r="AL352" s="46"/>
      <c r="AM352" s="46"/>
      <c r="AN352" s="46"/>
      <c r="AO352" s="46"/>
      <c r="AP352" s="46"/>
      <c r="AQ352" s="46"/>
      <c r="AR352" s="46"/>
      <c r="AS352" s="46"/>
      <c r="AT352" s="46"/>
      <c r="AU352" s="46"/>
      <c r="AV352" s="46"/>
      <c r="AW352" s="46"/>
      <c r="AX352" s="46"/>
      <c r="AY352" s="46"/>
      <c r="AZ352" s="46"/>
      <c r="BA352" s="46"/>
      <c r="BB352" s="46"/>
      <c r="BC352" s="46"/>
      <c r="BD352" s="46"/>
      <c r="BE352" s="46"/>
      <c r="BF352" s="46"/>
      <c r="BG352" s="46"/>
      <c r="BH352" s="46"/>
      <c r="BI352" s="46"/>
      <c r="BJ352" s="46"/>
      <c r="BK352" s="46"/>
      <c r="BL352" s="46"/>
      <c r="BM352" s="46"/>
      <c r="BN352" s="46"/>
      <c r="BO352" s="46"/>
      <c r="BP352" s="46"/>
      <c r="BQ352" s="46"/>
      <c r="BR352" s="46"/>
      <c r="BS352" s="46"/>
      <c r="BT352" s="46"/>
      <c r="BU352" s="46"/>
      <c r="BV352" s="46"/>
      <c r="BW352" s="46"/>
      <c r="BX352" s="46"/>
      <c r="BY352" s="46"/>
      <c r="BZ352" s="46"/>
      <c r="CA352" s="46"/>
      <c r="CB352" s="46"/>
      <c r="CC352" s="46"/>
      <c r="CD352" s="46"/>
      <c r="CE352" s="46"/>
      <c r="CF352" s="46"/>
      <c r="CG352" s="46"/>
      <c r="CH352" s="46"/>
      <c r="CI352" s="46"/>
      <c r="CJ352" s="46"/>
      <c r="CK352" s="46"/>
    </row>
    <row r="353" spans="1:89" s="7" customFormat="1" ht="58.5" customHeight="1" x14ac:dyDescent="0.2">
      <c r="A353" s="101">
        <v>345</v>
      </c>
      <c r="B353" s="56">
        <v>10</v>
      </c>
      <c r="C353" s="135"/>
      <c r="D353" s="6" t="s">
        <v>527</v>
      </c>
      <c r="E353" s="6" t="s">
        <v>529</v>
      </c>
      <c r="F353" s="6">
        <v>53729930</v>
      </c>
      <c r="G353" s="6">
        <f>F353*H353/100</f>
        <v>34924454.5</v>
      </c>
      <c r="H353" s="110">
        <v>65</v>
      </c>
      <c r="I353" s="6">
        <f>F353*J353/100</f>
        <v>18805475.5</v>
      </c>
      <c r="J353" s="110">
        <f t="shared" si="87"/>
        <v>35</v>
      </c>
      <c r="K353" s="6">
        <v>0</v>
      </c>
      <c r="L353" s="53"/>
      <c r="M353" s="46"/>
      <c r="N353" s="46"/>
      <c r="O353" s="46"/>
      <c r="P353" s="46"/>
      <c r="Q353" s="46"/>
      <c r="R353" s="46"/>
      <c r="S353" s="46"/>
      <c r="T353" s="46"/>
      <c r="U353" s="46"/>
      <c r="V353" s="46"/>
      <c r="W353" s="46"/>
      <c r="X353" s="46"/>
      <c r="Y353" s="46"/>
      <c r="Z353" s="46"/>
      <c r="AA353" s="46"/>
      <c r="AB353" s="46"/>
      <c r="AC353" s="46"/>
      <c r="AD353" s="46"/>
      <c r="AE353" s="46"/>
      <c r="AF353" s="46"/>
      <c r="AG353" s="46"/>
      <c r="AH353" s="46"/>
      <c r="AI353" s="46"/>
      <c r="AJ353" s="46"/>
      <c r="AK353" s="46"/>
      <c r="AL353" s="46"/>
      <c r="AM353" s="46"/>
      <c r="AN353" s="46"/>
      <c r="AO353" s="46"/>
      <c r="AP353" s="46"/>
      <c r="AQ353" s="46"/>
      <c r="AR353" s="46"/>
      <c r="AS353" s="46"/>
      <c r="AT353" s="46"/>
      <c r="AU353" s="46"/>
      <c r="AV353" s="46"/>
      <c r="AW353" s="46"/>
      <c r="AX353" s="46"/>
      <c r="AY353" s="46"/>
      <c r="AZ353" s="46"/>
      <c r="BA353" s="46"/>
      <c r="BB353" s="46"/>
      <c r="BC353" s="46"/>
      <c r="BD353" s="46"/>
      <c r="BE353" s="46"/>
      <c r="BF353" s="46"/>
      <c r="BG353" s="46"/>
      <c r="BH353" s="46"/>
      <c r="BI353" s="46"/>
      <c r="BJ353" s="46"/>
      <c r="BK353" s="46"/>
      <c r="BL353" s="46"/>
      <c r="BM353" s="46"/>
      <c r="BN353" s="46"/>
      <c r="BO353" s="46"/>
      <c r="BP353" s="46"/>
      <c r="BQ353" s="46"/>
      <c r="BR353" s="46"/>
      <c r="BS353" s="46"/>
      <c r="BT353" s="46"/>
      <c r="BU353" s="46"/>
      <c r="BV353" s="46"/>
      <c r="BW353" s="46"/>
      <c r="BX353" s="46"/>
      <c r="BY353" s="46"/>
      <c r="BZ353" s="46"/>
      <c r="CA353" s="46"/>
      <c r="CB353" s="46"/>
      <c r="CC353" s="46"/>
      <c r="CD353" s="46"/>
      <c r="CE353" s="46"/>
      <c r="CF353" s="46"/>
      <c r="CG353" s="46"/>
      <c r="CH353" s="46"/>
      <c r="CI353" s="46"/>
      <c r="CJ353" s="46"/>
      <c r="CK353" s="46"/>
    </row>
    <row r="354" spans="1:89" s="7" customFormat="1" ht="58.5" customHeight="1" x14ac:dyDescent="0.2">
      <c r="A354" s="101">
        <v>346</v>
      </c>
      <c r="B354" s="56">
        <v>11</v>
      </c>
      <c r="C354" s="135"/>
      <c r="D354" s="6" t="s">
        <v>527</v>
      </c>
      <c r="E354" s="6" t="s">
        <v>530</v>
      </c>
      <c r="F354" s="6">
        <v>68000000</v>
      </c>
      <c r="G354" s="6">
        <f>F354*H354/100</f>
        <v>40800000</v>
      </c>
      <c r="H354" s="110">
        <v>60</v>
      </c>
      <c r="I354" s="6">
        <f>F354*J354/100</f>
        <v>27200000</v>
      </c>
      <c r="J354" s="110">
        <f t="shared" si="87"/>
        <v>40</v>
      </c>
      <c r="K354" s="6">
        <v>0</v>
      </c>
      <c r="L354" s="53"/>
      <c r="M354" s="46"/>
      <c r="N354" s="46"/>
      <c r="O354" s="46"/>
      <c r="P354" s="46"/>
      <c r="Q354" s="46"/>
      <c r="R354" s="46"/>
      <c r="S354" s="46"/>
      <c r="T354" s="46"/>
      <c r="U354" s="46"/>
      <c r="V354" s="46"/>
      <c r="W354" s="46"/>
      <c r="X354" s="46"/>
      <c r="Y354" s="46"/>
      <c r="Z354" s="46"/>
      <c r="AA354" s="46"/>
      <c r="AB354" s="46"/>
      <c r="AC354" s="46"/>
      <c r="AD354" s="46"/>
      <c r="AE354" s="46"/>
      <c r="AF354" s="46"/>
      <c r="AG354" s="46"/>
      <c r="AH354" s="46"/>
      <c r="AI354" s="46"/>
      <c r="AJ354" s="46"/>
      <c r="AK354" s="46"/>
      <c r="AL354" s="46"/>
      <c r="AM354" s="46"/>
      <c r="AN354" s="46"/>
      <c r="AO354" s="46"/>
      <c r="AP354" s="46"/>
      <c r="AQ354" s="46"/>
      <c r="AR354" s="46"/>
      <c r="AS354" s="46"/>
      <c r="AT354" s="46"/>
      <c r="AU354" s="46"/>
      <c r="AV354" s="46"/>
      <c r="AW354" s="46"/>
      <c r="AX354" s="46"/>
      <c r="AY354" s="46"/>
      <c r="AZ354" s="46"/>
      <c r="BA354" s="46"/>
      <c r="BB354" s="46"/>
      <c r="BC354" s="46"/>
      <c r="BD354" s="46"/>
      <c r="BE354" s="46"/>
      <c r="BF354" s="46"/>
      <c r="BG354" s="46"/>
      <c r="BH354" s="46"/>
      <c r="BI354" s="46"/>
      <c r="BJ354" s="46"/>
      <c r="BK354" s="46"/>
      <c r="BL354" s="46"/>
      <c r="BM354" s="46"/>
      <c r="BN354" s="46"/>
      <c r="BO354" s="46"/>
      <c r="BP354" s="46"/>
      <c r="BQ354" s="46"/>
      <c r="BR354" s="46"/>
      <c r="BS354" s="46"/>
      <c r="BT354" s="46"/>
      <c r="BU354" s="46"/>
      <c r="BV354" s="46"/>
      <c r="BW354" s="46"/>
      <c r="BX354" s="46"/>
      <c r="BY354" s="46"/>
      <c r="BZ354" s="46"/>
      <c r="CA354" s="46"/>
      <c r="CB354" s="46"/>
      <c r="CC354" s="46"/>
      <c r="CD354" s="46"/>
      <c r="CE354" s="46"/>
      <c r="CF354" s="46"/>
      <c r="CG354" s="46"/>
      <c r="CH354" s="46"/>
      <c r="CI354" s="46"/>
      <c r="CJ354" s="46"/>
      <c r="CK354" s="46"/>
    </row>
    <row r="355" spans="1:89" s="7" customFormat="1" ht="58.5" customHeight="1" x14ac:dyDescent="0.2">
      <c r="A355" s="101">
        <v>347</v>
      </c>
      <c r="B355" s="56">
        <v>12</v>
      </c>
      <c r="C355" s="135"/>
      <c r="D355" s="6" t="s">
        <v>5</v>
      </c>
      <c r="E355" s="6" t="s">
        <v>531</v>
      </c>
      <c r="F355" s="6">
        <v>47600000</v>
      </c>
      <c r="G355" s="6">
        <f>F355*H355/100</f>
        <v>21420000</v>
      </c>
      <c r="H355" s="110">
        <v>45</v>
      </c>
      <c r="I355" s="6">
        <f>F355*J355/100</f>
        <v>26180000</v>
      </c>
      <c r="J355" s="110">
        <f t="shared" si="87"/>
        <v>55</v>
      </c>
      <c r="K355" s="6">
        <v>0</v>
      </c>
      <c r="L355" s="53"/>
      <c r="M355" s="46"/>
      <c r="N355" s="46"/>
      <c r="O355" s="46"/>
      <c r="P355" s="46"/>
      <c r="Q355" s="46"/>
      <c r="R355" s="46"/>
      <c r="S355" s="46"/>
      <c r="T355" s="46"/>
      <c r="U355" s="46"/>
      <c r="V355" s="46"/>
      <c r="W355" s="46"/>
      <c r="X355" s="46"/>
      <c r="Y355" s="46"/>
      <c r="Z355" s="46"/>
      <c r="AA355" s="46"/>
      <c r="AB355" s="46"/>
      <c r="AC355" s="46"/>
      <c r="AD355" s="46"/>
      <c r="AE355" s="46"/>
      <c r="AF355" s="46"/>
      <c r="AG355" s="46"/>
      <c r="AH355" s="46"/>
      <c r="AI355" s="46"/>
      <c r="AJ355" s="46"/>
      <c r="AK355" s="46"/>
      <c r="AL355" s="46"/>
      <c r="AM355" s="46"/>
      <c r="AN355" s="46"/>
      <c r="AO355" s="46"/>
      <c r="AP355" s="46"/>
      <c r="AQ355" s="46"/>
      <c r="AR355" s="46"/>
      <c r="AS355" s="46"/>
      <c r="AT355" s="46"/>
      <c r="AU355" s="46"/>
      <c r="AV355" s="46"/>
      <c r="AW355" s="46"/>
      <c r="AX355" s="46"/>
      <c r="AY355" s="46"/>
      <c r="AZ355" s="46"/>
      <c r="BA355" s="46"/>
      <c r="BB355" s="46"/>
      <c r="BC355" s="46"/>
      <c r="BD355" s="46"/>
      <c r="BE355" s="46"/>
      <c r="BF355" s="46"/>
      <c r="BG355" s="46"/>
      <c r="BH355" s="46"/>
      <c r="BI355" s="46"/>
      <c r="BJ355" s="46"/>
      <c r="BK355" s="46"/>
      <c r="BL355" s="46"/>
      <c r="BM355" s="46"/>
      <c r="BN355" s="46"/>
      <c r="BO355" s="46"/>
      <c r="BP355" s="46"/>
      <c r="BQ355" s="46"/>
      <c r="BR355" s="46"/>
      <c r="BS355" s="46"/>
      <c r="BT355" s="46"/>
      <c r="BU355" s="46"/>
      <c r="BV355" s="46"/>
      <c r="BW355" s="46"/>
      <c r="BX355" s="46"/>
      <c r="BY355" s="46"/>
      <c r="BZ355" s="46"/>
      <c r="CA355" s="46"/>
      <c r="CB355" s="46"/>
      <c r="CC355" s="46"/>
      <c r="CD355" s="46"/>
      <c r="CE355" s="46"/>
      <c r="CF355" s="46"/>
      <c r="CG355" s="46"/>
      <c r="CH355" s="46"/>
      <c r="CI355" s="46"/>
      <c r="CJ355" s="46"/>
      <c r="CK355" s="46"/>
    </row>
    <row r="356" spans="1:89" s="7" customFormat="1" ht="58.5" customHeight="1" x14ac:dyDescent="0.2">
      <c r="A356" s="101">
        <v>348</v>
      </c>
      <c r="B356" s="56">
        <v>13</v>
      </c>
      <c r="C356" s="135"/>
      <c r="D356" s="6" t="s">
        <v>532</v>
      </c>
      <c r="E356" s="6" t="s">
        <v>533</v>
      </c>
      <c r="F356" s="6">
        <v>123533900</v>
      </c>
      <c r="G356" s="6">
        <f>F356*H356/100</f>
        <v>55590255</v>
      </c>
      <c r="H356" s="110">
        <v>45</v>
      </c>
      <c r="I356" s="6">
        <f>F356*J356/100</f>
        <v>67943645</v>
      </c>
      <c r="J356" s="110">
        <f t="shared" si="87"/>
        <v>55</v>
      </c>
      <c r="K356" s="6">
        <v>0</v>
      </c>
      <c r="L356" s="53"/>
      <c r="M356" s="46"/>
      <c r="N356" s="46"/>
      <c r="O356" s="46"/>
      <c r="P356" s="46"/>
      <c r="Q356" s="46"/>
      <c r="R356" s="46"/>
      <c r="S356" s="46"/>
      <c r="T356" s="46"/>
      <c r="U356" s="46"/>
      <c r="V356" s="46"/>
      <c r="W356" s="46"/>
      <c r="X356" s="46"/>
      <c r="Y356" s="46"/>
      <c r="Z356" s="46"/>
      <c r="AA356" s="46"/>
      <c r="AB356" s="46"/>
      <c r="AC356" s="46"/>
      <c r="AD356" s="46"/>
      <c r="AE356" s="46"/>
      <c r="AF356" s="46"/>
      <c r="AG356" s="46"/>
      <c r="AH356" s="46"/>
      <c r="AI356" s="46"/>
      <c r="AJ356" s="46"/>
      <c r="AK356" s="46"/>
      <c r="AL356" s="46"/>
      <c r="AM356" s="46"/>
      <c r="AN356" s="46"/>
      <c r="AO356" s="46"/>
      <c r="AP356" s="46"/>
      <c r="AQ356" s="46"/>
      <c r="AR356" s="46"/>
      <c r="AS356" s="46"/>
      <c r="AT356" s="46"/>
      <c r="AU356" s="46"/>
      <c r="AV356" s="46"/>
      <c r="AW356" s="46"/>
      <c r="AX356" s="46"/>
      <c r="AY356" s="46"/>
      <c r="AZ356" s="46"/>
      <c r="BA356" s="46"/>
      <c r="BB356" s="46"/>
      <c r="BC356" s="46"/>
      <c r="BD356" s="46"/>
      <c r="BE356" s="46"/>
      <c r="BF356" s="46"/>
      <c r="BG356" s="46"/>
      <c r="BH356" s="46"/>
      <c r="BI356" s="46"/>
      <c r="BJ356" s="46"/>
      <c r="BK356" s="46"/>
      <c r="BL356" s="46"/>
      <c r="BM356" s="46"/>
      <c r="BN356" s="46"/>
      <c r="BO356" s="46"/>
      <c r="BP356" s="46"/>
      <c r="BQ356" s="46"/>
      <c r="BR356" s="46"/>
      <c r="BS356" s="46"/>
      <c r="BT356" s="46"/>
      <c r="BU356" s="46"/>
      <c r="BV356" s="46"/>
      <c r="BW356" s="46"/>
      <c r="BX356" s="46"/>
      <c r="BY356" s="46"/>
      <c r="BZ356" s="46"/>
      <c r="CA356" s="46"/>
      <c r="CB356" s="46"/>
      <c r="CC356" s="46"/>
      <c r="CD356" s="46"/>
      <c r="CE356" s="46"/>
      <c r="CF356" s="46"/>
      <c r="CG356" s="46"/>
      <c r="CH356" s="46"/>
      <c r="CI356" s="46"/>
      <c r="CJ356" s="46"/>
      <c r="CK356" s="46"/>
    </row>
    <row r="357" spans="1:89" s="7" customFormat="1" ht="58.5" customHeight="1" x14ac:dyDescent="0.2">
      <c r="A357" s="101">
        <v>349</v>
      </c>
      <c r="B357" s="56">
        <v>14</v>
      </c>
      <c r="C357" s="135"/>
      <c r="D357" s="63" t="s">
        <v>534</v>
      </c>
      <c r="E357" s="6" t="s">
        <v>535</v>
      </c>
      <c r="F357" s="6">
        <v>94066100</v>
      </c>
      <c r="G357" s="6">
        <v>65846270</v>
      </c>
      <c r="H357" s="110">
        <v>70</v>
      </c>
      <c r="I357" s="6">
        <v>28219830</v>
      </c>
      <c r="J357" s="110">
        <v>30</v>
      </c>
      <c r="K357" s="6">
        <v>0</v>
      </c>
      <c r="L357" s="53"/>
      <c r="M357" s="46"/>
      <c r="N357" s="46"/>
      <c r="O357" s="46"/>
      <c r="P357" s="46"/>
      <c r="Q357" s="46"/>
      <c r="R357" s="46"/>
      <c r="S357" s="46"/>
      <c r="T357" s="46"/>
      <c r="U357" s="46"/>
      <c r="V357" s="46"/>
      <c r="W357" s="46"/>
      <c r="X357" s="46"/>
      <c r="Y357" s="46"/>
      <c r="Z357" s="46"/>
      <c r="AA357" s="46"/>
      <c r="AB357" s="46"/>
      <c r="AC357" s="46"/>
      <c r="AD357" s="46"/>
      <c r="AE357" s="46"/>
      <c r="AF357" s="46"/>
      <c r="AG357" s="46"/>
      <c r="AH357" s="46"/>
      <c r="AI357" s="46"/>
      <c r="AJ357" s="46"/>
      <c r="AK357" s="46"/>
      <c r="AL357" s="46"/>
      <c r="AM357" s="46"/>
      <c r="AN357" s="46"/>
      <c r="AO357" s="46"/>
      <c r="AP357" s="46"/>
      <c r="AQ357" s="46"/>
      <c r="AR357" s="46"/>
      <c r="AS357" s="46"/>
      <c r="AT357" s="46"/>
      <c r="AU357" s="46"/>
      <c r="AV357" s="46"/>
      <c r="AW357" s="46"/>
      <c r="AX357" s="46"/>
      <c r="AY357" s="46"/>
      <c r="AZ357" s="46"/>
      <c r="BA357" s="46"/>
      <c r="BB357" s="46"/>
      <c r="BC357" s="46"/>
      <c r="BD357" s="46"/>
      <c r="BE357" s="46"/>
      <c r="BF357" s="46"/>
      <c r="BG357" s="46"/>
      <c r="BH357" s="46"/>
      <c r="BI357" s="46"/>
      <c r="BJ357" s="46"/>
      <c r="BK357" s="46"/>
      <c r="BL357" s="46"/>
      <c r="BM357" s="46"/>
      <c r="BN357" s="46"/>
      <c r="BO357" s="46"/>
      <c r="BP357" s="46"/>
      <c r="BQ357" s="46"/>
      <c r="BR357" s="46"/>
      <c r="BS357" s="46"/>
      <c r="BT357" s="46"/>
      <c r="BU357" s="46"/>
      <c r="BV357" s="46"/>
      <c r="BW357" s="46"/>
      <c r="BX357" s="46"/>
      <c r="BY357" s="46"/>
      <c r="BZ357" s="46"/>
      <c r="CA357" s="46"/>
      <c r="CB357" s="46"/>
      <c r="CC357" s="46"/>
      <c r="CD357" s="46"/>
      <c r="CE357" s="46"/>
      <c r="CF357" s="46"/>
      <c r="CG357" s="46"/>
      <c r="CH357" s="46"/>
      <c r="CI357" s="46"/>
      <c r="CJ357" s="46"/>
      <c r="CK357" s="46"/>
    </row>
    <row r="358" spans="1:89" s="7" customFormat="1" ht="58.5" customHeight="1" x14ac:dyDescent="0.2">
      <c r="A358" s="101">
        <v>350</v>
      </c>
      <c r="B358" s="56">
        <v>15</v>
      </c>
      <c r="C358" s="135"/>
      <c r="D358" s="6" t="s">
        <v>536</v>
      </c>
      <c r="E358" s="6" t="s">
        <v>537</v>
      </c>
      <c r="F358" s="6">
        <v>10642800</v>
      </c>
      <c r="G358" s="6">
        <v>7982100</v>
      </c>
      <c r="H358" s="110">
        <v>75</v>
      </c>
      <c r="I358" s="6">
        <v>2660700</v>
      </c>
      <c r="J358" s="110">
        <v>25</v>
      </c>
      <c r="K358" s="6">
        <v>0</v>
      </c>
      <c r="L358" s="53"/>
      <c r="M358" s="46"/>
      <c r="N358" s="46"/>
      <c r="O358" s="46"/>
      <c r="P358" s="46"/>
      <c r="Q358" s="46"/>
      <c r="R358" s="46"/>
      <c r="S358" s="46"/>
      <c r="T358" s="46"/>
      <c r="U358" s="46"/>
      <c r="V358" s="46"/>
      <c r="W358" s="46"/>
      <c r="X358" s="46"/>
      <c r="Y358" s="46"/>
      <c r="Z358" s="46"/>
      <c r="AA358" s="46"/>
      <c r="AB358" s="46"/>
      <c r="AC358" s="46"/>
      <c r="AD358" s="46"/>
      <c r="AE358" s="46"/>
      <c r="AF358" s="46"/>
      <c r="AG358" s="46"/>
      <c r="AH358" s="46"/>
      <c r="AI358" s="46"/>
      <c r="AJ358" s="46"/>
      <c r="AK358" s="46"/>
      <c r="AL358" s="46"/>
      <c r="AM358" s="46"/>
      <c r="AN358" s="46"/>
      <c r="AO358" s="46"/>
      <c r="AP358" s="46"/>
      <c r="AQ358" s="46"/>
      <c r="AR358" s="46"/>
      <c r="AS358" s="46"/>
      <c r="AT358" s="46"/>
      <c r="AU358" s="46"/>
      <c r="AV358" s="46"/>
      <c r="AW358" s="46"/>
      <c r="AX358" s="46"/>
      <c r="AY358" s="46"/>
      <c r="AZ358" s="46"/>
      <c r="BA358" s="46"/>
      <c r="BB358" s="46"/>
      <c r="BC358" s="46"/>
      <c r="BD358" s="46"/>
      <c r="BE358" s="46"/>
      <c r="BF358" s="46"/>
      <c r="BG358" s="46"/>
      <c r="BH358" s="46"/>
      <c r="BI358" s="46"/>
      <c r="BJ358" s="46"/>
      <c r="BK358" s="46"/>
      <c r="BL358" s="46"/>
      <c r="BM358" s="46"/>
      <c r="BN358" s="46"/>
      <c r="BO358" s="46"/>
      <c r="BP358" s="46"/>
      <c r="BQ358" s="46"/>
      <c r="BR358" s="46"/>
      <c r="BS358" s="46"/>
      <c r="BT358" s="46"/>
      <c r="BU358" s="46"/>
      <c r="BV358" s="46"/>
      <c r="BW358" s="46"/>
      <c r="BX358" s="46"/>
      <c r="BY358" s="46"/>
      <c r="BZ358" s="46"/>
      <c r="CA358" s="46"/>
      <c r="CB358" s="46"/>
      <c r="CC358" s="46"/>
      <c r="CD358" s="46"/>
      <c r="CE358" s="46"/>
      <c r="CF358" s="46"/>
      <c r="CG358" s="46"/>
      <c r="CH358" s="46"/>
      <c r="CI358" s="46"/>
      <c r="CJ358" s="46"/>
      <c r="CK358" s="46"/>
    </row>
    <row r="359" spans="1:89" s="7" customFormat="1" ht="58.5" customHeight="1" x14ac:dyDescent="0.2">
      <c r="A359" s="101">
        <v>351</v>
      </c>
      <c r="B359" s="56">
        <v>16</v>
      </c>
      <c r="C359" s="135"/>
      <c r="D359" s="6" t="s">
        <v>536</v>
      </c>
      <c r="E359" s="6" t="s">
        <v>538</v>
      </c>
      <c r="F359" s="6">
        <v>8500000</v>
      </c>
      <c r="G359" s="6">
        <v>5525000</v>
      </c>
      <c r="H359" s="110">
        <v>65</v>
      </c>
      <c r="I359" s="6">
        <v>2975000</v>
      </c>
      <c r="J359" s="110">
        <v>35</v>
      </c>
      <c r="K359" s="6">
        <v>0</v>
      </c>
      <c r="L359" s="53"/>
      <c r="M359" s="46"/>
      <c r="N359" s="46"/>
      <c r="O359" s="46"/>
      <c r="P359" s="46"/>
      <c r="Q359" s="46"/>
      <c r="R359" s="46"/>
      <c r="S359" s="46"/>
      <c r="T359" s="46"/>
      <c r="U359" s="46"/>
      <c r="V359" s="46"/>
      <c r="W359" s="46"/>
      <c r="X359" s="46"/>
      <c r="Y359" s="46"/>
      <c r="Z359" s="46"/>
      <c r="AA359" s="46"/>
      <c r="AB359" s="46"/>
      <c r="AC359" s="46"/>
      <c r="AD359" s="46"/>
      <c r="AE359" s="46"/>
      <c r="AF359" s="46"/>
      <c r="AG359" s="46"/>
      <c r="AH359" s="46"/>
      <c r="AI359" s="46"/>
      <c r="AJ359" s="46"/>
      <c r="AK359" s="46"/>
      <c r="AL359" s="46"/>
      <c r="AM359" s="46"/>
      <c r="AN359" s="46"/>
      <c r="AO359" s="46"/>
      <c r="AP359" s="46"/>
      <c r="AQ359" s="46"/>
      <c r="AR359" s="46"/>
      <c r="AS359" s="46"/>
      <c r="AT359" s="46"/>
      <c r="AU359" s="46"/>
      <c r="AV359" s="46"/>
      <c r="AW359" s="46"/>
      <c r="AX359" s="46"/>
      <c r="AY359" s="46"/>
      <c r="AZ359" s="46"/>
      <c r="BA359" s="46"/>
      <c r="BB359" s="46"/>
      <c r="BC359" s="46"/>
      <c r="BD359" s="46"/>
      <c r="BE359" s="46"/>
      <c r="BF359" s="46"/>
      <c r="BG359" s="46"/>
      <c r="BH359" s="46"/>
      <c r="BI359" s="46"/>
      <c r="BJ359" s="46"/>
      <c r="BK359" s="46"/>
      <c r="BL359" s="46"/>
      <c r="BM359" s="46"/>
      <c r="BN359" s="46"/>
      <c r="BO359" s="46"/>
      <c r="BP359" s="46"/>
      <c r="BQ359" s="46"/>
      <c r="BR359" s="46"/>
      <c r="BS359" s="46"/>
      <c r="BT359" s="46"/>
      <c r="BU359" s="46"/>
      <c r="BV359" s="46"/>
      <c r="BW359" s="46"/>
      <c r="BX359" s="46"/>
      <c r="BY359" s="46"/>
      <c r="BZ359" s="46"/>
      <c r="CA359" s="46"/>
      <c r="CB359" s="46"/>
      <c r="CC359" s="46"/>
      <c r="CD359" s="46"/>
      <c r="CE359" s="46"/>
      <c r="CF359" s="46"/>
      <c r="CG359" s="46"/>
      <c r="CH359" s="46"/>
      <c r="CI359" s="46"/>
      <c r="CJ359" s="46"/>
      <c r="CK359" s="46"/>
    </row>
    <row r="360" spans="1:89" s="7" customFormat="1" ht="58.5" customHeight="1" x14ac:dyDescent="0.2">
      <c r="A360" s="101">
        <v>352</v>
      </c>
      <c r="B360" s="56">
        <v>17</v>
      </c>
      <c r="C360" s="135"/>
      <c r="D360" s="63" t="s">
        <v>539</v>
      </c>
      <c r="E360" s="6" t="s">
        <v>540</v>
      </c>
      <c r="F360" s="6">
        <v>12248170</v>
      </c>
      <c r="G360" s="6">
        <v>6736493.5</v>
      </c>
      <c r="H360" s="110">
        <v>55</v>
      </c>
      <c r="I360" s="6">
        <v>5511676.5</v>
      </c>
      <c r="J360" s="110">
        <v>45</v>
      </c>
      <c r="K360" s="6">
        <v>0</v>
      </c>
      <c r="L360" s="53"/>
      <c r="M360" s="46"/>
      <c r="N360" s="46"/>
      <c r="O360" s="46"/>
      <c r="P360" s="46"/>
      <c r="Q360" s="46"/>
      <c r="R360" s="46"/>
      <c r="S360" s="46"/>
      <c r="T360" s="46"/>
      <c r="U360" s="46"/>
      <c r="V360" s="46"/>
      <c r="W360" s="46"/>
      <c r="X360" s="46"/>
      <c r="Y360" s="46"/>
      <c r="Z360" s="46"/>
      <c r="AA360" s="46"/>
      <c r="AB360" s="46"/>
      <c r="AC360" s="46"/>
      <c r="AD360" s="46"/>
      <c r="AE360" s="46"/>
      <c r="AF360" s="46"/>
      <c r="AG360" s="46"/>
      <c r="AH360" s="46"/>
      <c r="AI360" s="46"/>
      <c r="AJ360" s="46"/>
      <c r="AK360" s="46"/>
      <c r="AL360" s="46"/>
      <c r="AM360" s="46"/>
      <c r="AN360" s="46"/>
      <c r="AO360" s="46"/>
      <c r="AP360" s="46"/>
      <c r="AQ360" s="46"/>
      <c r="AR360" s="46"/>
      <c r="AS360" s="46"/>
      <c r="AT360" s="46"/>
      <c r="AU360" s="46"/>
      <c r="AV360" s="46"/>
      <c r="AW360" s="46"/>
      <c r="AX360" s="46"/>
      <c r="AY360" s="46"/>
      <c r="AZ360" s="46"/>
      <c r="BA360" s="46"/>
      <c r="BB360" s="46"/>
      <c r="BC360" s="46"/>
      <c r="BD360" s="46"/>
      <c r="BE360" s="46"/>
      <c r="BF360" s="46"/>
      <c r="BG360" s="46"/>
      <c r="BH360" s="46"/>
      <c r="BI360" s="46"/>
      <c r="BJ360" s="46"/>
      <c r="BK360" s="46"/>
      <c r="BL360" s="46"/>
      <c r="BM360" s="46"/>
      <c r="BN360" s="46"/>
      <c r="BO360" s="46"/>
      <c r="BP360" s="46"/>
      <c r="BQ360" s="46"/>
      <c r="BR360" s="46"/>
      <c r="BS360" s="46"/>
      <c r="BT360" s="46"/>
      <c r="BU360" s="46"/>
      <c r="BV360" s="46"/>
      <c r="BW360" s="46"/>
      <c r="BX360" s="46"/>
      <c r="BY360" s="46"/>
      <c r="BZ360" s="46"/>
      <c r="CA360" s="46"/>
      <c r="CB360" s="46"/>
      <c r="CC360" s="46"/>
      <c r="CD360" s="46"/>
      <c r="CE360" s="46"/>
      <c r="CF360" s="46"/>
      <c r="CG360" s="46"/>
      <c r="CH360" s="46"/>
      <c r="CI360" s="46"/>
      <c r="CJ360" s="46"/>
      <c r="CK360" s="46"/>
    </row>
    <row r="361" spans="1:89" s="11" customFormat="1" ht="58.5" customHeight="1" x14ac:dyDescent="0.25">
      <c r="A361" s="101">
        <v>353</v>
      </c>
      <c r="B361" s="56">
        <v>18</v>
      </c>
      <c r="C361" s="135"/>
      <c r="D361" s="6" t="s">
        <v>541</v>
      </c>
      <c r="E361" s="6" t="s">
        <v>1047</v>
      </c>
      <c r="F361" s="6">
        <v>52184150</v>
      </c>
      <c r="G361" s="6">
        <v>26092075</v>
      </c>
      <c r="H361" s="110">
        <f t="shared" ref="H361:H375" si="88">G361/F361*100</f>
        <v>50</v>
      </c>
      <c r="I361" s="6">
        <v>26092075</v>
      </c>
      <c r="J361" s="110">
        <f>100-H361-L361</f>
        <v>50</v>
      </c>
      <c r="K361" s="6">
        <v>0</v>
      </c>
      <c r="L361" s="53"/>
      <c r="M361" s="49"/>
      <c r="N361" s="49"/>
      <c r="O361" s="49"/>
      <c r="P361" s="49"/>
      <c r="Q361" s="49"/>
      <c r="R361" s="49"/>
      <c r="S361" s="49"/>
      <c r="T361" s="49"/>
      <c r="U361" s="49"/>
      <c r="V361" s="49"/>
      <c r="W361" s="49"/>
      <c r="X361" s="49"/>
      <c r="Y361" s="49"/>
      <c r="Z361" s="49"/>
      <c r="AA361" s="49"/>
      <c r="AB361" s="49"/>
      <c r="AC361" s="49"/>
      <c r="AD361" s="49"/>
      <c r="AE361" s="49"/>
      <c r="AF361" s="49"/>
      <c r="AG361" s="49"/>
      <c r="AH361" s="49"/>
      <c r="AI361" s="49"/>
      <c r="AJ361" s="49"/>
      <c r="AK361" s="49"/>
      <c r="AL361" s="49"/>
      <c r="AM361" s="49"/>
      <c r="AN361" s="49"/>
      <c r="AO361" s="49"/>
      <c r="AP361" s="49"/>
      <c r="AQ361" s="49"/>
      <c r="AR361" s="49"/>
      <c r="AS361" s="49"/>
      <c r="AT361" s="49"/>
      <c r="AU361" s="49"/>
      <c r="AV361" s="49"/>
      <c r="AW361" s="49"/>
      <c r="AX361" s="49"/>
      <c r="AY361" s="49"/>
      <c r="AZ361" s="49"/>
      <c r="BA361" s="49"/>
      <c r="BB361" s="49"/>
      <c r="BC361" s="49"/>
      <c r="BD361" s="49"/>
      <c r="BE361" s="49"/>
      <c r="BF361" s="49"/>
      <c r="BG361" s="49"/>
      <c r="BH361" s="49"/>
      <c r="BI361" s="49"/>
      <c r="BJ361" s="49"/>
      <c r="BK361" s="49"/>
      <c r="BL361" s="49"/>
      <c r="BM361" s="49"/>
      <c r="BN361" s="49"/>
      <c r="BO361" s="49"/>
      <c r="BP361" s="49"/>
      <c r="BQ361" s="49"/>
      <c r="BR361" s="49"/>
      <c r="BS361" s="49"/>
      <c r="BT361" s="49"/>
      <c r="BU361" s="49"/>
      <c r="BV361" s="49"/>
      <c r="BW361" s="49"/>
      <c r="BX361" s="49"/>
      <c r="BY361" s="49"/>
      <c r="BZ361" s="49"/>
      <c r="CA361" s="49"/>
      <c r="CB361" s="49"/>
      <c r="CC361" s="49"/>
      <c r="CD361" s="49"/>
      <c r="CE361" s="49"/>
      <c r="CF361" s="49"/>
      <c r="CG361" s="49"/>
      <c r="CH361" s="49"/>
      <c r="CI361" s="49"/>
      <c r="CJ361" s="49"/>
      <c r="CK361" s="49"/>
    </row>
    <row r="362" spans="1:89" s="11" customFormat="1" ht="58.5" customHeight="1" x14ac:dyDescent="0.25">
      <c r="A362" s="101">
        <v>354</v>
      </c>
      <c r="B362" s="56">
        <v>19</v>
      </c>
      <c r="C362" s="135"/>
      <c r="D362" s="6" t="s">
        <v>541</v>
      </c>
      <c r="E362" s="6" t="s">
        <v>542</v>
      </c>
      <c r="F362" s="6">
        <v>25016710</v>
      </c>
      <c r="G362" s="6">
        <v>12508355</v>
      </c>
      <c r="H362" s="110">
        <f t="shared" si="88"/>
        <v>50</v>
      </c>
      <c r="I362" s="6">
        <v>12508355</v>
      </c>
      <c r="J362" s="110">
        <f t="shared" ref="J362:J375" si="89">100-H362-L362</f>
        <v>50</v>
      </c>
      <c r="K362" s="6">
        <v>0</v>
      </c>
      <c r="L362" s="53"/>
      <c r="M362" s="49"/>
      <c r="N362" s="49"/>
      <c r="O362" s="49"/>
      <c r="P362" s="49"/>
      <c r="Q362" s="49"/>
      <c r="R362" s="49"/>
      <c r="S362" s="49"/>
      <c r="T362" s="49"/>
      <c r="U362" s="49"/>
      <c r="V362" s="49"/>
      <c r="W362" s="49"/>
      <c r="X362" s="49"/>
      <c r="Y362" s="49"/>
      <c r="Z362" s="49"/>
      <c r="AA362" s="49"/>
      <c r="AB362" s="49"/>
      <c r="AC362" s="49"/>
      <c r="AD362" s="49"/>
      <c r="AE362" s="49"/>
      <c r="AF362" s="49"/>
      <c r="AG362" s="49"/>
      <c r="AH362" s="49"/>
      <c r="AI362" s="49"/>
      <c r="AJ362" s="49"/>
      <c r="AK362" s="49"/>
      <c r="AL362" s="49"/>
      <c r="AM362" s="49"/>
      <c r="AN362" s="49"/>
      <c r="AO362" s="49"/>
      <c r="AP362" s="49"/>
      <c r="AQ362" s="49"/>
      <c r="AR362" s="49"/>
      <c r="AS362" s="49"/>
      <c r="AT362" s="49"/>
      <c r="AU362" s="49"/>
      <c r="AV362" s="49"/>
      <c r="AW362" s="49"/>
      <c r="AX362" s="49"/>
      <c r="AY362" s="49"/>
      <c r="AZ362" s="49"/>
      <c r="BA362" s="49"/>
      <c r="BB362" s="49"/>
      <c r="BC362" s="49"/>
      <c r="BD362" s="49"/>
      <c r="BE362" s="49"/>
      <c r="BF362" s="49"/>
      <c r="BG362" s="49"/>
      <c r="BH362" s="49"/>
      <c r="BI362" s="49"/>
      <c r="BJ362" s="49"/>
      <c r="BK362" s="49"/>
      <c r="BL362" s="49"/>
      <c r="BM362" s="49"/>
      <c r="BN362" s="49"/>
      <c r="BO362" s="49"/>
      <c r="BP362" s="49"/>
      <c r="BQ362" s="49"/>
      <c r="BR362" s="49"/>
      <c r="BS362" s="49"/>
      <c r="BT362" s="49"/>
      <c r="BU362" s="49"/>
      <c r="BV362" s="49"/>
      <c r="BW362" s="49"/>
      <c r="BX362" s="49"/>
      <c r="BY362" s="49"/>
      <c r="BZ362" s="49"/>
      <c r="CA362" s="49"/>
      <c r="CB362" s="49"/>
      <c r="CC362" s="49"/>
      <c r="CD362" s="49"/>
      <c r="CE362" s="49"/>
      <c r="CF362" s="49"/>
      <c r="CG362" s="49"/>
      <c r="CH362" s="49"/>
      <c r="CI362" s="49"/>
      <c r="CJ362" s="49"/>
      <c r="CK362" s="49"/>
    </row>
    <row r="363" spans="1:89" s="11" customFormat="1" ht="58.5" customHeight="1" x14ac:dyDescent="0.25">
      <c r="A363" s="101">
        <v>355</v>
      </c>
      <c r="B363" s="56">
        <v>20</v>
      </c>
      <c r="C363" s="135"/>
      <c r="D363" s="6" t="s">
        <v>541</v>
      </c>
      <c r="E363" s="6" t="s">
        <v>543</v>
      </c>
      <c r="F363" s="6">
        <v>23104719</v>
      </c>
      <c r="G363" s="6">
        <v>11552359.5</v>
      </c>
      <c r="H363" s="110">
        <f t="shared" si="88"/>
        <v>50</v>
      </c>
      <c r="I363" s="6">
        <v>11552359.5</v>
      </c>
      <c r="J363" s="110">
        <f t="shared" si="89"/>
        <v>50</v>
      </c>
      <c r="K363" s="6">
        <v>0</v>
      </c>
      <c r="L363" s="53"/>
      <c r="M363" s="49"/>
      <c r="N363" s="49"/>
      <c r="O363" s="49"/>
      <c r="P363" s="49"/>
      <c r="Q363" s="49"/>
      <c r="R363" s="49"/>
      <c r="S363" s="49"/>
      <c r="T363" s="49"/>
      <c r="U363" s="49"/>
      <c r="V363" s="49"/>
      <c r="W363" s="49"/>
      <c r="X363" s="49"/>
      <c r="Y363" s="49"/>
      <c r="Z363" s="49"/>
      <c r="AA363" s="49"/>
      <c r="AB363" s="49"/>
      <c r="AC363" s="49"/>
      <c r="AD363" s="49"/>
      <c r="AE363" s="49"/>
      <c r="AF363" s="49"/>
      <c r="AG363" s="49"/>
      <c r="AH363" s="49"/>
      <c r="AI363" s="49"/>
      <c r="AJ363" s="49"/>
      <c r="AK363" s="49"/>
      <c r="AL363" s="49"/>
      <c r="AM363" s="49"/>
      <c r="AN363" s="49"/>
      <c r="AO363" s="49"/>
      <c r="AP363" s="49"/>
      <c r="AQ363" s="49"/>
      <c r="AR363" s="49"/>
      <c r="AS363" s="49"/>
      <c r="AT363" s="49"/>
      <c r="AU363" s="49"/>
      <c r="AV363" s="49"/>
      <c r="AW363" s="49"/>
      <c r="AX363" s="49"/>
      <c r="AY363" s="49"/>
      <c r="AZ363" s="49"/>
      <c r="BA363" s="49"/>
      <c r="BB363" s="49"/>
      <c r="BC363" s="49"/>
      <c r="BD363" s="49"/>
      <c r="BE363" s="49"/>
      <c r="BF363" s="49"/>
      <c r="BG363" s="49"/>
      <c r="BH363" s="49"/>
      <c r="BI363" s="49"/>
      <c r="BJ363" s="49"/>
      <c r="BK363" s="49"/>
      <c r="BL363" s="49"/>
      <c r="BM363" s="49"/>
      <c r="BN363" s="49"/>
      <c r="BO363" s="49"/>
      <c r="BP363" s="49"/>
      <c r="BQ363" s="49"/>
      <c r="BR363" s="49"/>
      <c r="BS363" s="49"/>
      <c r="BT363" s="49"/>
      <c r="BU363" s="49"/>
      <c r="BV363" s="49"/>
      <c r="BW363" s="49"/>
      <c r="BX363" s="49"/>
      <c r="BY363" s="49"/>
      <c r="BZ363" s="49"/>
      <c r="CA363" s="49"/>
      <c r="CB363" s="49"/>
      <c r="CC363" s="49"/>
      <c r="CD363" s="49"/>
      <c r="CE363" s="49"/>
      <c r="CF363" s="49"/>
      <c r="CG363" s="49"/>
      <c r="CH363" s="49"/>
      <c r="CI363" s="49"/>
      <c r="CJ363" s="49"/>
      <c r="CK363" s="49"/>
    </row>
    <row r="364" spans="1:89" s="11" customFormat="1" ht="58.5" customHeight="1" x14ac:dyDescent="0.25">
      <c r="A364" s="101">
        <v>356</v>
      </c>
      <c r="B364" s="56">
        <v>21</v>
      </c>
      <c r="C364" s="135"/>
      <c r="D364" s="6" t="s">
        <v>524</v>
      </c>
      <c r="E364" s="6" t="s">
        <v>544</v>
      </c>
      <c r="F364" s="6">
        <v>14584540</v>
      </c>
      <c r="G364" s="6">
        <v>7292270</v>
      </c>
      <c r="H364" s="110">
        <f t="shared" si="88"/>
        <v>50</v>
      </c>
      <c r="I364" s="6">
        <v>7292270</v>
      </c>
      <c r="J364" s="110">
        <f t="shared" si="89"/>
        <v>50</v>
      </c>
      <c r="K364" s="6">
        <v>0</v>
      </c>
      <c r="L364" s="53"/>
      <c r="M364" s="49"/>
      <c r="N364" s="49"/>
      <c r="O364" s="49"/>
      <c r="P364" s="49"/>
      <c r="Q364" s="49"/>
      <c r="R364" s="49"/>
      <c r="S364" s="49"/>
      <c r="T364" s="49"/>
      <c r="U364" s="49"/>
      <c r="V364" s="49"/>
      <c r="W364" s="49"/>
      <c r="X364" s="49"/>
      <c r="Y364" s="49"/>
      <c r="Z364" s="49"/>
      <c r="AA364" s="49"/>
      <c r="AB364" s="49"/>
      <c r="AC364" s="49"/>
      <c r="AD364" s="49"/>
      <c r="AE364" s="49"/>
      <c r="AF364" s="49"/>
      <c r="AG364" s="49"/>
      <c r="AH364" s="49"/>
      <c r="AI364" s="49"/>
      <c r="AJ364" s="49"/>
      <c r="AK364" s="49"/>
      <c r="AL364" s="49"/>
      <c r="AM364" s="49"/>
      <c r="AN364" s="49"/>
      <c r="AO364" s="49"/>
      <c r="AP364" s="49"/>
      <c r="AQ364" s="49"/>
      <c r="AR364" s="49"/>
      <c r="AS364" s="49"/>
      <c r="AT364" s="49"/>
      <c r="AU364" s="49"/>
      <c r="AV364" s="49"/>
      <c r="AW364" s="49"/>
      <c r="AX364" s="49"/>
      <c r="AY364" s="49"/>
      <c r="AZ364" s="49"/>
      <c r="BA364" s="49"/>
      <c r="BB364" s="49"/>
      <c r="BC364" s="49"/>
      <c r="BD364" s="49"/>
      <c r="BE364" s="49"/>
      <c r="BF364" s="49"/>
      <c r="BG364" s="49"/>
      <c r="BH364" s="49"/>
      <c r="BI364" s="49"/>
      <c r="BJ364" s="49"/>
      <c r="BK364" s="49"/>
      <c r="BL364" s="49"/>
      <c r="BM364" s="49"/>
      <c r="BN364" s="49"/>
      <c r="BO364" s="49"/>
      <c r="BP364" s="49"/>
      <c r="BQ364" s="49"/>
      <c r="BR364" s="49"/>
      <c r="BS364" s="49"/>
      <c r="BT364" s="49"/>
      <c r="BU364" s="49"/>
      <c r="BV364" s="49"/>
      <c r="BW364" s="49"/>
      <c r="BX364" s="49"/>
      <c r="BY364" s="49"/>
      <c r="BZ364" s="49"/>
      <c r="CA364" s="49"/>
      <c r="CB364" s="49"/>
      <c r="CC364" s="49"/>
      <c r="CD364" s="49"/>
      <c r="CE364" s="49"/>
      <c r="CF364" s="49"/>
      <c r="CG364" s="49"/>
      <c r="CH364" s="49"/>
      <c r="CI364" s="49"/>
      <c r="CJ364" s="49"/>
      <c r="CK364" s="49"/>
    </row>
    <row r="365" spans="1:89" s="11" customFormat="1" ht="58.5" customHeight="1" x14ac:dyDescent="0.25">
      <c r="A365" s="101">
        <v>357</v>
      </c>
      <c r="B365" s="56">
        <v>22</v>
      </c>
      <c r="C365" s="135"/>
      <c r="D365" s="6" t="s">
        <v>545</v>
      </c>
      <c r="E365" s="6" t="s">
        <v>546</v>
      </c>
      <c r="F365" s="6">
        <v>28317680</v>
      </c>
      <c r="G365" s="6">
        <v>15574724</v>
      </c>
      <c r="H365" s="110">
        <f t="shared" si="88"/>
        <v>55.000000000000007</v>
      </c>
      <c r="I365" s="6">
        <v>12742956</v>
      </c>
      <c r="J365" s="110">
        <f t="shared" si="89"/>
        <v>44.999999999999993</v>
      </c>
      <c r="K365" s="6">
        <v>0</v>
      </c>
      <c r="L365" s="53"/>
      <c r="M365" s="49"/>
      <c r="N365" s="49"/>
      <c r="O365" s="49"/>
      <c r="P365" s="49"/>
      <c r="Q365" s="49"/>
      <c r="R365" s="49"/>
      <c r="S365" s="49"/>
      <c r="T365" s="49"/>
      <c r="U365" s="49"/>
      <c r="V365" s="49"/>
      <c r="W365" s="49"/>
      <c r="X365" s="49"/>
      <c r="Y365" s="49"/>
      <c r="Z365" s="49"/>
      <c r="AA365" s="49"/>
      <c r="AB365" s="49"/>
      <c r="AC365" s="49"/>
      <c r="AD365" s="49"/>
      <c r="AE365" s="49"/>
      <c r="AF365" s="49"/>
      <c r="AG365" s="49"/>
      <c r="AH365" s="49"/>
      <c r="AI365" s="49"/>
      <c r="AJ365" s="49"/>
      <c r="AK365" s="49"/>
      <c r="AL365" s="49"/>
      <c r="AM365" s="49"/>
      <c r="AN365" s="49"/>
      <c r="AO365" s="49"/>
      <c r="AP365" s="49"/>
      <c r="AQ365" s="49"/>
      <c r="AR365" s="49"/>
      <c r="AS365" s="49"/>
      <c r="AT365" s="49"/>
      <c r="AU365" s="49"/>
      <c r="AV365" s="49"/>
      <c r="AW365" s="49"/>
      <c r="AX365" s="49"/>
      <c r="AY365" s="49"/>
      <c r="AZ365" s="49"/>
      <c r="BA365" s="49"/>
      <c r="BB365" s="49"/>
      <c r="BC365" s="49"/>
      <c r="BD365" s="49"/>
      <c r="BE365" s="49"/>
      <c r="BF365" s="49"/>
      <c r="BG365" s="49"/>
      <c r="BH365" s="49"/>
      <c r="BI365" s="49"/>
      <c r="BJ365" s="49"/>
      <c r="BK365" s="49"/>
      <c r="BL365" s="49"/>
      <c r="BM365" s="49"/>
      <c r="BN365" s="49"/>
      <c r="BO365" s="49"/>
      <c r="BP365" s="49"/>
      <c r="BQ365" s="49"/>
      <c r="BR365" s="49"/>
      <c r="BS365" s="49"/>
      <c r="BT365" s="49"/>
      <c r="BU365" s="49"/>
      <c r="BV365" s="49"/>
      <c r="BW365" s="49"/>
      <c r="BX365" s="49"/>
      <c r="BY365" s="49"/>
      <c r="BZ365" s="49"/>
      <c r="CA365" s="49"/>
      <c r="CB365" s="49"/>
      <c r="CC365" s="49"/>
      <c r="CD365" s="49"/>
      <c r="CE365" s="49"/>
      <c r="CF365" s="49"/>
      <c r="CG365" s="49"/>
      <c r="CH365" s="49"/>
      <c r="CI365" s="49"/>
      <c r="CJ365" s="49"/>
      <c r="CK365" s="49"/>
    </row>
    <row r="366" spans="1:89" s="11" customFormat="1" ht="58.5" customHeight="1" x14ac:dyDescent="0.25">
      <c r="A366" s="101">
        <v>358</v>
      </c>
      <c r="B366" s="56">
        <v>23</v>
      </c>
      <c r="C366" s="135"/>
      <c r="D366" s="6" t="s">
        <v>547</v>
      </c>
      <c r="E366" s="6" t="s">
        <v>548</v>
      </c>
      <c r="F366" s="6">
        <v>256725145</v>
      </c>
      <c r="G366" s="6">
        <v>179707601.5</v>
      </c>
      <c r="H366" s="110">
        <f t="shared" si="88"/>
        <v>70</v>
      </c>
      <c r="I366" s="6">
        <v>77017543.5</v>
      </c>
      <c r="J366" s="110">
        <f t="shared" si="89"/>
        <v>30</v>
      </c>
      <c r="K366" s="6">
        <v>0</v>
      </c>
      <c r="L366" s="53"/>
      <c r="M366" s="49"/>
      <c r="N366" s="49"/>
      <c r="O366" s="49"/>
      <c r="P366" s="49"/>
      <c r="Q366" s="49"/>
      <c r="R366" s="49"/>
      <c r="S366" s="49"/>
      <c r="T366" s="49"/>
      <c r="U366" s="49"/>
      <c r="V366" s="49"/>
      <c r="W366" s="49"/>
      <c r="X366" s="49"/>
      <c r="Y366" s="49"/>
      <c r="Z366" s="49"/>
      <c r="AA366" s="49"/>
      <c r="AB366" s="49"/>
      <c r="AC366" s="49"/>
      <c r="AD366" s="49"/>
      <c r="AE366" s="49"/>
      <c r="AF366" s="49"/>
      <c r="AG366" s="49"/>
      <c r="AH366" s="49"/>
      <c r="AI366" s="49"/>
      <c r="AJ366" s="49"/>
      <c r="AK366" s="49"/>
      <c r="AL366" s="49"/>
      <c r="AM366" s="49"/>
      <c r="AN366" s="49"/>
      <c r="AO366" s="49"/>
      <c r="AP366" s="49"/>
      <c r="AQ366" s="49"/>
      <c r="AR366" s="49"/>
      <c r="AS366" s="49"/>
      <c r="AT366" s="49"/>
      <c r="AU366" s="49"/>
      <c r="AV366" s="49"/>
      <c r="AW366" s="49"/>
      <c r="AX366" s="49"/>
      <c r="AY366" s="49"/>
      <c r="AZ366" s="49"/>
      <c r="BA366" s="49"/>
      <c r="BB366" s="49"/>
      <c r="BC366" s="49"/>
      <c r="BD366" s="49"/>
      <c r="BE366" s="49"/>
      <c r="BF366" s="49"/>
      <c r="BG366" s="49"/>
      <c r="BH366" s="49"/>
      <c r="BI366" s="49"/>
      <c r="BJ366" s="49"/>
      <c r="BK366" s="49"/>
      <c r="BL366" s="49"/>
      <c r="BM366" s="49"/>
      <c r="BN366" s="49"/>
      <c r="BO366" s="49"/>
      <c r="BP366" s="49"/>
      <c r="BQ366" s="49"/>
      <c r="BR366" s="49"/>
      <c r="BS366" s="49"/>
      <c r="BT366" s="49"/>
      <c r="BU366" s="49"/>
      <c r="BV366" s="49"/>
      <c r="BW366" s="49"/>
      <c r="BX366" s="49"/>
      <c r="BY366" s="49"/>
      <c r="BZ366" s="49"/>
      <c r="CA366" s="49"/>
      <c r="CB366" s="49"/>
      <c r="CC366" s="49"/>
      <c r="CD366" s="49"/>
      <c r="CE366" s="49"/>
      <c r="CF366" s="49"/>
      <c r="CG366" s="49"/>
      <c r="CH366" s="49"/>
      <c r="CI366" s="49"/>
      <c r="CJ366" s="49"/>
      <c r="CK366" s="49"/>
    </row>
    <row r="367" spans="1:89" s="11" customFormat="1" ht="58.5" customHeight="1" x14ac:dyDescent="0.25">
      <c r="A367" s="101">
        <v>359</v>
      </c>
      <c r="B367" s="56">
        <v>24</v>
      </c>
      <c r="C367" s="135"/>
      <c r="D367" s="6" t="s">
        <v>547</v>
      </c>
      <c r="E367" s="6" t="s">
        <v>549</v>
      </c>
      <c r="F367" s="6">
        <v>20478170</v>
      </c>
      <c r="G367" s="6">
        <v>13310810.5</v>
      </c>
      <c r="H367" s="110">
        <f t="shared" si="88"/>
        <v>65</v>
      </c>
      <c r="I367" s="6">
        <v>7167359.5</v>
      </c>
      <c r="J367" s="110">
        <f t="shared" si="89"/>
        <v>35</v>
      </c>
      <c r="K367" s="6">
        <v>0</v>
      </c>
      <c r="L367" s="53"/>
      <c r="M367" s="49"/>
      <c r="N367" s="49"/>
      <c r="O367" s="49"/>
      <c r="P367" s="49"/>
      <c r="Q367" s="49"/>
      <c r="R367" s="49"/>
      <c r="S367" s="49"/>
      <c r="T367" s="49"/>
      <c r="U367" s="49"/>
      <c r="V367" s="49"/>
      <c r="W367" s="49"/>
      <c r="X367" s="49"/>
      <c r="Y367" s="49"/>
      <c r="Z367" s="49"/>
      <c r="AA367" s="49"/>
      <c r="AB367" s="49"/>
      <c r="AC367" s="49"/>
      <c r="AD367" s="49"/>
      <c r="AE367" s="49"/>
      <c r="AF367" s="49"/>
      <c r="AG367" s="49"/>
      <c r="AH367" s="49"/>
      <c r="AI367" s="49"/>
      <c r="AJ367" s="49"/>
      <c r="AK367" s="49"/>
      <c r="AL367" s="49"/>
      <c r="AM367" s="49"/>
      <c r="AN367" s="49"/>
      <c r="AO367" s="49"/>
      <c r="AP367" s="49"/>
      <c r="AQ367" s="49"/>
      <c r="AR367" s="49"/>
      <c r="AS367" s="49"/>
      <c r="AT367" s="49"/>
      <c r="AU367" s="49"/>
      <c r="AV367" s="49"/>
      <c r="AW367" s="49"/>
      <c r="AX367" s="49"/>
      <c r="AY367" s="49"/>
      <c r="AZ367" s="49"/>
      <c r="BA367" s="49"/>
      <c r="BB367" s="49"/>
      <c r="BC367" s="49"/>
      <c r="BD367" s="49"/>
      <c r="BE367" s="49"/>
      <c r="BF367" s="49"/>
      <c r="BG367" s="49"/>
      <c r="BH367" s="49"/>
      <c r="BI367" s="49"/>
      <c r="BJ367" s="49"/>
      <c r="BK367" s="49"/>
      <c r="BL367" s="49"/>
      <c r="BM367" s="49"/>
      <c r="BN367" s="49"/>
      <c r="BO367" s="49"/>
      <c r="BP367" s="49"/>
      <c r="BQ367" s="49"/>
      <c r="BR367" s="49"/>
      <c r="BS367" s="49"/>
      <c r="BT367" s="49"/>
      <c r="BU367" s="49"/>
      <c r="BV367" s="49"/>
      <c r="BW367" s="49"/>
      <c r="BX367" s="49"/>
      <c r="BY367" s="49"/>
      <c r="BZ367" s="49"/>
      <c r="CA367" s="49"/>
      <c r="CB367" s="49"/>
      <c r="CC367" s="49"/>
      <c r="CD367" s="49"/>
      <c r="CE367" s="49"/>
      <c r="CF367" s="49"/>
      <c r="CG367" s="49"/>
      <c r="CH367" s="49"/>
      <c r="CI367" s="49"/>
      <c r="CJ367" s="49"/>
      <c r="CK367" s="49"/>
    </row>
    <row r="368" spans="1:89" s="11" customFormat="1" ht="58.5" customHeight="1" x14ac:dyDescent="0.25">
      <c r="A368" s="101">
        <v>360</v>
      </c>
      <c r="B368" s="56">
        <v>25</v>
      </c>
      <c r="C368" s="135"/>
      <c r="D368" s="6" t="s">
        <v>5</v>
      </c>
      <c r="E368" s="6" t="s">
        <v>550</v>
      </c>
      <c r="F368" s="6">
        <v>78327101</v>
      </c>
      <c r="G368" s="6">
        <v>58745325</v>
      </c>
      <c r="H368" s="110">
        <f t="shared" si="88"/>
        <v>74.999999042477</v>
      </c>
      <c r="I368" s="6">
        <v>19581775.25</v>
      </c>
      <c r="J368" s="110">
        <f t="shared" si="89"/>
        <v>25.000000957523</v>
      </c>
      <c r="K368" s="6">
        <v>0</v>
      </c>
      <c r="L368" s="53"/>
      <c r="M368" s="49"/>
      <c r="N368" s="49"/>
      <c r="O368" s="49"/>
      <c r="P368" s="49"/>
      <c r="Q368" s="49"/>
      <c r="R368" s="49"/>
      <c r="S368" s="49"/>
      <c r="T368" s="49"/>
      <c r="U368" s="49"/>
      <c r="V368" s="49"/>
      <c r="W368" s="49"/>
      <c r="X368" s="49"/>
      <c r="Y368" s="49"/>
      <c r="Z368" s="49"/>
      <c r="AA368" s="49"/>
      <c r="AB368" s="49"/>
      <c r="AC368" s="49"/>
      <c r="AD368" s="49"/>
      <c r="AE368" s="49"/>
      <c r="AF368" s="49"/>
      <c r="AG368" s="49"/>
      <c r="AH368" s="49"/>
      <c r="AI368" s="49"/>
      <c r="AJ368" s="49"/>
      <c r="AK368" s="49"/>
      <c r="AL368" s="49"/>
      <c r="AM368" s="49"/>
      <c r="AN368" s="49"/>
      <c r="AO368" s="49"/>
      <c r="AP368" s="49"/>
      <c r="AQ368" s="49"/>
      <c r="AR368" s="49"/>
      <c r="AS368" s="49"/>
      <c r="AT368" s="49"/>
      <c r="AU368" s="49"/>
      <c r="AV368" s="49"/>
      <c r="AW368" s="49"/>
      <c r="AX368" s="49"/>
      <c r="AY368" s="49"/>
      <c r="AZ368" s="49"/>
      <c r="BA368" s="49"/>
      <c r="BB368" s="49"/>
      <c r="BC368" s="49"/>
      <c r="BD368" s="49"/>
      <c r="BE368" s="49"/>
      <c r="BF368" s="49"/>
      <c r="BG368" s="49"/>
      <c r="BH368" s="49"/>
      <c r="BI368" s="49"/>
      <c r="BJ368" s="49"/>
      <c r="BK368" s="49"/>
      <c r="BL368" s="49"/>
      <c r="BM368" s="49"/>
      <c r="BN368" s="49"/>
      <c r="BO368" s="49"/>
      <c r="BP368" s="49"/>
      <c r="BQ368" s="49"/>
      <c r="BR368" s="49"/>
      <c r="BS368" s="49"/>
      <c r="BT368" s="49"/>
      <c r="BU368" s="49"/>
      <c r="BV368" s="49"/>
      <c r="BW368" s="49"/>
      <c r="BX368" s="49"/>
      <c r="BY368" s="49"/>
      <c r="BZ368" s="49"/>
      <c r="CA368" s="49"/>
      <c r="CB368" s="49"/>
      <c r="CC368" s="49"/>
      <c r="CD368" s="49"/>
      <c r="CE368" s="49"/>
      <c r="CF368" s="49"/>
      <c r="CG368" s="49"/>
      <c r="CH368" s="49"/>
      <c r="CI368" s="49"/>
      <c r="CJ368" s="49"/>
      <c r="CK368" s="49"/>
    </row>
    <row r="369" spans="1:89" s="11" customFormat="1" ht="58.5" customHeight="1" x14ac:dyDescent="0.25">
      <c r="A369" s="101">
        <v>361</v>
      </c>
      <c r="B369" s="56">
        <v>26</v>
      </c>
      <c r="C369" s="135"/>
      <c r="D369" s="6" t="s">
        <v>5</v>
      </c>
      <c r="E369" s="6" t="s">
        <v>551</v>
      </c>
      <c r="F369" s="6">
        <v>28064638</v>
      </c>
      <c r="G369" s="6">
        <v>19645246.600000001</v>
      </c>
      <c r="H369" s="110">
        <f t="shared" si="88"/>
        <v>70</v>
      </c>
      <c r="I369" s="6">
        <v>8419391.4000000004</v>
      </c>
      <c r="J369" s="110">
        <f t="shared" si="89"/>
        <v>30</v>
      </c>
      <c r="K369" s="6">
        <v>0</v>
      </c>
      <c r="L369" s="53"/>
      <c r="M369" s="49"/>
      <c r="N369" s="49"/>
      <c r="O369" s="49"/>
      <c r="P369" s="49"/>
      <c r="Q369" s="49"/>
      <c r="R369" s="49"/>
      <c r="S369" s="49"/>
      <c r="T369" s="49"/>
      <c r="U369" s="49"/>
      <c r="V369" s="49"/>
      <c r="W369" s="49"/>
      <c r="X369" s="49"/>
      <c r="Y369" s="49"/>
      <c r="Z369" s="49"/>
      <c r="AA369" s="49"/>
      <c r="AB369" s="49"/>
      <c r="AC369" s="49"/>
      <c r="AD369" s="49"/>
      <c r="AE369" s="49"/>
      <c r="AF369" s="49"/>
      <c r="AG369" s="49"/>
      <c r="AH369" s="49"/>
      <c r="AI369" s="49"/>
      <c r="AJ369" s="49"/>
      <c r="AK369" s="49"/>
      <c r="AL369" s="49"/>
      <c r="AM369" s="49"/>
      <c r="AN369" s="49"/>
      <c r="AO369" s="49"/>
      <c r="AP369" s="49"/>
      <c r="AQ369" s="49"/>
      <c r="AR369" s="49"/>
      <c r="AS369" s="49"/>
      <c r="AT369" s="49"/>
      <c r="AU369" s="49"/>
      <c r="AV369" s="49"/>
      <c r="AW369" s="49"/>
      <c r="AX369" s="49"/>
      <c r="AY369" s="49"/>
      <c r="AZ369" s="49"/>
      <c r="BA369" s="49"/>
      <c r="BB369" s="49"/>
      <c r="BC369" s="49"/>
      <c r="BD369" s="49"/>
      <c r="BE369" s="49"/>
      <c r="BF369" s="49"/>
      <c r="BG369" s="49"/>
      <c r="BH369" s="49"/>
      <c r="BI369" s="49"/>
      <c r="BJ369" s="49"/>
      <c r="BK369" s="49"/>
      <c r="BL369" s="49"/>
      <c r="BM369" s="49"/>
      <c r="BN369" s="49"/>
      <c r="BO369" s="49"/>
      <c r="BP369" s="49"/>
      <c r="BQ369" s="49"/>
      <c r="BR369" s="49"/>
      <c r="BS369" s="49"/>
      <c r="BT369" s="49"/>
      <c r="BU369" s="49"/>
      <c r="BV369" s="49"/>
      <c r="BW369" s="49"/>
      <c r="BX369" s="49"/>
      <c r="BY369" s="49"/>
      <c r="BZ369" s="49"/>
      <c r="CA369" s="49"/>
      <c r="CB369" s="49"/>
      <c r="CC369" s="49"/>
      <c r="CD369" s="49"/>
      <c r="CE369" s="49"/>
      <c r="CF369" s="49"/>
      <c r="CG369" s="49"/>
      <c r="CH369" s="49"/>
      <c r="CI369" s="49"/>
      <c r="CJ369" s="49"/>
      <c r="CK369" s="49"/>
    </row>
    <row r="370" spans="1:89" s="11" customFormat="1" ht="58.5" customHeight="1" x14ac:dyDescent="0.25">
      <c r="A370" s="101">
        <v>362</v>
      </c>
      <c r="B370" s="56">
        <v>27</v>
      </c>
      <c r="C370" s="135"/>
      <c r="D370" s="6" t="s">
        <v>5</v>
      </c>
      <c r="E370" s="6" t="s">
        <v>552</v>
      </c>
      <c r="F370" s="6">
        <v>6855610</v>
      </c>
      <c r="G370" s="6">
        <v>5004600</v>
      </c>
      <c r="H370" s="110">
        <f t="shared" si="88"/>
        <v>73.000068556992019</v>
      </c>
      <c r="I370" s="6">
        <v>1851010</v>
      </c>
      <c r="J370" s="110">
        <f t="shared" si="89"/>
        <v>26.999931443007981</v>
      </c>
      <c r="K370" s="6">
        <v>0</v>
      </c>
      <c r="L370" s="53"/>
      <c r="M370" s="49"/>
      <c r="N370" s="49"/>
      <c r="O370" s="49"/>
      <c r="P370" s="49"/>
      <c r="Q370" s="49"/>
      <c r="R370" s="49"/>
      <c r="S370" s="49"/>
      <c r="T370" s="49"/>
      <c r="U370" s="49"/>
      <c r="V370" s="49"/>
      <c r="W370" s="49"/>
      <c r="X370" s="49"/>
      <c r="Y370" s="49"/>
      <c r="Z370" s="49"/>
      <c r="AA370" s="49"/>
      <c r="AB370" s="49"/>
      <c r="AC370" s="49"/>
      <c r="AD370" s="49"/>
      <c r="AE370" s="49"/>
      <c r="AF370" s="49"/>
      <c r="AG370" s="49"/>
      <c r="AH370" s="49"/>
      <c r="AI370" s="49"/>
      <c r="AJ370" s="49"/>
      <c r="AK370" s="49"/>
      <c r="AL370" s="49"/>
      <c r="AM370" s="49"/>
      <c r="AN370" s="49"/>
      <c r="AO370" s="49"/>
      <c r="AP370" s="49"/>
      <c r="AQ370" s="49"/>
      <c r="AR370" s="49"/>
      <c r="AS370" s="49"/>
      <c r="AT370" s="49"/>
      <c r="AU370" s="49"/>
      <c r="AV370" s="49"/>
      <c r="AW370" s="49"/>
      <c r="AX370" s="49"/>
      <c r="AY370" s="49"/>
      <c r="AZ370" s="49"/>
      <c r="BA370" s="49"/>
      <c r="BB370" s="49"/>
      <c r="BC370" s="49"/>
      <c r="BD370" s="49"/>
      <c r="BE370" s="49"/>
      <c r="BF370" s="49"/>
      <c r="BG370" s="49"/>
      <c r="BH370" s="49"/>
      <c r="BI370" s="49"/>
      <c r="BJ370" s="49"/>
      <c r="BK370" s="49"/>
      <c r="BL370" s="49"/>
      <c r="BM370" s="49"/>
      <c r="BN370" s="49"/>
      <c r="BO370" s="49"/>
      <c r="BP370" s="49"/>
      <c r="BQ370" s="49"/>
      <c r="BR370" s="49"/>
      <c r="BS370" s="49"/>
      <c r="BT370" s="49"/>
      <c r="BU370" s="49"/>
      <c r="BV370" s="49"/>
      <c r="BW370" s="49"/>
      <c r="BX370" s="49"/>
      <c r="BY370" s="49"/>
      <c r="BZ370" s="49"/>
      <c r="CA370" s="49"/>
      <c r="CB370" s="49"/>
      <c r="CC370" s="49"/>
      <c r="CD370" s="49"/>
      <c r="CE370" s="49"/>
      <c r="CF370" s="49"/>
      <c r="CG370" s="49"/>
      <c r="CH370" s="49"/>
      <c r="CI370" s="49"/>
      <c r="CJ370" s="49"/>
      <c r="CK370" s="49"/>
    </row>
    <row r="371" spans="1:89" s="11" customFormat="1" ht="58.5" customHeight="1" x14ac:dyDescent="0.25">
      <c r="A371" s="101">
        <v>363</v>
      </c>
      <c r="B371" s="56">
        <v>28</v>
      </c>
      <c r="C371" s="135"/>
      <c r="D371" s="6" t="s">
        <v>147</v>
      </c>
      <c r="E371" s="6" t="s">
        <v>553</v>
      </c>
      <c r="F371" s="6">
        <v>157146900</v>
      </c>
      <c r="G371" s="6">
        <v>110002830</v>
      </c>
      <c r="H371" s="110">
        <f t="shared" si="88"/>
        <v>70</v>
      </c>
      <c r="I371" s="6">
        <v>47144070</v>
      </c>
      <c r="J371" s="110">
        <f t="shared" si="89"/>
        <v>30</v>
      </c>
      <c r="K371" s="6">
        <v>0</v>
      </c>
      <c r="L371" s="53"/>
      <c r="M371" s="49"/>
      <c r="N371" s="49"/>
      <c r="O371" s="49"/>
      <c r="P371" s="49"/>
      <c r="Q371" s="49"/>
      <c r="R371" s="49"/>
      <c r="S371" s="49"/>
      <c r="T371" s="49"/>
      <c r="U371" s="49"/>
      <c r="V371" s="49"/>
      <c r="W371" s="49"/>
      <c r="X371" s="49"/>
      <c r="Y371" s="49"/>
      <c r="Z371" s="49"/>
      <c r="AA371" s="49"/>
      <c r="AB371" s="49"/>
      <c r="AC371" s="49"/>
      <c r="AD371" s="49"/>
      <c r="AE371" s="49"/>
      <c r="AF371" s="49"/>
      <c r="AG371" s="49"/>
      <c r="AH371" s="49"/>
      <c r="AI371" s="49"/>
      <c r="AJ371" s="49"/>
      <c r="AK371" s="49"/>
      <c r="AL371" s="49"/>
      <c r="AM371" s="49"/>
      <c r="AN371" s="49"/>
      <c r="AO371" s="49"/>
      <c r="AP371" s="49"/>
      <c r="AQ371" s="49"/>
      <c r="AR371" s="49"/>
      <c r="AS371" s="49"/>
      <c r="AT371" s="49"/>
      <c r="AU371" s="49"/>
      <c r="AV371" s="49"/>
      <c r="AW371" s="49"/>
      <c r="AX371" s="49"/>
      <c r="AY371" s="49"/>
      <c r="AZ371" s="49"/>
      <c r="BA371" s="49"/>
      <c r="BB371" s="49"/>
      <c r="BC371" s="49"/>
      <c r="BD371" s="49"/>
      <c r="BE371" s="49"/>
      <c r="BF371" s="49"/>
      <c r="BG371" s="49"/>
      <c r="BH371" s="49"/>
      <c r="BI371" s="49"/>
      <c r="BJ371" s="49"/>
      <c r="BK371" s="49"/>
      <c r="BL371" s="49"/>
      <c r="BM371" s="49"/>
      <c r="BN371" s="49"/>
      <c r="BO371" s="49"/>
      <c r="BP371" s="49"/>
      <c r="BQ371" s="49"/>
      <c r="BR371" s="49"/>
      <c r="BS371" s="49"/>
      <c r="BT371" s="49"/>
      <c r="BU371" s="49"/>
      <c r="BV371" s="49"/>
      <c r="BW371" s="49"/>
      <c r="BX371" s="49"/>
      <c r="BY371" s="49"/>
      <c r="BZ371" s="49"/>
      <c r="CA371" s="49"/>
      <c r="CB371" s="49"/>
      <c r="CC371" s="49"/>
      <c r="CD371" s="49"/>
      <c r="CE371" s="49"/>
      <c r="CF371" s="49"/>
      <c r="CG371" s="49"/>
      <c r="CH371" s="49"/>
      <c r="CI371" s="49"/>
      <c r="CJ371" s="49"/>
      <c r="CK371" s="49"/>
    </row>
    <row r="372" spans="1:89" s="11" customFormat="1" ht="58.5" customHeight="1" x14ac:dyDescent="0.25">
      <c r="A372" s="101">
        <v>364</v>
      </c>
      <c r="B372" s="56">
        <v>29</v>
      </c>
      <c r="C372" s="135"/>
      <c r="D372" s="6" t="s">
        <v>147</v>
      </c>
      <c r="E372" s="6" t="s">
        <v>554</v>
      </c>
      <c r="F372" s="6">
        <v>53652960</v>
      </c>
      <c r="G372" s="6">
        <v>26826480</v>
      </c>
      <c r="H372" s="110">
        <f t="shared" si="88"/>
        <v>50</v>
      </c>
      <c r="I372" s="6">
        <v>26826480</v>
      </c>
      <c r="J372" s="110">
        <f t="shared" si="89"/>
        <v>50</v>
      </c>
      <c r="K372" s="6">
        <v>0</v>
      </c>
      <c r="L372" s="53"/>
      <c r="M372" s="49"/>
      <c r="N372" s="49"/>
      <c r="O372" s="49"/>
      <c r="P372" s="49"/>
      <c r="Q372" s="49"/>
      <c r="R372" s="49"/>
      <c r="S372" s="49"/>
      <c r="T372" s="49"/>
      <c r="U372" s="49"/>
      <c r="V372" s="49"/>
      <c r="W372" s="49"/>
      <c r="X372" s="49"/>
      <c r="Y372" s="49"/>
      <c r="Z372" s="49"/>
      <c r="AA372" s="49"/>
      <c r="AB372" s="49"/>
      <c r="AC372" s="49"/>
      <c r="AD372" s="49"/>
      <c r="AE372" s="49"/>
      <c r="AF372" s="49"/>
      <c r="AG372" s="49"/>
      <c r="AH372" s="49"/>
      <c r="AI372" s="49"/>
      <c r="AJ372" s="49"/>
      <c r="AK372" s="49"/>
      <c r="AL372" s="49"/>
      <c r="AM372" s="49"/>
      <c r="AN372" s="49"/>
      <c r="AO372" s="49"/>
      <c r="AP372" s="49"/>
      <c r="AQ372" s="49"/>
      <c r="AR372" s="49"/>
      <c r="AS372" s="49"/>
      <c r="AT372" s="49"/>
      <c r="AU372" s="49"/>
      <c r="AV372" s="49"/>
      <c r="AW372" s="49"/>
      <c r="AX372" s="49"/>
      <c r="AY372" s="49"/>
      <c r="AZ372" s="49"/>
      <c r="BA372" s="49"/>
      <c r="BB372" s="49"/>
      <c r="BC372" s="49"/>
      <c r="BD372" s="49"/>
      <c r="BE372" s="49"/>
      <c r="BF372" s="49"/>
      <c r="BG372" s="49"/>
      <c r="BH372" s="49"/>
      <c r="BI372" s="49"/>
      <c r="BJ372" s="49"/>
      <c r="BK372" s="49"/>
      <c r="BL372" s="49"/>
      <c r="BM372" s="49"/>
      <c r="BN372" s="49"/>
      <c r="BO372" s="49"/>
      <c r="BP372" s="49"/>
      <c r="BQ372" s="49"/>
      <c r="BR372" s="49"/>
      <c r="BS372" s="49"/>
      <c r="BT372" s="49"/>
      <c r="BU372" s="49"/>
      <c r="BV372" s="49"/>
      <c r="BW372" s="49"/>
      <c r="BX372" s="49"/>
      <c r="BY372" s="49"/>
      <c r="BZ372" s="49"/>
      <c r="CA372" s="49"/>
      <c r="CB372" s="49"/>
      <c r="CC372" s="49"/>
      <c r="CD372" s="49"/>
      <c r="CE372" s="49"/>
      <c r="CF372" s="49"/>
      <c r="CG372" s="49"/>
      <c r="CH372" s="49"/>
      <c r="CI372" s="49"/>
      <c r="CJ372" s="49"/>
      <c r="CK372" s="49"/>
    </row>
    <row r="373" spans="1:89" s="11" customFormat="1" ht="58.5" customHeight="1" x14ac:dyDescent="0.25">
      <c r="A373" s="101">
        <v>365</v>
      </c>
      <c r="B373" s="56">
        <v>30</v>
      </c>
      <c r="C373" s="135"/>
      <c r="D373" s="6" t="s">
        <v>532</v>
      </c>
      <c r="E373" s="6" t="s">
        <v>555</v>
      </c>
      <c r="F373" s="6">
        <v>36138750</v>
      </c>
      <c r="G373" s="6">
        <v>19876312.5</v>
      </c>
      <c r="H373" s="110">
        <f t="shared" si="88"/>
        <v>55.000000000000007</v>
      </c>
      <c r="I373" s="6">
        <v>16262437.5</v>
      </c>
      <c r="J373" s="110">
        <f t="shared" si="89"/>
        <v>44.999999999999993</v>
      </c>
      <c r="K373" s="6">
        <v>0</v>
      </c>
      <c r="L373" s="53"/>
      <c r="M373" s="49"/>
      <c r="N373" s="49"/>
      <c r="O373" s="49"/>
      <c r="P373" s="49"/>
      <c r="Q373" s="49"/>
      <c r="R373" s="49"/>
      <c r="S373" s="49"/>
      <c r="T373" s="49"/>
      <c r="U373" s="49"/>
      <c r="V373" s="49"/>
      <c r="W373" s="49"/>
      <c r="X373" s="49"/>
      <c r="Y373" s="49"/>
      <c r="Z373" s="49"/>
      <c r="AA373" s="49"/>
      <c r="AB373" s="49"/>
      <c r="AC373" s="49"/>
      <c r="AD373" s="49"/>
      <c r="AE373" s="49"/>
      <c r="AF373" s="49"/>
      <c r="AG373" s="49"/>
      <c r="AH373" s="49"/>
      <c r="AI373" s="49"/>
      <c r="AJ373" s="49"/>
      <c r="AK373" s="49"/>
      <c r="AL373" s="49"/>
      <c r="AM373" s="49"/>
      <c r="AN373" s="49"/>
      <c r="AO373" s="49"/>
      <c r="AP373" s="49"/>
      <c r="AQ373" s="49"/>
      <c r="AR373" s="49"/>
      <c r="AS373" s="49"/>
      <c r="AT373" s="49"/>
      <c r="AU373" s="49"/>
      <c r="AV373" s="49"/>
      <c r="AW373" s="49"/>
      <c r="AX373" s="49"/>
      <c r="AY373" s="49"/>
      <c r="AZ373" s="49"/>
      <c r="BA373" s="49"/>
      <c r="BB373" s="49"/>
      <c r="BC373" s="49"/>
      <c r="BD373" s="49"/>
      <c r="BE373" s="49"/>
      <c r="BF373" s="49"/>
      <c r="BG373" s="49"/>
      <c r="BH373" s="49"/>
      <c r="BI373" s="49"/>
      <c r="BJ373" s="49"/>
      <c r="BK373" s="49"/>
      <c r="BL373" s="49"/>
      <c r="BM373" s="49"/>
      <c r="BN373" s="49"/>
      <c r="BO373" s="49"/>
      <c r="BP373" s="49"/>
      <c r="BQ373" s="49"/>
      <c r="BR373" s="49"/>
      <c r="BS373" s="49"/>
      <c r="BT373" s="49"/>
      <c r="BU373" s="49"/>
      <c r="BV373" s="49"/>
      <c r="BW373" s="49"/>
      <c r="BX373" s="49"/>
      <c r="BY373" s="49"/>
      <c r="BZ373" s="49"/>
      <c r="CA373" s="49"/>
      <c r="CB373" s="49"/>
      <c r="CC373" s="49"/>
      <c r="CD373" s="49"/>
      <c r="CE373" s="49"/>
      <c r="CF373" s="49"/>
      <c r="CG373" s="49"/>
      <c r="CH373" s="49"/>
      <c r="CI373" s="49"/>
      <c r="CJ373" s="49"/>
      <c r="CK373" s="49"/>
    </row>
    <row r="374" spans="1:89" s="11" customFormat="1" ht="58.5" customHeight="1" x14ac:dyDescent="0.25">
      <c r="A374" s="101">
        <v>366</v>
      </c>
      <c r="B374" s="56">
        <v>31</v>
      </c>
      <c r="C374" s="135"/>
      <c r="D374" s="6" t="s">
        <v>532</v>
      </c>
      <c r="E374" s="6" t="s">
        <v>556</v>
      </c>
      <c r="F374" s="6">
        <v>312550250</v>
      </c>
      <c r="G374" s="6">
        <v>156275125</v>
      </c>
      <c r="H374" s="110">
        <f t="shared" si="88"/>
        <v>50</v>
      </c>
      <c r="I374" s="6">
        <v>156275125</v>
      </c>
      <c r="J374" s="110">
        <f t="shared" si="89"/>
        <v>50</v>
      </c>
      <c r="K374" s="6">
        <v>0</v>
      </c>
      <c r="L374" s="53"/>
      <c r="M374" s="49"/>
      <c r="N374" s="49"/>
      <c r="O374" s="49"/>
      <c r="P374" s="49"/>
      <c r="Q374" s="49"/>
      <c r="R374" s="49"/>
      <c r="S374" s="49"/>
      <c r="T374" s="49"/>
      <c r="U374" s="49"/>
      <c r="V374" s="49"/>
      <c r="W374" s="49"/>
      <c r="X374" s="49"/>
      <c r="Y374" s="49"/>
      <c r="Z374" s="49"/>
      <c r="AA374" s="49"/>
      <c r="AB374" s="49"/>
      <c r="AC374" s="49"/>
      <c r="AD374" s="49"/>
      <c r="AE374" s="49"/>
      <c r="AF374" s="49"/>
      <c r="AG374" s="49"/>
      <c r="AH374" s="49"/>
      <c r="AI374" s="49"/>
      <c r="AJ374" s="49"/>
      <c r="AK374" s="49"/>
      <c r="AL374" s="49"/>
      <c r="AM374" s="49"/>
      <c r="AN374" s="49"/>
      <c r="AO374" s="49"/>
      <c r="AP374" s="49"/>
      <c r="AQ374" s="49"/>
      <c r="AR374" s="49"/>
      <c r="AS374" s="49"/>
      <c r="AT374" s="49"/>
      <c r="AU374" s="49"/>
      <c r="AV374" s="49"/>
      <c r="AW374" s="49"/>
      <c r="AX374" s="49"/>
      <c r="AY374" s="49"/>
      <c r="AZ374" s="49"/>
      <c r="BA374" s="49"/>
      <c r="BB374" s="49"/>
      <c r="BC374" s="49"/>
      <c r="BD374" s="49"/>
      <c r="BE374" s="49"/>
      <c r="BF374" s="49"/>
      <c r="BG374" s="49"/>
      <c r="BH374" s="49"/>
      <c r="BI374" s="49"/>
      <c r="BJ374" s="49"/>
      <c r="BK374" s="49"/>
      <c r="BL374" s="49"/>
      <c r="BM374" s="49"/>
      <c r="BN374" s="49"/>
      <c r="BO374" s="49"/>
      <c r="BP374" s="49"/>
      <c r="BQ374" s="49"/>
      <c r="BR374" s="49"/>
      <c r="BS374" s="49"/>
      <c r="BT374" s="49"/>
      <c r="BU374" s="49"/>
      <c r="BV374" s="49"/>
      <c r="BW374" s="49"/>
      <c r="BX374" s="49"/>
      <c r="BY374" s="49"/>
      <c r="BZ374" s="49"/>
      <c r="CA374" s="49"/>
      <c r="CB374" s="49"/>
      <c r="CC374" s="49"/>
      <c r="CD374" s="49"/>
      <c r="CE374" s="49"/>
      <c r="CF374" s="49"/>
      <c r="CG374" s="49"/>
      <c r="CH374" s="49"/>
      <c r="CI374" s="49"/>
      <c r="CJ374" s="49"/>
      <c r="CK374" s="49"/>
    </row>
    <row r="375" spans="1:89" s="11" customFormat="1" ht="58.5" customHeight="1" x14ac:dyDescent="0.25">
      <c r="A375" s="101">
        <v>367</v>
      </c>
      <c r="B375" s="56">
        <v>32</v>
      </c>
      <c r="C375" s="135"/>
      <c r="D375" s="63" t="s">
        <v>557</v>
      </c>
      <c r="E375" s="6" t="s">
        <v>558</v>
      </c>
      <c r="F375" s="6">
        <v>36000000</v>
      </c>
      <c r="G375" s="6">
        <v>21600000</v>
      </c>
      <c r="H375" s="110">
        <f t="shared" si="88"/>
        <v>60</v>
      </c>
      <c r="I375" s="6">
        <v>14400000</v>
      </c>
      <c r="J375" s="110">
        <f t="shared" si="89"/>
        <v>40</v>
      </c>
      <c r="K375" s="6">
        <v>0</v>
      </c>
      <c r="L375" s="53"/>
      <c r="M375" s="49"/>
      <c r="N375" s="49"/>
      <c r="O375" s="49"/>
      <c r="P375" s="49"/>
      <c r="Q375" s="49"/>
      <c r="R375" s="49"/>
      <c r="S375" s="49"/>
      <c r="T375" s="49"/>
      <c r="U375" s="49"/>
      <c r="V375" s="49"/>
      <c r="W375" s="49"/>
      <c r="X375" s="49"/>
      <c r="Y375" s="49"/>
      <c r="Z375" s="49"/>
      <c r="AA375" s="49"/>
      <c r="AB375" s="49"/>
      <c r="AC375" s="49"/>
      <c r="AD375" s="49"/>
      <c r="AE375" s="49"/>
      <c r="AF375" s="49"/>
      <c r="AG375" s="49"/>
      <c r="AH375" s="49"/>
      <c r="AI375" s="49"/>
      <c r="AJ375" s="49"/>
      <c r="AK375" s="49"/>
      <c r="AL375" s="49"/>
      <c r="AM375" s="49"/>
      <c r="AN375" s="49"/>
      <c r="AO375" s="49"/>
      <c r="AP375" s="49"/>
      <c r="AQ375" s="49"/>
      <c r="AR375" s="49"/>
      <c r="AS375" s="49"/>
      <c r="AT375" s="49"/>
      <c r="AU375" s="49"/>
      <c r="AV375" s="49"/>
      <c r="AW375" s="49"/>
      <c r="AX375" s="49"/>
      <c r="AY375" s="49"/>
      <c r="AZ375" s="49"/>
      <c r="BA375" s="49"/>
      <c r="BB375" s="49"/>
      <c r="BC375" s="49"/>
      <c r="BD375" s="49"/>
      <c r="BE375" s="49"/>
      <c r="BF375" s="49"/>
      <c r="BG375" s="49"/>
      <c r="BH375" s="49"/>
      <c r="BI375" s="49"/>
      <c r="BJ375" s="49"/>
      <c r="BK375" s="49"/>
      <c r="BL375" s="49"/>
      <c r="BM375" s="49"/>
      <c r="BN375" s="49"/>
      <c r="BO375" s="49"/>
      <c r="BP375" s="49"/>
      <c r="BQ375" s="49"/>
      <c r="BR375" s="49"/>
      <c r="BS375" s="49"/>
      <c r="BT375" s="49"/>
      <c r="BU375" s="49"/>
      <c r="BV375" s="49"/>
      <c r="BW375" s="49"/>
      <c r="BX375" s="49"/>
      <c r="BY375" s="49"/>
      <c r="BZ375" s="49"/>
      <c r="CA375" s="49"/>
      <c r="CB375" s="49"/>
      <c r="CC375" s="49"/>
      <c r="CD375" s="49"/>
      <c r="CE375" s="49"/>
      <c r="CF375" s="49"/>
      <c r="CG375" s="49"/>
      <c r="CH375" s="49"/>
      <c r="CI375" s="49"/>
      <c r="CJ375" s="49"/>
      <c r="CK375" s="49"/>
    </row>
    <row r="376" spans="1:89" s="16" customFormat="1" ht="58.5" customHeight="1" x14ac:dyDescent="0.25">
      <c r="A376" s="101">
        <v>368</v>
      </c>
      <c r="B376" s="56">
        <v>33</v>
      </c>
      <c r="C376" s="135"/>
      <c r="D376" s="6" t="s">
        <v>559</v>
      </c>
      <c r="E376" s="6" t="s">
        <v>560</v>
      </c>
      <c r="F376" s="6">
        <v>12653810</v>
      </c>
      <c r="G376" s="6">
        <v>6959595.5</v>
      </c>
      <c r="H376" s="110">
        <v>55</v>
      </c>
      <c r="I376" s="6">
        <v>5694214.5</v>
      </c>
      <c r="J376" s="110">
        <v>45</v>
      </c>
      <c r="K376" s="6">
        <v>0</v>
      </c>
      <c r="L376" s="53"/>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c r="AV376" s="14"/>
      <c r="AW376" s="14"/>
      <c r="AX376" s="14"/>
      <c r="AY376" s="14"/>
      <c r="AZ376" s="14"/>
      <c r="BA376" s="14"/>
      <c r="BB376" s="14"/>
      <c r="BC376" s="14"/>
      <c r="BD376" s="14"/>
      <c r="BE376" s="14"/>
      <c r="BF376" s="14"/>
      <c r="BG376" s="14"/>
      <c r="BH376" s="14"/>
      <c r="BI376" s="14"/>
      <c r="BJ376" s="14"/>
      <c r="BK376" s="14"/>
      <c r="BL376" s="14"/>
      <c r="BM376" s="14"/>
      <c r="BN376" s="14"/>
      <c r="BO376" s="14"/>
      <c r="BP376" s="14"/>
      <c r="BQ376" s="14"/>
      <c r="BR376" s="14"/>
      <c r="BS376" s="14"/>
      <c r="BT376" s="14"/>
      <c r="BU376" s="14"/>
      <c r="BV376" s="14"/>
      <c r="BW376" s="14"/>
      <c r="BX376" s="14"/>
      <c r="BY376" s="14"/>
      <c r="BZ376" s="14"/>
      <c r="CA376" s="14"/>
      <c r="CB376" s="14"/>
      <c r="CC376" s="14"/>
      <c r="CD376" s="14"/>
      <c r="CE376" s="14"/>
      <c r="CF376" s="14"/>
      <c r="CG376" s="14"/>
      <c r="CH376" s="14"/>
      <c r="CI376" s="14"/>
      <c r="CJ376" s="14"/>
      <c r="CK376" s="14"/>
    </row>
    <row r="377" spans="1:89" s="16" customFormat="1" ht="58.5" customHeight="1" x14ac:dyDescent="0.25">
      <c r="A377" s="101">
        <v>369</v>
      </c>
      <c r="B377" s="56">
        <v>34</v>
      </c>
      <c r="C377" s="135"/>
      <c r="D377" s="6" t="s">
        <v>559</v>
      </c>
      <c r="E377" s="6" t="s">
        <v>561</v>
      </c>
      <c r="F377" s="6">
        <v>72066000</v>
      </c>
      <c r="G377" s="6">
        <v>54049500</v>
      </c>
      <c r="H377" s="110">
        <v>75</v>
      </c>
      <c r="I377" s="6">
        <v>18016500</v>
      </c>
      <c r="J377" s="110">
        <v>25</v>
      </c>
      <c r="K377" s="6">
        <v>0</v>
      </c>
      <c r="L377" s="53"/>
      <c r="M377" s="14"/>
      <c r="N377" s="14"/>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c r="AV377" s="14"/>
      <c r="AW377" s="14"/>
      <c r="AX377" s="14"/>
      <c r="AY377" s="14"/>
      <c r="AZ377" s="14"/>
      <c r="BA377" s="14"/>
      <c r="BB377" s="14"/>
      <c r="BC377" s="14"/>
      <c r="BD377" s="14"/>
      <c r="BE377" s="14"/>
      <c r="BF377" s="14"/>
      <c r="BG377" s="14"/>
      <c r="BH377" s="14"/>
      <c r="BI377" s="14"/>
      <c r="BJ377" s="14"/>
      <c r="BK377" s="14"/>
      <c r="BL377" s="14"/>
      <c r="BM377" s="14"/>
      <c r="BN377" s="14"/>
      <c r="BO377" s="14"/>
      <c r="BP377" s="14"/>
      <c r="BQ377" s="14"/>
      <c r="BR377" s="14"/>
      <c r="BS377" s="14"/>
      <c r="BT377" s="14"/>
      <c r="BU377" s="14"/>
      <c r="BV377" s="14"/>
      <c r="BW377" s="14"/>
      <c r="BX377" s="14"/>
      <c r="BY377" s="14"/>
      <c r="BZ377" s="14"/>
      <c r="CA377" s="14"/>
      <c r="CB377" s="14"/>
      <c r="CC377" s="14"/>
      <c r="CD377" s="14"/>
      <c r="CE377" s="14"/>
      <c r="CF377" s="14"/>
      <c r="CG377" s="14"/>
      <c r="CH377" s="14"/>
      <c r="CI377" s="14"/>
      <c r="CJ377" s="14"/>
      <c r="CK377" s="14"/>
    </row>
    <row r="378" spans="1:89" s="16" customFormat="1" ht="58.5" customHeight="1" x14ac:dyDescent="0.25">
      <c r="A378" s="101">
        <v>370</v>
      </c>
      <c r="B378" s="56">
        <v>35</v>
      </c>
      <c r="C378" s="135"/>
      <c r="D378" s="6" t="s">
        <v>562</v>
      </c>
      <c r="E378" s="6" t="s">
        <v>563</v>
      </c>
      <c r="F378" s="6">
        <v>42203200</v>
      </c>
      <c r="G378" s="6">
        <v>21101600</v>
      </c>
      <c r="H378" s="110">
        <v>50</v>
      </c>
      <c r="I378" s="6">
        <v>21101600</v>
      </c>
      <c r="J378" s="110">
        <v>50</v>
      </c>
      <c r="K378" s="6">
        <v>0</v>
      </c>
      <c r="L378" s="53"/>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c r="AV378" s="14"/>
      <c r="AW378" s="14"/>
      <c r="AX378" s="14"/>
      <c r="AY378" s="14"/>
      <c r="AZ378" s="14"/>
      <c r="BA378" s="14"/>
      <c r="BB378" s="14"/>
      <c r="BC378" s="14"/>
      <c r="BD378" s="14"/>
      <c r="BE378" s="14"/>
      <c r="BF378" s="14"/>
      <c r="BG378" s="14"/>
      <c r="BH378" s="14"/>
      <c r="BI378" s="14"/>
      <c r="BJ378" s="14"/>
      <c r="BK378" s="14"/>
      <c r="BL378" s="14"/>
      <c r="BM378" s="14"/>
      <c r="BN378" s="14"/>
      <c r="BO378" s="14"/>
      <c r="BP378" s="14"/>
      <c r="BQ378" s="14"/>
      <c r="BR378" s="14"/>
      <c r="BS378" s="14"/>
      <c r="BT378" s="14"/>
      <c r="BU378" s="14"/>
      <c r="BV378" s="14"/>
      <c r="BW378" s="14"/>
      <c r="BX378" s="14"/>
      <c r="BY378" s="14"/>
      <c r="BZ378" s="14"/>
      <c r="CA378" s="14"/>
      <c r="CB378" s="14"/>
      <c r="CC378" s="14"/>
      <c r="CD378" s="14"/>
      <c r="CE378" s="14"/>
      <c r="CF378" s="14"/>
      <c r="CG378" s="14"/>
      <c r="CH378" s="14"/>
      <c r="CI378" s="14"/>
      <c r="CJ378" s="14"/>
      <c r="CK378" s="14"/>
    </row>
    <row r="379" spans="1:89" s="16" customFormat="1" ht="58.5" customHeight="1" x14ac:dyDescent="0.25">
      <c r="A379" s="101">
        <v>371</v>
      </c>
      <c r="B379" s="56">
        <v>36</v>
      </c>
      <c r="C379" s="135"/>
      <c r="D379" s="6" t="s">
        <v>519</v>
      </c>
      <c r="E379" s="6" t="s">
        <v>564</v>
      </c>
      <c r="F379" s="6">
        <v>23115480</v>
      </c>
      <c r="G379" s="6">
        <v>16180836</v>
      </c>
      <c r="H379" s="110">
        <v>70</v>
      </c>
      <c r="I379" s="6">
        <v>6934644</v>
      </c>
      <c r="J379" s="110">
        <v>30</v>
      </c>
      <c r="K379" s="6">
        <v>0</v>
      </c>
      <c r="L379" s="53"/>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c r="AV379" s="14"/>
      <c r="AW379" s="14"/>
      <c r="AX379" s="14"/>
      <c r="AY379" s="14"/>
      <c r="AZ379" s="14"/>
      <c r="BA379" s="14"/>
      <c r="BB379" s="14"/>
      <c r="BC379" s="14"/>
      <c r="BD379" s="14"/>
      <c r="BE379" s="14"/>
      <c r="BF379" s="14"/>
      <c r="BG379" s="14"/>
      <c r="BH379" s="14"/>
      <c r="BI379" s="14"/>
      <c r="BJ379" s="14"/>
      <c r="BK379" s="14"/>
      <c r="BL379" s="14"/>
      <c r="BM379" s="14"/>
      <c r="BN379" s="14"/>
      <c r="BO379" s="14"/>
      <c r="BP379" s="14"/>
      <c r="BQ379" s="14"/>
      <c r="BR379" s="14"/>
      <c r="BS379" s="14"/>
      <c r="BT379" s="14"/>
      <c r="BU379" s="14"/>
      <c r="BV379" s="14"/>
      <c r="BW379" s="14"/>
      <c r="BX379" s="14"/>
      <c r="BY379" s="14"/>
      <c r="BZ379" s="14"/>
      <c r="CA379" s="14"/>
      <c r="CB379" s="14"/>
      <c r="CC379" s="14"/>
      <c r="CD379" s="14"/>
      <c r="CE379" s="14"/>
      <c r="CF379" s="14"/>
      <c r="CG379" s="14"/>
      <c r="CH379" s="14"/>
      <c r="CI379" s="14"/>
      <c r="CJ379" s="14"/>
      <c r="CK379" s="14"/>
    </row>
    <row r="380" spans="1:89" s="16" customFormat="1" ht="58.5" customHeight="1" x14ac:dyDescent="0.25">
      <c r="A380" s="101">
        <v>372</v>
      </c>
      <c r="B380" s="56">
        <v>37</v>
      </c>
      <c r="C380" s="135"/>
      <c r="D380" s="6" t="s">
        <v>541</v>
      </c>
      <c r="E380" s="6" t="s">
        <v>565</v>
      </c>
      <c r="F380" s="6">
        <v>30000000</v>
      </c>
      <c r="G380" s="6">
        <v>18000000</v>
      </c>
      <c r="H380" s="110">
        <v>60</v>
      </c>
      <c r="I380" s="6">
        <v>12000000</v>
      </c>
      <c r="J380" s="110">
        <v>40</v>
      </c>
      <c r="K380" s="6">
        <v>0</v>
      </c>
      <c r="L380" s="53"/>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c r="AV380" s="14"/>
      <c r="AW380" s="14"/>
      <c r="AX380" s="14"/>
      <c r="AY380" s="14"/>
      <c r="AZ380" s="14"/>
      <c r="BA380" s="14"/>
      <c r="BB380" s="14"/>
      <c r="BC380" s="14"/>
      <c r="BD380" s="14"/>
      <c r="BE380" s="14"/>
      <c r="BF380" s="14"/>
      <c r="BG380" s="14"/>
      <c r="BH380" s="14"/>
      <c r="BI380" s="14"/>
      <c r="BJ380" s="14"/>
      <c r="BK380" s="14"/>
      <c r="BL380" s="14"/>
      <c r="BM380" s="14"/>
      <c r="BN380" s="14"/>
      <c r="BO380" s="14"/>
      <c r="BP380" s="14"/>
      <c r="BQ380" s="14"/>
      <c r="BR380" s="14"/>
      <c r="BS380" s="14"/>
      <c r="BT380" s="14"/>
      <c r="BU380" s="14"/>
      <c r="BV380" s="14"/>
      <c r="BW380" s="14"/>
      <c r="BX380" s="14"/>
      <c r="BY380" s="14"/>
      <c r="BZ380" s="14"/>
      <c r="CA380" s="14"/>
      <c r="CB380" s="14"/>
      <c r="CC380" s="14"/>
      <c r="CD380" s="14"/>
      <c r="CE380" s="14"/>
      <c r="CF380" s="14"/>
      <c r="CG380" s="14"/>
      <c r="CH380" s="14"/>
      <c r="CI380" s="14"/>
      <c r="CJ380" s="14"/>
      <c r="CK380" s="14"/>
    </row>
    <row r="381" spans="1:89" s="16" customFormat="1" ht="58.5" customHeight="1" x14ac:dyDescent="0.25">
      <c r="A381" s="101">
        <v>373</v>
      </c>
      <c r="B381" s="56">
        <v>38</v>
      </c>
      <c r="C381" s="135"/>
      <c r="D381" s="6" t="s">
        <v>566</v>
      </c>
      <c r="E381" s="6" t="s">
        <v>567</v>
      </c>
      <c r="F381" s="6">
        <v>21683670</v>
      </c>
      <c r="G381" s="6">
        <v>11926018.5</v>
      </c>
      <c r="H381" s="110">
        <v>55</v>
      </c>
      <c r="I381" s="6">
        <v>9757651.5</v>
      </c>
      <c r="J381" s="110">
        <v>45</v>
      </c>
      <c r="K381" s="6">
        <v>0</v>
      </c>
      <c r="L381" s="53"/>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c r="AV381" s="14"/>
      <c r="AW381" s="14"/>
      <c r="AX381" s="14"/>
      <c r="AY381" s="14"/>
      <c r="AZ381" s="14"/>
      <c r="BA381" s="14"/>
      <c r="BB381" s="14"/>
      <c r="BC381" s="14"/>
      <c r="BD381" s="14"/>
      <c r="BE381" s="14"/>
      <c r="BF381" s="14"/>
      <c r="BG381" s="14"/>
      <c r="BH381" s="14"/>
      <c r="BI381" s="14"/>
      <c r="BJ381" s="14"/>
      <c r="BK381" s="14"/>
      <c r="BL381" s="14"/>
      <c r="BM381" s="14"/>
      <c r="BN381" s="14"/>
      <c r="BO381" s="14"/>
      <c r="BP381" s="14"/>
      <c r="BQ381" s="14"/>
      <c r="BR381" s="14"/>
      <c r="BS381" s="14"/>
      <c r="BT381" s="14"/>
      <c r="BU381" s="14"/>
      <c r="BV381" s="14"/>
      <c r="BW381" s="14"/>
      <c r="BX381" s="14"/>
      <c r="BY381" s="14"/>
      <c r="BZ381" s="14"/>
      <c r="CA381" s="14"/>
      <c r="CB381" s="14"/>
      <c r="CC381" s="14"/>
      <c r="CD381" s="14"/>
      <c r="CE381" s="14"/>
      <c r="CF381" s="14"/>
      <c r="CG381" s="14"/>
      <c r="CH381" s="14"/>
      <c r="CI381" s="14"/>
      <c r="CJ381" s="14"/>
      <c r="CK381" s="14"/>
    </row>
    <row r="382" spans="1:89" s="16" customFormat="1" ht="58.5" customHeight="1" x14ac:dyDescent="0.25">
      <c r="A382" s="101">
        <v>374</v>
      </c>
      <c r="B382" s="56">
        <v>39</v>
      </c>
      <c r="C382" s="135"/>
      <c r="D382" s="6" t="s">
        <v>566</v>
      </c>
      <c r="E382" s="6" t="s">
        <v>568</v>
      </c>
      <c r="F382" s="6">
        <v>214154000</v>
      </c>
      <c r="G382" s="6">
        <v>160615500</v>
      </c>
      <c r="H382" s="110">
        <v>75</v>
      </c>
      <c r="I382" s="6">
        <v>53538500</v>
      </c>
      <c r="J382" s="110">
        <v>25</v>
      </c>
      <c r="K382" s="6">
        <v>0</v>
      </c>
      <c r="L382" s="53"/>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c r="AV382" s="14"/>
      <c r="AW382" s="14"/>
      <c r="AX382" s="14"/>
      <c r="AY382" s="14"/>
      <c r="AZ382" s="14"/>
      <c r="BA382" s="14"/>
      <c r="BB382" s="14"/>
      <c r="BC382" s="14"/>
      <c r="BD382" s="14"/>
      <c r="BE382" s="14"/>
      <c r="BF382" s="14"/>
      <c r="BG382" s="14"/>
      <c r="BH382" s="14"/>
      <c r="BI382" s="14"/>
      <c r="BJ382" s="14"/>
      <c r="BK382" s="14"/>
      <c r="BL382" s="14"/>
      <c r="BM382" s="14"/>
      <c r="BN382" s="14"/>
      <c r="BO382" s="14"/>
      <c r="BP382" s="14"/>
      <c r="BQ382" s="14"/>
      <c r="BR382" s="14"/>
      <c r="BS382" s="14"/>
      <c r="BT382" s="14"/>
      <c r="BU382" s="14"/>
      <c r="BV382" s="14"/>
      <c r="BW382" s="14"/>
      <c r="BX382" s="14"/>
      <c r="BY382" s="14"/>
      <c r="BZ382" s="14"/>
      <c r="CA382" s="14"/>
      <c r="CB382" s="14"/>
      <c r="CC382" s="14"/>
      <c r="CD382" s="14"/>
      <c r="CE382" s="14"/>
      <c r="CF382" s="14"/>
      <c r="CG382" s="14"/>
      <c r="CH382" s="14"/>
      <c r="CI382" s="14"/>
      <c r="CJ382" s="14"/>
      <c r="CK382" s="14"/>
    </row>
    <row r="383" spans="1:89" s="16" customFormat="1" ht="58.5" customHeight="1" x14ac:dyDescent="0.25">
      <c r="A383" s="101">
        <v>375</v>
      </c>
      <c r="B383" s="56">
        <v>40</v>
      </c>
      <c r="C383" s="135"/>
      <c r="D383" s="63" t="s">
        <v>569</v>
      </c>
      <c r="E383" s="6" t="s">
        <v>570</v>
      </c>
      <c r="F383" s="6">
        <v>332247630</v>
      </c>
      <c r="G383" s="6">
        <v>232573341</v>
      </c>
      <c r="H383" s="110">
        <v>70</v>
      </c>
      <c r="I383" s="6">
        <v>99674289</v>
      </c>
      <c r="J383" s="110">
        <v>30</v>
      </c>
      <c r="K383" s="6">
        <v>0</v>
      </c>
      <c r="L383" s="53"/>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c r="AV383" s="14"/>
      <c r="AW383" s="14"/>
      <c r="AX383" s="14"/>
      <c r="AY383" s="14"/>
      <c r="AZ383" s="14"/>
      <c r="BA383" s="14"/>
      <c r="BB383" s="14"/>
      <c r="BC383" s="14"/>
      <c r="BD383" s="14"/>
      <c r="BE383" s="14"/>
      <c r="BF383" s="14"/>
      <c r="BG383" s="14"/>
      <c r="BH383" s="14"/>
      <c r="BI383" s="14"/>
      <c r="BJ383" s="14"/>
      <c r="BK383" s="14"/>
      <c r="BL383" s="14"/>
      <c r="BM383" s="14"/>
      <c r="BN383" s="14"/>
      <c r="BO383" s="14"/>
      <c r="BP383" s="14"/>
      <c r="BQ383" s="14"/>
      <c r="BR383" s="14"/>
      <c r="BS383" s="14"/>
      <c r="BT383" s="14"/>
      <c r="BU383" s="14"/>
      <c r="BV383" s="14"/>
      <c r="BW383" s="14"/>
      <c r="BX383" s="14"/>
      <c r="BY383" s="14"/>
      <c r="BZ383" s="14"/>
      <c r="CA383" s="14"/>
      <c r="CB383" s="14"/>
      <c r="CC383" s="14"/>
      <c r="CD383" s="14"/>
      <c r="CE383" s="14"/>
      <c r="CF383" s="14"/>
      <c r="CG383" s="14"/>
      <c r="CH383" s="14"/>
      <c r="CI383" s="14"/>
      <c r="CJ383" s="14"/>
      <c r="CK383" s="14"/>
    </row>
    <row r="384" spans="1:89" s="16" customFormat="1" ht="58.5" customHeight="1" x14ac:dyDescent="0.25">
      <c r="A384" s="101">
        <v>376</v>
      </c>
      <c r="B384" s="56">
        <v>41</v>
      </c>
      <c r="C384" s="135"/>
      <c r="D384" s="63" t="s">
        <v>5</v>
      </c>
      <c r="E384" s="6" t="s">
        <v>571</v>
      </c>
      <c r="F384" s="6">
        <v>26138590</v>
      </c>
      <c r="G384" s="6">
        <v>14376224.5</v>
      </c>
      <c r="H384" s="110">
        <v>55</v>
      </c>
      <c r="I384" s="6">
        <v>11762365.5</v>
      </c>
      <c r="J384" s="110">
        <v>45</v>
      </c>
      <c r="K384" s="6">
        <v>0</v>
      </c>
      <c r="L384" s="53"/>
      <c r="M384" s="14"/>
      <c r="N384" s="14"/>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c r="AV384" s="14"/>
      <c r="AW384" s="14"/>
      <c r="AX384" s="14"/>
      <c r="AY384" s="14"/>
      <c r="AZ384" s="14"/>
      <c r="BA384" s="14"/>
      <c r="BB384" s="14"/>
      <c r="BC384" s="14"/>
      <c r="BD384" s="14"/>
      <c r="BE384" s="14"/>
      <c r="BF384" s="14"/>
      <c r="BG384" s="14"/>
      <c r="BH384" s="14"/>
      <c r="BI384" s="14"/>
      <c r="BJ384" s="14"/>
      <c r="BK384" s="14"/>
      <c r="BL384" s="14"/>
      <c r="BM384" s="14"/>
      <c r="BN384" s="14"/>
      <c r="BO384" s="14"/>
      <c r="BP384" s="14"/>
      <c r="BQ384" s="14"/>
      <c r="BR384" s="14"/>
      <c r="BS384" s="14"/>
      <c r="BT384" s="14"/>
      <c r="BU384" s="14"/>
      <c r="BV384" s="14"/>
      <c r="BW384" s="14"/>
      <c r="BX384" s="14"/>
      <c r="BY384" s="14"/>
      <c r="BZ384" s="14"/>
      <c r="CA384" s="14"/>
      <c r="CB384" s="14"/>
      <c r="CC384" s="14"/>
      <c r="CD384" s="14"/>
      <c r="CE384" s="14"/>
      <c r="CF384" s="14"/>
      <c r="CG384" s="14"/>
      <c r="CH384" s="14"/>
      <c r="CI384" s="14"/>
      <c r="CJ384" s="14"/>
      <c r="CK384" s="14"/>
    </row>
    <row r="385" spans="1:90" s="16" customFormat="1" ht="58.5" customHeight="1" x14ac:dyDescent="0.25">
      <c r="A385" s="101">
        <v>377</v>
      </c>
      <c r="B385" s="56">
        <v>42</v>
      </c>
      <c r="C385" s="135"/>
      <c r="D385" s="63" t="s">
        <v>572</v>
      </c>
      <c r="E385" s="6" t="s">
        <v>573</v>
      </c>
      <c r="F385" s="6">
        <v>24610470</v>
      </c>
      <c r="G385" s="6">
        <v>17227329</v>
      </c>
      <c r="H385" s="110">
        <v>70</v>
      </c>
      <c r="I385" s="6">
        <v>7383141</v>
      </c>
      <c r="J385" s="110">
        <v>30</v>
      </c>
      <c r="K385" s="6">
        <v>0</v>
      </c>
      <c r="L385" s="53"/>
      <c r="M385" s="14"/>
      <c r="N385" s="14"/>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c r="AV385" s="14"/>
      <c r="AW385" s="14"/>
      <c r="AX385" s="14"/>
      <c r="AY385" s="14"/>
      <c r="AZ385" s="14"/>
      <c r="BA385" s="14"/>
      <c r="BB385" s="14"/>
      <c r="BC385" s="14"/>
      <c r="BD385" s="14"/>
      <c r="BE385" s="14"/>
      <c r="BF385" s="14"/>
      <c r="BG385" s="14"/>
      <c r="BH385" s="14"/>
      <c r="BI385" s="14"/>
      <c r="BJ385" s="14"/>
      <c r="BK385" s="14"/>
      <c r="BL385" s="14"/>
      <c r="BM385" s="14"/>
      <c r="BN385" s="14"/>
      <c r="BO385" s="14"/>
      <c r="BP385" s="14"/>
      <c r="BQ385" s="14"/>
      <c r="BR385" s="14"/>
      <c r="BS385" s="14"/>
      <c r="BT385" s="14"/>
      <c r="BU385" s="14"/>
      <c r="BV385" s="14"/>
      <c r="BW385" s="14"/>
      <c r="BX385" s="14"/>
      <c r="BY385" s="14"/>
      <c r="BZ385" s="14"/>
      <c r="CA385" s="14"/>
      <c r="CB385" s="14"/>
      <c r="CC385" s="14"/>
      <c r="CD385" s="14"/>
      <c r="CE385" s="14"/>
      <c r="CF385" s="14"/>
      <c r="CG385" s="14"/>
      <c r="CH385" s="14"/>
      <c r="CI385" s="14"/>
      <c r="CJ385" s="14"/>
      <c r="CK385" s="14"/>
    </row>
    <row r="386" spans="1:90" s="16" customFormat="1" ht="58.5" customHeight="1" x14ac:dyDescent="0.25">
      <c r="A386" s="101">
        <v>378</v>
      </c>
      <c r="B386" s="56">
        <v>43</v>
      </c>
      <c r="C386" s="135"/>
      <c r="D386" s="6" t="s">
        <v>574</v>
      </c>
      <c r="E386" s="6" t="s">
        <v>575</v>
      </c>
      <c r="F386" s="6">
        <v>14558450</v>
      </c>
      <c r="G386" s="6">
        <v>7279225</v>
      </c>
      <c r="H386" s="110">
        <v>50</v>
      </c>
      <c r="I386" s="6">
        <v>7279225</v>
      </c>
      <c r="J386" s="110">
        <v>50</v>
      </c>
      <c r="K386" s="6">
        <v>0</v>
      </c>
      <c r="L386" s="53"/>
      <c r="M386" s="14"/>
      <c r="N386" s="14"/>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c r="AV386" s="14"/>
      <c r="AW386" s="14"/>
      <c r="AX386" s="14"/>
      <c r="AY386" s="14"/>
      <c r="AZ386" s="14"/>
      <c r="BA386" s="14"/>
      <c r="BB386" s="14"/>
      <c r="BC386" s="14"/>
      <c r="BD386" s="14"/>
      <c r="BE386" s="14"/>
      <c r="BF386" s="14"/>
      <c r="BG386" s="14"/>
      <c r="BH386" s="14"/>
      <c r="BI386" s="14"/>
      <c r="BJ386" s="14"/>
      <c r="BK386" s="14"/>
      <c r="BL386" s="14"/>
      <c r="BM386" s="14"/>
      <c r="BN386" s="14"/>
      <c r="BO386" s="14"/>
      <c r="BP386" s="14"/>
      <c r="BQ386" s="14"/>
      <c r="BR386" s="14"/>
      <c r="BS386" s="14"/>
      <c r="BT386" s="14"/>
      <c r="BU386" s="14"/>
      <c r="BV386" s="14"/>
      <c r="BW386" s="14"/>
      <c r="BX386" s="14"/>
      <c r="BY386" s="14"/>
      <c r="BZ386" s="14"/>
      <c r="CA386" s="14"/>
      <c r="CB386" s="14"/>
      <c r="CC386" s="14"/>
      <c r="CD386" s="14"/>
      <c r="CE386" s="14"/>
      <c r="CF386" s="14"/>
      <c r="CG386" s="14"/>
      <c r="CH386" s="14"/>
      <c r="CI386" s="14"/>
      <c r="CJ386" s="14"/>
      <c r="CK386" s="14"/>
    </row>
    <row r="387" spans="1:90" s="16" customFormat="1" ht="58.5" customHeight="1" x14ac:dyDescent="0.25">
      <c r="A387" s="101">
        <v>379</v>
      </c>
      <c r="B387" s="56">
        <v>44</v>
      </c>
      <c r="C387" s="135"/>
      <c r="D387" s="6" t="s">
        <v>574</v>
      </c>
      <c r="E387" s="6" t="s">
        <v>576</v>
      </c>
      <c r="F387" s="6">
        <v>106066900</v>
      </c>
      <c r="G387" s="6">
        <v>74246830</v>
      </c>
      <c r="H387" s="110">
        <v>70</v>
      </c>
      <c r="I387" s="6">
        <v>31820070</v>
      </c>
      <c r="J387" s="110">
        <v>30</v>
      </c>
      <c r="K387" s="6">
        <v>0</v>
      </c>
      <c r="L387" s="53"/>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c r="AV387" s="14"/>
      <c r="AW387" s="14"/>
      <c r="AX387" s="14"/>
      <c r="AY387" s="14"/>
      <c r="AZ387" s="14"/>
      <c r="BA387" s="14"/>
      <c r="BB387" s="14"/>
      <c r="BC387" s="14"/>
      <c r="BD387" s="14"/>
      <c r="BE387" s="14"/>
      <c r="BF387" s="14"/>
      <c r="BG387" s="14"/>
      <c r="BH387" s="14"/>
      <c r="BI387" s="14"/>
      <c r="BJ387" s="14"/>
      <c r="BK387" s="14"/>
      <c r="BL387" s="14"/>
      <c r="BM387" s="14"/>
      <c r="BN387" s="14"/>
      <c r="BO387" s="14"/>
      <c r="BP387" s="14"/>
      <c r="BQ387" s="14"/>
      <c r="BR387" s="14"/>
      <c r="BS387" s="14"/>
      <c r="BT387" s="14"/>
      <c r="BU387" s="14"/>
      <c r="BV387" s="14"/>
      <c r="BW387" s="14"/>
      <c r="BX387" s="14"/>
      <c r="BY387" s="14"/>
      <c r="BZ387" s="14"/>
      <c r="CA387" s="14"/>
      <c r="CB387" s="14"/>
      <c r="CC387" s="14"/>
      <c r="CD387" s="14"/>
      <c r="CE387" s="14"/>
      <c r="CF387" s="14"/>
      <c r="CG387" s="14"/>
      <c r="CH387" s="14"/>
      <c r="CI387" s="14"/>
      <c r="CJ387" s="14"/>
      <c r="CK387" s="14"/>
    </row>
    <row r="388" spans="1:90" s="16" customFormat="1" ht="58.5" customHeight="1" x14ac:dyDescent="0.25">
      <c r="A388" s="101">
        <v>380</v>
      </c>
      <c r="B388" s="56">
        <v>45</v>
      </c>
      <c r="C388" s="135"/>
      <c r="D388" s="63" t="s">
        <v>577</v>
      </c>
      <c r="E388" s="6" t="s">
        <v>578</v>
      </c>
      <c r="F388" s="6">
        <v>19294850</v>
      </c>
      <c r="G388" s="6">
        <v>12541652.5</v>
      </c>
      <c r="H388" s="110">
        <v>65</v>
      </c>
      <c r="I388" s="6">
        <v>4823712.5</v>
      </c>
      <c r="J388" s="110">
        <v>25</v>
      </c>
      <c r="K388" s="6">
        <v>1929485</v>
      </c>
      <c r="L388" s="66">
        <v>10</v>
      </c>
      <c r="M388" s="14"/>
      <c r="N388" s="14"/>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c r="AV388" s="14"/>
      <c r="AW388" s="14"/>
      <c r="AX388" s="14"/>
      <c r="AY388" s="14"/>
      <c r="AZ388" s="14"/>
      <c r="BA388" s="14"/>
      <c r="BB388" s="14"/>
      <c r="BC388" s="14"/>
      <c r="BD388" s="14"/>
      <c r="BE388" s="14"/>
      <c r="BF388" s="14"/>
      <c r="BG388" s="14"/>
      <c r="BH388" s="14"/>
      <c r="BI388" s="14"/>
      <c r="BJ388" s="14"/>
      <c r="BK388" s="14"/>
      <c r="BL388" s="14"/>
      <c r="BM388" s="14"/>
      <c r="BN388" s="14"/>
      <c r="BO388" s="14"/>
      <c r="BP388" s="14"/>
      <c r="BQ388" s="14"/>
      <c r="BR388" s="14"/>
      <c r="BS388" s="14"/>
      <c r="BT388" s="14"/>
      <c r="BU388" s="14"/>
      <c r="BV388" s="14"/>
      <c r="BW388" s="14"/>
      <c r="BX388" s="14"/>
      <c r="BY388" s="14"/>
      <c r="BZ388" s="14"/>
      <c r="CA388" s="14"/>
      <c r="CB388" s="14"/>
      <c r="CC388" s="14"/>
      <c r="CD388" s="14"/>
      <c r="CE388" s="14"/>
      <c r="CF388" s="14"/>
      <c r="CG388" s="14"/>
      <c r="CH388" s="14"/>
      <c r="CI388" s="14"/>
      <c r="CJ388" s="14"/>
      <c r="CK388" s="14"/>
    </row>
    <row r="389" spans="1:90" s="16" customFormat="1" ht="58.5" customHeight="1" x14ac:dyDescent="0.25">
      <c r="A389" s="101">
        <v>381</v>
      </c>
      <c r="B389" s="56">
        <v>46</v>
      </c>
      <c r="C389" s="135"/>
      <c r="D389" s="6" t="s">
        <v>534</v>
      </c>
      <c r="E389" s="6" t="s">
        <v>579</v>
      </c>
      <c r="F389" s="59">
        <v>310815630</v>
      </c>
      <c r="G389" s="59">
        <v>139867033.5</v>
      </c>
      <c r="H389" s="111">
        <f t="shared" ref="H389:H417" si="90">G389/F389*100</f>
        <v>45</v>
      </c>
      <c r="I389" s="59">
        <f t="shared" ref="I389:I397" si="91">F389-G389</f>
        <v>170948596.5</v>
      </c>
      <c r="J389" s="111">
        <v>55</v>
      </c>
      <c r="K389" s="6"/>
      <c r="L389" s="53"/>
      <c r="M389" s="14"/>
      <c r="N389" s="14"/>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c r="AV389" s="14"/>
      <c r="AW389" s="14"/>
      <c r="AX389" s="14"/>
      <c r="AY389" s="14"/>
      <c r="AZ389" s="14"/>
      <c r="BA389" s="14"/>
      <c r="BB389" s="14"/>
      <c r="BC389" s="14"/>
      <c r="BD389" s="14"/>
      <c r="BE389" s="14"/>
      <c r="BF389" s="14"/>
      <c r="BG389" s="14"/>
      <c r="BH389" s="14"/>
      <c r="BI389" s="14"/>
      <c r="BJ389" s="14"/>
      <c r="BK389" s="14"/>
      <c r="BL389" s="14"/>
      <c r="BM389" s="14"/>
      <c r="BN389" s="14"/>
      <c r="BO389" s="14"/>
      <c r="BP389" s="14"/>
      <c r="BQ389" s="14"/>
      <c r="BR389" s="14"/>
      <c r="BS389" s="14"/>
      <c r="BT389" s="14"/>
      <c r="BU389" s="14"/>
      <c r="BV389" s="14"/>
      <c r="BW389" s="14"/>
      <c r="BX389" s="14"/>
      <c r="BY389" s="14"/>
      <c r="BZ389" s="14"/>
      <c r="CA389" s="14"/>
      <c r="CB389" s="14"/>
      <c r="CC389" s="14"/>
      <c r="CD389" s="14"/>
      <c r="CE389" s="14"/>
      <c r="CF389" s="14"/>
      <c r="CG389" s="14"/>
      <c r="CH389" s="14"/>
      <c r="CI389" s="14"/>
      <c r="CJ389" s="14"/>
      <c r="CK389" s="14"/>
    </row>
    <row r="390" spans="1:90" s="16" customFormat="1" ht="58.5" customHeight="1" x14ac:dyDescent="0.25">
      <c r="A390" s="101">
        <v>382</v>
      </c>
      <c r="B390" s="56">
        <v>47</v>
      </c>
      <c r="C390" s="135"/>
      <c r="D390" s="6" t="s">
        <v>519</v>
      </c>
      <c r="E390" s="6" t="s">
        <v>580</v>
      </c>
      <c r="F390" s="59">
        <v>10000000</v>
      </c>
      <c r="G390" s="59">
        <v>6000000</v>
      </c>
      <c r="H390" s="111">
        <f t="shared" si="90"/>
        <v>60</v>
      </c>
      <c r="I390" s="59">
        <f t="shared" si="91"/>
        <v>4000000</v>
      </c>
      <c r="J390" s="111">
        <v>40</v>
      </c>
      <c r="K390" s="6"/>
      <c r="L390" s="53"/>
      <c r="M390" s="14"/>
      <c r="N390" s="14"/>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c r="AV390" s="14"/>
      <c r="AW390" s="14"/>
      <c r="AX390" s="14"/>
      <c r="AY390" s="14"/>
      <c r="AZ390" s="14"/>
      <c r="BA390" s="14"/>
      <c r="BB390" s="14"/>
      <c r="BC390" s="14"/>
      <c r="BD390" s="14"/>
      <c r="BE390" s="14"/>
      <c r="BF390" s="14"/>
      <c r="BG390" s="14"/>
      <c r="BH390" s="14"/>
      <c r="BI390" s="14"/>
      <c r="BJ390" s="14"/>
      <c r="BK390" s="14"/>
      <c r="BL390" s="14"/>
      <c r="BM390" s="14"/>
      <c r="BN390" s="14"/>
      <c r="BO390" s="14"/>
      <c r="BP390" s="14"/>
      <c r="BQ390" s="14"/>
      <c r="BR390" s="14"/>
      <c r="BS390" s="14"/>
      <c r="BT390" s="14"/>
      <c r="BU390" s="14"/>
      <c r="BV390" s="14"/>
      <c r="BW390" s="14"/>
      <c r="BX390" s="14"/>
      <c r="BY390" s="14"/>
      <c r="BZ390" s="14"/>
      <c r="CA390" s="14"/>
      <c r="CB390" s="14"/>
      <c r="CC390" s="14"/>
      <c r="CD390" s="14"/>
      <c r="CE390" s="14"/>
      <c r="CF390" s="14"/>
      <c r="CG390" s="14"/>
      <c r="CH390" s="14"/>
      <c r="CI390" s="14"/>
      <c r="CJ390" s="14"/>
      <c r="CK390" s="14"/>
    </row>
    <row r="391" spans="1:90" s="16" customFormat="1" ht="58.5" customHeight="1" x14ac:dyDescent="0.25">
      <c r="A391" s="101">
        <v>383</v>
      </c>
      <c r="B391" s="56">
        <v>48</v>
      </c>
      <c r="C391" s="135"/>
      <c r="D391" s="6" t="s">
        <v>519</v>
      </c>
      <c r="E391" s="6" t="s">
        <v>581</v>
      </c>
      <c r="F391" s="59">
        <v>294441890</v>
      </c>
      <c r="G391" s="59">
        <v>132498850.5</v>
      </c>
      <c r="H391" s="111">
        <f t="shared" si="90"/>
        <v>45</v>
      </c>
      <c r="I391" s="59">
        <f t="shared" si="91"/>
        <v>161943039.5</v>
      </c>
      <c r="J391" s="111">
        <v>55</v>
      </c>
      <c r="K391" s="6"/>
      <c r="L391" s="53"/>
      <c r="M391" s="14"/>
      <c r="N391" s="14"/>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c r="AV391" s="14"/>
      <c r="AW391" s="14"/>
      <c r="AX391" s="14"/>
      <c r="AY391" s="14"/>
      <c r="AZ391" s="14"/>
      <c r="BA391" s="14"/>
      <c r="BB391" s="14"/>
      <c r="BC391" s="14"/>
      <c r="BD391" s="14"/>
      <c r="BE391" s="14"/>
      <c r="BF391" s="14"/>
      <c r="BG391" s="14"/>
      <c r="BH391" s="14"/>
      <c r="BI391" s="14"/>
      <c r="BJ391" s="14"/>
      <c r="BK391" s="14"/>
      <c r="BL391" s="14"/>
      <c r="BM391" s="14"/>
      <c r="BN391" s="14"/>
      <c r="BO391" s="14"/>
      <c r="BP391" s="14"/>
      <c r="BQ391" s="14"/>
      <c r="BR391" s="14"/>
      <c r="BS391" s="14"/>
      <c r="BT391" s="14"/>
      <c r="BU391" s="14"/>
      <c r="BV391" s="14"/>
      <c r="BW391" s="14"/>
      <c r="BX391" s="14"/>
      <c r="BY391" s="14"/>
      <c r="BZ391" s="14"/>
      <c r="CA391" s="14"/>
      <c r="CB391" s="14"/>
      <c r="CC391" s="14"/>
      <c r="CD391" s="14"/>
      <c r="CE391" s="14"/>
      <c r="CF391" s="14"/>
      <c r="CG391" s="14"/>
      <c r="CH391" s="14"/>
      <c r="CI391" s="14"/>
      <c r="CJ391" s="14"/>
      <c r="CK391" s="14"/>
    </row>
    <row r="392" spans="1:90" s="16" customFormat="1" ht="58.5" customHeight="1" x14ac:dyDescent="0.25">
      <c r="A392" s="101">
        <v>384</v>
      </c>
      <c r="B392" s="56">
        <v>49</v>
      </c>
      <c r="C392" s="135"/>
      <c r="D392" s="6" t="s">
        <v>582</v>
      </c>
      <c r="E392" s="6" t="s">
        <v>583</v>
      </c>
      <c r="F392" s="59">
        <v>329107610</v>
      </c>
      <c r="G392" s="59">
        <v>148098424.5</v>
      </c>
      <c r="H392" s="111">
        <f t="shared" si="90"/>
        <v>45</v>
      </c>
      <c r="I392" s="59">
        <f t="shared" si="91"/>
        <v>181009185.5</v>
      </c>
      <c r="J392" s="111">
        <v>55</v>
      </c>
      <c r="K392" s="6"/>
      <c r="L392" s="53"/>
      <c r="M392" s="14"/>
      <c r="N392" s="14"/>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c r="AV392" s="14"/>
      <c r="AW392" s="14"/>
      <c r="AX392" s="14"/>
      <c r="AY392" s="14"/>
      <c r="AZ392" s="14"/>
      <c r="BA392" s="14"/>
      <c r="BB392" s="14"/>
      <c r="BC392" s="14"/>
      <c r="BD392" s="14"/>
      <c r="BE392" s="14"/>
      <c r="BF392" s="14"/>
      <c r="BG392" s="14"/>
      <c r="BH392" s="14"/>
      <c r="BI392" s="14"/>
      <c r="BJ392" s="14"/>
      <c r="BK392" s="14"/>
      <c r="BL392" s="14"/>
      <c r="BM392" s="14"/>
      <c r="BN392" s="14"/>
      <c r="BO392" s="14"/>
      <c r="BP392" s="14"/>
      <c r="BQ392" s="14"/>
      <c r="BR392" s="14"/>
      <c r="BS392" s="14"/>
      <c r="BT392" s="14"/>
      <c r="BU392" s="14"/>
      <c r="BV392" s="14"/>
      <c r="BW392" s="14"/>
      <c r="BX392" s="14"/>
      <c r="BY392" s="14"/>
      <c r="BZ392" s="14"/>
      <c r="CA392" s="14"/>
      <c r="CB392" s="14"/>
      <c r="CC392" s="14"/>
      <c r="CD392" s="14"/>
      <c r="CE392" s="14"/>
      <c r="CF392" s="14"/>
      <c r="CG392" s="14"/>
      <c r="CH392" s="14"/>
      <c r="CI392" s="14"/>
      <c r="CJ392" s="14"/>
      <c r="CK392" s="14"/>
    </row>
    <row r="393" spans="1:90" s="16" customFormat="1" ht="58.5" customHeight="1" x14ac:dyDescent="0.25">
      <c r="A393" s="101">
        <v>385</v>
      </c>
      <c r="B393" s="56">
        <v>50</v>
      </c>
      <c r="C393" s="135"/>
      <c r="D393" s="6" t="s">
        <v>582</v>
      </c>
      <c r="E393" s="6" t="s">
        <v>584</v>
      </c>
      <c r="F393" s="59">
        <v>118100400</v>
      </c>
      <c r="G393" s="59">
        <v>82670280</v>
      </c>
      <c r="H393" s="111">
        <f t="shared" si="90"/>
        <v>70</v>
      </c>
      <c r="I393" s="59">
        <f t="shared" si="91"/>
        <v>35430120</v>
      </c>
      <c r="J393" s="111">
        <v>30</v>
      </c>
      <c r="K393" s="6"/>
      <c r="L393" s="53"/>
      <c r="M393" s="14"/>
      <c r="N393" s="14"/>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c r="AV393" s="14"/>
      <c r="AW393" s="14"/>
      <c r="AX393" s="14"/>
      <c r="AY393" s="14"/>
      <c r="AZ393" s="14"/>
      <c r="BA393" s="14"/>
      <c r="BB393" s="14"/>
      <c r="BC393" s="14"/>
      <c r="BD393" s="14"/>
      <c r="BE393" s="14"/>
      <c r="BF393" s="14"/>
      <c r="BG393" s="14"/>
      <c r="BH393" s="14"/>
      <c r="BI393" s="14"/>
      <c r="BJ393" s="14"/>
      <c r="BK393" s="14"/>
      <c r="BL393" s="14"/>
      <c r="BM393" s="14"/>
      <c r="BN393" s="14"/>
      <c r="BO393" s="14"/>
      <c r="BP393" s="14"/>
      <c r="BQ393" s="14"/>
      <c r="BR393" s="14"/>
      <c r="BS393" s="14"/>
      <c r="BT393" s="14"/>
      <c r="BU393" s="14"/>
      <c r="BV393" s="14"/>
      <c r="BW393" s="14"/>
      <c r="BX393" s="14"/>
      <c r="BY393" s="14"/>
      <c r="BZ393" s="14"/>
      <c r="CA393" s="14"/>
      <c r="CB393" s="14"/>
      <c r="CC393" s="14"/>
      <c r="CD393" s="14"/>
      <c r="CE393" s="14"/>
      <c r="CF393" s="14"/>
      <c r="CG393" s="14"/>
      <c r="CH393" s="14"/>
      <c r="CI393" s="14"/>
      <c r="CJ393" s="14"/>
      <c r="CK393" s="14"/>
    </row>
    <row r="394" spans="1:90" s="16" customFormat="1" ht="58.5" customHeight="1" x14ac:dyDescent="0.25">
      <c r="A394" s="101">
        <v>386</v>
      </c>
      <c r="B394" s="56">
        <v>51</v>
      </c>
      <c r="C394" s="135"/>
      <c r="D394" s="6" t="s">
        <v>582</v>
      </c>
      <c r="E394" s="6" t="s">
        <v>585</v>
      </c>
      <c r="F394" s="59">
        <v>258147080</v>
      </c>
      <c r="G394" s="59">
        <v>129073540</v>
      </c>
      <c r="H394" s="111">
        <f t="shared" si="90"/>
        <v>50</v>
      </c>
      <c r="I394" s="59">
        <f t="shared" si="91"/>
        <v>129073540</v>
      </c>
      <c r="J394" s="111">
        <v>50</v>
      </c>
      <c r="K394" s="6"/>
      <c r="L394" s="53"/>
      <c r="M394" s="14"/>
      <c r="N394" s="14"/>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c r="AV394" s="14"/>
      <c r="AW394" s="14"/>
      <c r="AX394" s="14"/>
      <c r="AY394" s="14"/>
      <c r="AZ394" s="14"/>
      <c r="BA394" s="14"/>
      <c r="BB394" s="14"/>
      <c r="BC394" s="14"/>
      <c r="BD394" s="14"/>
      <c r="BE394" s="14"/>
      <c r="BF394" s="14"/>
      <c r="BG394" s="14"/>
      <c r="BH394" s="14"/>
      <c r="BI394" s="14"/>
      <c r="BJ394" s="14"/>
      <c r="BK394" s="14"/>
      <c r="BL394" s="14"/>
      <c r="BM394" s="14"/>
      <c r="BN394" s="14"/>
      <c r="BO394" s="14"/>
      <c r="BP394" s="14"/>
      <c r="BQ394" s="14"/>
      <c r="BR394" s="14"/>
      <c r="BS394" s="14"/>
      <c r="BT394" s="14"/>
      <c r="BU394" s="14"/>
      <c r="BV394" s="14"/>
      <c r="BW394" s="14"/>
      <c r="BX394" s="14"/>
      <c r="BY394" s="14"/>
      <c r="BZ394" s="14"/>
      <c r="CA394" s="14"/>
      <c r="CB394" s="14"/>
      <c r="CC394" s="14"/>
      <c r="CD394" s="14"/>
      <c r="CE394" s="14"/>
      <c r="CF394" s="14"/>
      <c r="CG394" s="14"/>
      <c r="CH394" s="14"/>
      <c r="CI394" s="14"/>
      <c r="CJ394" s="14"/>
      <c r="CK394" s="14"/>
    </row>
    <row r="395" spans="1:90" s="16" customFormat="1" ht="58.5" customHeight="1" x14ac:dyDescent="0.25">
      <c r="A395" s="101">
        <v>387</v>
      </c>
      <c r="B395" s="56">
        <v>52</v>
      </c>
      <c r="C395" s="135"/>
      <c r="D395" s="6" t="s">
        <v>582</v>
      </c>
      <c r="E395" s="6" t="s">
        <v>586</v>
      </c>
      <c r="F395" s="59">
        <v>56935410</v>
      </c>
      <c r="G395" s="59">
        <v>25620934.5</v>
      </c>
      <c r="H395" s="111">
        <f t="shared" si="90"/>
        <v>45</v>
      </c>
      <c r="I395" s="59">
        <f t="shared" si="91"/>
        <v>31314475.5</v>
      </c>
      <c r="J395" s="111">
        <v>55</v>
      </c>
      <c r="K395" s="6"/>
      <c r="L395" s="53"/>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c r="AV395" s="14"/>
      <c r="AW395" s="14"/>
      <c r="AX395" s="14"/>
      <c r="AY395" s="14"/>
      <c r="AZ395" s="14"/>
      <c r="BA395" s="14"/>
      <c r="BB395" s="14"/>
      <c r="BC395" s="14"/>
      <c r="BD395" s="14"/>
      <c r="BE395" s="14"/>
      <c r="BF395" s="14"/>
      <c r="BG395" s="14"/>
      <c r="BH395" s="14"/>
      <c r="BI395" s="14"/>
      <c r="BJ395" s="14"/>
      <c r="BK395" s="14"/>
      <c r="BL395" s="14"/>
      <c r="BM395" s="14"/>
      <c r="BN395" s="14"/>
      <c r="BO395" s="14"/>
      <c r="BP395" s="14"/>
      <c r="BQ395" s="14"/>
      <c r="BR395" s="14"/>
      <c r="BS395" s="14"/>
      <c r="BT395" s="14"/>
      <c r="BU395" s="14"/>
      <c r="BV395" s="14"/>
      <c r="BW395" s="14"/>
      <c r="BX395" s="14"/>
      <c r="BY395" s="14"/>
      <c r="BZ395" s="14"/>
      <c r="CA395" s="14"/>
      <c r="CB395" s="14"/>
      <c r="CC395" s="14"/>
      <c r="CD395" s="14"/>
      <c r="CE395" s="14"/>
      <c r="CF395" s="14"/>
      <c r="CG395" s="14"/>
      <c r="CH395" s="14"/>
      <c r="CI395" s="14"/>
      <c r="CJ395" s="14"/>
      <c r="CK395" s="14"/>
    </row>
    <row r="396" spans="1:90" s="16" customFormat="1" ht="58.5" customHeight="1" x14ac:dyDescent="0.25">
      <c r="A396" s="101">
        <v>388</v>
      </c>
      <c r="B396" s="56">
        <v>53</v>
      </c>
      <c r="C396" s="135"/>
      <c r="D396" s="6" t="s">
        <v>527</v>
      </c>
      <c r="E396" s="6" t="s">
        <v>587</v>
      </c>
      <c r="F396" s="59">
        <v>534644980</v>
      </c>
      <c r="G396" s="59">
        <v>374251486</v>
      </c>
      <c r="H396" s="111">
        <f t="shared" si="90"/>
        <v>70</v>
      </c>
      <c r="I396" s="59">
        <f t="shared" si="91"/>
        <v>160393494</v>
      </c>
      <c r="J396" s="111">
        <v>30</v>
      </c>
      <c r="K396" s="6"/>
      <c r="L396" s="53"/>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c r="AV396" s="14"/>
      <c r="AW396" s="14"/>
      <c r="AX396" s="14"/>
      <c r="AY396" s="14"/>
      <c r="AZ396" s="14"/>
      <c r="BA396" s="14"/>
      <c r="BB396" s="14"/>
      <c r="BC396" s="14"/>
      <c r="BD396" s="14"/>
      <c r="BE396" s="14"/>
      <c r="BF396" s="14"/>
      <c r="BG396" s="14"/>
      <c r="BH396" s="14"/>
      <c r="BI396" s="14"/>
      <c r="BJ396" s="14"/>
      <c r="BK396" s="14"/>
      <c r="BL396" s="14"/>
      <c r="BM396" s="14"/>
      <c r="BN396" s="14"/>
      <c r="BO396" s="14"/>
      <c r="BP396" s="14"/>
      <c r="BQ396" s="14"/>
      <c r="BR396" s="14"/>
      <c r="BS396" s="14"/>
      <c r="BT396" s="14"/>
      <c r="BU396" s="14"/>
      <c r="BV396" s="14"/>
      <c r="BW396" s="14"/>
      <c r="BX396" s="14"/>
      <c r="BY396" s="14"/>
      <c r="BZ396" s="14"/>
      <c r="CA396" s="14"/>
      <c r="CB396" s="14"/>
      <c r="CC396" s="14"/>
      <c r="CD396" s="14"/>
      <c r="CE396" s="14"/>
      <c r="CF396" s="14"/>
      <c r="CG396" s="14"/>
      <c r="CH396" s="14"/>
      <c r="CI396" s="14"/>
      <c r="CJ396" s="14"/>
      <c r="CK396" s="14"/>
    </row>
    <row r="397" spans="1:90" s="30" customFormat="1" ht="58.5" customHeight="1" x14ac:dyDescent="0.25">
      <c r="A397" s="101">
        <v>389</v>
      </c>
      <c r="B397" s="56">
        <v>54</v>
      </c>
      <c r="C397" s="135"/>
      <c r="D397" s="6" t="s">
        <v>527</v>
      </c>
      <c r="E397" s="6" t="s">
        <v>588</v>
      </c>
      <c r="F397" s="59">
        <v>481029300</v>
      </c>
      <c r="G397" s="59">
        <v>336720510</v>
      </c>
      <c r="H397" s="111">
        <f t="shared" si="90"/>
        <v>70</v>
      </c>
      <c r="I397" s="59">
        <f t="shared" si="91"/>
        <v>144308790</v>
      </c>
      <c r="J397" s="111">
        <v>30</v>
      </c>
      <c r="K397" s="6"/>
      <c r="L397" s="53"/>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c r="AV397" s="14"/>
      <c r="AW397" s="14"/>
      <c r="AX397" s="14"/>
      <c r="AY397" s="14"/>
      <c r="AZ397" s="14"/>
      <c r="BA397" s="14"/>
      <c r="BB397" s="14"/>
      <c r="BC397" s="14"/>
      <c r="BD397" s="14"/>
      <c r="BE397" s="14"/>
      <c r="BF397" s="14"/>
      <c r="BG397" s="14"/>
      <c r="BH397" s="14"/>
      <c r="BI397" s="14"/>
      <c r="BJ397" s="14"/>
      <c r="BK397" s="14"/>
      <c r="BL397" s="14"/>
      <c r="BM397" s="14"/>
      <c r="BN397" s="14"/>
      <c r="BO397" s="14"/>
      <c r="BP397" s="14"/>
      <c r="BQ397" s="14"/>
      <c r="BR397" s="14"/>
      <c r="BS397" s="14"/>
      <c r="BT397" s="14"/>
      <c r="BU397" s="14"/>
      <c r="BV397" s="14"/>
      <c r="BW397" s="14"/>
      <c r="BX397" s="14"/>
      <c r="BY397" s="14"/>
      <c r="BZ397" s="14"/>
      <c r="CA397" s="14"/>
      <c r="CB397" s="14"/>
      <c r="CC397" s="14"/>
      <c r="CD397" s="14"/>
      <c r="CE397" s="14"/>
      <c r="CF397" s="14"/>
      <c r="CG397" s="14"/>
      <c r="CH397" s="14"/>
      <c r="CI397" s="14"/>
      <c r="CJ397" s="14"/>
      <c r="CK397" s="14"/>
      <c r="CL397" s="41"/>
    </row>
    <row r="398" spans="1:90" s="30" customFormat="1" ht="58.5" customHeight="1" x14ac:dyDescent="0.25">
      <c r="A398" s="101">
        <v>390</v>
      </c>
      <c r="B398" s="56">
        <v>55</v>
      </c>
      <c r="C398" s="135"/>
      <c r="D398" s="6" t="s">
        <v>527</v>
      </c>
      <c r="E398" s="6" t="s">
        <v>589</v>
      </c>
      <c r="F398" s="59">
        <v>71089720</v>
      </c>
      <c r="G398" s="59">
        <v>44814959</v>
      </c>
      <c r="H398" s="111">
        <f t="shared" si="90"/>
        <v>63.039999313543504</v>
      </c>
      <c r="I398" s="59">
        <f>F398-G398-K398</f>
        <v>24881403</v>
      </c>
      <c r="J398" s="111">
        <v>35.00000140667315</v>
      </c>
      <c r="K398" s="6">
        <v>1393358</v>
      </c>
      <c r="L398" s="66">
        <v>1.9599992797833496</v>
      </c>
      <c r="M398" s="14"/>
      <c r="N398" s="14"/>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c r="AV398" s="14"/>
      <c r="AW398" s="14"/>
      <c r="AX398" s="14"/>
      <c r="AY398" s="14"/>
      <c r="AZ398" s="14"/>
      <c r="BA398" s="14"/>
      <c r="BB398" s="14"/>
      <c r="BC398" s="14"/>
      <c r="BD398" s="14"/>
      <c r="BE398" s="14"/>
      <c r="BF398" s="14"/>
      <c r="BG398" s="14"/>
      <c r="BH398" s="14"/>
      <c r="BI398" s="14"/>
      <c r="BJ398" s="14"/>
      <c r="BK398" s="14"/>
      <c r="BL398" s="14"/>
      <c r="BM398" s="14"/>
      <c r="BN398" s="14"/>
      <c r="BO398" s="14"/>
      <c r="BP398" s="14"/>
      <c r="BQ398" s="14"/>
      <c r="BR398" s="14"/>
      <c r="BS398" s="14"/>
      <c r="BT398" s="14"/>
      <c r="BU398" s="14"/>
      <c r="BV398" s="14"/>
      <c r="BW398" s="14"/>
      <c r="BX398" s="14"/>
      <c r="BY398" s="14"/>
      <c r="BZ398" s="14"/>
      <c r="CA398" s="14"/>
      <c r="CB398" s="14"/>
      <c r="CC398" s="14"/>
      <c r="CD398" s="14"/>
      <c r="CE398" s="14"/>
      <c r="CF398" s="14"/>
      <c r="CG398" s="14"/>
      <c r="CH398" s="14"/>
      <c r="CI398" s="14"/>
      <c r="CJ398" s="14"/>
      <c r="CK398" s="14"/>
      <c r="CL398" s="41"/>
    </row>
    <row r="399" spans="1:90" s="30" customFormat="1" ht="58.5" customHeight="1" x14ac:dyDescent="0.25">
      <c r="A399" s="101">
        <v>391</v>
      </c>
      <c r="B399" s="56">
        <v>56</v>
      </c>
      <c r="C399" s="135"/>
      <c r="D399" s="6" t="s">
        <v>527</v>
      </c>
      <c r="E399" s="6" t="s">
        <v>590</v>
      </c>
      <c r="F399" s="59">
        <v>74869770</v>
      </c>
      <c r="G399" s="59">
        <v>52408839</v>
      </c>
      <c r="H399" s="111">
        <f t="shared" si="90"/>
        <v>70</v>
      </c>
      <c r="I399" s="59">
        <f>F399-G399</f>
        <v>22460931</v>
      </c>
      <c r="J399" s="111">
        <v>30</v>
      </c>
      <c r="K399" s="6"/>
      <c r="L399" s="53"/>
      <c r="M399" s="14"/>
      <c r="N399" s="14"/>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c r="AV399" s="14"/>
      <c r="AW399" s="14"/>
      <c r="AX399" s="14"/>
      <c r="AY399" s="14"/>
      <c r="AZ399" s="14"/>
      <c r="BA399" s="14"/>
      <c r="BB399" s="14"/>
      <c r="BC399" s="14"/>
      <c r="BD399" s="14"/>
      <c r="BE399" s="14"/>
      <c r="BF399" s="14"/>
      <c r="BG399" s="14"/>
      <c r="BH399" s="14"/>
      <c r="BI399" s="14"/>
      <c r="BJ399" s="14"/>
      <c r="BK399" s="14"/>
      <c r="BL399" s="14"/>
      <c r="BM399" s="14"/>
      <c r="BN399" s="14"/>
      <c r="BO399" s="14"/>
      <c r="BP399" s="14"/>
      <c r="BQ399" s="14"/>
      <c r="BR399" s="14"/>
      <c r="BS399" s="14"/>
      <c r="BT399" s="14"/>
      <c r="BU399" s="14"/>
      <c r="BV399" s="14"/>
      <c r="BW399" s="14"/>
      <c r="BX399" s="14"/>
      <c r="BY399" s="14"/>
      <c r="BZ399" s="14"/>
      <c r="CA399" s="14"/>
      <c r="CB399" s="14"/>
      <c r="CC399" s="14"/>
      <c r="CD399" s="14"/>
      <c r="CE399" s="14"/>
      <c r="CF399" s="14"/>
      <c r="CG399" s="14"/>
      <c r="CH399" s="14"/>
      <c r="CI399" s="14"/>
      <c r="CJ399" s="14"/>
      <c r="CK399" s="14"/>
      <c r="CL399" s="41"/>
    </row>
    <row r="400" spans="1:90" s="16" customFormat="1" ht="58.5" customHeight="1" x14ac:dyDescent="0.25">
      <c r="A400" s="101">
        <v>392</v>
      </c>
      <c r="B400" s="56">
        <v>57</v>
      </c>
      <c r="C400" s="135"/>
      <c r="D400" s="6" t="s">
        <v>527</v>
      </c>
      <c r="E400" s="6" t="s">
        <v>591</v>
      </c>
      <c r="F400" s="59">
        <v>222468600</v>
      </c>
      <c r="G400" s="59">
        <v>106896162</v>
      </c>
      <c r="H400" s="111">
        <f t="shared" si="90"/>
        <v>48.049999865149509</v>
      </c>
      <c r="I400" s="59">
        <f>F400-G400-K400</f>
        <v>111234301</v>
      </c>
      <c r="J400" s="111">
        <v>50.000000449501634</v>
      </c>
      <c r="K400" s="6">
        <v>4338137</v>
      </c>
      <c r="L400" s="53">
        <v>1.9499996853488539</v>
      </c>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c r="AY400" s="14"/>
      <c r="AZ400" s="14"/>
      <c r="BA400" s="14"/>
      <c r="BB400" s="14"/>
      <c r="BC400" s="14"/>
      <c r="BD400" s="14"/>
      <c r="BE400" s="14"/>
      <c r="BF400" s="14"/>
      <c r="BG400" s="14"/>
      <c r="BH400" s="14"/>
      <c r="BI400" s="14"/>
      <c r="BJ400" s="14"/>
      <c r="BK400" s="14"/>
      <c r="BL400" s="14"/>
      <c r="BM400" s="14"/>
      <c r="BN400" s="14"/>
      <c r="BO400" s="14"/>
      <c r="BP400" s="14"/>
      <c r="BQ400" s="14"/>
      <c r="BR400" s="14"/>
      <c r="BS400" s="14"/>
      <c r="BT400" s="14"/>
      <c r="BU400" s="14"/>
      <c r="BV400" s="14"/>
      <c r="BW400" s="14"/>
      <c r="BX400" s="14"/>
      <c r="BY400" s="14"/>
      <c r="BZ400" s="14"/>
      <c r="CA400" s="14"/>
      <c r="CB400" s="14"/>
      <c r="CC400" s="14"/>
      <c r="CD400" s="14"/>
      <c r="CE400" s="14"/>
      <c r="CF400" s="14"/>
      <c r="CG400" s="14"/>
      <c r="CH400" s="14"/>
      <c r="CI400" s="14"/>
      <c r="CJ400" s="14"/>
      <c r="CK400" s="14"/>
    </row>
    <row r="401" spans="1:89" s="16" customFormat="1" ht="58.5" customHeight="1" x14ac:dyDescent="0.25">
      <c r="A401" s="101">
        <v>393</v>
      </c>
      <c r="B401" s="56">
        <v>58</v>
      </c>
      <c r="C401" s="135"/>
      <c r="D401" s="6" t="s">
        <v>592</v>
      </c>
      <c r="E401" s="6" t="s">
        <v>593</v>
      </c>
      <c r="F401" s="59">
        <v>14101890</v>
      </c>
      <c r="G401" s="59">
        <v>7756039.5</v>
      </c>
      <c r="H401" s="111">
        <f t="shared" si="90"/>
        <v>55.000000000000007</v>
      </c>
      <c r="I401" s="59">
        <f t="shared" ref="I401:I417" si="92">F401-G401</f>
        <v>6345850.5</v>
      </c>
      <c r="J401" s="111">
        <v>45</v>
      </c>
      <c r="K401" s="6">
        <v>0</v>
      </c>
      <c r="L401" s="53"/>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4"/>
      <c r="AY401" s="14"/>
      <c r="AZ401" s="14"/>
      <c r="BA401" s="14"/>
      <c r="BB401" s="14"/>
      <c r="BC401" s="14"/>
      <c r="BD401" s="14"/>
      <c r="BE401" s="14"/>
      <c r="BF401" s="14"/>
      <c r="BG401" s="14"/>
      <c r="BH401" s="14"/>
      <c r="BI401" s="14"/>
      <c r="BJ401" s="14"/>
      <c r="BK401" s="14"/>
      <c r="BL401" s="14"/>
      <c r="BM401" s="14"/>
      <c r="BN401" s="14"/>
      <c r="BO401" s="14"/>
      <c r="BP401" s="14"/>
      <c r="BQ401" s="14"/>
      <c r="BR401" s="14"/>
      <c r="BS401" s="14"/>
      <c r="BT401" s="14"/>
      <c r="BU401" s="14"/>
      <c r="BV401" s="14"/>
      <c r="BW401" s="14"/>
      <c r="BX401" s="14"/>
      <c r="BY401" s="14"/>
      <c r="BZ401" s="14"/>
      <c r="CA401" s="14"/>
      <c r="CB401" s="14"/>
      <c r="CC401" s="14"/>
      <c r="CD401" s="14"/>
      <c r="CE401" s="14"/>
      <c r="CF401" s="14"/>
      <c r="CG401" s="14"/>
      <c r="CH401" s="14"/>
      <c r="CI401" s="14"/>
      <c r="CJ401" s="14"/>
      <c r="CK401" s="14"/>
    </row>
    <row r="402" spans="1:89" s="16" customFormat="1" ht="58.5" customHeight="1" x14ac:dyDescent="0.25">
      <c r="A402" s="101">
        <v>394</v>
      </c>
      <c r="B402" s="56">
        <v>59</v>
      </c>
      <c r="C402" s="135"/>
      <c r="D402" s="6" t="s">
        <v>569</v>
      </c>
      <c r="E402" s="6" t="s">
        <v>1048</v>
      </c>
      <c r="F402" s="59">
        <v>7758600</v>
      </c>
      <c r="G402" s="59">
        <v>3879300</v>
      </c>
      <c r="H402" s="111">
        <f t="shared" si="90"/>
        <v>50</v>
      </c>
      <c r="I402" s="59">
        <f t="shared" si="92"/>
        <v>3879300</v>
      </c>
      <c r="J402" s="111">
        <v>50</v>
      </c>
      <c r="K402" s="6"/>
      <c r="L402" s="53"/>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c r="AV402" s="14"/>
      <c r="AW402" s="14"/>
      <c r="AX402" s="14"/>
      <c r="AY402" s="14"/>
      <c r="AZ402" s="14"/>
      <c r="BA402" s="14"/>
      <c r="BB402" s="14"/>
      <c r="BC402" s="14"/>
      <c r="BD402" s="14"/>
      <c r="BE402" s="14"/>
      <c r="BF402" s="14"/>
      <c r="BG402" s="14"/>
      <c r="BH402" s="14"/>
      <c r="BI402" s="14"/>
      <c r="BJ402" s="14"/>
      <c r="BK402" s="14"/>
      <c r="BL402" s="14"/>
      <c r="BM402" s="14"/>
      <c r="BN402" s="14"/>
      <c r="BO402" s="14"/>
      <c r="BP402" s="14"/>
      <c r="BQ402" s="14"/>
      <c r="BR402" s="14"/>
      <c r="BS402" s="14"/>
      <c r="BT402" s="14"/>
      <c r="BU402" s="14"/>
      <c r="BV402" s="14"/>
      <c r="BW402" s="14"/>
      <c r="BX402" s="14"/>
      <c r="BY402" s="14"/>
      <c r="BZ402" s="14"/>
      <c r="CA402" s="14"/>
      <c r="CB402" s="14"/>
      <c r="CC402" s="14"/>
      <c r="CD402" s="14"/>
      <c r="CE402" s="14"/>
      <c r="CF402" s="14"/>
      <c r="CG402" s="14"/>
      <c r="CH402" s="14"/>
      <c r="CI402" s="14"/>
      <c r="CJ402" s="14"/>
      <c r="CK402" s="14"/>
    </row>
    <row r="403" spans="1:89" s="16" customFormat="1" ht="58.5" customHeight="1" x14ac:dyDescent="0.25">
      <c r="A403" s="101">
        <v>395</v>
      </c>
      <c r="B403" s="56">
        <v>60</v>
      </c>
      <c r="C403" s="135"/>
      <c r="D403" s="6" t="s">
        <v>569</v>
      </c>
      <c r="E403" s="6" t="s">
        <v>594</v>
      </c>
      <c r="F403" s="59">
        <v>126462320</v>
      </c>
      <c r="G403" s="59">
        <v>56908044</v>
      </c>
      <c r="H403" s="111">
        <f t="shared" si="90"/>
        <v>45</v>
      </c>
      <c r="I403" s="59">
        <f t="shared" si="92"/>
        <v>69554276</v>
      </c>
      <c r="J403" s="111">
        <v>55</v>
      </c>
      <c r="K403" s="6"/>
      <c r="L403" s="53"/>
      <c r="M403" s="14"/>
      <c r="N403" s="14"/>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c r="AV403" s="14"/>
      <c r="AW403" s="14"/>
      <c r="AX403" s="14"/>
      <c r="AY403" s="14"/>
      <c r="AZ403" s="14"/>
      <c r="BA403" s="14"/>
      <c r="BB403" s="14"/>
      <c r="BC403" s="14"/>
      <c r="BD403" s="14"/>
      <c r="BE403" s="14"/>
      <c r="BF403" s="14"/>
      <c r="BG403" s="14"/>
      <c r="BH403" s="14"/>
      <c r="BI403" s="14"/>
      <c r="BJ403" s="14"/>
      <c r="BK403" s="14"/>
      <c r="BL403" s="14"/>
      <c r="BM403" s="14"/>
      <c r="BN403" s="14"/>
      <c r="BO403" s="14"/>
      <c r="BP403" s="14"/>
      <c r="BQ403" s="14"/>
      <c r="BR403" s="14"/>
      <c r="BS403" s="14"/>
      <c r="BT403" s="14"/>
      <c r="BU403" s="14"/>
      <c r="BV403" s="14"/>
      <c r="BW403" s="14"/>
      <c r="BX403" s="14"/>
      <c r="BY403" s="14"/>
      <c r="BZ403" s="14"/>
      <c r="CA403" s="14"/>
      <c r="CB403" s="14"/>
      <c r="CC403" s="14"/>
      <c r="CD403" s="14"/>
      <c r="CE403" s="14"/>
      <c r="CF403" s="14"/>
      <c r="CG403" s="14"/>
      <c r="CH403" s="14"/>
      <c r="CI403" s="14"/>
      <c r="CJ403" s="14"/>
      <c r="CK403" s="14"/>
    </row>
    <row r="404" spans="1:89" s="16" customFormat="1" ht="58.5" customHeight="1" x14ac:dyDescent="0.25">
      <c r="A404" s="101">
        <v>396</v>
      </c>
      <c r="B404" s="56">
        <v>61</v>
      </c>
      <c r="C404" s="135"/>
      <c r="D404" s="6" t="s">
        <v>569</v>
      </c>
      <c r="E404" s="6" t="s">
        <v>595</v>
      </c>
      <c r="F404" s="59">
        <v>28282650</v>
      </c>
      <c r="G404" s="59">
        <v>12727193</v>
      </c>
      <c r="H404" s="111">
        <f t="shared" si="90"/>
        <v>45.000001767868284</v>
      </c>
      <c r="I404" s="59">
        <f t="shared" si="92"/>
        <v>15555457</v>
      </c>
      <c r="J404" s="111">
        <f>I404/F404*100</f>
        <v>54.999998232131709</v>
      </c>
      <c r="K404" s="6"/>
      <c r="L404" s="53"/>
      <c r="M404" s="14"/>
      <c r="N404" s="14"/>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c r="AV404" s="14"/>
      <c r="AW404" s="14"/>
      <c r="AX404" s="14"/>
      <c r="AY404" s="14"/>
      <c r="AZ404" s="14"/>
      <c r="BA404" s="14"/>
      <c r="BB404" s="14"/>
      <c r="BC404" s="14"/>
      <c r="BD404" s="14"/>
      <c r="BE404" s="14"/>
      <c r="BF404" s="14"/>
      <c r="BG404" s="14"/>
      <c r="BH404" s="14"/>
      <c r="BI404" s="14"/>
      <c r="BJ404" s="14"/>
      <c r="BK404" s="14"/>
      <c r="BL404" s="14"/>
      <c r="BM404" s="14"/>
      <c r="BN404" s="14"/>
      <c r="BO404" s="14"/>
      <c r="BP404" s="14"/>
      <c r="BQ404" s="14"/>
      <c r="BR404" s="14"/>
      <c r="BS404" s="14"/>
      <c r="BT404" s="14"/>
      <c r="BU404" s="14"/>
      <c r="BV404" s="14"/>
      <c r="BW404" s="14"/>
      <c r="BX404" s="14"/>
      <c r="BY404" s="14"/>
      <c r="BZ404" s="14"/>
      <c r="CA404" s="14"/>
      <c r="CB404" s="14"/>
      <c r="CC404" s="14"/>
      <c r="CD404" s="14"/>
      <c r="CE404" s="14"/>
      <c r="CF404" s="14"/>
      <c r="CG404" s="14"/>
      <c r="CH404" s="14"/>
      <c r="CI404" s="14"/>
      <c r="CJ404" s="14"/>
      <c r="CK404" s="14"/>
    </row>
    <row r="405" spans="1:89" s="16" customFormat="1" ht="58.5" customHeight="1" x14ac:dyDescent="0.25">
      <c r="A405" s="101">
        <v>397</v>
      </c>
      <c r="B405" s="56">
        <v>62</v>
      </c>
      <c r="C405" s="135"/>
      <c r="D405" s="6" t="s">
        <v>596</v>
      </c>
      <c r="E405" s="6" t="s">
        <v>597</v>
      </c>
      <c r="F405" s="59">
        <v>100865140</v>
      </c>
      <c r="G405" s="59">
        <v>45389313</v>
      </c>
      <c r="H405" s="111">
        <f t="shared" si="90"/>
        <v>45</v>
      </c>
      <c r="I405" s="59">
        <f t="shared" si="92"/>
        <v>55475827</v>
      </c>
      <c r="J405" s="111">
        <v>55</v>
      </c>
      <c r="K405" s="6"/>
      <c r="L405" s="53"/>
      <c r="M405" s="14"/>
      <c r="N405" s="14"/>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c r="AV405" s="14"/>
      <c r="AW405" s="14"/>
      <c r="AX405" s="14"/>
      <c r="AY405" s="14"/>
      <c r="AZ405" s="14"/>
      <c r="BA405" s="14"/>
      <c r="BB405" s="14"/>
      <c r="BC405" s="14"/>
      <c r="BD405" s="14"/>
      <c r="BE405" s="14"/>
      <c r="BF405" s="14"/>
      <c r="BG405" s="14"/>
      <c r="BH405" s="14"/>
      <c r="BI405" s="14"/>
      <c r="BJ405" s="14"/>
      <c r="BK405" s="14"/>
      <c r="BL405" s="14"/>
      <c r="BM405" s="14"/>
      <c r="BN405" s="14"/>
      <c r="BO405" s="14"/>
      <c r="BP405" s="14"/>
      <c r="BQ405" s="14"/>
      <c r="BR405" s="14"/>
      <c r="BS405" s="14"/>
      <c r="BT405" s="14"/>
      <c r="BU405" s="14"/>
      <c r="BV405" s="14"/>
      <c r="BW405" s="14"/>
      <c r="BX405" s="14"/>
      <c r="BY405" s="14"/>
      <c r="BZ405" s="14"/>
      <c r="CA405" s="14"/>
      <c r="CB405" s="14"/>
      <c r="CC405" s="14"/>
      <c r="CD405" s="14"/>
      <c r="CE405" s="14"/>
      <c r="CF405" s="14"/>
      <c r="CG405" s="14"/>
      <c r="CH405" s="14"/>
      <c r="CI405" s="14"/>
      <c r="CJ405" s="14"/>
      <c r="CK405" s="14"/>
    </row>
    <row r="406" spans="1:89" s="16" customFormat="1" ht="58.5" customHeight="1" x14ac:dyDescent="0.25">
      <c r="A406" s="101">
        <v>398</v>
      </c>
      <c r="B406" s="56">
        <v>63</v>
      </c>
      <c r="C406" s="135"/>
      <c r="D406" s="6" t="s">
        <v>596</v>
      </c>
      <c r="E406" s="6" t="s">
        <v>1049</v>
      </c>
      <c r="F406" s="59">
        <v>40372580</v>
      </c>
      <c r="G406" s="59">
        <v>20186290</v>
      </c>
      <c r="H406" s="111">
        <f t="shared" si="90"/>
        <v>50</v>
      </c>
      <c r="I406" s="59">
        <f t="shared" si="92"/>
        <v>20186290</v>
      </c>
      <c r="J406" s="111">
        <v>50</v>
      </c>
      <c r="K406" s="6"/>
      <c r="L406" s="53"/>
      <c r="M406" s="14"/>
      <c r="N406" s="14"/>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c r="AV406" s="14"/>
      <c r="AW406" s="14"/>
      <c r="AX406" s="14"/>
      <c r="AY406" s="14"/>
      <c r="AZ406" s="14"/>
      <c r="BA406" s="14"/>
      <c r="BB406" s="14"/>
      <c r="BC406" s="14"/>
      <c r="BD406" s="14"/>
      <c r="BE406" s="14"/>
      <c r="BF406" s="14"/>
      <c r="BG406" s="14"/>
      <c r="BH406" s="14"/>
      <c r="BI406" s="14"/>
      <c r="BJ406" s="14"/>
      <c r="BK406" s="14"/>
      <c r="BL406" s="14"/>
      <c r="BM406" s="14"/>
      <c r="BN406" s="14"/>
      <c r="BO406" s="14"/>
      <c r="BP406" s="14"/>
      <c r="BQ406" s="14"/>
      <c r="BR406" s="14"/>
      <c r="BS406" s="14"/>
      <c r="BT406" s="14"/>
      <c r="BU406" s="14"/>
      <c r="BV406" s="14"/>
      <c r="BW406" s="14"/>
      <c r="BX406" s="14"/>
      <c r="BY406" s="14"/>
      <c r="BZ406" s="14"/>
      <c r="CA406" s="14"/>
      <c r="CB406" s="14"/>
      <c r="CC406" s="14"/>
      <c r="CD406" s="14"/>
      <c r="CE406" s="14"/>
      <c r="CF406" s="14"/>
      <c r="CG406" s="14"/>
      <c r="CH406" s="14"/>
      <c r="CI406" s="14"/>
      <c r="CJ406" s="14"/>
      <c r="CK406" s="14"/>
    </row>
    <row r="407" spans="1:89" s="16" customFormat="1" ht="58.5" customHeight="1" x14ac:dyDescent="0.25">
      <c r="A407" s="101">
        <v>399</v>
      </c>
      <c r="B407" s="56">
        <v>64</v>
      </c>
      <c r="C407" s="135"/>
      <c r="D407" s="6" t="s">
        <v>598</v>
      </c>
      <c r="E407" s="6" t="s">
        <v>599</v>
      </c>
      <c r="F407" s="59">
        <v>20589840</v>
      </c>
      <c r="G407" s="59">
        <v>14412888</v>
      </c>
      <c r="H407" s="111">
        <f t="shared" si="90"/>
        <v>70</v>
      </c>
      <c r="I407" s="59">
        <f t="shared" si="92"/>
        <v>6176952</v>
      </c>
      <c r="J407" s="111">
        <v>30</v>
      </c>
      <c r="K407" s="6"/>
      <c r="L407" s="53"/>
      <c r="M407" s="14"/>
      <c r="N407" s="14"/>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c r="AV407" s="14"/>
      <c r="AW407" s="14"/>
      <c r="AX407" s="14"/>
      <c r="AY407" s="14"/>
      <c r="AZ407" s="14"/>
      <c r="BA407" s="14"/>
      <c r="BB407" s="14"/>
      <c r="BC407" s="14"/>
      <c r="BD407" s="14"/>
      <c r="BE407" s="14"/>
      <c r="BF407" s="14"/>
      <c r="BG407" s="14"/>
      <c r="BH407" s="14"/>
      <c r="BI407" s="14"/>
      <c r="BJ407" s="14"/>
      <c r="BK407" s="14"/>
      <c r="BL407" s="14"/>
      <c r="BM407" s="14"/>
      <c r="BN407" s="14"/>
      <c r="BO407" s="14"/>
      <c r="BP407" s="14"/>
      <c r="BQ407" s="14"/>
      <c r="BR407" s="14"/>
      <c r="BS407" s="14"/>
      <c r="BT407" s="14"/>
      <c r="BU407" s="14"/>
      <c r="BV407" s="14"/>
      <c r="BW407" s="14"/>
      <c r="BX407" s="14"/>
      <c r="BY407" s="14"/>
      <c r="BZ407" s="14"/>
      <c r="CA407" s="14"/>
      <c r="CB407" s="14"/>
      <c r="CC407" s="14"/>
      <c r="CD407" s="14"/>
      <c r="CE407" s="14"/>
      <c r="CF407" s="14"/>
      <c r="CG407" s="14"/>
      <c r="CH407" s="14"/>
      <c r="CI407" s="14"/>
      <c r="CJ407" s="14"/>
      <c r="CK407" s="14"/>
    </row>
    <row r="408" spans="1:89" s="16" customFormat="1" ht="58.5" customHeight="1" x14ac:dyDescent="0.25">
      <c r="A408" s="101">
        <v>400</v>
      </c>
      <c r="B408" s="56">
        <v>65</v>
      </c>
      <c r="C408" s="135"/>
      <c r="D408" s="63" t="s">
        <v>600</v>
      </c>
      <c r="E408" s="6" t="s">
        <v>601</v>
      </c>
      <c r="F408" s="59">
        <v>11366760</v>
      </c>
      <c r="G408" s="59">
        <v>5683380</v>
      </c>
      <c r="H408" s="111">
        <f t="shared" si="90"/>
        <v>50</v>
      </c>
      <c r="I408" s="59">
        <f t="shared" si="92"/>
        <v>5683380</v>
      </c>
      <c r="J408" s="111">
        <v>50</v>
      </c>
      <c r="K408" s="6"/>
      <c r="L408" s="53"/>
      <c r="M408" s="14"/>
      <c r="N408" s="14"/>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c r="AV408" s="14"/>
      <c r="AW408" s="14"/>
      <c r="AX408" s="14"/>
      <c r="AY408" s="14"/>
      <c r="AZ408" s="14"/>
      <c r="BA408" s="14"/>
      <c r="BB408" s="14"/>
      <c r="BC408" s="14"/>
      <c r="BD408" s="14"/>
      <c r="BE408" s="14"/>
      <c r="BF408" s="14"/>
      <c r="BG408" s="14"/>
      <c r="BH408" s="14"/>
      <c r="BI408" s="14"/>
      <c r="BJ408" s="14"/>
      <c r="BK408" s="14"/>
      <c r="BL408" s="14"/>
      <c r="BM408" s="14"/>
      <c r="BN408" s="14"/>
      <c r="BO408" s="14"/>
      <c r="BP408" s="14"/>
      <c r="BQ408" s="14"/>
      <c r="BR408" s="14"/>
      <c r="BS408" s="14"/>
      <c r="BT408" s="14"/>
      <c r="BU408" s="14"/>
      <c r="BV408" s="14"/>
      <c r="BW408" s="14"/>
      <c r="BX408" s="14"/>
      <c r="BY408" s="14"/>
      <c r="BZ408" s="14"/>
      <c r="CA408" s="14"/>
      <c r="CB408" s="14"/>
      <c r="CC408" s="14"/>
      <c r="CD408" s="14"/>
      <c r="CE408" s="14"/>
      <c r="CF408" s="14"/>
      <c r="CG408" s="14"/>
      <c r="CH408" s="14"/>
      <c r="CI408" s="14"/>
      <c r="CJ408" s="14"/>
      <c r="CK408" s="14"/>
    </row>
    <row r="409" spans="1:89" s="16" customFormat="1" ht="58.5" customHeight="1" x14ac:dyDescent="0.25">
      <c r="A409" s="101">
        <v>401</v>
      </c>
      <c r="B409" s="56">
        <v>66</v>
      </c>
      <c r="C409" s="135"/>
      <c r="D409" s="63" t="s">
        <v>602</v>
      </c>
      <c r="E409" s="6" t="s">
        <v>603</v>
      </c>
      <c r="F409" s="59">
        <v>36992600</v>
      </c>
      <c r="G409" s="59">
        <v>25894820</v>
      </c>
      <c r="H409" s="111">
        <f t="shared" si="90"/>
        <v>70</v>
      </c>
      <c r="I409" s="59">
        <f t="shared" si="92"/>
        <v>11097780</v>
      </c>
      <c r="J409" s="111">
        <v>30</v>
      </c>
      <c r="K409" s="6"/>
      <c r="L409" s="53"/>
      <c r="M409" s="14"/>
      <c r="N409" s="14"/>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c r="AV409" s="14"/>
      <c r="AW409" s="14"/>
      <c r="AX409" s="14"/>
      <c r="AY409" s="14"/>
      <c r="AZ409" s="14"/>
      <c r="BA409" s="14"/>
      <c r="BB409" s="14"/>
      <c r="BC409" s="14"/>
      <c r="BD409" s="14"/>
      <c r="BE409" s="14"/>
      <c r="BF409" s="14"/>
      <c r="BG409" s="14"/>
      <c r="BH409" s="14"/>
      <c r="BI409" s="14"/>
      <c r="BJ409" s="14"/>
      <c r="BK409" s="14"/>
      <c r="BL409" s="14"/>
      <c r="BM409" s="14"/>
      <c r="BN409" s="14"/>
      <c r="BO409" s="14"/>
      <c r="BP409" s="14"/>
      <c r="BQ409" s="14"/>
      <c r="BR409" s="14"/>
      <c r="BS409" s="14"/>
      <c r="BT409" s="14"/>
      <c r="BU409" s="14"/>
      <c r="BV409" s="14"/>
      <c r="BW409" s="14"/>
      <c r="BX409" s="14"/>
      <c r="BY409" s="14"/>
      <c r="BZ409" s="14"/>
      <c r="CA409" s="14"/>
      <c r="CB409" s="14"/>
      <c r="CC409" s="14"/>
      <c r="CD409" s="14"/>
      <c r="CE409" s="14"/>
      <c r="CF409" s="14"/>
      <c r="CG409" s="14"/>
      <c r="CH409" s="14"/>
      <c r="CI409" s="14"/>
      <c r="CJ409" s="14"/>
      <c r="CK409" s="14"/>
    </row>
    <row r="410" spans="1:89" s="16" customFormat="1" ht="58.5" customHeight="1" x14ac:dyDescent="0.25">
      <c r="A410" s="101">
        <v>402</v>
      </c>
      <c r="B410" s="56">
        <v>67</v>
      </c>
      <c r="C410" s="135"/>
      <c r="D410" s="63" t="s">
        <v>604</v>
      </c>
      <c r="E410" s="6" t="s">
        <v>605</v>
      </c>
      <c r="F410" s="59">
        <v>10288200</v>
      </c>
      <c r="G410" s="59">
        <v>7716150</v>
      </c>
      <c r="H410" s="111">
        <f t="shared" si="90"/>
        <v>75</v>
      </c>
      <c r="I410" s="59">
        <f t="shared" si="92"/>
        <v>2572050</v>
      </c>
      <c r="J410" s="111">
        <v>25</v>
      </c>
      <c r="K410" s="6"/>
      <c r="L410" s="53"/>
      <c r="M410" s="14"/>
      <c r="N410" s="14"/>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c r="AV410" s="14"/>
      <c r="AW410" s="14"/>
      <c r="AX410" s="14"/>
      <c r="AY410" s="14"/>
      <c r="AZ410" s="14"/>
      <c r="BA410" s="14"/>
      <c r="BB410" s="14"/>
      <c r="BC410" s="14"/>
      <c r="BD410" s="14"/>
      <c r="BE410" s="14"/>
      <c r="BF410" s="14"/>
      <c r="BG410" s="14"/>
      <c r="BH410" s="14"/>
      <c r="BI410" s="14"/>
      <c r="BJ410" s="14"/>
      <c r="BK410" s="14"/>
      <c r="BL410" s="14"/>
      <c r="BM410" s="14"/>
      <c r="BN410" s="14"/>
      <c r="BO410" s="14"/>
      <c r="BP410" s="14"/>
      <c r="BQ410" s="14"/>
      <c r="BR410" s="14"/>
      <c r="BS410" s="14"/>
      <c r="BT410" s="14"/>
      <c r="BU410" s="14"/>
      <c r="BV410" s="14"/>
      <c r="BW410" s="14"/>
      <c r="BX410" s="14"/>
      <c r="BY410" s="14"/>
      <c r="BZ410" s="14"/>
      <c r="CA410" s="14"/>
      <c r="CB410" s="14"/>
      <c r="CC410" s="14"/>
      <c r="CD410" s="14"/>
      <c r="CE410" s="14"/>
      <c r="CF410" s="14"/>
      <c r="CG410" s="14"/>
      <c r="CH410" s="14"/>
      <c r="CI410" s="14"/>
      <c r="CJ410" s="14"/>
      <c r="CK410" s="14"/>
    </row>
    <row r="411" spans="1:89" s="16" customFormat="1" ht="58.5" customHeight="1" x14ac:dyDescent="0.25">
      <c r="A411" s="101">
        <v>403</v>
      </c>
      <c r="B411" s="56">
        <v>68</v>
      </c>
      <c r="C411" s="135"/>
      <c r="D411" s="63" t="s">
        <v>606</v>
      </c>
      <c r="E411" s="6" t="s">
        <v>607</v>
      </c>
      <c r="F411" s="59">
        <v>100342664</v>
      </c>
      <c r="G411" s="59">
        <v>65222731.600000001</v>
      </c>
      <c r="H411" s="111">
        <f t="shared" si="90"/>
        <v>65</v>
      </c>
      <c r="I411" s="59">
        <f t="shared" si="92"/>
        <v>35119932.399999999</v>
      </c>
      <c r="J411" s="111">
        <v>35</v>
      </c>
      <c r="K411" s="6"/>
      <c r="L411" s="53"/>
      <c r="M411" s="14"/>
      <c r="N411" s="14"/>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c r="AV411" s="14"/>
      <c r="AW411" s="14"/>
      <c r="AX411" s="14"/>
      <c r="AY411" s="14"/>
      <c r="AZ411" s="14"/>
      <c r="BA411" s="14"/>
      <c r="BB411" s="14"/>
      <c r="BC411" s="14"/>
      <c r="BD411" s="14"/>
      <c r="BE411" s="14"/>
      <c r="BF411" s="14"/>
      <c r="BG411" s="14"/>
      <c r="BH411" s="14"/>
      <c r="BI411" s="14"/>
      <c r="BJ411" s="14"/>
      <c r="BK411" s="14"/>
      <c r="BL411" s="14"/>
      <c r="BM411" s="14"/>
      <c r="BN411" s="14"/>
      <c r="BO411" s="14"/>
      <c r="BP411" s="14"/>
      <c r="BQ411" s="14"/>
      <c r="BR411" s="14"/>
      <c r="BS411" s="14"/>
      <c r="BT411" s="14"/>
      <c r="BU411" s="14"/>
      <c r="BV411" s="14"/>
      <c r="BW411" s="14"/>
      <c r="BX411" s="14"/>
      <c r="BY411" s="14"/>
      <c r="BZ411" s="14"/>
      <c r="CA411" s="14"/>
      <c r="CB411" s="14"/>
      <c r="CC411" s="14"/>
      <c r="CD411" s="14"/>
      <c r="CE411" s="14"/>
      <c r="CF411" s="14"/>
      <c r="CG411" s="14"/>
      <c r="CH411" s="14"/>
      <c r="CI411" s="14"/>
      <c r="CJ411" s="14"/>
      <c r="CK411" s="14"/>
    </row>
    <row r="412" spans="1:89" s="16" customFormat="1" ht="58.5" customHeight="1" x14ac:dyDescent="0.25">
      <c r="A412" s="101">
        <v>404</v>
      </c>
      <c r="B412" s="56">
        <v>69</v>
      </c>
      <c r="C412" s="135"/>
      <c r="D412" s="63" t="s">
        <v>606</v>
      </c>
      <c r="E412" s="6" t="s">
        <v>608</v>
      </c>
      <c r="F412" s="59">
        <v>27598664</v>
      </c>
      <c r="G412" s="59">
        <v>17939131.600000001</v>
      </c>
      <c r="H412" s="111">
        <f t="shared" si="90"/>
        <v>65</v>
      </c>
      <c r="I412" s="59">
        <f t="shared" si="92"/>
        <v>9659532.3999999985</v>
      </c>
      <c r="J412" s="111">
        <v>35</v>
      </c>
      <c r="K412" s="6"/>
      <c r="L412" s="53"/>
      <c r="M412" s="14"/>
      <c r="N412" s="14"/>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c r="AV412" s="14"/>
      <c r="AW412" s="14"/>
      <c r="AX412" s="14"/>
      <c r="AY412" s="14"/>
      <c r="AZ412" s="14"/>
      <c r="BA412" s="14"/>
      <c r="BB412" s="14"/>
      <c r="BC412" s="14"/>
      <c r="BD412" s="14"/>
      <c r="BE412" s="14"/>
      <c r="BF412" s="14"/>
      <c r="BG412" s="14"/>
      <c r="BH412" s="14"/>
      <c r="BI412" s="14"/>
      <c r="BJ412" s="14"/>
      <c r="BK412" s="14"/>
      <c r="BL412" s="14"/>
      <c r="BM412" s="14"/>
      <c r="BN412" s="14"/>
      <c r="BO412" s="14"/>
      <c r="BP412" s="14"/>
      <c r="BQ412" s="14"/>
      <c r="BR412" s="14"/>
      <c r="BS412" s="14"/>
      <c r="BT412" s="14"/>
      <c r="BU412" s="14"/>
      <c r="BV412" s="14"/>
      <c r="BW412" s="14"/>
      <c r="BX412" s="14"/>
      <c r="BY412" s="14"/>
      <c r="BZ412" s="14"/>
      <c r="CA412" s="14"/>
      <c r="CB412" s="14"/>
      <c r="CC412" s="14"/>
      <c r="CD412" s="14"/>
      <c r="CE412" s="14"/>
      <c r="CF412" s="14"/>
      <c r="CG412" s="14"/>
      <c r="CH412" s="14"/>
      <c r="CI412" s="14"/>
      <c r="CJ412" s="14"/>
      <c r="CK412" s="14"/>
    </row>
    <row r="413" spans="1:89" s="16" customFormat="1" ht="58.5" customHeight="1" x14ac:dyDescent="0.25">
      <c r="A413" s="101">
        <v>405</v>
      </c>
      <c r="B413" s="56">
        <v>70</v>
      </c>
      <c r="C413" s="135"/>
      <c r="D413" s="63" t="s">
        <v>606</v>
      </c>
      <c r="E413" s="6" t="s">
        <v>609</v>
      </c>
      <c r="F413" s="59">
        <v>52171264</v>
      </c>
      <c r="G413" s="59">
        <v>23477068.800000001</v>
      </c>
      <c r="H413" s="111">
        <f t="shared" si="90"/>
        <v>45</v>
      </c>
      <c r="I413" s="59">
        <f t="shared" si="92"/>
        <v>28694195.199999999</v>
      </c>
      <c r="J413" s="111">
        <v>55</v>
      </c>
      <c r="K413" s="6"/>
      <c r="L413" s="53"/>
      <c r="M413" s="14"/>
      <c r="N413" s="14"/>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c r="AV413" s="14"/>
      <c r="AW413" s="14"/>
      <c r="AX413" s="14"/>
      <c r="AY413" s="14"/>
      <c r="AZ413" s="14"/>
      <c r="BA413" s="14"/>
      <c r="BB413" s="14"/>
      <c r="BC413" s="14"/>
      <c r="BD413" s="14"/>
      <c r="BE413" s="14"/>
      <c r="BF413" s="14"/>
      <c r="BG413" s="14"/>
      <c r="BH413" s="14"/>
      <c r="BI413" s="14"/>
      <c r="BJ413" s="14"/>
      <c r="BK413" s="14"/>
      <c r="BL413" s="14"/>
      <c r="BM413" s="14"/>
      <c r="BN413" s="14"/>
      <c r="BO413" s="14"/>
      <c r="BP413" s="14"/>
      <c r="BQ413" s="14"/>
      <c r="BR413" s="14"/>
      <c r="BS413" s="14"/>
      <c r="BT413" s="14"/>
      <c r="BU413" s="14"/>
      <c r="BV413" s="14"/>
      <c r="BW413" s="14"/>
      <c r="BX413" s="14"/>
      <c r="BY413" s="14"/>
      <c r="BZ413" s="14"/>
      <c r="CA413" s="14"/>
      <c r="CB413" s="14"/>
      <c r="CC413" s="14"/>
      <c r="CD413" s="14"/>
      <c r="CE413" s="14"/>
      <c r="CF413" s="14"/>
      <c r="CG413" s="14"/>
      <c r="CH413" s="14"/>
      <c r="CI413" s="14"/>
      <c r="CJ413" s="14"/>
      <c r="CK413" s="14"/>
    </row>
    <row r="414" spans="1:89" s="16" customFormat="1" ht="58.5" customHeight="1" x14ac:dyDescent="0.25">
      <c r="A414" s="101">
        <v>406</v>
      </c>
      <c r="B414" s="56">
        <v>71</v>
      </c>
      <c r="C414" s="135"/>
      <c r="D414" s="63" t="s">
        <v>610</v>
      </c>
      <c r="E414" s="6" t="s">
        <v>611</v>
      </c>
      <c r="F414" s="59">
        <v>19547260</v>
      </c>
      <c r="G414" s="59">
        <v>8796267</v>
      </c>
      <c r="H414" s="111">
        <f t="shared" si="90"/>
        <v>45</v>
      </c>
      <c r="I414" s="59">
        <f t="shared" si="92"/>
        <v>10750993</v>
      </c>
      <c r="J414" s="111">
        <v>55</v>
      </c>
      <c r="K414" s="6"/>
      <c r="L414" s="53"/>
      <c r="M414" s="14"/>
      <c r="N414" s="14"/>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c r="AV414" s="14"/>
      <c r="AW414" s="14"/>
      <c r="AX414" s="14"/>
      <c r="AY414" s="14"/>
      <c r="AZ414" s="14"/>
      <c r="BA414" s="14"/>
      <c r="BB414" s="14"/>
      <c r="BC414" s="14"/>
      <c r="BD414" s="14"/>
      <c r="BE414" s="14"/>
      <c r="BF414" s="14"/>
      <c r="BG414" s="14"/>
      <c r="BH414" s="14"/>
      <c r="BI414" s="14"/>
      <c r="BJ414" s="14"/>
      <c r="BK414" s="14"/>
      <c r="BL414" s="14"/>
      <c r="BM414" s="14"/>
      <c r="BN414" s="14"/>
      <c r="BO414" s="14"/>
      <c r="BP414" s="14"/>
      <c r="BQ414" s="14"/>
      <c r="BR414" s="14"/>
      <c r="BS414" s="14"/>
      <c r="BT414" s="14"/>
      <c r="BU414" s="14"/>
      <c r="BV414" s="14"/>
      <c r="BW414" s="14"/>
      <c r="BX414" s="14"/>
      <c r="BY414" s="14"/>
      <c r="BZ414" s="14"/>
      <c r="CA414" s="14"/>
      <c r="CB414" s="14"/>
      <c r="CC414" s="14"/>
      <c r="CD414" s="14"/>
      <c r="CE414" s="14"/>
      <c r="CF414" s="14"/>
      <c r="CG414" s="14"/>
      <c r="CH414" s="14"/>
      <c r="CI414" s="14"/>
      <c r="CJ414" s="14"/>
      <c r="CK414" s="14"/>
    </row>
    <row r="415" spans="1:89" s="16" customFormat="1" ht="58.5" customHeight="1" x14ac:dyDescent="0.25">
      <c r="A415" s="101">
        <v>407</v>
      </c>
      <c r="B415" s="56">
        <v>72</v>
      </c>
      <c r="C415" s="135"/>
      <c r="D415" s="63" t="s">
        <v>610</v>
      </c>
      <c r="E415" s="6" t="s">
        <v>612</v>
      </c>
      <c r="F415" s="59">
        <v>22763670</v>
      </c>
      <c r="G415" s="59">
        <v>15934569</v>
      </c>
      <c r="H415" s="111">
        <f t="shared" si="90"/>
        <v>70</v>
      </c>
      <c r="I415" s="59">
        <f t="shared" si="92"/>
        <v>6829101</v>
      </c>
      <c r="J415" s="111">
        <v>30</v>
      </c>
      <c r="K415" s="6"/>
      <c r="L415" s="53"/>
      <c r="M415" s="14"/>
      <c r="N415" s="14"/>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c r="AV415" s="14"/>
      <c r="AW415" s="14"/>
      <c r="AX415" s="14"/>
      <c r="AY415" s="14"/>
      <c r="AZ415" s="14"/>
      <c r="BA415" s="14"/>
      <c r="BB415" s="14"/>
      <c r="BC415" s="14"/>
      <c r="BD415" s="14"/>
      <c r="BE415" s="14"/>
      <c r="BF415" s="14"/>
      <c r="BG415" s="14"/>
      <c r="BH415" s="14"/>
      <c r="BI415" s="14"/>
      <c r="BJ415" s="14"/>
      <c r="BK415" s="14"/>
      <c r="BL415" s="14"/>
      <c r="BM415" s="14"/>
      <c r="BN415" s="14"/>
      <c r="BO415" s="14"/>
      <c r="BP415" s="14"/>
      <c r="BQ415" s="14"/>
      <c r="BR415" s="14"/>
      <c r="BS415" s="14"/>
      <c r="BT415" s="14"/>
      <c r="BU415" s="14"/>
      <c r="BV415" s="14"/>
      <c r="BW415" s="14"/>
      <c r="BX415" s="14"/>
      <c r="BY415" s="14"/>
      <c r="BZ415" s="14"/>
      <c r="CA415" s="14"/>
      <c r="CB415" s="14"/>
      <c r="CC415" s="14"/>
      <c r="CD415" s="14"/>
      <c r="CE415" s="14"/>
      <c r="CF415" s="14"/>
      <c r="CG415" s="14"/>
      <c r="CH415" s="14"/>
      <c r="CI415" s="14"/>
      <c r="CJ415" s="14"/>
      <c r="CK415" s="14"/>
    </row>
    <row r="416" spans="1:89" s="16" customFormat="1" ht="58.5" customHeight="1" x14ac:dyDescent="0.25">
      <c r="A416" s="101">
        <v>408</v>
      </c>
      <c r="B416" s="56">
        <v>73</v>
      </c>
      <c r="C416" s="135"/>
      <c r="D416" s="63" t="s">
        <v>613</v>
      </c>
      <c r="E416" s="6" t="s">
        <v>614</v>
      </c>
      <c r="F416" s="59">
        <v>147865000</v>
      </c>
      <c r="G416" s="59">
        <v>73932500</v>
      </c>
      <c r="H416" s="111">
        <f t="shared" si="90"/>
        <v>50</v>
      </c>
      <c r="I416" s="59">
        <f t="shared" si="92"/>
        <v>73932500</v>
      </c>
      <c r="J416" s="111">
        <v>50</v>
      </c>
      <c r="K416" s="6"/>
      <c r="L416" s="53"/>
      <c r="M416" s="14"/>
      <c r="N416" s="14"/>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c r="AV416" s="14"/>
      <c r="AW416" s="14"/>
      <c r="AX416" s="14"/>
      <c r="AY416" s="14"/>
      <c r="AZ416" s="14"/>
      <c r="BA416" s="14"/>
      <c r="BB416" s="14"/>
      <c r="BC416" s="14"/>
      <c r="BD416" s="14"/>
      <c r="BE416" s="14"/>
      <c r="BF416" s="14"/>
      <c r="BG416" s="14"/>
      <c r="BH416" s="14"/>
      <c r="BI416" s="14"/>
      <c r="BJ416" s="14"/>
      <c r="BK416" s="14"/>
      <c r="BL416" s="14"/>
      <c r="BM416" s="14"/>
      <c r="BN416" s="14"/>
      <c r="BO416" s="14"/>
      <c r="BP416" s="14"/>
      <c r="BQ416" s="14"/>
      <c r="BR416" s="14"/>
      <c r="BS416" s="14"/>
      <c r="BT416" s="14"/>
      <c r="BU416" s="14"/>
      <c r="BV416" s="14"/>
      <c r="BW416" s="14"/>
      <c r="BX416" s="14"/>
      <c r="BY416" s="14"/>
      <c r="BZ416" s="14"/>
      <c r="CA416" s="14"/>
      <c r="CB416" s="14"/>
      <c r="CC416" s="14"/>
      <c r="CD416" s="14"/>
      <c r="CE416" s="14"/>
      <c r="CF416" s="14"/>
      <c r="CG416" s="14"/>
      <c r="CH416" s="14"/>
      <c r="CI416" s="14"/>
      <c r="CJ416" s="14"/>
      <c r="CK416" s="14"/>
    </row>
    <row r="417" spans="1:138" s="16" customFormat="1" ht="58.5" customHeight="1" x14ac:dyDescent="0.25">
      <c r="A417" s="101">
        <v>409</v>
      </c>
      <c r="B417" s="56">
        <v>74</v>
      </c>
      <c r="C417" s="135"/>
      <c r="D417" s="63" t="s">
        <v>615</v>
      </c>
      <c r="E417" s="6" t="s">
        <v>616</v>
      </c>
      <c r="F417" s="59">
        <v>35372842</v>
      </c>
      <c r="G417" s="59">
        <v>24760989.399999999</v>
      </c>
      <c r="H417" s="111">
        <f t="shared" si="90"/>
        <v>70</v>
      </c>
      <c r="I417" s="59">
        <f t="shared" si="92"/>
        <v>10611852.600000001</v>
      </c>
      <c r="J417" s="111">
        <v>30</v>
      </c>
      <c r="K417" s="6"/>
      <c r="L417" s="53"/>
      <c r="M417" s="14"/>
      <c r="N417" s="14"/>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c r="AV417" s="14"/>
      <c r="AW417" s="14"/>
      <c r="AX417" s="14"/>
      <c r="AY417" s="14"/>
      <c r="AZ417" s="14"/>
      <c r="BA417" s="14"/>
      <c r="BB417" s="14"/>
      <c r="BC417" s="14"/>
      <c r="BD417" s="14"/>
      <c r="BE417" s="14"/>
      <c r="BF417" s="14"/>
      <c r="BG417" s="14"/>
      <c r="BH417" s="14"/>
      <c r="BI417" s="14"/>
      <c r="BJ417" s="14"/>
      <c r="BK417" s="14"/>
      <c r="BL417" s="14"/>
      <c r="BM417" s="14"/>
      <c r="BN417" s="14"/>
      <c r="BO417" s="14"/>
      <c r="BP417" s="14"/>
      <c r="BQ417" s="14"/>
      <c r="BR417" s="14"/>
      <c r="BS417" s="14"/>
      <c r="BT417" s="14"/>
      <c r="BU417" s="14"/>
      <c r="BV417" s="14"/>
      <c r="BW417" s="14"/>
      <c r="BX417" s="14"/>
      <c r="BY417" s="14"/>
      <c r="BZ417" s="14"/>
      <c r="CA417" s="14"/>
      <c r="CB417" s="14"/>
      <c r="CC417" s="14"/>
      <c r="CD417" s="14"/>
      <c r="CE417" s="14"/>
      <c r="CF417" s="14"/>
      <c r="CG417" s="14"/>
      <c r="CH417" s="14"/>
      <c r="CI417" s="14"/>
      <c r="CJ417" s="14"/>
      <c r="CK417" s="14"/>
    </row>
    <row r="418" spans="1:138" s="16" customFormat="1" ht="58.5" customHeight="1" x14ac:dyDescent="0.25">
      <c r="A418" s="101">
        <v>410</v>
      </c>
      <c r="B418" s="56">
        <v>75</v>
      </c>
      <c r="C418" s="135"/>
      <c r="D418" s="63" t="s">
        <v>606</v>
      </c>
      <c r="E418" s="6" t="s">
        <v>617</v>
      </c>
      <c r="F418" s="59">
        <v>30000000</v>
      </c>
      <c r="G418" s="59">
        <v>13500000</v>
      </c>
      <c r="H418" s="111">
        <v>45</v>
      </c>
      <c r="I418" s="59">
        <v>16500000</v>
      </c>
      <c r="J418" s="111">
        <v>55</v>
      </c>
      <c r="K418" s="6"/>
      <c r="L418" s="53"/>
      <c r="M418" s="14"/>
      <c r="N418" s="14"/>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c r="AV418" s="14"/>
      <c r="AW418" s="14"/>
      <c r="AX418" s="14"/>
      <c r="AY418" s="14"/>
      <c r="AZ418" s="14"/>
      <c r="BA418" s="14"/>
      <c r="BB418" s="14"/>
      <c r="BC418" s="14"/>
      <c r="BD418" s="14"/>
      <c r="BE418" s="14"/>
      <c r="BF418" s="14"/>
      <c r="BG418" s="14"/>
      <c r="BH418" s="14"/>
      <c r="BI418" s="14"/>
      <c r="BJ418" s="14"/>
      <c r="BK418" s="14"/>
      <c r="BL418" s="14"/>
      <c r="BM418" s="14"/>
      <c r="BN418" s="14"/>
      <c r="BO418" s="14"/>
      <c r="BP418" s="14"/>
      <c r="BQ418" s="14"/>
      <c r="BR418" s="14"/>
      <c r="BS418" s="14"/>
      <c r="BT418" s="14"/>
      <c r="BU418" s="14"/>
      <c r="BV418" s="14"/>
      <c r="BW418" s="14"/>
      <c r="BX418" s="14"/>
      <c r="BY418" s="14"/>
      <c r="BZ418" s="14"/>
      <c r="CA418" s="14"/>
      <c r="CB418" s="14"/>
      <c r="CC418" s="14"/>
      <c r="CD418" s="14"/>
      <c r="CE418" s="14"/>
      <c r="CF418" s="14"/>
      <c r="CG418" s="14"/>
      <c r="CH418" s="14"/>
      <c r="CI418" s="14"/>
      <c r="CJ418" s="14"/>
      <c r="CK418" s="14"/>
    </row>
    <row r="419" spans="1:138" s="16" customFormat="1" ht="58.5" customHeight="1" x14ac:dyDescent="0.25">
      <c r="A419" s="101">
        <v>411</v>
      </c>
      <c r="B419" s="56">
        <v>76</v>
      </c>
      <c r="C419" s="135"/>
      <c r="D419" s="63" t="s">
        <v>5</v>
      </c>
      <c r="E419" s="6" t="s">
        <v>618</v>
      </c>
      <c r="F419" s="59">
        <v>140000000</v>
      </c>
      <c r="G419" s="59">
        <v>77000000</v>
      </c>
      <c r="H419" s="111">
        <f t="shared" ref="H419:H424" si="93">G419/F419*100</f>
        <v>55.000000000000007</v>
      </c>
      <c r="I419" s="59">
        <f>F419-G419</f>
        <v>63000000</v>
      </c>
      <c r="J419" s="111">
        <v>45</v>
      </c>
      <c r="K419" s="6"/>
      <c r="L419" s="53"/>
      <c r="M419" s="14"/>
      <c r="N419" s="14"/>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c r="AV419" s="14"/>
      <c r="AW419" s="14"/>
      <c r="AX419" s="14"/>
      <c r="AY419" s="14"/>
      <c r="AZ419" s="14"/>
      <c r="BA419" s="14"/>
      <c r="BB419" s="14"/>
      <c r="BC419" s="14"/>
      <c r="BD419" s="14"/>
      <c r="BE419" s="14"/>
      <c r="BF419" s="14"/>
      <c r="BG419" s="14"/>
      <c r="BH419" s="14"/>
      <c r="BI419" s="14"/>
      <c r="BJ419" s="14"/>
      <c r="BK419" s="14"/>
      <c r="BL419" s="14"/>
      <c r="BM419" s="14"/>
      <c r="BN419" s="14"/>
      <c r="BO419" s="14"/>
      <c r="BP419" s="14"/>
      <c r="BQ419" s="14"/>
      <c r="BR419" s="14"/>
      <c r="BS419" s="14"/>
      <c r="BT419" s="14"/>
      <c r="BU419" s="14"/>
      <c r="BV419" s="14"/>
      <c r="BW419" s="14"/>
      <c r="BX419" s="14"/>
      <c r="BY419" s="14"/>
      <c r="BZ419" s="14"/>
      <c r="CA419" s="14"/>
      <c r="CB419" s="14"/>
      <c r="CC419" s="14"/>
      <c r="CD419" s="14"/>
      <c r="CE419" s="14"/>
      <c r="CF419" s="14"/>
      <c r="CG419" s="14"/>
      <c r="CH419" s="14"/>
      <c r="CI419" s="14"/>
      <c r="CJ419" s="14"/>
      <c r="CK419" s="14"/>
    </row>
    <row r="420" spans="1:138" s="16" customFormat="1" ht="58.5" customHeight="1" x14ac:dyDescent="0.25">
      <c r="A420" s="101">
        <v>412</v>
      </c>
      <c r="B420" s="56">
        <v>77</v>
      </c>
      <c r="C420" s="135"/>
      <c r="D420" s="63" t="s">
        <v>619</v>
      </c>
      <c r="E420" s="6" t="s">
        <v>620</v>
      </c>
      <c r="F420" s="59">
        <v>19506580</v>
      </c>
      <c r="G420" s="59">
        <v>9753290</v>
      </c>
      <c r="H420" s="111">
        <f t="shared" si="93"/>
        <v>50</v>
      </c>
      <c r="I420" s="59">
        <f>F420-G420</f>
        <v>9753290</v>
      </c>
      <c r="J420" s="111">
        <v>50</v>
      </c>
      <c r="K420" s="6"/>
      <c r="L420" s="53"/>
      <c r="M420" s="14"/>
      <c r="N420" s="14"/>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c r="AV420" s="14"/>
      <c r="AW420" s="14"/>
      <c r="AX420" s="14"/>
      <c r="AY420" s="14"/>
      <c r="AZ420" s="14"/>
      <c r="BA420" s="14"/>
      <c r="BB420" s="14"/>
      <c r="BC420" s="14"/>
      <c r="BD420" s="14"/>
      <c r="BE420" s="14"/>
      <c r="BF420" s="14"/>
      <c r="BG420" s="14"/>
      <c r="BH420" s="14"/>
      <c r="BI420" s="14"/>
      <c r="BJ420" s="14"/>
      <c r="BK420" s="14"/>
      <c r="BL420" s="14"/>
      <c r="BM420" s="14"/>
      <c r="BN420" s="14"/>
      <c r="BO420" s="14"/>
      <c r="BP420" s="14"/>
      <c r="BQ420" s="14"/>
      <c r="BR420" s="14"/>
      <c r="BS420" s="14"/>
      <c r="BT420" s="14"/>
      <c r="BU420" s="14"/>
      <c r="BV420" s="14"/>
      <c r="BW420" s="14"/>
      <c r="BX420" s="14"/>
      <c r="BY420" s="14"/>
      <c r="BZ420" s="14"/>
      <c r="CA420" s="14"/>
      <c r="CB420" s="14"/>
      <c r="CC420" s="14"/>
      <c r="CD420" s="14"/>
      <c r="CE420" s="14"/>
      <c r="CF420" s="14"/>
      <c r="CG420" s="14"/>
      <c r="CH420" s="14"/>
      <c r="CI420" s="14"/>
      <c r="CJ420" s="14"/>
      <c r="CK420" s="14"/>
    </row>
    <row r="421" spans="1:138" s="16" customFormat="1" ht="58.5" customHeight="1" x14ac:dyDescent="0.25">
      <c r="A421" s="101">
        <v>413</v>
      </c>
      <c r="B421" s="56">
        <v>78</v>
      </c>
      <c r="C421" s="135"/>
      <c r="D421" s="63" t="s">
        <v>621</v>
      </c>
      <c r="E421" s="6" t="s">
        <v>622</v>
      </c>
      <c r="F421" s="59">
        <v>9000000</v>
      </c>
      <c r="G421" s="59">
        <v>5400000</v>
      </c>
      <c r="H421" s="111">
        <f t="shared" si="93"/>
        <v>60</v>
      </c>
      <c r="I421" s="59">
        <f>F421-G421</f>
        <v>3600000</v>
      </c>
      <c r="J421" s="111">
        <v>40</v>
      </c>
      <c r="K421" s="6"/>
      <c r="L421" s="53"/>
      <c r="M421" s="14"/>
      <c r="N421" s="14"/>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c r="AV421" s="14"/>
      <c r="AW421" s="14"/>
      <c r="AX421" s="14"/>
      <c r="AY421" s="14"/>
      <c r="AZ421" s="14"/>
      <c r="BA421" s="14"/>
      <c r="BB421" s="14"/>
      <c r="BC421" s="14"/>
      <c r="BD421" s="14"/>
      <c r="BE421" s="14"/>
      <c r="BF421" s="14"/>
      <c r="BG421" s="14"/>
      <c r="BH421" s="14"/>
      <c r="BI421" s="14"/>
      <c r="BJ421" s="14"/>
      <c r="BK421" s="14"/>
      <c r="BL421" s="14"/>
      <c r="BM421" s="14"/>
      <c r="BN421" s="14"/>
      <c r="BO421" s="14"/>
      <c r="BP421" s="14"/>
      <c r="BQ421" s="14"/>
      <c r="BR421" s="14"/>
      <c r="BS421" s="14"/>
      <c r="BT421" s="14"/>
      <c r="BU421" s="14"/>
      <c r="BV421" s="14"/>
      <c r="BW421" s="14"/>
      <c r="BX421" s="14"/>
      <c r="BY421" s="14"/>
      <c r="BZ421" s="14"/>
      <c r="CA421" s="14"/>
      <c r="CB421" s="14"/>
      <c r="CC421" s="14"/>
      <c r="CD421" s="14"/>
      <c r="CE421" s="14"/>
      <c r="CF421" s="14"/>
      <c r="CG421" s="14"/>
      <c r="CH421" s="14"/>
      <c r="CI421" s="14"/>
      <c r="CJ421" s="14"/>
      <c r="CK421" s="14"/>
    </row>
    <row r="422" spans="1:138" s="16" customFormat="1" ht="58.5" customHeight="1" x14ac:dyDescent="0.25">
      <c r="A422" s="101">
        <v>414</v>
      </c>
      <c r="B422" s="56">
        <v>79</v>
      </c>
      <c r="C422" s="135"/>
      <c r="D422" s="63" t="s">
        <v>545</v>
      </c>
      <c r="E422" s="6" t="s">
        <v>623</v>
      </c>
      <c r="F422" s="59">
        <v>11120000</v>
      </c>
      <c r="G422" s="59">
        <v>5004000</v>
      </c>
      <c r="H422" s="111">
        <f t="shared" si="93"/>
        <v>45</v>
      </c>
      <c r="I422" s="59">
        <f>F422-G422</f>
        <v>6116000</v>
      </c>
      <c r="J422" s="111">
        <v>55</v>
      </c>
      <c r="K422" s="6"/>
      <c r="L422" s="53"/>
      <c r="M422" s="14"/>
      <c r="N422" s="14"/>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c r="AV422" s="14"/>
      <c r="AW422" s="14"/>
      <c r="AX422" s="14"/>
      <c r="AY422" s="14"/>
      <c r="AZ422" s="14"/>
      <c r="BA422" s="14"/>
      <c r="BB422" s="14"/>
      <c r="BC422" s="14"/>
      <c r="BD422" s="14"/>
      <c r="BE422" s="14"/>
      <c r="BF422" s="14"/>
      <c r="BG422" s="14"/>
      <c r="BH422" s="14"/>
      <c r="BI422" s="14"/>
      <c r="BJ422" s="14"/>
      <c r="BK422" s="14"/>
      <c r="BL422" s="14"/>
      <c r="BM422" s="14"/>
      <c r="BN422" s="14"/>
      <c r="BO422" s="14"/>
      <c r="BP422" s="14"/>
      <c r="BQ422" s="14"/>
      <c r="BR422" s="14"/>
      <c r="BS422" s="14"/>
      <c r="BT422" s="14"/>
      <c r="BU422" s="14"/>
      <c r="BV422" s="14"/>
      <c r="BW422" s="14"/>
      <c r="BX422" s="14"/>
      <c r="BY422" s="14"/>
      <c r="BZ422" s="14"/>
      <c r="CA422" s="14"/>
      <c r="CB422" s="14"/>
      <c r="CC422" s="14"/>
      <c r="CD422" s="14"/>
      <c r="CE422" s="14"/>
      <c r="CF422" s="14"/>
      <c r="CG422" s="14"/>
      <c r="CH422" s="14"/>
      <c r="CI422" s="14"/>
      <c r="CJ422" s="14"/>
      <c r="CK422" s="14"/>
    </row>
    <row r="423" spans="1:138" s="16" customFormat="1" ht="58.5" customHeight="1" x14ac:dyDescent="0.25">
      <c r="A423" s="101">
        <v>415</v>
      </c>
      <c r="B423" s="56">
        <v>80</v>
      </c>
      <c r="C423" s="135"/>
      <c r="D423" s="63" t="s">
        <v>619</v>
      </c>
      <c r="E423" s="6" t="s">
        <v>624</v>
      </c>
      <c r="F423" s="59">
        <v>17312000</v>
      </c>
      <c r="G423" s="59">
        <v>10387200</v>
      </c>
      <c r="H423" s="111">
        <f t="shared" si="93"/>
        <v>60</v>
      </c>
      <c r="I423" s="59">
        <f>F423-G423</f>
        <v>6924800</v>
      </c>
      <c r="J423" s="111">
        <v>40</v>
      </c>
      <c r="K423" s="6"/>
      <c r="L423" s="53"/>
      <c r="M423" s="14"/>
      <c r="N423" s="14"/>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c r="AV423" s="14"/>
      <c r="AW423" s="14"/>
      <c r="AX423" s="14"/>
      <c r="AY423" s="14"/>
      <c r="AZ423" s="14"/>
      <c r="BA423" s="14"/>
      <c r="BB423" s="14"/>
      <c r="BC423" s="14"/>
      <c r="BD423" s="14"/>
      <c r="BE423" s="14"/>
      <c r="BF423" s="14"/>
      <c r="BG423" s="14"/>
      <c r="BH423" s="14"/>
      <c r="BI423" s="14"/>
      <c r="BJ423" s="14"/>
      <c r="BK423" s="14"/>
      <c r="BL423" s="14"/>
      <c r="BM423" s="14"/>
      <c r="BN423" s="14"/>
      <c r="BO423" s="14"/>
      <c r="BP423" s="14"/>
      <c r="BQ423" s="14"/>
      <c r="BR423" s="14"/>
      <c r="BS423" s="14"/>
      <c r="BT423" s="14"/>
      <c r="BU423" s="14"/>
      <c r="BV423" s="14"/>
      <c r="BW423" s="14"/>
      <c r="BX423" s="14"/>
      <c r="BY423" s="14"/>
      <c r="BZ423" s="14"/>
      <c r="CA423" s="14"/>
      <c r="CB423" s="14"/>
      <c r="CC423" s="14"/>
      <c r="CD423" s="14"/>
      <c r="CE423" s="14"/>
      <c r="CF423" s="14"/>
      <c r="CG423" s="14"/>
      <c r="CH423" s="14"/>
      <c r="CI423" s="14"/>
      <c r="CJ423" s="14"/>
      <c r="CK423" s="14"/>
    </row>
    <row r="424" spans="1:138" s="16" customFormat="1" ht="58.5" customHeight="1" x14ac:dyDescent="0.25">
      <c r="A424" s="101">
        <v>416</v>
      </c>
      <c r="B424" s="56">
        <f t="shared" ref="B424:B438" si="94">1+B423</f>
        <v>81</v>
      </c>
      <c r="C424" s="135"/>
      <c r="D424" s="6" t="s">
        <v>621</v>
      </c>
      <c r="E424" s="6" t="s">
        <v>1050</v>
      </c>
      <c r="F424" s="62">
        <v>52111800</v>
      </c>
      <c r="G424" s="62">
        <v>7816770</v>
      </c>
      <c r="H424" s="115">
        <f t="shared" si="93"/>
        <v>15</v>
      </c>
      <c r="I424" s="62">
        <f t="shared" ref="I424:I429" si="95">F424-G424-K424</f>
        <v>28661490</v>
      </c>
      <c r="J424" s="115">
        <f>100-H424-L424</f>
        <v>55</v>
      </c>
      <c r="K424" s="62">
        <f t="shared" ref="K424:K429" si="96">F424*L424/100</f>
        <v>15633540</v>
      </c>
      <c r="L424" s="66">
        <v>30</v>
      </c>
      <c r="M424" s="14"/>
      <c r="N424" s="14"/>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c r="AV424" s="14"/>
      <c r="AW424" s="14"/>
      <c r="AX424" s="14"/>
      <c r="AY424" s="14"/>
      <c r="AZ424" s="14"/>
      <c r="BA424" s="14"/>
      <c r="BB424" s="14"/>
      <c r="BC424" s="14"/>
      <c r="BD424" s="14"/>
      <c r="BE424" s="14"/>
      <c r="BF424" s="14"/>
      <c r="BG424" s="14"/>
      <c r="BH424" s="14"/>
      <c r="BI424" s="14"/>
      <c r="BJ424" s="14"/>
      <c r="BK424" s="14"/>
      <c r="BL424" s="14"/>
      <c r="BM424" s="14"/>
      <c r="BN424" s="14"/>
      <c r="BO424" s="14"/>
      <c r="BP424" s="14"/>
      <c r="BQ424" s="14"/>
      <c r="BR424" s="14"/>
      <c r="BS424" s="14"/>
      <c r="BT424" s="14"/>
      <c r="BU424" s="14"/>
      <c r="BV424" s="14"/>
      <c r="BW424" s="14"/>
      <c r="BX424" s="14"/>
      <c r="BY424" s="14"/>
      <c r="BZ424" s="14"/>
      <c r="CA424" s="14"/>
      <c r="CB424" s="14"/>
      <c r="CC424" s="14"/>
      <c r="CD424" s="14"/>
      <c r="CE424" s="14"/>
      <c r="CF424" s="14"/>
      <c r="CG424" s="14"/>
      <c r="CH424" s="14"/>
      <c r="CI424" s="14"/>
      <c r="CJ424" s="14"/>
      <c r="CK424" s="14"/>
      <c r="CL424" s="14"/>
      <c r="CM424" s="14"/>
      <c r="CN424" s="14"/>
      <c r="CO424" s="14"/>
      <c r="CP424" s="14"/>
      <c r="CQ424" s="14"/>
      <c r="CR424" s="14"/>
      <c r="CS424" s="14"/>
      <c r="CT424" s="14"/>
      <c r="CU424" s="14"/>
      <c r="CV424" s="14"/>
      <c r="CW424" s="14"/>
      <c r="CX424" s="14"/>
      <c r="CY424" s="14"/>
      <c r="CZ424" s="14"/>
      <c r="DA424" s="14"/>
      <c r="DB424" s="14"/>
      <c r="DC424" s="14"/>
      <c r="DD424" s="14"/>
      <c r="DE424" s="14"/>
      <c r="DF424" s="14"/>
      <c r="DG424" s="14"/>
      <c r="DH424" s="14"/>
      <c r="DI424" s="14"/>
      <c r="DJ424" s="14"/>
      <c r="DK424" s="14"/>
      <c r="DL424" s="14"/>
      <c r="DM424" s="14"/>
      <c r="DN424" s="14"/>
      <c r="DO424" s="14"/>
      <c r="DP424" s="14"/>
      <c r="DQ424" s="14"/>
      <c r="DR424" s="14"/>
      <c r="DS424" s="14"/>
      <c r="DT424" s="14"/>
      <c r="DU424" s="14"/>
      <c r="DV424" s="14"/>
      <c r="DW424" s="14"/>
      <c r="DX424" s="14"/>
      <c r="DY424" s="14"/>
      <c r="DZ424" s="14"/>
      <c r="EA424" s="14"/>
      <c r="EB424" s="14"/>
      <c r="EC424" s="14"/>
      <c r="ED424" s="14"/>
      <c r="EE424" s="14"/>
      <c r="EF424" s="14"/>
      <c r="EG424" s="14"/>
      <c r="EH424" s="14"/>
    </row>
    <row r="425" spans="1:138" s="16" customFormat="1" ht="58.5" customHeight="1" x14ac:dyDescent="0.25">
      <c r="A425" s="101">
        <v>417</v>
      </c>
      <c r="B425" s="70">
        <f t="shared" si="94"/>
        <v>82</v>
      </c>
      <c r="C425" s="135"/>
      <c r="D425" s="6" t="s">
        <v>625</v>
      </c>
      <c r="E425" s="6" t="s">
        <v>626</v>
      </c>
      <c r="F425" s="62">
        <v>7200000</v>
      </c>
      <c r="G425" s="62">
        <v>4300000</v>
      </c>
      <c r="H425" s="115">
        <v>60</v>
      </c>
      <c r="I425" s="62">
        <f t="shared" si="95"/>
        <v>2900000</v>
      </c>
      <c r="J425" s="115">
        <f t="shared" ref="J425:J429" si="97">100-H425-L425</f>
        <v>40</v>
      </c>
      <c r="K425" s="62">
        <f t="shared" si="96"/>
        <v>0</v>
      </c>
      <c r="L425" s="53"/>
      <c r="M425" s="14"/>
      <c r="N425" s="14"/>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c r="AV425" s="14"/>
      <c r="AW425" s="14"/>
      <c r="AX425" s="14"/>
      <c r="AY425" s="14"/>
      <c r="AZ425" s="14"/>
      <c r="BA425" s="14"/>
      <c r="BB425" s="14"/>
      <c r="BC425" s="14"/>
      <c r="BD425" s="14"/>
      <c r="BE425" s="14"/>
      <c r="BF425" s="14"/>
      <c r="BG425" s="14"/>
      <c r="BH425" s="14"/>
      <c r="BI425" s="14"/>
      <c r="BJ425" s="14"/>
      <c r="BK425" s="14"/>
      <c r="BL425" s="14"/>
      <c r="BM425" s="14"/>
      <c r="BN425" s="14"/>
      <c r="BO425" s="14"/>
      <c r="BP425" s="14"/>
      <c r="BQ425" s="14"/>
      <c r="BR425" s="14"/>
      <c r="BS425" s="14"/>
      <c r="BT425" s="14"/>
      <c r="BU425" s="14"/>
      <c r="BV425" s="14"/>
      <c r="BW425" s="14"/>
      <c r="BX425" s="14"/>
      <c r="BY425" s="14"/>
      <c r="BZ425" s="14"/>
      <c r="CA425" s="14"/>
      <c r="CB425" s="14"/>
      <c r="CC425" s="14"/>
      <c r="CD425" s="14"/>
      <c r="CE425" s="14"/>
      <c r="CF425" s="14"/>
      <c r="CG425" s="14"/>
      <c r="CH425" s="14"/>
      <c r="CI425" s="14"/>
      <c r="CJ425" s="14"/>
      <c r="CK425" s="14"/>
      <c r="CL425" s="14"/>
      <c r="CM425" s="14"/>
      <c r="CN425" s="14"/>
      <c r="CO425" s="14"/>
      <c r="CP425" s="14"/>
      <c r="CQ425" s="14"/>
      <c r="CR425" s="14"/>
      <c r="CS425" s="14"/>
      <c r="CT425" s="14"/>
      <c r="CU425" s="14"/>
      <c r="CV425" s="14"/>
      <c r="CW425" s="14"/>
      <c r="CX425" s="14"/>
      <c r="CY425" s="14"/>
      <c r="CZ425" s="14"/>
      <c r="DA425" s="14"/>
      <c r="DB425" s="14"/>
      <c r="DC425" s="14"/>
      <c r="DD425" s="14"/>
      <c r="DE425" s="14"/>
      <c r="DF425" s="14"/>
      <c r="DG425" s="14"/>
      <c r="DH425" s="14"/>
      <c r="DI425" s="14"/>
      <c r="DJ425" s="14"/>
      <c r="DK425" s="14"/>
      <c r="DL425" s="14"/>
      <c r="DM425" s="14"/>
      <c r="DN425" s="14"/>
      <c r="DO425" s="14"/>
      <c r="DP425" s="14"/>
      <c r="DQ425" s="14"/>
      <c r="DR425" s="14"/>
      <c r="DS425" s="14"/>
      <c r="DT425" s="14"/>
      <c r="DU425" s="14"/>
      <c r="DV425" s="14"/>
      <c r="DW425" s="14"/>
      <c r="DX425" s="14"/>
      <c r="DY425" s="14"/>
      <c r="DZ425" s="14"/>
      <c r="EA425" s="14"/>
      <c r="EB425" s="14"/>
      <c r="EC425" s="14"/>
      <c r="ED425" s="14"/>
      <c r="EE425" s="14"/>
      <c r="EF425" s="14"/>
      <c r="EG425" s="14"/>
      <c r="EH425" s="14"/>
    </row>
    <row r="426" spans="1:138" s="16" customFormat="1" ht="58.5" customHeight="1" x14ac:dyDescent="0.25">
      <c r="A426" s="101">
        <v>418</v>
      </c>
      <c r="B426" s="70">
        <f t="shared" si="94"/>
        <v>83</v>
      </c>
      <c r="C426" s="135"/>
      <c r="D426" s="6" t="s">
        <v>619</v>
      </c>
      <c r="E426" s="6" t="s">
        <v>627</v>
      </c>
      <c r="F426" s="62">
        <v>25770000</v>
      </c>
      <c r="G426" s="62">
        <v>11596500</v>
      </c>
      <c r="H426" s="115">
        <f>G426/F426*100</f>
        <v>45</v>
      </c>
      <c r="I426" s="62">
        <f t="shared" si="95"/>
        <v>14173500</v>
      </c>
      <c r="J426" s="115">
        <f t="shared" si="97"/>
        <v>55</v>
      </c>
      <c r="K426" s="62">
        <f t="shared" si="96"/>
        <v>0</v>
      </c>
      <c r="L426" s="53"/>
      <c r="M426" s="14"/>
      <c r="N426" s="14"/>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c r="AV426" s="14"/>
      <c r="AW426" s="14"/>
      <c r="AX426" s="14"/>
      <c r="AY426" s="14"/>
      <c r="AZ426" s="14"/>
      <c r="BA426" s="14"/>
      <c r="BB426" s="14"/>
      <c r="BC426" s="14"/>
      <c r="BD426" s="14"/>
      <c r="BE426" s="14"/>
      <c r="BF426" s="14"/>
      <c r="BG426" s="14"/>
      <c r="BH426" s="14"/>
      <c r="BI426" s="14"/>
      <c r="BJ426" s="14"/>
      <c r="BK426" s="14"/>
      <c r="BL426" s="14"/>
      <c r="BM426" s="14"/>
      <c r="BN426" s="14"/>
      <c r="BO426" s="14"/>
      <c r="BP426" s="14"/>
      <c r="BQ426" s="14"/>
      <c r="BR426" s="14"/>
      <c r="BS426" s="14"/>
      <c r="BT426" s="14"/>
      <c r="BU426" s="14"/>
      <c r="BV426" s="14"/>
      <c r="BW426" s="14"/>
      <c r="BX426" s="14"/>
      <c r="BY426" s="14"/>
      <c r="BZ426" s="14"/>
      <c r="CA426" s="14"/>
      <c r="CB426" s="14"/>
      <c r="CC426" s="14"/>
      <c r="CD426" s="14"/>
      <c r="CE426" s="14"/>
      <c r="CF426" s="14"/>
      <c r="CG426" s="14"/>
      <c r="CH426" s="14"/>
      <c r="CI426" s="14"/>
      <c r="CJ426" s="14"/>
      <c r="CK426" s="14"/>
      <c r="CL426" s="14"/>
      <c r="CM426" s="14"/>
      <c r="CN426" s="14"/>
      <c r="CO426" s="14"/>
      <c r="CP426" s="14"/>
      <c r="CQ426" s="14"/>
      <c r="CR426" s="14"/>
      <c r="CS426" s="14"/>
      <c r="CT426" s="14"/>
      <c r="CU426" s="14"/>
      <c r="CV426" s="14"/>
      <c r="CW426" s="14"/>
      <c r="CX426" s="14"/>
      <c r="CY426" s="14"/>
      <c r="CZ426" s="14"/>
      <c r="DA426" s="14"/>
      <c r="DB426" s="14"/>
      <c r="DC426" s="14"/>
      <c r="DD426" s="14"/>
      <c r="DE426" s="14"/>
      <c r="DF426" s="14"/>
      <c r="DG426" s="14"/>
      <c r="DH426" s="14"/>
      <c r="DI426" s="14"/>
      <c r="DJ426" s="14"/>
      <c r="DK426" s="14"/>
      <c r="DL426" s="14"/>
      <c r="DM426" s="14"/>
      <c r="DN426" s="14"/>
      <c r="DO426" s="14"/>
      <c r="DP426" s="14"/>
      <c r="DQ426" s="14"/>
      <c r="DR426" s="14"/>
      <c r="DS426" s="14"/>
      <c r="DT426" s="14"/>
      <c r="DU426" s="14"/>
      <c r="DV426" s="14"/>
      <c r="DW426" s="14"/>
      <c r="DX426" s="14"/>
      <c r="DY426" s="14"/>
      <c r="DZ426" s="14"/>
      <c r="EA426" s="14"/>
      <c r="EB426" s="14"/>
      <c r="EC426" s="14"/>
      <c r="ED426" s="14"/>
      <c r="EE426" s="14"/>
      <c r="EF426" s="14"/>
      <c r="EG426" s="14"/>
      <c r="EH426" s="14"/>
    </row>
    <row r="427" spans="1:138" s="16" customFormat="1" ht="58.5" customHeight="1" x14ac:dyDescent="0.25">
      <c r="A427" s="101">
        <v>419</v>
      </c>
      <c r="B427" s="70">
        <f t="shared" si="94"/>
        <v>84</v>
      </c>
      <c r="C427" s="135"/>
      <c r="D427" s="6" t="s">
        <v>619</v>
      </c>
      <c r="E427" s="6" t="s">
        <v>628</v>
      </c>
      <c r="F427" s="62">
        <v>181013850</v>
      </c>
      <c r="G427" s="62">
        <v>81456230</v>
      </c>
      <c r="H427" s="115">
        <v>50</v>
      </c>
      <c r="I427" s="62">
        <f t="shared" si="95"/>
        <v>99557620</v>
      </c>
      <c r="J427" s="115">
        <f t="shared" si="97"/>
        <v>50</v>
      </c>
      <c r="K427" s="62">
        <f t="shared" si="96"/>
        <v>0</v>
      </c>
      <c r="L427" s="53"/>
      <c r="M427" s="14"/>
      <c r="N427" s="14"/>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c r="AV427" s="14"/>
      <c r="AW427" s="14"/>
      <c r="AX427" s="14"/>
      <c r="AY427" s="14"/>
      <c r="AZ427" s="14"/>
      <c r="BA427" s="14"/>
      <c r="BB427" s="14"/>
      <c r="BC427" s="14"/>
      <c r="BD427" s="14"/>
      <c r="BE427" s="14"/>
      <c r="BF427" s="14"/>
      <c r="BG427" s="14"/>
      <c r="BH427" s="14"/>
      <c r="BI427" s="14"/>
      <c r="BJ427" s="14"/>
      <c r="BK427" s="14"/>
      <c r="BL427" s="14"/>
      <c r="BM427" s="14"/>
      <c r="BN427" s="14"/>
      <c r="BO427" s="14"/>
      <c r="BP427" s="14"/>
      <c r="BQ427" s="14"/>
      <c r="BR427" s="14"/>
      <c r="BS427" s="14"/>
      <c r="BT427" s="14"/>
      <c r="BU427" s="14"/>
      <c r="BV427" s="14"/>
      <c r="BW427" s="14"/>
      <c r="BX427" s="14"/>
      <c r="BY427" s="14"/>
      <c r="BZ427" s="14"/>
      <c r="CA427" s="14"/>
      <c r="CB427" s="14"/>
      <c r="CC427" s="14"/>
      <c r="CD427" s="14"/>
      <c r="CE427" s="14"/>
      <c r="CF427" s="14"/>
      <c r="CG427" s="14"/>
      <c r="CH427" s="14"/>
      <c r="CI427" s="14"/>
      <c r="CJ427" s="14"/>
      <c r="CK427" s="14"/>
      <c r="CL427" s="14"/>
      <c r="CM427" s="14"/>
      <c r="CN427" s="14"/>
      <c r="CO427" s="14"/>
      <c r="CP427" s="14"/>
      <c r="CQ427" s="14"/>
      <c r="CR427" s="14"/>
      <c r="CS427" s="14"/>
      <c r="CT427" s="14"/>
      <c r="CU427" s="14"/>
      <c r="CV427" s="14"/>
      <c r="CW427" s="14"/>
      <c r="CX427" s="14"/>
      <c r="CY427" s="14"/>
      <c r="CZ427" s="14"/>
      <c r="DA427" s="14"/>
      <c r="DB427" s="14"/>
      <c r="DC427" s="14"/>
      <c r="DD427" s="14"/>
      <c r="DE427" s="14"/>
      <c r="DF427" s="14"/>
      <c r="DG427" s="14"/>
      <c r="DH427" s="14"/>
      <c r="DI427" s="14"/>
      <c r="DJ427" s="14"/>
      <c r="DK427" s="14"/>
      <c r="DL427" s="14"/>
      <c r="DM427" s="14"/>
      <c r="DN427" s="14"/>
      <c r="DO427" s="14"/>
      <c r="DP427" s="14"/>
      <c r="DQ427" s="14"/>
      <c r="DR427" s="14"/>
      <c r="DS427" s="14"/>
      <c r="DT427" s="14"/>
      <c r="DU427" s="14"/>
      <c r="DV427" s="14"/>
      <c r="DW427" s="14"/>
      <c r="DX427" s="14"/>
      <c r="DY427" s="14"/>
      <c r="DZ427" s="14"/>
      <c r="EA427" s="14"/>
      <c r="EB427" s="14"/>
      <c r="EC427" s="14"/>
      <c r="ED427" s="14"/>
      <c r="EE427" s="14"/>
      <c r="EF427" s="14"/>
      <c r="EG427" s="14"/>
      <c r="EH427" s="14"/>
    </row>
    <row r="428" spans="1:138" s="16" customFormat="1" ht="58.5" customHeight="1" x14ac:dyDescent="0.25">
      <c r="A428" s="101">
        <v>420</v>
      </c>
      <c r="B428" s="70">
        <f t="shared" si="94"/>
        <v>85</v>
      </c>
      <c r="C428" s="135"/>
      <c r="D428" s="6" t="s">
        <v>619</v>
      </c>
      <c r="E428" s="6" t="s">
        <v>1051</v>
      </c>
      <c r="F428" s="62">
        <v>49929600</v>
      </c>
      <c r="G428" s="62">
        <v>12482400</v>
      </c>
      <c r="H428" s="115">
        <f>G428/F428*100</f>
        <v>25</v>
      </c>
      <c r="I428" s="62">
        <f t="shared" si="95"/>
        <v>27461280</v>
      </c>
      <c r="J428" s="115">
        <f t="shared" si="97"/>
        <v>55</v>
      </c>
      <c r="K428" s="62">
        <f t="shared" si="96"/>
        <v>9985920</v>
      </c>
      <c r="L428" s="66">
        <v>20</v>
      </c>
      <c r="M428" s="14"/>
      <c r="N428" s="14"/>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c r="AV428" s="14"/>
      <c r="AW428" s="14"/>
      <c r="AX428" s="14"/>
      <c r="AY428" s="14"/>
      <c r="AZ428" s="14"/>
      <c r="BA428" s="14"/>
      <c r="BB428" s="14"/>
      <c r="BC428" s="14"/>
      <c r="BD428" s="14"/>
      <c r="BE428" s="14"/>
      <c r="BF428" s="14"/>
      <c r="BG428" s="14"/>
      <c r="BH428" s="14"/>
      <c r="BI428" s="14"/>
      <c r="BJ428" s="14"/>
      <c r="BK428" s="14"/>
      <c r="BL428" s="14"/>
      <c r="BM428" s="14"/>
      <c r="BN428" s="14"/>
      <c r="BO428" s="14"/>
      <c r="BP428" s="14"/>
      <c r="BQ428" s="14"/>
      <c r="BR428" s="14"/>
      <c r="BS428" s="14"/>
      <c r="BT428" s="14"/>
      <c r="BU428" s="14"/>
      <c r="BV428" s="14"/>
      <c r="BW428" s="14"/>
      <c r="BX428" s="14"/>
      <c r="BY428" s="14"/>
      <c r="BZ428" s="14"/>
      <c r="CA428" s="14"/>
      <c r="CB428" s="14"/>
      <c r="CC428" s="14"/>
      <c r="CD428" s="14"/>
      <c r="CE428" s="14"/>
      <c r="CF428" s="14"/>
      <c r="CG428" s="14"/>
      <c r="CH428" s="14"/>
      <c r="CI428" s="14"/>
      <c r="CJ428" s="14"/>
      <c r="CK428" s="14"/>
      <c r="CL428" s="14"/>
      <c r="CM428" s="14"/>
      <c r="CN428" s="14"/>
      <c r="CO428" s="14"/>
      <c r="CP428" s="14"/>
      <c r="CQ428" s="14"/>
      <c r="CR428" s="14"/>
      <c r="CS428" s="14"/>
      <c r="CT428" s="14"/>
      <c r="CU428" s="14"/>
      <c r="CV428" s="14"/>
      <c r="CW428" s="14"/>
      <c r="CX428" s="14"/>
      <c r="CY428" s="14"/>
      <c r="CZ428" s="14"/>
      <c r="DA428" s="14"/>
      <c r="DB428" s="14"/>
      <c r="DC428" s="14"/>
      <c r="DD428" s="14"/>
      <c r="DE428" s="14"/>
      <c r="DF428" s="14"/>
      <c r="DG428" s="14"/>
      <c r="DH428" s="14"/>
      <c r="DI428" s="14"/>
      <c r="DJ428" s="14"/>
      <c r="DK428" s="14"/>
      <c r="DL428" s="14"/>
      <c r="DM428" s="14"/>
      <c r="DN428" s="14"/>
      <c r="DO428" s="14"/>
      <c r="DP428" s="14"/>
      <c r="DQ428" s="14"/>
      <c r="DR428" s="14"/>
      <c r="DS428" s="14"/>
      <c r="DT428" s="14"/>
      <c r="DU428" s="14"/>
      <c r="DV428" s="14"/>
      <c r="DW428" s="14"/>
      <c r="DX428" s="14"/>
      <c r="DY428" s="14"/>
      <c r="DZ428" s="14"/>
      <c r="EA428" s="14"/>
      <c r="EB428" s="14"/>
      <c r="EC428" s="14"/>
      <c r="ED428" s="14"/>
      <c r="EE428" s="14"/>
      <c r="EF428" s="14"/>
      <c r="EG428" s="14"/>
      <c r="EH428" s="14"/>
    </row>
    <row r="429" spans="1:138" s="16" customFormat="1" ht="58.5" customHeight="1" x14ac:dyDescent="0.25">
      <c r="A429" s="101">
        <v>421</v>
      </c>
      <c r="B429" s="70">
        <f t="shared" si="94"/>
        <v>86</v>
      </c>
      <c r="C429" s="135"/>
      <c r="D429" s="6" t="s">
        <v>519</v>
      </c>
      <c r="E429" s="6" t="s">
        <v>629</v>
      </c>
      <c r="F429" s="62">
        <v>40000000</v>
      </c>
      <c r="G429" s="62">
        <v>24000000</v>
      </c>
      <c r="H429" s="115">
        <f>G429/F429*100</f>
        <v>60</v>
      </c>
      <c r="I429" s="62">
        <f t="shared" si="95"/>
        <v>16000000</v>
      </c>
      <c r="J429" s="115">
        <f t="shared" si="97"/>
        <v>40</v>
      </c>
      <c r="K429" s="62">
        <f t="shared" si="96"/>
        <v>0</v>
      </c>
      <c r="L429" s="53"/>
      <c r="M429" s="14"/>
      <c r="N429" s="14"/>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c r="AV429" s="14"/>
      <c r="AW429" s="14"/>
      <c r="AX429" s="14"/>
      <c r="AY429" s="14"/>
      <c r="AZ429" s="14"/>
      <c r="BA429" s="14"/>
      <c r="BB429" s="14"/>
      <c r="BC429" s="14"/>
      <c r="BD429" s="14"/>
      <c r="BE429" s="14"/>
      <c r="BF429" s="14"/>
      <c r="BG429" s="14"/>
      <c r="BH429" s="14"/>
      <c r="BI429" s="14"/>
      <c r="BJ429" s="14"/>
      <c r="BK429" s="14"/>
      <c r="BL429" s="14"/>
      <c r="BM429" s="14"/>
      <c r="BN429" s="14"/>
      <c r="BO429" s="14"/>
      <c r="BP429" s="14"/>
      <c r="BQ429" s="14"/>
      <c r="BR429" s="14"/>
      <c r="BS429" s="14"/>
      <c r="BT429" s="14"/>
      <c r="BU429" s="14"/>
      <c r="BV429" s="14"/>
      <c r="BW429" s="14"/>
      <c r="BX429" s="14"/>
      <c r="BY429" s="14"/>
      <c r="BZ429" s="14"/>
      <c r="CA429" s="14"/>
      <c r="CB429" s="14"/>
      <c r="CC429" s="14"/>
      <c r="CD429" s="14"/>
      <c r="CE429" s="14"/>
      <c r="CF429" s="14"/>
      <c r="CG429" s="14"/>
      <c r="CH429" s="14"/>
      <c r="CI429" s="14"/>
      <c r="CJ429" s="14"/>
      <c r="CK429" s="14"/>
      <c r="CL429" s="14"/>
      <c r="CM429" s="14"/>
      <c r="CN429" s="14"/>
      <c r="CO429" s="14"/>
      <c r="CP429" s="14"/>
      <c r="CQ429" s="14"/>
      <c r="CR429" s="14"/>
      <c r="CS429" s="14"/>
      <c r="CT429" s="14"/>
      <c r="CU429" s="14"/>
      <c r="CV429" s="14"/>
      <c r="CW429" s="14"/>
      <c r="CX429" s="14"/>
      <c r="CY429" s="14"/>
      <c r="CZ429" s="14"/>
      <c r="DA429" s="14"/>
      <c r="DB429" s="14"/>
      <c r="DC429" s="14"/>
      <c r="DD429" s="14"/>
      <c r="DE429" s="14"/>
      <c r="DF429" s="14"/>
      <c r="DG429" s="14"/>
      <c r="DH429" s="14"/>
      <c r="DI429" s="14"/>
      <c r="DJ429" s="14"/>
      <c r="DK429" s="14"/>
      <c r="DL429" s="14"/>
      <c r="DM429" s="14"/>
      <c r="DN429" s="14"/>
      <c r="DO429" s="14"/>
      <c r="DP429" s="14"/>
      <c r="DQ429" s="14"/>
      <c r="DR429" s="14"/>
      <c r="DS429" s="14"/>
      <c r="DT429" s="14"/>
      <c r="DU429" s="14"/>
      <c r="DV429" s="14"/>
      <c r="DW429" s="14"/>
      <c r="DX429" s="14"/>
      <c r="DY429" s="14"/>
      <c r="DZ429" s="14"/>
      <c r="EA429" s="14"/>
      <c r="EB429" s="14"/>
      <c r="EC429" s="14"/>
      <c r="ED429" s="14"/>
      <c r="EE429" s="14"/>
      <c r="EF429" s="14"/>
      <c r="EG429" s="14"/>
      <c r="EH429" s="14"/>
    </row>
    <row r="430" spans="1:138" s="16" customFormat="1" ht="58.5" customHeight="1" x14ac:dyDescent="0.25">
      <c r="A430" s="101">
        <v>422</v>
      </c>
      <c r="B430" s="70">
        <f t="shared" si="94"/>
        <v>87</v>
      </c>
      <c r="C430" s="135"/>
      <c r="D430" s="6" t="s">
        <v>625</v>
      </c>
      <c r="E430" s="6" t="s">
        <v>630</v>
      </c>
      <c r="F430" s="62">
        <v>50977000</v>
      </c>
      <c r="G430" s="62">
        <v>35683900</v>
      </c>
      <c r="H430" s="115">
        <v>70</v>
      </c>
      <c r="I430" s="62">
        <v>15293100</v>
      </c>
      <c r="J430" s="115">
        <v>30</v>
      </c>
      <c r="K430" s="62">
        <v>0</v>
      </c>
      <c r="L430" s="53"/>
      <c r="M430" s="14"/>
      <c r="N430" s="14"/>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c r="AV430" s="14"/>
      <c r="AW430" s="14"/>
      <c r="AX430" s="14"/>
      <c r="AY430" s="14"/>
      <c r="AZ430" s="14"/>
      <c r="BA430" s="14"/>
      <c r="BB430" s="14"/>
      <c r="BC430" s="14"/>
      <c r="BD430" s="14"/>
      <c r="BE430" s="14"/>
      <c r="BF430" s="14"/>
      <c r="BG430" s="14"/>
      <c r="BH430" s="14"/>
      <c r="BI430" s="14"/>
      <c r="BJ430" s="14"/>
      <c r="BK430" s="14"/>
      <c r="BL430" s="14"/>
      <c r="BM430" s="14"/>
      <c r="BN430" s="14"/>
      <c r="BO430" s="14"/>
      <c r="BP430" s="14"/>
      <c r="BQ430" s="14"/>
      <c r="BR430" s="14"/>
      <c r="BS430" s="14"/>
      <c r="BT430" s="14"/>
      <c r="BU430" s="14"/>
      <c r="BV430" s="14"/>
      <c r="BW430" s="14"/>
      <c r="BX430" s="14"/>
      <c r="BY430" s="14"/>
      <c r="BZ430" s="14"/>
      <c r="CA430" s="14"/>
      <c r="CB430" s="14"/>
      <c r="CC430" s="14"/>
      <c r="CD430" s="14"/>
      <c r="CE430" s="14"/>
      <c r="CF430" s="14"/>
      <c r="CG430" s="14"/>
      <c r="CH430" s="14"/>
      <c r="CI430" s="14"/>
      <c r="CJ430" s="14"/>
      <c r="CK430" s="14"/>
      <c r="CL430" s="14"/>
      <c r="CM430" s="14"/>
      <c r="CN430" s="14"/>
      <c r="CO430" s="14"/>
      <c r="CP430" s="14"/>
      <c r="CQ430" s="14"/>
      <c r="CR430" s="14"/>
      <c r="CS430" s="14"/>
      <c r="CT430" s="14"/>
      <c r="CU430" s="14"/>
      <c r="CV430" s="14"/>
      <c r="CW430" s="14"/>
      <c r="CX430" s="14"/>
      <c r="CY430" s="14"/>
      <c r="CZ430" s="14"/>
      <c r="DA430" s="14"/>
      <c r="DB430" s="14"/>
      <c r="DC430" s="14"/>
      <c r="DD430" s="14"/>
      <c r="DE430" s="14"/>
      <c r="DF430" s="14"/>
      <c r="DG430" s="14"/>
      <c r="DH430" s="14"/>
      <c r="DI430" s="14"/>
      <c r="DJ430" s="14"/>
      <c r="DK430" s="14"/>
      <c r="DL430" s="14"/>
      <c r="DM430" s="14"/>
      <c r="DN430" s="14"/>
      <c r="DO430" s="14"/>
      <c r="DP430" s="14"/>
      <c r="DQ430" s="14"/>
      <c r="DR430" s="14"/>
      <c r="DS430" s="14"/>
      <c r="DT430" s="14"/>
      <c r="DU430" s="14"/>
      <c r="DV430" s="14"/>
      <c r="DW430" s="14"/>
      <c r="DX430" s="14"/>
      <c r="DY430" s="14"/>
      <c r="DZ430" s="14"/>
      <c r="EA430" s="14"/>
      <c r="EB430" s="14"/>
      <c r="EC430" s="14"/>
      <c r="ED430" s="14"/>
      <c r="EE430" s="14"/>
      <c r="EF430" s="14"/>
      <c r="EG430" s="14"/>
      <c r="EH430" s="14"/>
    </row>
    <row r="431" spans="1:138" s="16" customFormat="1" ht="58.5" customHeight="1" x14ac:dyDescent="0.25">
      <c r="A431" s="101">
        <v>423</v>
      </c>
      <c r="B431" s="70">
        <f t="shared" si="94"/>
        <v>88</v>
      </c>
      <c r="C431" s="135"/>
      <c r="D431" s="6" t="s">
        <v>625</v>
      </c>
      <c r="E431" s="6" t="s">
        <v>631</v>
      </c>
      <c r="F431" s="62">
        <v>31229000</v>
      </c>
      <c r="G431" s="62">
        <v>21860300</v>
      </c>
      <c r="H431" s="115">
        <v>70</v>
      </c>
      <c r="I431" s="62">
        <v>9368700</v>
      </c>
      <c r="J431" s="115">
        <v>30</v>
      </c>
      <c r="K431" s="62">
        <v>0</v>
      </c>
      <c r="L431" s="53"/>
      <c r="M431" s="14"/>
      <c r="N431" s="14"/>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c r="AV431" s="14"/>
      <c r="AW431" s="14"/>
      <c r="AX431" s="14"/>
      <c r="AY431" s="14"/>
      <c r="AZ431" s="14"/>
      <c r="BA431" s="14"/>
      <c r="BB431" s="14"/>
      <c r="BC431" s="14"/>
      <c r="BD431" s="14"/>
      <c r="BE431" s="14"/>
      <c r="BF431" s="14"/>
      <c r="BG431" s="14"/>
      <c r="BH431" s="14"/>
      <c r="BI431" s="14"/>
      <c r="BJ431" s="14"/>
      <c r="BK431" s="14"/>
      <c r="BL431" s="14"/>
      <c r="BM431" s="14"/>
      <c r="BN431" s="14"/>
      <c r="BO431" s="14"/>
      <c r="BP431" s="14"/>
      <c r="BQ431" s="14"/>
      <c r="BR431" s="14"/>
      <c r="BS431" s="14"/>
      <c r="BT431" s="14"/>
      <c r="BU431" s="14"/>
      <c r="BV431" s="14"/>
      <c r="BW431" s="14"/>
      <c r="BX431" s="14"/>
      <c r="BY431" s="14"/>
      <c r="BZ431" s="14"/>
      <c r="CA431" s="14"/>
      <c r="CB431" s="14"/>
      <c r="CC431" s="14"/>
      <c r="CD431" s="14"/>
      <c r="CE431" s="14"/>
      <c r="CF431" s="14"/>
      <c r="CG431" s="14"/>
      <c r="CH431" s="14"/>
      <c r="CI431" s="14"/>
      <c r="CJ431" s="14"/>
      <c r="CK431" s="14"/>
      <c r="CL431" s="14"/>
      <c r="CM431" s="14"/>
      <c r="CN431" s="14"/>
      <c r="CO431" s="14"/>
      <c r="CP431" s="14"/>
      <c r="CQ431" s="14"/>
      <c r="CR431" s="14"/>
      <c r="CS431" s="14"/>
      <c r="CT431" s="14"/>
      <c r="CU431" s="14"/>
      <c r="CV431" s="14"/>
      <c r="CW431" s="14"/>
      <c r="CX431" s="14"/>
      <c r="CY431" s="14"/>
      <c r="CZ431" s="14"/>
      <c r="DA431" s="14"/>
      <c r="DB431" s="14"/>
      <c r="DC431" s="14"/>
      <c r="DD431" s="14"/>
      <c r="DE431" s="14"/>
      <c r="DF431" s="14"/>
      <c r="DG431" s="14"/>
      <c r="DH431" s="14"/>
      <c r="DI431" s="14"/>
      <c r="DJ431" s="14"/>
      <c r="DK431" s="14"/>
      <c r="DL431" s="14"/>
      <c r="DM431" s="14"/>
      <c r="DN431" s="14"/>
      <c r="DO431" s="14"/>
      <c r="DP431" s="14"/>
      <c r="DQ431" s="14"/>
      <c r="DR431" s="14"/>
      <c r="DS431" s="14"/>
      <c r="DT431" s="14"/>
      <c r="DU431" s="14"/>
      <c r="DV431" s="14"/>
      <c r="DW431" s="14"/>
      <c r="DX431" s="14"/>
      <c r="DY431" s="14"/>
      <c r="DZ431" s="14"/>
      <c r="EA431" s="14"/>
      <c r="EB431" s="14"/>
      <c r="EC431" s="14"/>
      <c r="ED431" s="14"/>
      <c r="EE431" s="14"/>
      <c r="EF431" s="14"/>
      <c r="EG431" s="14"/>
      <c r="EH431" s="14"/>
    </row>
    <row r="432" spans="1:138" s="16" customFormat="1" ht="58.5" customHeight="1" x14ac:dyDescent="0.25">
      <c r="A432" s="101">
        <v>424</v>
      </c>
      <c r="B432" s="70">
        <f t="shared" si="94"/>
        <v>89</v>
      </c>
      <c r="C432" s="135"/>
      <c r="D432" s="6" t="s">
        <v>625</v>
      </c>
      <c r="E432" s="6" t="s">
        <v>632</v>
      </c>
      <c r="F432" s="62">
        <v>81693000</v>
      </c>
      <c r="G432" s="62">
        <v>53100450</v>
      </c>
      <c r="H432" s="115">
        <v>65</v>
      </c>
      <c r="I432" s="62">
        <v>28592550</v>
      </c>
      <c r="J432" s="115">
        <v>35</v>
      </c>
      <c r="K432" s="62">
        <v>0</v>
      </c>
      <c r="L432" s="53"/>
      <c r="M432" s="14"/>
      <c r="N432" s="14"/>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c r="AV432" s="14"/>
      <c r="AW432" s="14"/>
      <c r="AX432" s="14"/>
      <c r="AY432" s="14"/>
      <c r="AZ432" s="14"/>
      <c r="BA432" s="14"/>
      <c r="BB432" s="14"/>
      <c r="BC432" s="14"/>
      <c r="BD432" s="14"/>
      <c r="BE432" s="14"/>
      <c r="BF432" s="14"/>
      <c r="BG432" s="14"/>
      <c r="BH432" s="14"/>
      <c r="BI432" s="14"/>
      <c r="BJ432" s="14"/>
      <c r="BK432" s="14"/>
      <c r="BL432" s="14"/>
      <c r="BM432" s="14"/>
      <c r="BN432" s="14"/>
      <c r="BO432" s="14"/>
      <c r="BP432" s="14"/>
      <c r="BQ432" s="14"/>
      <c r="BR432" s="14"/>
      <c r="BS432" s="14"/>
      <c r="BT432" s="14"/>
      <c r="BU432" s="14"/>
      <c r="BV432" s="14"/>
      <c r="BW432" s="14"/>
      <c r="BX432" s="14"/>
      <c r="BY432" s="14"/>
      <c r="BZ432" s="14"/>
      <c r="CA432" s="14"/>
      <c r="CB432" s="14"/>
      <c r="CC432" s="14"/>
      <c r="CD432" s="14"/>
      <c r="CE432" s="14"/>
      <c r="CF432" s="14"/>
      <c r="CG432" s="14"/>
      <c r="CH432" s="14"/>
      <c r="CI432" s="14"/>
      <c r="CJ432" s="14"/>
      <c r="CK432" s="14"/>
      <c r="CL432" s="14"/>
      <c r="CM432" s="14"/>
      <c r="CN432" s="14"/>
      <c r="CO432" s="14"/>
      <c r="CP432" s="14"/>
      <c r="CQ432" s="14"/>
      <c r="CR432" s="14"/>
      <c r="CS432" s="14"/>
      <c r="CT432" s="14"/>
      <c r="CU432" s="14"/>
      <c r="CV432" s="14"/>
      <c r="CW432" s="14"/>
      <c r="CX432" s="14"/>
      <c r="CY432" s="14"/>
      <c r="CZ432" s="14"/>
      <c r="DA432" s="14"/>
      <c r="DB432" s="14"/>
      <c r="DC432" s="14"/>
      <c r="DD432" s="14"/>
      <c r="DE432" s="14"/>
      <c r="DF432" s="14"/>
      <c r="DG432" s="14"/>
      <c r="DH432" s="14"/>
      <c r="DI432" s="14"/>
      <c r="DJ432" s="14"/>
      <c r="DK432" s="14"/>
      <c r="DL432" s="14"/>
      <c r="DM432" s="14"/>
      <c r="DN432" s="14"/>
      <c r="DO432" s="14"/>
      <c r="DP432" s="14"/>
      <c r="DQ432" s="14"/>
      <c r="DR432" s="14"/>
      <c r="DS432" s="14"/>
      <c r="DT432" s="14"/>
      <c r="DU432" s="14"/>
      <c r="DV432" s="14"/>
      <c r="DW432" s="14"/>
      <c r="DX432" s="14"/>
      <c r="DY432" s="14"/>
      <c r="DZ432" s="14"/>
      <c r="EA432" s="14"/>
      <c r="EB432" s="14"/>
      <c r="EC432" s="14"/>
      <c r="ED432" s="14"/>
      <c r="EE432" s="14"/>
      <c r="EF432" s="14"/>
      <c r="EG432" s="14"/>
      <c r="EH432" s="14"/>
    </row>
    <row r="433" spans="1:138" s="16" customFormat="1" ht="58.5" customHeight="1" x14ac:dyDescent="0.25">
      <c r="A433" s="101">
        <v>425</v>
      </c>
      <c r="B433" s="70">
        <f t="shared" si="94"/>
        <v>90</v>
      </c>
      <c r="C433" s="135"/>
      <c r="D433" s="6" t="s">
        <v>625</v>
      </c>
      <c r="E433" s="6" t="s">
        <v>633</v>
      </c>
      <c r="F433" s="62">
        <v>43097000</v>
      </c>
      <c r="G433" s="62">
        <v>17238800</v>
      </c>
      <c r="H433" s="115">
        <v>40</v>
      </c>
      <c r="I433" s="62">
        <v>25858200</v>
      </c>
      <c r="J433" s="115">
        <v>60</v>
      </c>
      <c r="K433" s="62">
        <v>0</v>
      </c>
      <c r="L433" s="53"/>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c r="AV433" s="14"/>
      <c r="AW433" s="14"/>
      <c r="AX433" s="14"/>
      <c r="AY433" s="14"/>
      <c r="AZ433" s="14"/>
      <c r="BA433" s="14"/>
      <c r="BB433" s="14"/>
      <c r="BC433" s="14"/>
      <c r="BD433" s="14"/>
      <c r="BE433" s="14"/>
      <c r="BF433" s="14"/>
      <c r="BG433" s="14"/>
      <c r="BH433" s="14"/>
      <c r="BI433" s="14"/>
      <c r="BJ433" s="14"/>
      <c r="BK433" s="14"/>
      <c r="BL433" s="14"/>
      <c r="BM433" s="14"/>
      <c r="BN433" s="14"/>
      <c r="BO433" s="14"/>
      <c r="BP433" s="14"/>
      <c r="BQ433" s="14"/>
      <c r="BR433" s="14"/>
      <c r="BS433" s="14"/>
      <c r="BT433" s="14"/>
      <c r="BU433" s="14"/>
      <c r="BV433" s="14"/>
      <c r="BW433" s="14"/>
      <c r="BX433" s="14"/>
      <c r="BY433" s="14"/>
      <c r="BZ433" s="14"/>
      <c r="CA433" s="14"/>
      <c r="CB433" s="14"/>
      <c r="CC433" s="14"/>
      <c r="CD433" s="14"/>
      <c r="CE433" s="14"/>
      <c r="CF433" s="14"/>
      <c r="CG433" s="14"/>
      <c r="CH433" s="14"/>
      <c r="CI433" s="14"/>
      <c r="CJ433" s="14"/>
      <c r="CK433" s="14"/>
      <c r="CL433" s="14"/>
      <c r="CM433" s="14"/>
      <c r="CN433" s="14"/>
      <c r="CO433" s="14"/>
      <c r="CP433" s="14"/>
      <c r="CQ433" s="14"/>
      <c r="CR433" s="14"/>
      <c r="CS433" s="14"/>
      <c r="CT433" s="14"/>
      <c r="CU433" s="14"/>
      <c r="CV433" s="14"/>
      <c r="CW433" s="14"/>
      <c r="CX433" s="14"/>
      <c r="CY433" s="14"/>
      <c r="CZ433" s="14"/>
      <c r="DA433" s="14"/>
      <c r="DB433" s="14"/>
      <c r="DC433" s="14"/>
      <c r="DD433" s="14"/>
      <c r="DE433" s="14"/>
      <c r="DF433" s="14"/>
      <c r="DG433" s="14"/>
      <c r="DH433" s="14"/>
      <c r="DI433" s="14"/>
      <c r="DJ433" s="14"/>
      <c r="DK433" s="14"/>
      <c r="DL433" s="14"/>
      <c r="DM433" s="14"/>
      <c r="DN433" s="14"/>
      <c r="DO433" s="14"/>
      <c r="DP433" s="14"/>
      <c r="DQ433" s="14"/>
      <c r="DR433" s="14"/>
      <c r="DS433" s="14"/>
      <c r="DT433" s="14"/>
      <c r="DU433" s="14"/>
      <c r="DV433" s="14"/>
      <c r="DW433" s="14"/>
      <c r="DX433" s="14"/>
      <c r="DY433" s="14"/>
      <c r="DZ433" s="14"/>
      <c r="EA433" s="14"/>
      <c r="EB433" s="14"/>
      <c r="EC433" s="14"/>
      <c r="ED433" s="14"/>
      <c r="EE433" s="14"/>
      <c r="EF433" s="14"/>
      <c r="EG433" s="14"/>
      <c r="EH433" s="14"/>
    </row>
    <row r="434" spans="1:138" s="16" customFormat="1" ht="58.5" customHeight="1" x14ac:dyDescent="0.25">
      <c r="A434" s="101">
        <v>426</v>
      </c>
      <c r="B434" s="70">
        <f t="shared" si="94"/>
        <v>91</v>
      </c>
      <c r="C434" s="135"/>
      <c r="D434" s="6" t="s">
        <v>625</v>
      </c>
      <c r="E434" s="6" t="s">
        <v>634</v>
      </c>
      <c r="F434" s="62">
        <v>14604000</v>
      </c>
      <c r="G434" s="62">
        <v>9492600</v>
      </c>
      <c r="H434" s="115">
        <v>65</v>
      </c>
      <c r="I434" s="62">
        <v>5111400</v>
      </c>
      <c r="J434" s="115">
        <v>35</v>
      </c>
      <c r="K434" s="62">
        <v>0</v>
      </c>
      <c r="L434" s="53"/>
      <c r="M434" s="14"/>
      <c r="N434" s="14"/>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c r="AV434" s="14"/>
      <c r="AW434" s="14"/>
      <c r="AX434" s="14"/>
      <c r="AY434" s="14"/>
      <c r="AZ434" s="14"/>
      <c r="BA434" s="14"/>
      <c r="BB434" s="14"/>
      <c r="BC434" s="14"/>
      <c r="BD434" s="14"/>
      <c r="BE434" s="14"/>
      <c r="BF434" s="14"/>
      <c r="BG434" s="14"/>
      <c r="BH434" s="14"/>
      <c r="BI434" s="14"/>
      <c r="BJ434" s="14"/>
      <c r="BK434" s="14"/>
      <c r="BL434" s="14"/>
      <c r="BM434" s="14"/>
      <c r="BN434" s="14"/>
      <c r="BO434" s="14"/>
      <c r="BP434" s="14"/>
      <c r="BQ434" s="14"/>
      <c r="BR434" s="14"/>
      <c r="BS434" s="14"/>
      <c r="BT434" s="14"/>
      <c r="BU434" s="14"/>
      <c r="BV434" s="14"/>
      <c r="BW434" s="14"/>
      <c r="BX434" s="14"/>
      <c r="BY434" s="14"/>
      <c r="BZ434" s="14"/>
      <c r="CA434" s="14"/>
      <c r="CB434" s="14"/>
      <c r="CC434" s="14"/>
      <c r="CD434" s="14"/>
      <c r="CE434" s="14"/>
      <c r="CF434" s="14"/>
      <c r="CG434" s="14"/>
      <c r="CH434" s="14"/>
      <c r="CI434" s="14"/>
      <c r="CJ434" s="14"/>
      <c r="CK434" s="14"/>
      <c r="CL434" s="14"/>
      <c r="CM434" s="14"/>
      <c r="CN434" s="14"/>
      <c r="CO434" s="14"/>
      <c r="CP434" s="14"/>
      <c r="CQ434" s="14"/>
      <c r="CR434" s="14"/>
      <c r="CS434" s="14"/>
      <c r="CT434" s="14"/>
      <c r="CU434" s="14"/>
      <c r="CV434" s="14"/>
      <c r="CW434" s="14"/>
      <c r="CX434" s="14"/>
      <c r="CY434" s="14"/>
      <c r="CZ434" s="14"/>
      <c r="DA434" s="14"/>
      <c r="DB434" s="14"/>
      <c r="DC434" s="14"/>
      <c r="DD434" s="14"/>
      <c r="DE434" s="14"/>
      <c r="DF434" s="14"/>
      <c r="DG434" s="14"/>
      <c r="DH434" s="14"/>
      <c r="DI434" s="14"/>
      <c r="DJ434" s="14"/>
      <c r="DK434" s="14"/>
      <c r="DL434" s="14"/>
      <c r="DM434" s="14"/>
      <c r="DN434" s="14"/>
      <c r="DO434" s="14"/>
      <c r="DP434" s="14"/>
      <c r="DQ434" s="14"/>
      <c r="DR434" s="14"/>
      <c r="DS434" s="14"/>
      <c r="DT434" s="14"/>
      <c r="DU434" s="14"/>
      <c r="DV434" s="14"/>
      <c r="DW434" s="14"/>
      <c r="DX434" s="14"/>
      <c r="DY434" s="14"/>
      <c r="DZ434" s="14"/>
      <c r="EA434" s="14"/>
      <c r="EB434" s="14"/>
      <c r="EC434" s="14"/>
      <c r="ED434" s="14"/>
      <c r="EE434" s="14"/>
      <c r="EF434" s="14"/>
      <c r="EG434" s="14"/>
      <c r="EH434" s="14"/>
    </row>
    <row r="435" spans="1:138" s="16" customFormat="1" ht="58.5" customHeight="1" x14ac:dyDescent="0.25">
      <c r="A435" s="101">
        <v>427</v>
      </c>
      <c r="B435" s="70">
        <f t="shared" si="94"/>
        <v>92</v>
      </c>
      <c r="C435" s="135"/>
      <c r="D435" s="6" t="s">
        <v>635</v>
      </c>
      <c r="E435" s="6" t="s">
        <v>636</v>
      </c>
      <c r="F435" s="62">
        <v>13154500</v>
      </c>
      <c r="G435" s="62">
        <v>8550425</v>
      </c>
      <c r="H435" s="115">
        <v>65</v>
      </c>
      <c r="I435" s="62">
        <f>F435-G435-K435</f>
        <v>4604075</v>
      </c>
      <c r="J435" s="115">
        <v>35</v>
      </c>
      <c r="K435" s="62">
        <v>0</v>
      </c>
      <c r="L435" s="53"/>
      <c r="M435" s="14"/>
      <c r="N435" s="14"/>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c r="AV435" s="14"/>
      <c r="AW435" s="14"/>
      <c r="AX435" s="14"/>
      <c r="AY435" s="14"/>
      <c r="AZ435" s="14"/>
      <c r="BA435" s="14"/>
      <c r="BB435" s="14"/>
      <c r="BC435" s="14"/>
      <c r="BD435" s="14"/>
      <c r="BE435" s="14"/>
      <c r="BF435" s="14"/>
      <c r="BG435" s="14"/>
      <c r="BH435" s="14"/>
      <c r="BI435" s="14"/>
      <c r="BJ435" s="14"/>
      <c r="BK435" s="14"/>
      <c r="BL435" s="14"/>
      <c r="BM435" s="14"/>
      <c r="BN435" s="14"/>
      <c r="BO435" s="14"/>
      <c r="BP435" s="14"/>
      <c r="BQ435" s="14"/>
      <c r="BR435" s="14"/>
      <c r="BS435" s="14"/>
      <c r="BT435" s="14"/>
      <c r="BU435" s="14"/>
      <c r="BV435" s="14"/>
      <c r="BW435" s="14"/>
      <c r="BX435" s="14"/>
      <c r="BY435" s="14"/>
      <c r="BZ435" s="14"/>
      <c r="CA435" s="14"/>
      <c r="CB435" s="14"/>
      <c r="CC435" s="14"/>
      <c r="CD435" s="14"/>
      <c r="CE435" s="14"/>
      <c r="CF435" s="14"/>
      <c r="CG435" s="14"/>
      <c r="CH435" s="14"/>
      <c r="CI435" s="14"/>
      <c r="CJ435" s="14"/>
      <c r="CK435" s="14"/>
      <c r="CL435" s="14"/>
      <c r="CM435" s="14"/>
      <c r="CN435" s="14"/>
      <c r="CO435" s="14"/>
      <c r="CP435" s="14"/>
      <c r="CQ435" s="14"/>
      <c r="CR435" s="14"/>
      <c r="CS435" s="14"/>
      <c r="CT435" s="14"/>
      <c r="CU435" s="14"/>
      <c r="CV435" s="14"/>
      <c r="CW435" s="14"/>
      <c r="CX435" s="14"/>
      <c r="CY435" s="14"/>
      <c r="CZ435" s="14"/>
      <c r="DA435" s="14"/>
      <c r="DB435" s="14"/>
      <c r="DC435" s="14"/>
      <c r="DD435" s="14"/>
      <c r="DE435" s="14"/>
      <c r="DF435" s="14"/>
      <c r="DG435" s="14"/>
      <c r="DH435" s="14"/>
      <c r="DI435" s="14"/>
      <c r="DJ435" s="14"/>
      <c r="DK435" s="14"/>
      <c r="DL435" s="14"/>
      <c r="DM435" s="14"/>
      <c r="DN435" s="14"/>
      <c r="DO435" s="14"/>
      <c r="DP435" s="14"/>
      <c r="DQ435" s="14"/>
      <c r="DR435" s="14"/>
      <c r="DS435" s="14"/>
      <c r="DT435" s="14"/>
      <c r="DU435" s="14"/>
      <c r="DV435" s="14"/>
      <c r="DW435" s="14"/>
      <c r="DX435" s="14"/>
      <c r="DY435" s="14"/>
      <c r="DZ435" s="14"/>
      <c r="EA435" s="14"/>
      <c r="EB435" s="14"/>
      <c r="EC435" s="14"/>
      <c r="ED435" s="14"/>
      <c r="EE435" s="14"/>
      <c r="EF435" s="14"/>
      <c r="EG435" s="14"/>
      <c r="EH435" s="14"/>
    </row>
    <row r="436" spans="1:138" s="16" customFormat="1" ht="58.5" customHeight="1" x14ac:dyDescent="0.25">
      <c r="A436" s="101">
        <v>428</v>
      </c>
      <c r="B436" s="70">
        <f t="shared" si="94"/>
        <v>93</v>
      </c>
      <c r="C436" s="135"/>
      <c r="D436" s="6" t="s">
        <v>635</v>
      </c>
      <c r="E436" s="6" t="s">
        <v>637</v>
      </c>
      <c r="F436" s="62">
        <v>66294600</v>
      </c>
      <c r="G436" s="62">
        <v>46406220</v>
      </c>
      <c r="H436" s="115">
        <v>70</v>
      </c>
      <c r="I436" s="62">
        <v>19888380</v>
      </c>
      <c r="J436" s="115">
        <v>30</v>
      </c>
      <c r="K436" s="62">
        <v>0</v>
      </c>
      <c r="L436" s="53"/>
      <c r="M436" s="14"/>
      <c r="N436" s="14"/>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c r="AV436" s="14"/>
      <c r="AW436" s="14"/>
      <c r="AX436" s="14"/>
      <c r="AY436" s="14"/>
      <c r="AZ436" s="14"/>
      <c r="BA436" s="14"/>
      <c r="BB436" s="14"/>
      <c r="BC436" s="14"/>
      <c r="BD436" s="14"/>
      <c r="BE436" s="14"/>
      <c r="BF436" s="14"/>
      <c r="BG436" s="14"/>
      <c r="BH436" s="14"/>
      <c r="BI436" s="14"/>
      <c r="BJ436" s="14"/>
      <c r="BK436" s="14"/>
      <c r="BL436" s="14"/>
      <c r="BM436" s="14"/>
      <c r="BN436" s="14"/>
      <c r="BO436" s="14"/>
      <c r="BP436" s="14"/>
      <c r="BQ436" s="14"/>
      <c r="BR436" s="14"/>
      <c r="BS436" s="14"/>
      <c r="BT436" s="14"/>
      <c r="BU436" s="14"/>
      <c r="BV436" s="14"/>
      <c r="BW436" s="14"/>
      <c r="BX436" s="14"/>
      <c r="BY436" s="14"/>
      <c r="BZ436" s="14"/>
      <c r="CA436" s="14"/>
      <c r="CB436" s="14"/>
      <c r="CC436" s="14"/>
      <c r="CD436" s="14"/>
      <c r="CE436" s="14"/>
      <c r="CF436" s="14"/>
      <c r="CG436" s="14"/>
      <c r="CH436" s="14"/>
      <c r="CI436" s="14"/>
      <c r="CJ436" s="14"/>
      <c r="CK436" s="14"/>
      <c r="CL436" s="14"/>
      <c r="CM436" s="14"/>
      <c r="CN436" s="14"/>
      <c r="CO436" s="14"/>
      <c r="CP436" s="14"/>
      <c r="CQ436" s="14"/>
      <c r="CR436" s="14"/>
      <c r="CS436" s="14"/>
      <c r="CT436" s="14"/>
      <c r="CU436" s="14"/>
      <c r="CV436" s="14"/>
      <c r="CW436" s="14"/>
      <c r="CX436" s="14"/>
      <c r="CY436" s="14"/>
      <c r="CZ436" s="14"/>
      <c r="DA436" s="14"/>
      <c r="DB436" s="14"/>
      <c r="DC436" s="14"/>
      <c r="DD436" s="14"/>
      <c r="DE436" s="14"/>
      <c r="DF436" s="14"/>
      <c r="DG436" s="14"/>
      <c r="DH436" s="14"/>
      <c r="DI436" s="14"/>
      <c r="DJ436" s="14"/>
      <c r="DK436" s="14"/>
      <c r="DL436" s="14"/>
      <c r="DM436" s="14"/>
      <c r="DN436" s="14"/>
      <c r="DO436" s="14"/>
      <c r="DP436" s="14"/>
      <c r="DQ436" s="14"/>
      <c r="DR436" s="14"/>
      <c r="DS436" s="14"/>
      <c r="DT436" s="14"/>
      <c r="DU436" s="14"/>
      <c r="DV436" s="14"/>
      <c r="DW436" s="14"/>
      <c r="DX436" s="14"/>
      <c r="DY436" s="14"/>
      <c r="DZ436" s="14"/>
      <c r="EA436" s="14"/>
      <c r="EB436" s="14"/>
      <c r="EC436" s="14"/>
      <c r="ED436" s="14"/>
      <c r="EE436" s="14"/>
      <c r="EF436" s="14"/>
      <c r="EG436" s="14"/>
      <c r="EH436" s="14"/>
    </row>
    <row r="437" spans="1:138" s="16" customFormat="1" ht="35.25" customHeight="1" x14ac:dyDescent="0.25">
      <c r="A437" s="101">
        <v>429</v>
      </c>
      <c r="B437" s="70">
        <f t="shared" si="94"/>
        <v>94</v>
      </c>
      <c r="C437" s="135"/>
      <c r="D437" s="6" t="s">
        <v>635</v>
      </c>
      <c r="E437" s="6" t="s">
        <v>638</v>
      </c>
      <c r="F437" s="62">
        <v>74865340</v>
      </c>
      <c r="G437" s="62">
        <v>52405738</v>
      </c>
      <c r="H437" s="115">
        <v>70</v>
      </c>
      <c r="I437" s="62">
        <v>22459602</v>
      </c>
      <c r="J437" s="115">
        <v>30</v>
      </c>
      <c r="K437" s="62">
        <v>0</v>
      </c>
      <c r="L437" s="53"/>
      <c r="M437" s="14"/>
      <c r="N437" s="14"/>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c r="AV437" s="14"/>
      <c r="AW437" s="14"/>
      <c r="AX437" s="14"/>
      <c r="AY437" s="14"/>
      <c r="AZ437" s="14"/>
      <c r="BA437" s="14"/>
      <c r="BB437" s="14"/>
      <c r="BC437" s="14"/>
      <c r="BD437" s="14"/>
      <c r="BE437" s="14"/>
      <c r="BF437" s="14"/>
      <c r="BG437" s="14"/>
      <c r="BH437" s="14"/>
      <c r="BI437" s="14"/>
      <c r="BJ437" s="14"/>
      <c r="BK437" s="14"/>
      <c r="BL437" s="14"/>
      <c r="BM437" s="14"/>
      <c r="BN437" s="14"/>
      <c r="BO437" s="14"/>
      <c r="BP437" s="14"/>
      <c r="BQ437" s="14"/>
      <c r="BR437" s="14"/>
      <c r="BS437" s="14"/>
      <c r="BT437" s="14"/>
      <c r="BU437" s="14"/>
      <c r="BV437" s="14"/>
      <c r="BW437" s="14"/>
      <c r="BX437" s="14"/>
      <c r="BY437" s="14"/>
      <c r="BZ437" s="14"/>
      <c r="CA437" s="14"/>
      <c r="CB437" s="14"/>
      <c r="CC437" s="14"/>
      <c r="CD437" s="14"/>
      <c r="CE437" s="14"/>
      <c r="CF437" s="14"/>
      <c r="CG437" s="14"/>
      <c r="CH437" s="14"/>
      <c r="CI437" s="14"/>
      <c r="CJ437" s="14"/>
      <c r="CK437" s="14"/>
      <c r="CL437" s="14"/>
      <c r="CM437" s="14"/>
      <c r="CN437" s="14"/>
      <c r="CO437" s="14"/>
      <c r="CP437" s="14"/>
      <c r="CQ437" s="14"/>
      <c r="CR437" s="14"/>
      <c r="CS437" s="14"/>
      <c r="CT437" s="14"/>
      <c r="CU437" s="14"/>
      <c r="CV437" s="14"/>
      <c r="CW437" s="14"/>
      <c r="CX437" s="14"/>
      <c r="CY437" s="14"/>
      <c r="CZ437" s="14"/>
      <c r="DA437" s="14"/>
      <c r="DB437" s="14"/>
      <c r="DC437" s="14"/>
      <c r="DD437" s="14"/>
      <c r="DE437" s="14"/>
      <c r="DF437" s="14"/>
      <c r="DG437" s="14"/>
      <c r="DH437" s="14"/>
      <c r="DI437" s="14"/>
      <c r="DJ437" s="14"/>
      <c r="DK437" s="14"/>
      <c r="DL437" s="14"/>
      <c r="DM437" s="14"/>
      <c r="DN437" s="14"/>
      <c r="DO437" s="14"/>
      <c r="DP437" s="14"/>
      <c r="DQ437" s="14"/>
      <c r="DR437" s="14"/>
      <c r="DS437" s="14"/>
      <c r="DT437" s="14"/>
      <c r="DU437" s="14"/>
      <c r="DV437" s="14"/>
      <c r="DW437" s="14"/>
      <c r="DX437" s="14"/>
      <c r="DY437" s="14"/>
      <c r="DZ437" s="14"/>
      <c r="EA437" s="14"/>
      <c r="EB437" s="14"/>
      <c r="EC437" s="14"/>
      <c r="ED437" s="14"/>
      <c r="EE437" s="14"/>
      <c r="EF437" s="14"/>
      <c r="EG437" s="14"/>
      <c r="EH437" s="14"/>
    </row>
    <row r="438" spans="1:138" s="16" customFormat="1" ht="47.25" customHeight="1" x14ac:dyDescent="0.25">
      <c r="A438" s="101">
        <v>430</v>
      </c>
      <c r="B438" s="70">
        <f t="shared" si="94"/>
        <v>95</v>
      </c>
      <c r="C438" s="135"/>
      <c r="D438" s="6" t="s">
        <v>635</v>
      </c>
      <c r="E438" s="6" t="s">
        <v>639</v>
      </c>
      <c r="F438" s="62">
        <v>36312730</v>
      </c>
      <c r="G438" s="62">
        <v>18156365</v>
      </c>
      <c r="H438" s="115">
        <v>50</v>
      </c>
      <c r="I438" s="62">
        <v>18156365</v>
      </c>
      <c r="J438" s="115">
        <v>50</v>
      </c>
      <c r="K438" s="62">
        <v>0</v>
      </c>
      <c r="L438" s="53"/>
      <c r="M438" s="14"/>
      <c r="N438" s="14"/>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c r="AV438" s="14"/>
      <c r="AW438" s="14"/>
      <c r="AX438" s="14"/>
      <c r="AY438" s="14"/>
      <c r="AZ438" s="14"/>
      <c r="BA438" s="14"/>
      <c r="BB438" s="14"/>
      <c r="BC438" s="14"/>
      <c r="BD438" s="14"/>
      <c r="BE438" s="14"/>
      <c r="BF438" s="14"/>
      <c r="BG438" s="14"/>
      <c r="BH438" s="14"/>
      <c r="BI438" s="14"/>
      <c r="BJ438" s="14"/>
      <c r="BK438" s="14"/>
      <c r="BL438" s="14"/>
      <c r="BM438" s="14"/>
      <c r="BN438" s="14"/>
      <c r="BO438" s="14"/>
      <c r="BP438" s="14"/>
      <c r="BQ438" s="14"/>
      <c r="BR438" s="14"/>
      <c r="BS438" s="14"/>
      <c r="BT438" s="14"/>
      <c r="BU438" s="14"/>
      <c r="BV438" s="14"/>
      <c r="BW438" s="14"/>
      <c r="BX438" s="14"/>
      <c r="BY438" s="14"/>
      <c r="BZ438" s="14"/>
      <c r="CA438" s="14"/>
      <c r="CB438" s="14"/>
      <c r="CC438" s="14"/>
      <c r="CD438" s="14"/>
      <c r="CE438" s="14"/>
      <c r="CF438" s="14"/>
      <c r="CG438" s="14"/>
      <c r="CH438" s="14"/>
      <c r="CI438" s="14"/>
      <c r="CJ438" s="14"/>
      <c r="CK438" s="14"/>
      <c r="CL438" s="14"/>
      <c r="CM438" s="14"/>
      <c r="CN438" s="14"/>
      <c r="CO438" s="14"/>
      <c r="CP438" s="14"/>
      <c r="CQ438" s="14"/>
      <c r="CR438" s="14"/>
      <c r="CS438" s="14"/>
      <c r="CT438" s="14"/>
      <c r="CU438" s="14"/>
      <c r="CV438" s="14"/>
      <c r="CW438" s="14"/>
      <c r="CX438" s="14"/>
      <c r="CY438" s="14"/>
      <c r="CZ438" s="14"/>
      <c r="DA438" s="14"/>
      <c r="DB438" s="14"/>
      <c r="DC438" s="14"/>
      <c r="DD438" s="14"/>
      <c r="DE438" s="14"/>
      <c r="DF438" s="14"/>
      <c r="DG438" s="14"/>
      <c r="DH438" s="14"/>
      <c r="DI438" s="14"/>
      <c r="DJ438" s="14"/>
      <c r="DK438" s="14"/>
      <c r="DL438" s="14"/>
      <c r="DM438" s="14"/>
      <c r="DN438" s="14"/>
      <c r="DO438" s="14"/>
      <c r="DP438" s="14"/>
      <c r="DQ438" s="14"/>
      <c r="DR438" s="14"/>
      <c r="DS438" s="14"/>
      <c r="DT438" s="14"/>
      <c r="DU438" s="14"/>
      <c r="DV438" s="14"/>
      <c r="DW438" s="14"/>
      <c r="DX438" s="14"/>
      <c r="DY438" s="14"/>
      <c r="DZ438" s="14"/>
      <c r="EA438" s="14"/>
      <c r="EB438" s="14"/>
      <c r="EC438" s="14"/>
      <c r="ED438" s="14"/>
      <c r="EE438" s="14"/>
      <c r="EF438" s="14"/>
      <c r="EG438" s="14"/>
      <c r="EH438" s="14"/>
    </row>
    <row r="439" spans="1:138" s="19" customFormat="1" ht="13.5" x14ac:dyDescent="0.2">
      <c r="A439" s="136" t="s">
        <v>640</v>
      </c>
      <c r="B439" s="137"/>
      <c r="C439" s="137"/>
      <c r="D439" s="137"/>
      <c r="E439" s="137"/>
      <c r="F439" s="84">
        <f t="shared" ref="F439:G439" si="98">SUM(F344:F438)</f>
        <v>7523582623</v>
      </c>
      <c r="G439" s="84">
        <f t="shared" si="98"/>
        <v>4387842677.2000008</v>
      </c>
      <c r="H439" s="116"/>
      <c r="I439" s="84">
        <f>SUM(I344:I438)</f>
        <v>3102459505.0499997</v>
      </c>
      <c r="J439" s="116"/>
      <c r="K439" s="84">
        <f>SUM(K344:K438)</f>
        <v>33280440</v>
      </c>
      <c r="L439" s="87"/>
      <c r="M439" s="50"/>
      <c r="N439" s="50"/>
      <c r="O439" s="50"/>
      <c r="P439" s="50"/>
      <c r="Q439" s="50"/>
      <c r="R439" s="50"/>
      <c r="S439" s="50"/>
      <c r="T439" s="50"/>
      <c r="U439" s="50"/>
      <c r="V439" s="50"/>
      <c r="W439" s="50"/>
      <c r="X439" s="50"/>
      <c r="Y439" s="50"/>
      <c r="Z439" s="50"/>
      <c r="AA439" s="50"/>
      <c r="AB439" s="50"/>
      <c r="AC439" s="50"/>
      <c r="AD439" s="50"/>
      <c r="AE439" s="50"/>
      <c r="AF439" s="50"/>
      <c r="AG439" s="50"/>
      <c r="AH439" s="50"/>
      <c r="AI439" s="50"/>
      <c r="AJ439" s="50"/>
      <c r="AK439" s="50"/>
      <c r="AL439" s="50"/>
      <c r="AM439" s="50"/>
      <c r="AN439" s="50"/>
      <c r="AO439" s="50"/>
      <c r="AP439" s="50"/>
      <c r="AQ439" s="50"/>
      <c r="AR439" s="50"/>
      <c r="AS439" s="50"/>
      <c r="AT439" s="50"/>
      <c r="AU439" s="50"/>
      <c r="AV439" s="50"/>
      <c r="AW439" s="50"/>
      <c r="AX439" s="50"/>
      <c r="AY439" s="50"/>
      <c r="AZ439" s="50"/>
      <c r="BA439" s="50"/>
      <c r="BB439" s="50"/>
      <c r="BC439" s="50"/>
      <c r="BD439" s="50"/>
      <c r="BE439" s="50"/>
      <c r="BF439" s="50"/>
      <c r="BG439" s="50"/>
      <c r="BH439" s="50"/>
      <c r="BI439" s="50"/>
      <c r="BJ439" s="50"/>
      <c r="BK439" s="50"/>
      <c r="BL439" s="50"/>
      <c r="BM439" s="50"/>
      <c r="BN439" s="50"/>
      <c r="BO439" s="50"/>
      <c r="BP439" s="50"/>
      <c r="BQ439" s="50"/>
      <c r="BR439" s="50"/>
      <c r="BS439" s="50"/>
      <c r="BT439" s="50"/>
      <c r="BU439" s="50"/>
      <c r="BV439" s="50"/>
      <c r="BW439" s="50"/>
      <c r="BX439" s="50"/>
      <c r="BY439" s="50"/>
      <c r="BZ439" s="50"/>
      <c r="CA439" s="50"/>
      <c r="CB439" s="50"/>
      <c r="CC439" s="50"/>
      <c r="CD439" s="50"/>
      <c r="CE439" s="50"/>
      <c r="CF439" s="50"/>
      <c r="CG439" s="50"/>
      <c r="CH439" s="50"/>
      <c r="CI439" s="50"/>
      <c r="CJ439" s="50"/>
      <c r="CK439" s="50"/>
    </row>
    <row r="440" spans="1:138" s="7" customFormat="1" ht="53.25" customHeight="1" x14ac:dyDescent="0.2">
      <c r="A440" s="101">
        <v>431</v>
      </c>
      <c r="B440" s="56">
        <v>1</v>
      </c>
      <c r="C440" s="135" t="s">
        <v>641</v>
      </c>
      <c r="D440" s="6" t="s">
        <v>642</v>
      </c>
      <c r="E440" s="6" t="s">
        <v>643</v>
      </c>
      <c r="F440" s="6">
        <v>15415744</v>
      </c>
      <c r="G440" s="6">
        <v>10020233</v>
      </c>
      <c r="H440" s="110">
        <f t="shared" ref="H440:H454" si="99">G440/F440*100</f>
        <v>64.999996107875162</v>
      </c>
      <c r="I440" s="6">
        <f>F440-G440</f>
        <v>5395511</v>
      </c>
      <c r="J440" s="110">
        <f>100-H440</f>
        <v>35.000003892124838</v>
      </c>
      <c r="K440" s="6"/>
      <c r="L440" s="53"/>
      <c r="M440" s="46"/>
      <c r="N440" s="46"/>
      <c r="O440" s="46"/>
      <c r="P440" s="46"/>
      <c r="Q440" s="46"/>
      <c r="R440" s="46"/>
      <c r="S440" s="46"/>
      <c r="T440" s="46"/>
      <c r="U440" s="46"/>
      <c r="V440" s="46"/>
      <c r="W440" s="46"/>
      <c r="X440" s="46"/>
      <c r="Y440" s="46"/>
      <c r="Z440" s="46"/>
      <c r="AA440" s="46"/>
      <c r="AB440" s="46"/>
      <c r="AC440" s="46"/>
      <c r="AD440" s="46"/>
      <c r="AE440" s="46"/>
      <c r="AF440" s="46"/>
      <c r="AG440" s="46"/>
      <c r="AH440" s="46"/>
      <c r="AI440" s="46"/>
      <c r="AJ440" s="46"/>
      <c r="AK440" s="46"/>
      <c r="AL440" s="46"/>
      <c r="AM440" s="46"/>
      <c r="AN440" s="46"/>
      <c r="AO440" s="46"/>
      <c r="AP440" s="46"/>
      <c r="AQ440" s="46"/>
      <c r="AR440" s="46"/>
      <c r="AS440" s="46"/>
      <c r="AT440" s="46"/>
      <c r="AU440" s="46"/>
      <c r="AV440" s="46"/>
      <c r="AW440" s="46"/>
      <c r="AX440" s="46"/>
      <c r="AY440" s="46"/>
      <c r="AZ440" s="46"/>
      <c r="BA440" s="46"/>
      <c r="BB440" s="46"/>
      <c r="BC440" s="46"/>
      <c r="BD440" s="46"/>
      <c r="BE440" s="46"/>
      <c r="BF440" s="46"/>
      <c r="BG440" s="46"/>
      <c r="BH440" s="46"/>
      <c r="BI440" s="46"/>
      <c r="BJ440" s="46"/>
      <c r="BK440" s="46"/>
      <c r="BL440" s="46"/>
      <c r="BM440" s="46"/>
      <c r="BN440" s="46"/>
      <c r="BO440" s="46"/>
      <c r="BP440" s="46"/>
      <c r="BQ440" s="46"/>
      <c r="BR440" s="46"/>
      <c r="BS440" s="46"/>
      <c r="BT440" s="46"/>
      <c r="BU440" s="46"/>
      <c r="BV440" s="46"/>
      <c r="BW440" s="46"/>
      <c r="BX440" s="46"/>
      <c r="BY440" s="46"/>
      <c r="BZ440" s="46"/>
      <c r="CA440" s="46"/>
      <c r="CB440" s="46"/>
      <c r="CC440" s="46"/>
      <c r="CD440" s="46"/>
      <c r="CE440" s="46"/>
      <c r="CF440" s="46"/>
      <c r="CG440" s="46"/>
      <c r="CH440" s="46"/>
      <c r="CI440" s="46"/>
      <c r="CJ440" s="46"/>
      <c r="CK440" s="46"/>
    </row>
    <row r="441" spans="1:138" s="7" customFormat="1" ht="53.25" customHeight="1" x14ac:dyDescent="0.2">
      <c r="A441" s="101">
        <v>432</v>
      </c>
      <c r="B441" s="56">
        <v>2</v>
      </c>
      <c r="C441" s="135"/>
      <c r="D441" s="6" t="s">
        <v>644</v>
      </c>
      <c r="E441" s="6" t="s">
        <v>645</v>
      </c>
      <c r="F441" s="6">
        <v>12478148</v>
      </c>
      <c r="G441" s="6">
        <v>5615166</v>
      </c>
      <c r="H441" s="110">
        <f t="shared" si="99"/>
        <v>44.999995191594138</v>
      </c>
      <c r="I441" s="6">
        <f>F441-G441</f>
        <v>6862982</v>
      </c>
      <c r="J441" s="110">
        <f>100-H441</f>
        <v>55.000004808405862</v>
      </c>
      <c r="K441" s="6"/>
      <c r="L441" s="53"/>
      <c r="M441" s="46"/>
      <c r="N441" s="46"/>
      <c r="O441" s="46"/>
      <c r="P441" s="46"/>
      <c r="Q441" s="46"/>
      <c r="R441" s="46"/>
      <c r="S441" s="46"/>
      <c r="T441" s="46"/>
      <c r="U441" s="46"/>
      <c r="V441" s="46"/>
      <c r="W441" s="46"/>
      <c r="X441" s="46"/>
      <c r="Y441" s="46"/>
      <c r="Z441" s="46"/>
      <c r="AA441" s="46"/>
      <c r="AB441" s="46"/>
      <c r="AC441" s="46"/>
      <c r="AD441" s="46"/>
      <c r="AE441" s="46"/>
      <c r="AF441" s="46"/>
      <c r="AG441" s="46"/>
      <c r="AH441" s="46"/>
      <c r="AI441" s="46"/>
      <c r="AJ441" s="46"/>
      <c r="AK441" s="46"/>
      <c r="AL441" s="46"/>
      <c r="AM441" s="46"/>
      <c r="AN441" s="46"/>
      <c r="AO441" s="46"/>
      <c r="AP441" s="46"/>
      <c r="AQ441" s="46"/>
      <c r="AR441" s="46"/>
      <c r="AS441" s="46"/>
      <c r="AT441" s="46"/>
      <c r="AU441" s="46"/>
      <c r="AV441" s="46"/>
      <c r="AW441" s="46"/>
      <c r="AX441" s="46"/>
      <c r="AY441" s="46"/>
      <c r="AZ441" s="46"/>
      <c r="BA441" s="46"/>
      <c r="BB441" s="46"/>
      <c r="BC441" s="46"/>
      <c r="BD441" s="46"/>
      <c r="BE441" s="46"/>
      <c r="BF441" s="46"/>
      <c r="BG441" s="46"/>
      <c r="BH441" s="46"/>
      <c r="BI441" s="46"/>
      <c r="BJ441" s="46"/>
      <c r="BK441" s="46"/>
      <c r="BL441" s="46"/>
      <c r="BM441" s="46"/>
      <c r="BN441" s="46"/>
      <c r="BO441" s="46"/>
      <c r="BP441" s="46"/>
      <c r="BQ441" s="46"/>
      <c r="BR441" s="46"/>
      <c r="BS441" s="46"/>
      <c r="BT441" s="46"/>
      <c r="BU441" s="46"/>
      <c r="BV441" s="46"/>
      <c r="BW441" s="46"/>
      <c r="BX441" s="46"/>
      <c r="BY441" s="46"/>
      <c r="BZ441" s="46"/>
      <c r="CA441" s="46"/>
      <c r="CB441" s="46"/>
      <c r="CC441" s="46"/>
      <c r="CD441" s="46"/>
      <c r="CE441" s="46"/>
      <c r="CF441" s="46"/>
      <c r="CG441" s="46"/>
      <c r="CH441" s="46"/>
      <c r="CI441" s="46"/>
      <c r="CJ441" s="46"/>
      <c r="CK441" s="46"/>
    </row>
    <row r="442" spans="1:138" s="7" customFormat="1" ht="53.25" customHeight="1" x14ac:dyDescent="0.2">
      <c r="A442" s="101">
        <v>433</v>
      </c>
      <c r="B442" s="56">
        <v>3</v>
      </c>
      <c r="C442" s="135"/>
      <c r="D442" s="6" t="s">
        <v>646</v>
      </c>
      <c r="E442" s="6" t="s">
        <v>647</v>
      </c>
      <c r="F442" s="6">
        <v>36363000</v>
      </c>
      <c r="G442" s="6">
        <v>19999650</v>
      </c>
      <c r="H442" s="110">
        <f t="shared" si="99"/>
        <v>55.000000000000007</v>
      </c>
      <c r="I442" s="6">
        <f>F442-G442</f>
        <v>16363350</v>
      </c>
      <c r="J442" s="110">
        <f>100-H442</f>
        <v>44.999999999999993</v>
      </c>
      <c r="K442" s="6"/>
      <c r="L442" s="53"/>
      <c r="M442" s="46"/>
      <c r="N442" s="46"/>
      <c r="O442" s="46"/>
      <c r="P442" s="46"/>
      <c r="Q442" s="46"/>
      <c r="R442" s="46"/>
      <c r="S442" s="46"/>
      <c r="T442" s="46"/>
      <c r="U442" s="46"/>
      <c r="V442" s="46"/>
      <c r="W442" s="46"/>
      <c r="X442" s="46"/>
      <c r="Y442" s="46"/>
      <c r="Z442" s="46"/>
      <c r="AA442" s="46"/>
      <c r="AB442" s="46"/>
      <c r="AC442" s="46"/>
      <c r="AD442" s="46"/>
      <c r="AE442" s="46"/>
      <c r="AF442" s="46"/>
      <c r="AG442" s="46"/>
      <c r="AH442" s="46"/>
      <c r="AI442" s="46"/>
      <c r="AJ442" s="46"/>
      <c r="AK442" s="46"/>
      <c r="AL442" s="46"/>
      <c r="AM442" s="46"/>
      <c r="AN442" s="46"/>
      <c r="AO442" s="46"/>
      <c r="AP442" s="46"/>
      <c r="AQ442" s="46"/>
      <c r="AR442" s="46"/>
      <c r="AS442" s="46"/>
      <c r="AT442" s="46"/>
      <c r="AU442" s="46"/>
      <c r="AV442" s="46"/>
      <c r="AW442" s="46"/>
      <c r="AX442" s="46"/>
      <c r="AY442" s="46"/>
      <c r="AZ442" s="46"/>
      <c r="BA442" s="46"/>
      <c r="BB442" s="46"/>
      <c r="BC442" s="46"/>
      <c r="BD442" s="46"/>
      <c r="BE442" s="46"/>
      <c r="BF442" s="46"/>
      <c r="BG442" s="46"/>
      <c r="BH442" s="46"/>
      <c r="BI442" s="46"/>
      <c r="BJ442" s="46"/>
      <c r="BK442" s="46"/>
      <c r="BL442" s="46"/>
      <c r="BM442" s="46"/>
      <c r="BN442" s="46"/>
      <c r="BO442" s="46"/>
      <c r="BP442" s="46"/>
      <c r="BQ442" s="46"/>
      <c r="BR442" s="46"/>
      <c r="BS442" s="46"/>
      <c r="BT442" s="46"/>
      <c r="BU442" s="46"/>
      <c r="BV442" s="46"/>
      <c r="BW442" s="46"/>
      <c r="BX442" s="46"/>
      <c r="BY442" s="46"/>
      <c r="BZ442" s="46"/>
      <c r="CA442" s="46"/>
      <c r="CB442" s="46"/>
      <c r="CC442" s="46"/>
      <c r="CD442" s="46"/>
      <c r="CE442" s="46"/>
      <c r="CF442" s="46"/>
      <c r="CG442" s="46"/>
      <c r="CH442" s="46"/>
      <c r="CI442" s="46"/>
      <c r="CJ442" s="46"/>
      <c r="CK442" s="46"/>
    </row>
    <row r="443" spans="1:138" s="7" customFormat="1" ht="53.25" customHeight="1" x14ac:dyDescent="0.2">
      <c r="A443" s="101">
        <v>434</v>
      </c>
      <c r="B443" s="56">
        <v>4</v>
      </c>
      <c r="C443" s="135"/>
      <c r="D443" s="6" t="s">
        <v>648</v>
      </c>
      <c r="E443" s="6" t="s">
        <v>649</v>
      </c>
      <c r="F443" s="6">
        <v>10513000</v>
      </c>
      <c r="G443" s="6">
        <v>5782150</v>
      </c>
      <c r="H443" s="110">
        <f t="shared" si="99"/>
        <v>55.000000000000007</v>
      </c>
      <c r="I443" s="6">
        <f>F443-G443</f>
        <v>4730850</v>
      </c>
      <c r="J443" s="110">
        <f>100-H443</f>
        <v>44.999999999999993</v>
      </c>
      <c r="K443" s="6"/>
      <c r="L443" s="53"/>
      <c r="M443" s="46"/>
      <c r="N443" s="46"/>
      <c r="O443" s="46"/>
      <c r="P443" s="46"/>
      <c r="Q443" s="46"/>
      <c r="R443" s="46"/>
      <c r="S443" s="46"/>
      <c r="T443" s="46"/>
      <c r="U443" s="46"/>
      <c r="V443" s="46"/>
      <c r="W443" s="46"/>
      <c r="X443" s="46"/>
      <c r="Y443" s="46"/>
      <c r="Z443" s="46"/>
      <c r="AA443" s="46"/>
      <c r="AB443" s="46"/>
      <c r="AC443" s="46"/>
      <c r="AD443" s="46"/>
      <c r="AE443" s="46"/>
      <c r="AF443" s="46"/>
      <c r="AG443" s="46"/>
      <c r="AH443" s="46"/>
      <c r="AI443" s="46"/>
      <c r="AJ443" s="46"/>
      <c r="AK443" s="46"/>
      <c r="AL443" s="46"/>
      <c r="AM443" s="46"/>
      <c r="AN443" s="46"/>
      <c r="AO443" s="46"/>
      <c r="AP443" s="46"/>
      <c r="AQ443" s="46"/>
      <c r="AR443" s="46"/>
      <c r="AS443" s="46"/>
      <c r="AT443" s="46"/>
      <c r="AU443" s="46"/>
      <c r="AV443" s="46"/>
      <c r="AW443" s="46"/>
      <c r="AX443" s="46"/>
      <c r="AY443" s="46"/>
      <c r="AZ443" s="46"/>
      <c r="BA443" s="46"/>
      <c r="BB443" s="46"/>
      <c r="BC443" s="46"/>
      <c r="BD443" s="46"/>
      <c r="BE443" s="46"/>
      <c r="BF443" s="46"/>
      <c r="BG443" s="46"/>
      <c r="BH443" s="46"/>
      <c r="BI443" s="46"/>
      <c r="BJ443" s="46"/>
      <c r="BK443" s="46"/>
      <c r="BL443" s="46"/>
      <c r="BM443" s="46"/>
      <c r="BN443" s="46"/>
      <c r="BO443" s="46"/>
      <c r="BP443" s="46"/>
      <c r="BQ443" s="46"/>
      <c r="BR443" s="46"/>
      <c r="BS443" s="46"/>
      <c r="BT443" s="46"/>
      <c r="BU443" s="46"/>
      <c r="BV443" s="46"/>
      <c r="BW443" s="46"/>
      <c r="BX443" s="46"/>
      <c r="BY443" s="46"/>
      <c r="BZ443" s="46"/>
      <c r="CA443" s="46"/>
      <c r="CB443" s="46"/>
      <c r="CC443" s="46"/>
      <c r="CD443" s="46"/>
      <c r="CE443" s="46"/>
      <c r="CF443" s="46"/>
      <c r="CG443" s="46"/>
      <c r="CH443" s="46"/>
      <c r="CI443" s="46"/>
      <c r="CJ443" s="46"/>
      <c r="CK443" s="46"/>
    </row>
    <row r="444" spans="1:138" s="7" customFormat="1" ht="53.25" customHeight="1" x14ac:dyDescent="0.2">
      <c r="A444" s="101">
        <v>435</v>
      </c>
      <c r="B444" s="56">
        <v>5</v>
      </c>
      <c r="C444" s="135"/>
      <c r="D444" s="6" t="s">
        <v>650</v>
      </c>
      <c r="E444" s="6" t="s">
        <v>651</v>
      </c>
      <c r="F444" s="6">
        <v>39024964</v>
      </c>
      <c r="G444" s="6">
        <v>15609985</v>
      </c>
      <c r="H444" s="110">
        <f t="shared" si="99"/>
        <v>39.999998462522605</v>
      </c>
      <c r="I444" s="6">
        <f>F444-G444</f>
        <v>23414979</v>
      </c>
      <c r="J444" s="110">
        <f>100-H444</f>
        <v>60.000001537477395</v>
      </c>
      <c r="K444" s="6"/>
      <c r="L444" s="53"/>
      <c r="M444" s="46"/>
      <c r="N444" s="46"/>
      <c r="O444" s="46"/>
      <c r="P444" s="46"/>
      <c r="Q444" s="46"/>
      <c r="R444" s="46"/>
      <c r="S444" s="46"/>
      <c r="T444" s="46"/>
      <c r="U444" s="46"/>
      <c r="V444" s="46"/>
      <c r="W444" s="46"/>
      <c r="X444" s="46"/>
      <c r="Y444" s="46"/>
      <c r="Z444" s="46"/>
      <c r="AA444" s="46"/>
      <c r="AB444" s="46"/>
      <c r="AC444" s="46"/>
      <c r="AD444" s="46"/>
      <c r="AE444" s="46"/>
      <c r="AF444" s="46"/>
      <c r="AG444" s="46"/>
      <c r="AH444" s="46"/>
      <c r="AI444" s="46"/>
      <c r="AJ444" s="46"/>
      <c r="AK444" s="46"/>
      <c r="AL444" s="46"/>
      <c r="AM444" s="46"/>
      <c r="AN444" s="46"/>
      <c r="AO444" s="46"/>
      <c r="AP444" s="46"/>
      <c r="AQ444" s="46"/>
      <c r="AR444" s="46"/>
      <c r="AS444" s="46"/>
      <c r="AT444" s="46"/>
      <c r="AU444" s="46"/>
      <c r="AV444" s="46"/>
      <c r="AW444" s="46"/>
      <c r="AX444" s="46"/>
      <c r="AY444" s="46"/>
      <c r="AZ444" s="46"/>
      <c r="BA444" s="46"/>
      <c r="BB444" s="46"/>
      <c r="BC444" s="46"/>
      <c r="BD444" s="46"/>
      <c r="BE444" s="46"/>
      <c r="BF444" s="46"/>
      <c r="BG444" s="46"/>
      <c r="BH444" s="46"/>
      <c r="BI444" s="46"/>
      <c r="BJ444" s="46"/>
      <c r="BK444" s="46"/>
      <c r="BL444" s="46"/>
      <c r="BM444" s="46"/>
      <c r="BN444" s="46"/>
      <c r="BO444" s="46"/>
      <c r="BP444" s="46"/>
      <c r="BQ444" s="46"/>
      <c r="BR444" s="46"/>
      <c r="BS444" s="46"/>
      <c r="BT444" s="46"/>
      <c r="BU444" s="46"/>
      <c r="BV444" s="46"/>
      <c r="BW444" s="46"/>
      <c r="BX444" s="46"/>
      <c r="BY444" s="46"/>
      <c r="BZ444" s="46"/>
      <c r="CA444" s="46"/>
      <c r="CB444" s="46"/>
      <c r="CC444" s="46"/>
      <c r="CD444" s="46"/>
      <c r="CE444" s="46"/>
      <c r="CF444" s="46"/>
      <c r="CG444" s="46"/>
      <c r="CH444" s="46"/>
      <c r="CI444" s="46"/>
      <c r="CJ444" s="46"/>
      <c r="CK444" s="46"/>
    </row>
    <row r="445" spans="1:138" s="7" customFormat="1" ht="53.25" customHeight="1" x14ac:dyDescent="0.2">
      <c r="A445" s="101">
        <v>436</v>
      </c>
      <c r="B445" s="56">
        <v>6</v>
      </c>
      <c r="C445" s="135"/>
      <c r="D445" s="6" t="s">
        <v>648</v>
      </c>
      <c r="E445" s="6" t="s">
        <v>652</v>
      </c>
      <c r="F445" s="6">
        <v>61358618</v>
      </c>
      <c r="G445" s="6">
        <v>8475516</v>
      </c>
      <c r="H445" s="117">
        <f t="shared" si="99"/>
        <v>13.813081644048763</v>
      </c>
      <c r="I445" s="6">
        <f>F445-G445-K445</f>
        <v>39883102</v>
      </c>
      <c r="J445" s="110">
        <f>100-H445-L445</f>
        <v>65.000000488928862</v>
      </c>
      <c r="K445" s="6">
        <v>13000000</v>
      </c>
      <c r="L445" s="53">
        <f>K445/F445*100</f>
        <v>21.186917867022366</v>
      </c>
      <c r="M445" s="46"/>
      <c r="N445" s="46"/>
      <c r="O445" s="46"/>
      <c r="P445" s="46"/>
      <c r="Q445" s="46"/>
      <c r="R445" s="46"/>
      <c r="S445" s="46"/>
      <c r="T445" s="46"/>
      <c r="U445" s="46"/>
      <c r="V445" s="46"/>
      <c r="W445" s="46"/>
      <c r="X445" s="46"/>
      <c r="Y445" s="46"/>
      <c r="Z445" s="46"/>
      <c r="AA445" s="46"/>
      <c r="AB445" s="46"/>
      <c r="AC445" s="46"/>
      <c r="AD445" s="46"/>
      <c r="AE445" s="46"/>
      <c r="AF445" s="46"/>
      <c r="AG445" s="46"/>
      <c r="AH445" s="46"/>
      <c r="AI445" s="46"/>
      <c r="AJ445" s="46"/>
      <c r="AK445" s="46"/>
      <c r="AL445" s="46"/>
      <c r="AM445" s="46"/>
      <c r="AN445" s="46"/>
      <c r="AO445" s="46"/>
      <c r="AP445" s="46"/>
      <c r="AQ445" s="46"/>
      <c r="AR445" s="46"/>
      <c r="AS445" s="46"/>
      <c r="AT445" s="46"/>
      <c r="AU445" s="46"/>
      <c r="AV445" s="46"/>
      <c r="AW445" s="46"/>
      <c r="AX445" s="46"/>
      <c r="AY445" s="46"/>
      <c r="AZ445" s="46"/>
      <c r="BA445" s="46"/>
      <c r="BB445" s="46"/>
      <c r="BC445" s="46"/>
      <c r="BD445" s="46"/>
      <c r="BE445" s="46"/>
      <c r="BF445" s="46"/>
      <c r="BG445" s="46"/>
      <c r="BH445" s="46"/>
      <c r="BI445" s="46"/>
      <c r="BJ445" s="46"/>
      <c r="BK445" s="46"/>
      <c r="BL445" s="46"/>
      <c r="BM445" s="46"/>
      <c r="BN445" s="46"/>
      <c r="BO445" s="46"/>
      <c r="BP445" s="46"/>
      <c r="BQ445" s="46"/>
      <c r="BR445" s="46"/>
      <c r="BS445" s="46"/>
      <c r="BT445" s="46"/>
      <c r="BU445" s="46"/>
      <c r="BV445" s="46"/>
      <c r="BW445" s="46"/>
      <c r="BX445" s="46"/>
      <c r="BY445" s="46"/>
      <c r="BZ445" s="46"/>
      <c r="CA445" s="46"/>
      <c r="CB445" s="46"/>
      <c r="CC445" s="46"/>
      <c r="CD445" s="46"/>
      <c r="CE445" s="46"/>
      <c r="CF445" s="46"/>
      <c r="CG445" s="46"/>
      <c r="CH445" s="46"/>
      <c r="CI445" s="46"/>
      <c r="CJ445" s="46"/>
      <c r="CK445" s="46"/>
    </row>
    <row r="446" spans="1:138" s="7" customFormat="1" ht="53.25" customHeight="1" x14ac:dyDescent="0.2">
      <c r="A446" s="101">
        <v>437</v>
      </c>
      <c r="B446" s="56">
        <v>7</v>
      </c>
      <c r="C446" s="135"/>
      <c r="D446" s="6" t="s">
        <v>653</v>
      </c>
      <c r="E446" s="6" t="s">
        <v>654</v>
      </c>
      <c r="F446" s="6">
        <v>16217090</v>
      </c>
      <c r="G446" s="6">
        <v>6486836</v>
      </c>
      <c r="H446" s="110">
        <f t="shared" si="99"/>
        <v>40</v>
      </c>
      <c r="I446" s="6">
        <f>F446-G446</f>
        <v>9730254</v>
      </c>
      <c r="J446" s="110">
        <f>100-H446</f>
        <v>60</v>
      </c>
      <c r="K446" s="6"/>
      <c r="L446" s="53"/>
      <c r="M446" s="46"/>
      <c r="N446" s="46"/>
      <c r="O446" s="46"/>
      <c r="P446" s="46"/>
      <c r="Q446" s="46"/>
      <c r="R446" s="46"/>
      <c r="S446" s="46"/>
      <c r="T446" s="46"/>
      <c r="U446" s="46"/>
      <c r="V446" s="46"/>
      <c r="W446" s="46"/>
      <c r="X446" s="46"/>
      <c r="Y446" s="46"/>
      <c r="Z446" s="46"/>
      <c r="AA446" s="46"/>
      <c r="AB446" s="46"/>
      <c r="AC446" s="46"/>
      <c r="AD446" s="46"/>
      <c r="AE446" s="46"/>
      <c r="AF446" s="46"/>
      <c r="AG446" s="46"/>
      <c r="AH446" s="46"/>
      <c r="AI446" s="46"/>
      <c r="AJ446" s="46"/>
      <c r="AK446" s="46"/>
      <c r="AL446" s="46"/>
      <c r="AM446" s="46"/>
      <c r="AN446" s="46"/>
      <c r="AO446" s="46"/>
      <c r="AP446" s="46"/>
      <c r="AQ446" s="46"/>
      <c r="AR446" s="46"/>
      <c r="AS446" s="46"/>
      <c r="AT446" s="46"/>
      <c r="AU446" s="46"/>
      <c r="AV446" s="46"/>
      <c r="AW446" s="46"/>
      <c r="AX446" s="46"/>
      <c r="AY446" s="46"/>
      <c r="AZ446" s="46"/>
      <c r="BA446" s="46"/>
      <c r="BB446" s="46"/>
      <c r="BC446" s="46"/>
      <c r="BD446" s="46"/>
      <c r="BE446" s="46"/>
      <c r="BF446" s="46"/>
      <c r="BG446" s="46"/>
      <c r="BH446" s="46"/>
      <c r="BI446" s="46"/>
      <c r="BJ446" s="46"/>
      <c r="BK446" s="46"/>
      <c r="BL446" s="46"/>
      <c r="BM446" s="46"/>
      <c r="BN446" s="46"/>
      <c r="BO446" s="46"/>
      <c r="BP446" s="46"/>
      <c r="BQ446" s="46"/>
      <c r="BR446" s="46"/>
      <c r="BS446" s="46"/>
      <c r="BT446" s="46"/>
      <c r="BU446" s="46"/>
      <c r="BV446" s="46"/>
      <c r="BW446" s="46"/>
      <c r="BX446" s="46"/>
      <c r="BY446" s="46"/>
      <c r="BZ446" s="46"/>
      <c r="CA446" s="46"/>
      <c r="CB446" s="46"/>
      <c r="CC446" s="46"/>
      <c r="CD446" s="46"/>
      <c r="CE446" s="46"/>
      <c r="CF446" s="46"/>
      <c r="CG446" s="46"/>
      <c r="CH446" s="46"/>
      <c r="CI446" s="46"/>
      <c r="CJ446" s="46"/>
      <c r="CK446" s="46"/>
    </row>
    <row r="447" spans="1:138" s="7" customFormat="1" ht="53.25" customHeight="1" x14ac:dyDescent="0.2">
      <c r="A447" s="101">
        <v>438</v>
      </c>
      <c r="B447" s="56">
        <v>8</v>
      </c>
      <c r="C447" s="135"/>
      <c r="D447" s="6" t="s">
        <v>655</v>
      </c>
      <c r="E447" s="6" t="s">
        <v>656</v>
      </c>
      <c r="F447" s="6">
        <v>20294530</v>
      </c>
      <c r="G447" s="6">
        <v>7103085</v>
      </c>
      <c r="H447" s="110">
        <f t="shared" si="99"/>
        <v>34.999997536281946</v>
      </c>
      <c r="I447" s="6">
        <f>F447-G447</f>
        <v>13191445</v>
      </c>
      <c r="J447" s="110">
        <f>100-H447</f>
        <v>65.000002463718062</v>
      </c>
      <c r="K447" s="6"/>
      <c r="L447" s="53"/>
      <c r="M447" s="46"/>
      <c r="N447" s="46"/>
      <c r="O447" s="46"/>
      <c r="P447" s="46"/>
      <c r="Q447" s="46"/>
      <c r="R447" s="46"/>
      <c r="S447" s="46"/>
      <c r="T447" s="46"/>
      <c r="U447" s="46"/>
      <c r="V447" s="46"/>
      <c r="W447" s="46"/>
      <c r="X447" s="46"/>
      <c r="Y447" s="46"/>
      <c r="Z447" s="46"/>
      <c r="AA447" s="46"/>
      <c r="AB447" s="46"/>
      <c r="AC447" s="46"/>
      <c r="AD447" s="46"/>
      <c r="AE447" s="46"/>
      <c r="AF447" s="46"/>
      <c r="AG447" s="46"/>
      <c r="AH447" s="46"/>
      <c r="AI447" s="46"/>
      <c r="AJ447" s="46"/>
      <c r="AK447" s="46"/>
      <c r="AL447" s="46"/>
      <c r="AM447" s="46"/>
      <c r="AN447" s="46"/>
      <c r="AO447" s="46"/>
      <c r="AP447" s="46"/>
      <c r="AQ447" s="46"/>
      <c r="AR447" s="46"/>
      <c r="AS447" s="46"/>
      <c r="AT447" s="46"/>
      <c r="AU447" s="46"/>
      <c r="AV447" s="46"/>
      <c r="AW447" s="46"/>
      <c r="AX447" s="46"/>
      <c r="AY447" s="46"/>
      <c r="AZ447" s="46"/>
      <c r="BA447" s="46"/>
      <c r="BB447" s="46"/>
      <c r="BC447" s="46"/>
      <c r="BD447" s="46"/>
      <c r="BE447" s="46"/>
      <c r="BF447" s="46"/>
      <c r="BG447" s="46"/>
      <c r="BH447" s="46"/>
      <c r="BI447" s="46"/>
      <c r="BJ447" s="46"/>
      <c r="BK447" s="46"/>
      <c r="BL447" s="46"/>
      <c r="BM447" s="46"/>
      <c r="BN447" s="46"/>
      <c r="BO447" s="46"/>
      <c r="BP447" s="46"/>
      <c r="BQ447" s="46"/>
      <c r="BR447" s="46"/>
      <c r="BS447" s="46"/>
      <c r="BT447" s="46"/>
      <c r="BU447" s="46"/>
      <c r="BV447" s="46"/>
      <c r="BW447" s="46"/>
      <c r="BX447" s="46"/>
      <c r="BY447" s="46"/>
      <c r="BZ447" s="46"/>
      <c r="CA447" s="46"/>
      <c r="CB447" s="46"/>
      <c r="CC447" s="46"/>
      <c r="CD447" s="46"/>
      <c r="CE447" s="46"/>
      <c r="CF447" s="46"/>
      <c r="CG447" s="46"/>
      <c r="CH447" s="46"/>
      <c r="CI447" s="46"/>
      <c r="CJ447" s="46"/>
      <c r="CK447" s="46"/>
    </row>
    <row r="448" spans="1:138" s="7" customFormat="1" ht="53.25" customHeight="1" x14ac:dyDescent="0.2">
      <c r="A448" s="101">
        <v>439</v>
      </c>
      <c r="B448" s="56">
        <v>9</v>
      </c>
      <c r="C448" s="135"/>
      <c r="D448" s="6" t="s">
        <v>655</v>
      </c>
      <c r="E448" s="6" t="s">
        <v>657</v>
      </c>
      <c r="F448" s="6">
        <v>12439320</v>
      </c>
      <c r="G448" s="6">
        <v>5000000</v>
      </c>
      <c r="H448" s="110">
        <f t="shared" si="99"/>
        <v>40.195123206091651</v>
      </c>
      <c r="I448" s="6">
        <f>F448-G448</f>
        <v>7439320</v>
      </c>
      <c r="J448" s="110">
        <f>100-H448</f>
        <v>59.804876793908349</v>
      </c>
      <c r="K448" s="6"/>
      <c r="L448" s="53"/>
      <c r="M448" s="46"/>
      <c r="N448" s="46"/>
      <c r="O448" s="46"/>
      <c r="P448" s="46"/>
      <c r="Q448" s="46"/>
      <c r="R448" s="46"/>
      <c r="S448" s="46"/>
      <c r="T448" s="46"/>
      <c r="U448" s="46"/>
      <c r="V448" s="46"/>
      <c r="W448" s="46"/>
      <c r="X448" s="46"/>
      <c r="Y448" s="46"/>
      <c r="Z448" s="46"/>
      <c r="AA448" s="46"/>
      <c r="AB448" s="46"/>
      <c r="AC448" s="46"/>
      <c r="AD448" s="46"/>
      <c r="AE448" s="46"/>
      <c r="AF448" s="46"/>
      <c r="AG448" s="46"/>
      <c r="AH448" s="46"/>
      <c r="AI448" s="46"/>
      <c r="AJ448" s="46"/>
      <c r="AK448" s="46"/>
      <c r="AL448" s="46"/>
      <c r="AM448" s="46"/>
      <c r="AN448" s="46"/>
      <c r="AO448" s="46"/>
      <c r="AP448" s="46"/>
      <c r="AQ448" s="46"/>
      <c r="AR448" s="46"/>
      <c r="AS448" s="46"/>
      <c r="AT448" s="46"/>
      <c r="AU448" s="46"/>
      <c r="AV448" s="46"/>
      <c r="AW448" s="46"/>
      <c r="AX448" s="46"/>
      <c r="AY448" s="46"/>
      <c r="AZ448" s="46"/>
      <c r="BA448" s="46"/>
      <c r="BB448" s="46"/>
      <c r="BC448" s="46"/>
      <c r="BD448" s="46"/>
      <c r="BE448" s="46"/>
      <c r="BF448" s="46"/>
      <c r="BG448" s="46"/>
      <c r="BH448" s="46"/>
      <c r="BI448" s="46"/>
      <c r="BJ448" s="46"/>
      <c r="BK448" s="46"/>
      <c r="BL448" s="46"/>
      <c r="BM448" s="46"/>
      <c r="BN448" s="46"/>
      <c r="BO448" s="46"/>
      <c r="BP448" s="46"/>
      <c r="BQ448" s="46"/>
      <c r="BR448" s="46"/>
      <c r="BS448" s="46"/>
      <c r="BT448" s="46"/>
      <c r="BU448" s="46"/>
      <c r="BV448" s="46"/>
      <c r="BW448" s="46"/>
      <c r="BX448" s="46"/>
      <c r="BY448" s="46"/>
      <c r="BZ448" s="46"/>
      <c r="CA448" s="46"/>
      <c r="CB448" s="46"/>
      <c r="CC448" s="46"/>
      <c r="CD448" s="46"/>
      <c r="CE448" s="46"/>
      <c r="CF448" s="46"/>
      <c r="CG448" s="46"/>
      <c r="CH448" s="46"/>
      <c r="CI448" s="46"/>
      <c r="CJ448" s="46"/>
      <c r="CK448" s="46"/>
    </row>
    <row r="449" spans="1:89" s="7" customFormat="1" ht="53.25" customHeight="1" x14ac:dyDescent="0.2">
      <c r="A449" s="101">
        <v>440</v>
      </c>
      <c r="B449" s="56">
        <v>10</v>
      </c>
      <c r="C449" s="135"/>
      <c r="D449" s="6" t="s">
        <v>655</v>
      </c>
      <c r="E449" s="6" t="s">
        <v>658</v>
      </c>
      <c r="F449" s="6">
        <v>33404540</v>
      </c>
      <c r="G449" s="6">
        <v>11691589</v>
      </c>
      <c r="H449" s="110">
        <f t="shared" si="99"/>
        <v>35</v>
      </c>
      <c r="I449" s="6">
        <f>F449-G449</f>
        <v>21712951</v>
      </c>
      <c r="J449" s="110">
        <f>100-H449</f>
        <v>65</v>
      </c>
      <c r="K449" s="6"/>
      <c r="L449" s="53"/>
      <c r="M449" s="46"/>
      <c r="N449" s="46"/>
      <c r="O449" s="46"/>
      <c r="P449" s="46"/>
      <c r="Q449" s="46"/>
      <c r="R449" s="46"/>
      <c r="S449" s="46"/>
      <c r="T449" s="46"/>
      <c r="U449" s="46"/>
      <c r="V449" s="46"/>
      <c r="W449" s="46"/>
      <c r="X449" s="46"/>
      <c r="Y449" s="46"/>
      <c r="Z449" s="46"/>
      <c r="AA449" s="46"/>
      <c r="AB449" s="46"/>
      <c r="AC449" s="46"/>
      <c r="AD449" s="46"/>
      <c r="AE449" s="46"/>
      <c r="AF449" s="46"/>
      <c r="AG449" s="46"/>
      <c r="AH449" s="46"/>
      <c r="AI449" s="46"/>
      <c r="AJ449" s="46"/>
      <c r="AK449" s="46"/>
      <c r="AL449" s="46"/>
      <c r="AM449" s="46"/>
      <c r="AN449" s="46"/>
      <c r="AO449" s="46"/>
      <c r="AP449" s="46"/>
      <c r="AQ449" s="46"/>
      <c r="AR449" s="46"/>
      <c r="AS449" s="46"/>
      <c r="AT449" s="46"/>
      <c r="AU449" s="46"/>
      <c r="AV449" s="46"/>
      <c r="AW449" s="46"/>
      <c r="AX449" s="46"/>
      <c r="AY449" s="46"/>
      <c r="AZ449" s="46"/>
      <c r="BA449" s="46"/>
      <c r="BB449" s="46"/>
      <c r="BC449" s="46"/>
      <c r="BD449" s="46"/>
      <c r="BE449" s="46"/>
      <c r="BF449" s="46"/>
      <c r="BG449" s="46"/>
      <c r="BH449" s="46"/>
      <c r="BI449" s="46"/>
      <c r="BJ449" s="46"/>
      <c r="BK449" s="46"/>
      <c r="BL449" s="46"/>
      <c r="BM449" s="46"/>
      <c r="BN449" s="46"/>
      <c r="BO449" s="46"/>
      <c r="BP449" s="46"/>
      <c r="BQ449" s="46"/>
      <c r="BR449" s="46"/>
      <c r="BS449" s="46"/>
      <c r="BT449" s="46"/>
      <c r="BU449" s="46"/>
      <c r="BV449" s="46"/>
      <c r="BW449" s="46"/>
      <c r="BX449" s="46"/>
      <c r="BY449" s="46"/>
      <c r="BZ449" s="46"/>
      <c r="CA449" s="46"/>
      <c r="CB449" s="46"/>
      <c r="CC449" s="46"/>
      <c r="CD449" s="46"/>
      <c r="CE449" s="46"/>
      <c r="CF449" s="46"/>
      <c r="CG449" s="46"/>
      <c r="CH449" s="46"/>
      <c r="CI449" s="46"/>
      <c r="CJ449" s="46"/>
      <c r="CK449" s="46"/>
    </row>
    <row r="450" spans="1:89" s="7" customFormat="1" ht="53.25" customHeight="1" x14ac:dyDescent="0.2">
      <c r="A450" s="101">
        <v>441</v>
      </c>
      <c r="B450" s="56">
        <v>11</v>
      </c>
      <c r="C450" s="135"/>
      <c r="D450" s="6" t="s">
        <v>659</v>
      </c>
      <c r="E450" s="6" t="s">
        <v>660</v>
      </c>
      <c r="F450" s="6">
        <v>36753000</v>
      </c>
      <c r="G450" s="6">
        <v>9863550</v>
      </c>
      <c r="H450" s="117">
        <f t="shared" si="99"/>
        <v>26.837401028487474</v>
      </c>
      <c r="I450" s="6">
        <f>F450-G450-K450</f>
        <v>23875704</v>
      </c>
      <c r="J450" s="110">
        <f>100-H450-L450</f>
        <v>64.96259897151252</v>
      </c>
      <c r="K450" s="6">
        <v>3013746</v>
      </c>
      <c r="L450" s="53">
        <f>K450/F450*100</f>
        <v>8.2000000000000011</v>
      </c>
      <c r="M450" s="46"/>
      <c r="N450" s="46"/>
      <c r="O450" s="46"/>
      <c r="P450" s="46"/>
      <c r="Q450" s="46"/>
      <c r="R450" s="46"/>
      <c r="S450" s="46"/>
      <c r="T450" s="46"/>
      <c r="U450" s="46"/>
      <c r="V450" s="46"/>
      <c r="W450" s="46"/>
      <c r="X450" s="46"/>
      <c r="Y450" s="46"/>
      <c r="Z450" s="46"/>
      <c r="AA450" s="46"/>
      <c r="AB450" s="46"/>
      <c r="AC450" s="46"/>
      <c r="AD450" s="46"/>
      <c r="AE450" s="46"/>
      <c r="AF450" s="46"/>
      <c r="AG450" s="46"/>
      <c r="AH450" s="46"/>
      <c r="AI450" s="46"/>
      <c r="AJ450" s="46"/>
      <c r="AK450" s="46"/>
      <c r="AL450" s="46"/>
      <c r="AM450" s="46"/>
      <c r="AN450" s="46"/>
      <c r="AO450" s="46"/>
      <c r="AP450" s="46"/>
      <c r="AQ450" s="46"/>
      <c r="AR450" s="46"/>
      <c r="AS450" s="46"/>
      <c r="AT450" s="46"/>
      <c r="AU450" s="46"/>
      <c r="AV450" s="46"/>
      <c r="AW450" s="46"/>
      <c r="AX450" s="46"/>
      <c r="AY450" s="46"/>
      <c r="AZ450" s="46"/>
      <c r="BA450" s="46"/>
      <c r="BB450" s="46"/>
      <c r="BC450" s="46"/>
      <c r="BD450" s="46"/>
      <c r="BE450" s="46"/>
      <c r="BF450" s="46"/>
      <c r="BG450" s="46"/>
      <c r="BH450" s="46"/>
      <c r="BI450" s="46"/>
      <c r="BJ450" s="46"/>
      <c r="BK450" s="46"/>
      <c r="BL450" s="46"/>
      <c r="BM450" s="46"/>
      <c r="BN450" s="46"/>
      <c r="BO450" s="46"/>
      <c r="BP450" s="46"/>
      <c r="BQ450" s="46"/>
      <c r="BR450" s="46"/>
      <c r="BS450" s="46"/>
      <c r="BT450" s="46"/>
      <c r="BU450" s="46"/>
      <c r="BV450" s="46"/>
      <c r="BW450" s="46"/>
      <c r="BX450" s="46"/>
      <c r="BY450" s="46"/>
      <c r="BZ450" s="46"/>
      <c r="CA450" s="46"/>
      <c r="CB450" s="46"/>
      <c r="CC450" s="46"/>
      <c r="CD450" s="46"/>
      <c r="CE450" s="46"/>
      <c r="CF450" s="46"/>
      <c r="CG450" s="46"/>
      <c r="CH450" s="46"/>
      <c r="CI450" s="46"/>
      <c r="CJ450" s="46"/>
      <c r="CK450" s="46"/>
    </row>
    <row r="451" spans="1:89" s="7" customFormat="1" ht="53.25" customHeight="1" x14ac:dyDescent="0.2">
      <c r="A451" s="101">
        <v>442</v>
      </c>
      <c r="B451" s="56">
        <v>12</v>
      </c>
      <c r="C451" s="135"/>
      <c r="D451" s="6" t="s">
        <v>659</v>
      </c>
      <c r="E451" s="6" t="s">
        <v>661</v>
      </c>
      <c r="F451" s="6">
        <v>10500000</v>
      </c>
      <c r="G451" s="6">
        <v>5250000</v>
      </c>
      <c r="H451" s="110">
        <f t="shared" si="99"/>
        <v>50</v>
      </c>
      <c r="I451" s="6">
        <f>F451-G451</f>
        <v>5250000</v>
      </c>
      <c r="J451" s="110">
        <f>100-H451</f>
        <v>50</v>
      </c>
      <c r="K451" s="6"/>
      <c r="L451" s="53"/>
      <c r="M451" s="46"/>
      <c r="N451" s="46"/>
      <c r="O451" s="46"/>
      <c r="P451" s="46"/>
      <c r="Q451" s="46"/>
      <c r="R451" s="46"/>
      <c r="S451" s="46"/>
      <c r="T451" s="46"/>
      <c r="U451" s="46"/>
      <c r="V451" s="46"/>
      <c r="W451" s="46"/>
      <c r="X451" s="46"/>
      <c r="Y451" s="46"/>
      <c r="Z451" s="46"/>
      <c r="AA451" s="46"/>
      <c r="AB451" s="46"/>
      <c r="AC451" s="46"/>
      <c r="AD451" s="46"/>
      <c r="AE451" s="46"/>
      <c r="AF451" s="46"/>
      <c r="AG451" s="46"/>
      <c r="AH451" s="46"/>
      <c r="AI451" s="46"/>
      <c r="AJ451" s="46"/>
      <c r="AK451" s="46"/>
      <c r="AL451" s="46"/>
      <c r="AM451" s="46"/>
      <c r="AN451" s="46"/>
      <c r="AO451" s="46"/>
      <c r="AP451" s="46"/>
      <c r="AQ451" s="46"/>
      <c r="AR451" s="46"/>
      <c r="AS451" s="46"/>
      <c r="AT451" s="46"/>
      <c r="AU451" s="46"/>
      <c r="AV451" s="46"/>
      <c r="AW451" s="46"/>
      <c r="AX451" s="46"/>
      <c r="AY451" s="46"/>
      <c r="AZ451" s="46"/>
      <c r="BA451" s="46"/>
      <c r="BB451" s="46"/>
      <c r="BC451" s="46"/>
      <c r="BD451" s="46"/>
      <c r="BE451" s="46"/>
      <c r="BF451" s="46"/>
      <c r="BG451" s="46"/>
      <c r="BH451" s="46"/>
      <c r="BI451" s="46"/>
      <c r="BJ451" s="46"/>
      <c r="BK451" s="46"/>
      <c r="BL451" s="46"/>
      <c r="BM451" s="46"/>
      <c r="BN451" s="46"/>
      <c r="BO451" s="46"/>
      <c r="BP451" s="46"/>
      <c r="BQ451" s="46"/>
      <c r="BR451" s="46"/>
      <c r="BS451" s="46"/>
      <c r="BT451" s="46"/>
      <c r="BU451" s="46"/>
      <c r="BV451" s="46"/>
      <c r="BW451" s="46"/>
      <c r="BX451" s="46"/>
      <c r="BY451" s="46"/>
      <c r="BZ451" s="46"/>
      <c r="CA451" s="46"/>
      <c r="CB451" s="46"/>
      <c r="CC451" s="46"/>
      <c r="CD451" s="46"/>
      <c r="CE451" s="46"/>
      <c r="CF451" s="46"/>
      <c r="CG451" s="46"/>
      <c r="CH451" s="46"/>
      <c r="CI451" s="46"/>
      <c r="CJ451" s="46"/>
      <c r="CK451" s="46"/>
    </row>
    <row r="452" spans="1:89" s="7" customFormat="1" ht="53.25" customHeight="1" x14ac:dyDescent="0.2">
      <c r="A452" s="101">
        <v>443</v>
      </c>
      <c r="B452" s="56">
        <v>13</v>
      </c>
      <c r="C452" s="135"/>
      <c r="D452" s="6" t="s">
        <v>662</v>
      </c>
      <c r="E452" s="6" t="s">
        <v>663</v>
      </c>
      <c r="F452" s="6">
        <v>13400000</v>
      </c>
      <c r="G452" s="6">
        <v>7370000</v>
      </c>
      <c r="H452" s="110">
        <f t="shared" si="99"/>
        <v>55.000000000000007</v>
      </c>
      <c r="I452" s="6">
        <f>F452-G452</f>
        <v>6030000</v>
      </c>
      <c r="J452" s="110">
        <f>100-H452</f>
        <v>44.999999999999993</v>
      </c>
      <c r="K452" s="6"/>
      <c r="L452" s="53"/>
      <c r="M452" s="46"/>
      <c r="N452" s="46"/>
      <c r="O452" s="46"/>
      <c r="P452" s="46"/>
      <c r="Q452" s="46"/>
      <c r="R452" s="46"/>
      <c r="S452" s="46"/>
      <c r="T452" s="46"/>
      <c r="U452" s="46"/>
      <c r="V452" s="46"/>
      <c r="W452" s="46"/>
      <c r="X452" s="46"/>
      <c r="Y452" s="46"/>
      <c r="Z452" s="46"/>
      <c r="AA452" s="46"/>
      <c r="AB452" s="46"/>
      <c r="AC452" s="46"/>
      <c r="AD452" s="46"/>
      <c r="AE452" s="46"/>
      <c r="AF452" s="46"/>
      <c r="AG452" s="46"/>
      <c r="AH452" s="46"/>
      <c r="AI452" s="46"/>
      <c r="AJ452" s="46"/>
      <c r="AK452" s="46"/>
      <c r="AL452" s="46"/>
      <c r="AM452" s="46"/>
      <c r="AN452" s="46"/>
      <c r="AO452" s="46"/>
      <c r="AP452" s="46"/>
      <c r="AQ452" s="46"/>
      <c r="AR452" s="46"/>
      <c r="AS452" s="46"/>
      <c r="AT452" s="46"/>
      <c r="AU452" s="46"/>
      <c r="AV452" s="46"/>
      <c r="AW452" s="46"/>
      <c r="AX452" s="46"/>
      <c r="AY452" s="46"/>
      <c r="AZ452" s="46"/>
      <c r="BA452" s="46"/>
      <c r="BB452" s="46"/>
      <c r="BC452" s="46"/>
      <c r="BD452" s="46"/>
      <c r="BE452" s="46"/>
      <c r="BF452" s="46"/>
      <c r="BG452" s="46"/>
      <c r="BH452" s="46"/>
      <c r="BI452" s="46"/>
      <c r="BJ452" s="46"/>
      <c r="BK452" s="46"/>
      <c r="BL452" s="46"/>
      <c r="BM452" s="46"/>
      <c r="BN452" s="46"/>
      <c r="BO452" s="46"/>
      <c r="BP452" s="46"/>
      <c r="BQ452" s="46"/>
      <c r="BR452" s="46"/>
      <c r="BS452" s="46"/>
      <c r="BT452" s="46"/>
      <c r="BU452" s="46"/>
      <c r="BV452" s="46"/>
      <c r="BW452" s="46"/>
      <c r="BX452" s="46"/>
      <c r="BY452" s="46"/>
      <c r="BZ452" s="46"/>
      <c r="CA452" s="46"/>
      <c r="CB452" s="46"/>
      <c r="CC452" s="46"/>
      <c r="CD452" s="46"/>
      <c r="CE452" s="46"/>
      <c r="CF452" s="46"/>
      <c r="CG452" s="46"/>
      <c r="CH452" s="46"/>
      <c r="CI452" s="46"/>
      <c r="CJ452" s="46"/>
      <c r="CK452" s="46"/>
    </row>
    <row r="453" spans="1:89" s="7" customFormat="1" ht="53.25" customHeight="1" x14ac:dyDescent="0.2">
      <c r="A453" s="101">
        <v>444</v>
      </c>
      <c r="B453" s="56">
        <v>14</v>
      </c>
      <c r="C453" s="135"/>
      <c r="D453" s="6" t="s">
        <v>664</v>
      </c>
      <c r="E453" s="6" t="s">
        <v>665</v>
      </c>
      <c r="F453" s="6">
        <v>10000000</v>
      </c>
      <c r="G453" s="6">
        <v>5000000</v>
      </c>
      <c r="H453" s="110">
        <f t="shared" si="99"/>
        <v>50</v>
      </c>
      <c r="I453" s="6">
        <f>F453-G453</f>
        <v>5000000</v>
      </c>
      <c r="J453" s="110">
        <f>100-H453</f>
        <v>50</v>
      </c>
      <c r="K453" s="6"/>
      <c r="L453" s="53"/>
      <c r="M453" s="46"/>
      <c r="N453" s="46"/>
      <c r="O453" s="46"/>
      <c r="P453" s="46"/>
      <c r="Q453" s="46"/>
      <c r="R453" s="46"/>
      <c r="S453" s="46"/>
      <c r="T453" s="46"/>
      <c r="U453" s="46"/>
      <c r="V453" s="46"/>
      <c r="W453" s="46"/>
      <c r="X453" s="46"/>
      <c r="Y453" s="46"/>
      <c r="Z453" s="46"/>
      <c r="AA453" s="46"/>
      <c r="AB453" s="46"/>
      <c r="AC453" s="46"/>
      <c r="AD453" s="46"/>
      <c r="AE453" s="46"/>
      <c r="AF453" s="46"/>
      <c r="AG453" s="46"/>
      <c r="AH453" s="46"/>
      <c r="AI453" s="46"/>
      <c r="AJ453" s="46"/>
      <c r="AK453" s="46"/>
      <c r="AL453" s="46"/>
      <c r="AM453" s="46"/>
      <c r="AN453" s="46"/>
      <c r="AO453" s="46"/>
      <c r="AP453" s="46"/>
      <c r="AQ453" s="46"/>
      <c r="AR453" s="46"/>
      <c r="AS453" s="46"/>
      <c r="AT453" s="46"/>
      <c r="AU453" s="46"/>
      <c r="AV453" s="46"/>
      <c r="AW453" s="46"/>
      <c r="AX453" s="46"/>
      <c r="AY453" s="46"/>
      <c r="AZ453" s="46"/>
      <c r="BA453" s="46"/>
      <c r="BB453" s="46"/>
      <c r="BC453" s="46"/>
      <c r="BD453" s="46"/>
      <c r="BE453" s="46"/>
      <c r="BF453" s="46"/>
      <c r="BG453" s="46"/>
      <c r="BH453" s="46"/>
      <c r="BI453" s="46"/>
      <c r="BJ453" s="46"/>
      <c r="BK453" s="46"/>
      <c r="BL453" s="46"/>
      <c r="BM453" s="46"/>
      <c r="BN453" s="46"/>
      <c r="BO453" s="46"/>
      <c r="BP453" s="46"/>
      <c r="BQ453" s="46"/>
      <c r="BR453" s="46"/>
      <c r="BS453" s="46"/>
      <c r="BT453" s="46"/>
      <c r="BU453" s="46"/>
      <c r="BV453" s="46"/>
      <c r="BW453" s="46"/>
      <c r="BX453" s="46"/>
      <c r="BY453" s="46"/>
      <c r="BZ453" s="46"/>
      <c r="CA453" s="46"/>
      <c r="CB453" s="46"/>
      <c r="CC453" s="46"/>
      <c r="CD453" s="46"/>
      <c r="CE453" s="46"/>
      <c r="CF453" s="46"/>
      <c r="CG453" s="46"/>
      <c r="CH453" s="46"/>
      <c r="CI453" s="46"/>
      <c r="CJ453" s="46"/>
      <c r="CK453" s="46"/>
    </row>
    <row r="454" spans="1:89" s="7" customFormat="1" ht="53.25" customHeight="1" x14ac:dyDescent="0.2">
      <c r="A454" s="101">
        <v>445</v>
      </c>
      <c r="B454" s="56">
        <v>15</v>
      </c>
      <c r="C454" s="135"/>
      <c r="D454" s="6" t="s">
        <v>664</v>
      </c>
      <c r="E454" s="6" t="s">
        <v>666</v>
      </c>
      <c r="F454" s="6">
        <v>16800000</v>
      </c>
      <c r="G454" s="6">
        <v>8400000</v>
      </c>
      <c r="H454" s="110">
        <f t="shared" si="99"/>
        <v>50</v>
      </c>
      <c r="I454" s="6">
        <f>F454-G454</f>
        <v>8400000</v>
      </c>
      <c r="J454" s="110">
        <f>100-H454</f>
        <v>50</v>
      </c>
      <c r="K454" s="6"/>
      <c r="L454" s="53"/>
      <c r="M454" s="46"/>
      <c r="N454" s="46"/>
      <c r="O454" s="46"/>
      <c r="P454" s="46"/>
      <c r="Q454" s="46"/>
      <c r="R454" s="46"/>
      <c r="S454" s="46"/>
      <c r="T454" s="46"/>
      <c r="U454" s="46"/>
      <c r="V454" s="46"/>
      <c r="W454" s="46"/>
      <c r="X454" s="46"/>
      <c r="Y454" s="46"/>
      <c r="Z454" s="46"/>
      <c r="AA454" s="46"/>
      <c r="AB454" s="46"/>
      <c r="AC454" s="46"/>
      <c r="AD454" s="46"/>
      <c r="AE454" s="46"/>
      <c r="AF454" s="46"/>
      <c r="AG454" s="46"/>
      <c r="AH454" s="46"/>
      <c r="AI454" s="46"/>
      <c r="AJ454" s="46"/>
      <c r="AK454" s="46"/>
      <c r="AL454" s="46"/>
      <c r="AM454" s="46"/>
      <c r="AN454" s="46"/>
      <c r="AO454" s="46"/>
      <c r="AP454" s="46"/>
      <c r="AQ454" s="46"/>
      <c r="AR454" s="46"/>
      <c r="AS454" s="46"/>
      <c r="AT454" s="46"/>
      <c r="AU454" s="46"/>
      <c r="AV454" s="46"/>
      <c r="AW454" s="46"/>
      <c r="AX454" s="46"/>
      <c r="AY454" s="46"/>
      <c r="AZ454" s="46"/>
      <c r="BA454" s="46"/>
      <c r="BB454" s="46"/>
      <c r="BC454" s="46"/>
      <c r="BD454" s="46"/>
      <c r="BE454" s="46"/>
      <c r="BF454" s="46"/>
      <c r="BG454" s="46"/>
      <c r="BH454" s="46"/>
      <c r="BI454" s="46"/>
      <c r="BJ454" s="46"/>
      <c r="BK454" s="46"/>
      <c r="BL454" s="46"/>
      <c r="BM454" s="46"/>
      <c r="BN454" s="46"/>
      <c r="BO454" s="46"/>
      <c r="BP454" s="46"/>
      <c r="BQ454" s="46"/>
      <c r="BR454" s="46"/>
      <c r="BS454" s="46"/>
      <c r="BT454" s="46"/>
      <c r="BU454" s="46"/>
      <c r="BV454" s="46"/>
      <c r="BW454" s="46"/>
      <c r="BX454" s="46"/>
      <c r="BY454" s="46"/>
      <c r="BZ454" s="46"/>
      <c r="CA454" s="46"/>
      <c r="CB454" s="46"/>
      <c r="CC454" s="46"/>
      <c r="CD454" s="46"/>
      <c r="CE454" s="46"/>
      <c r="CF454" s="46"/>
      <c r="CG454" s="46"/>
      <c r="CH454" s="46"/>
      <c r="CI454" s="46"/>
      <c r="CJ454" s="46"/>
      <c r="CK454" s="46"/>
    </row>
    <row r="455" spans="1:89" s="7" customFormat="1" ht="53.25" customHeight="1" x14ac:dyDescent="0.2">
      <c r="A455" s="101">
        <v>446</v>
      </c>
      <c r="B455" s="56">
        <v>16</v>
      </c>
      <c r="C455" s="135"/>
      <c r="D455" s="64" t="s">
        <v>667</v>
      </c>
      <c r="E455" s="6" t="s">
        <v>668</v>
      </c>
      <c r="F455" s="64">
        <v>37352250</v>
      </c>
      <c r="G455" s="64">
        <v>14940900</v>
      </c>
      <c r="H455" s="120">
        <v>40</v>
      </c>
      <c r="I455" s="64">
        <v>22411350</v>
      </c>
      <c r="J455" s="120">
        <v>60</v>
      </c>
      <c r="K455" s="64"/>
      <c r="L455" s="88"/>
      <c r="M455" s="46"/>
      <c r="N455" s="46"/>
      <c r="O455" s="46"/>
      <c r="P455" s="46"/>
      <c r="Q455" s="46"/>
      <c r="R455" s="46"/>
      <c r="S455" s="46"/>
      <c r="T455" s="46"/>
      <c r="U455" s="46"/>
      <c r="V455" s="46"/>
      <c r="W455" s="46"/>
      <c r="X455" s="46"/>
      <c r="Y455" s="46"/>
      <c r="Z455" s="46"/>
      <c r="AA455" s="46"/>
      <c r="AB455" s="46"/>
      <c r="AC455" s="46"/>
      <c r="AD455" s="46"/>
      <c r="AE455" s="46"/>
      <c r="AF455" s="46"/>
      <c r="AG455" s="46"/>
      <c r="AH455" s="46"/>
      <c r="AI455" s="46"/>
      <c r="AJ455" s="46"/>
      <c r="AK455" s="46"/>
      <c r="AL455" s="46"/>
      <c r="AM455" s="46"/>
      <c r="AN455" s="46"/>
      <c r="AO455" s="46"/>
      <c r="AP455" s="46"/>
      <c r="AQ455" s="46"/>
      <c r="AR455" s="46"/>
      <c r="AS455" s="46"/>
      <c r="AT455" s="46"/>
      <c r="AU455" s="46"/>
      <c r="AV455" s="46"/>
      <c r="AW455" s="46"/>
      <c r="AX455" s="46"/>
      <c r="AY455" s="46"/>
      <c r="AZ455" s="46"/>
      <c r="BA455" s="46"/>
      <c r="BB455" s="46"/>
      <c r="BC455" s="46"/>
      <c r="BD455" s="46"/>
      <c r="BE455" s="46"/>
      <c r="BF455" s="46"/>
      <c r="BG455" s="46"/>
      <c r="BH455" s="46"/>
      <c r="BI455" s="46"/>
      <c r="BJ455" s="46"/>
      <c r="BK455" s="46"/>
      <c r="BL455" s="46"/>
      <c r="BM455" s="46"/>
      <c r="BN455" s="46"/>
      <c r="BO455" s="46"/>
      <c r="BP455" s="46"/>
      <c r="BQ455" s="46"/>
      <c r="BR455" s="46"/>
      <c r="BS455" s="46"/>
      <c r="BT455" s="46"/>
      <c r="BU455" s="46"/>
      <c r="BV455" s="46"/>
      <c r="BW455" s="46"/>
      <c r="BX455" s="46"/>
      <c r="BY455" s="46"/>
      <c r="BZ455" s="46"/>
      <c r="CA455" s="46"/>
      <c r="CB455" s="46"/>
      <c r="CC455" s="46"/>
      <c r="CD455" s="46"/>
      <c r="CE455" s="46"/>
      <c r="CF455" s="46"/>
      <c r="CG455" s="46"/>
      <c r="CH455" s="46"/>
      <c r="CI455" s="46"/>
      <c r="CJ455" s="46"/>
      <c r="CK455" s="46"/>
    </row>
    <row r="456" spans="1:89" s="7" customFormat="1" ht="53.25" customHeight="1" x14ac:dyDescent="0.2">
      <c r="A456" s="101">
        <v>447</v>
      </c>
      <c r="B456" s="56">
        <v>17</v>
      </c>
      <c r="C456" s="135"/>
      <c r="D456" s="89" t="s">
        <v>669</v>
      </c>
      <c r="E456" s="6" t="s">
        <v>670</v>
      </c>
      <c r="F456" s="64">
        <v>21305800</v>
      </c>
      <c r="G456" s="64">
        <v>9587614</v>
      </c>
      <c r="H456" s="121">
        <v>45.00001877423049</v>
      </c>
      <c r="I456" s="64">
        <v>11718186</v>
      </c>
      <c r="J456" s="120">
        <v>54.99998122576951</v>
      </c>
      <c r="K456" s="64"/>
      <c r="L456" s="88"/>
      <c r="M456" s="46"/>
      <c r="N456" s="46"/>
      <c r="O456" s="46"/>
      <c r="P456" s="46"/>
      <c r="Q456" s="46"/>
      <c r="R456" s="46"/>
      <c r="S456" s="46"/>
      <c r="T456" s="46"/>
      <c r="U456" s="46"/>
      <c r="V456" s="46"/>
      <c r="W456" s="46"/>
      <c r="X456" s="46"/>
      <c r="Y456" s="46"/>
      <c r="Z456" s="46"/>
      <c r="AA456" s="46"/>
      <c r="AB456" s="46"/>
      <c r="AC456" s="46"/>
      <c r="AD456" s="46"/>
      <c r="AE456" s="46"/>
      <c r="AF456" s="46"/>
      <c r="AG456" s="46"/>
      <c r="AH456" s="46"/>
      <c r="AI456" s="46"/>
      <c r="AJ456" s="46"/>
      <c r="AK456" s="46"/>
      <c r="AL456" s="46"/>
      <c r="AM456" s="46"/>
      <c r="AN456" s="46"/>
      <c r="AO456" s="46"/>
      <c r="AP456" s="46"/>
      <c r="AQ456" s="46"/>
      <c r="AR456" s="46"/>
      <c r="AS456" s="46"/>
      <c r="AT456" s="46"/>
      <c r="AU456" s="46"/>
      <c r="AV456" s="46"/>
      <c r="AW456" s="46"/>
      <c r="AX456" s="46"/>
      <c r="AY456" s="46"/>
      <c r="AZ456" s="46"/>
      <c r="BA456" s="46"/>
      <c r="BB456" s="46"/>
      <c r="BC456" s="46"/>
      <c r="BD456" s="46"/>
      <c r="BE456" s="46"/>
      <c r="BF456" s="46"/>
      <c r="BG456" s="46"/>
      <c r="BH456" s="46"/>
      <c r="BI456" s="46"/>
      <c r="BJ456" s="46"/>
      <c r="BK456" s="46"/>
      <c r="BL456" s="46"/>
      <c r="BM456" s="46"/>
      <c r="BN456" s="46"/>
      <c r="BO456" s="46"/>
      <c r="BP456" s="46"/>
      <c r="BQ456" s="46"/>
      <c r="BR456" s="46"/>
      <c r="BS456" s="46"/>
      <c r="BT456" s="46"/>
      <c r="BU456" s="46"/>
      <c r="BV456" s="46"/>
      <c r="BW456" s="46"/>
      <c r="BX456" s="46"/>
      <c r="BY456" s="46"/>
      <c r="BZ456" s="46"/>
      <c r="CA456" s="46"/>
      <c r="CB456" s="46"/>
      <c r="CC456" s="46"/>
      <c r="CD456" s="46"/>
      <c r="CE456" s="46"/>
      <c r="CF456" s="46"/>
      <c r="CG456" s="46"/>
      <c r="CH456" s="46"/>
      <c r="CI456" s="46"/>
      <c r="CJ456" s="46"/>
      <c r="CK456" s="46"/>
    </row>
    <row r="457" spans="1:89" s="7" customFormat="1" ht="53.25" customHeight="1" x14ac:dyDescent="0.2">
      <c r="A457" s="101">
        <v>448</v>
      </c>
      <c r="B457" s="56">
        <v>18</v>
      </c>
      <c r="C457" s="135"/>
      <c r="D457" s="89" t="s">
        <v>669</v>
      </c>
      <c r="E457" s="6" t="s">
        <v>671</v>
      </c>
      <c r="F457" s="64">
        <v>24626504</v>
      </c>
      <c r="G457" s="64">
        <v>17238553</v>
      </c>
      <c r="H457" s="121">
        <v>70.000000812133138</v>
      </c>
      <c r="I457" s="64">
        <v>7387951</v>
      </c>
      <c r="J457" s="120">
        <v>29.999999187866862</v>
      </c>
      <c r="K457" s="64"/>
      <c r="L457" s="88"/>
      <c r="M457" s="46"/>
      <c r="N457" s="46"/>
      <c r="O457" s="46"/>
      <c r="P457" s="46"/>
      <c r="Q457" s="46"/>
      <c r="R457" s="46"/>
      <c r="S457" s="46"/>
      <c r="T457" s="46"/>
      <c r="U457" s="46"/>
      <c r="V457" s="46"/>
      <c r="W457" s="46"/>
      <c r="X457" s="46"/>
      <c r="Y457" s="46"/>
      <c r="Z457" s="46"/>
      <c r="AA457" s="46"/>
      <c r="AB457" s="46"/>
      <c r="AC457" s="46"/>
      <c r="AD457" s="46"/>
      <c r="AE457" s="46"/>
      <c r="AF457" s="46"/>
      <c r="AG457" s="46"/>
      <c r="AH457" s="46"/>
      <c r="AI457" s="46"/>
      <c r="AJ457" s="46"/>
      <c r="AK457" s="46"/>
      <c r="AL457" s="46"/>
      <c r="AM457" s="46"/>
      <c r="AN457" s="46"/>
      <c r="AO457" s="46"/>
      <c r="AP457" s="46"/>
      <c r="AQ457" s="46"/>
      <c r="AR457" s="46"/>
      <c r="AS457" s="46"/>
      <c r="AT457" s="46"/>
      <c r="AU457" s="46"/>
      <c r="AV457" s="46"/>
      <c r="AW457" s="46"/>
      <c r="AX457" s="46"/>
      <c r="AY457" s="46"/>
      <c r="AZ457" s="46"/>
      <c r="BA457" s="46"/>
      <c r="BB457" s="46"/>
      <c r="BC457" s="46"/>
      <c r="BD457" s="46"/>
      <c r="BE457" s="46"/>
      <c r="BF457" s="46"/>
      <c r="BG457" s="46"/>
      <c r="BH457" s="46"/>
      <c r="BI457" s="46"/>
      <c r="BJ457" s="46"/>
      <c r="BK457" s="46"/>
      <c r="BL457" s="46"/>
      <c r="BM457" s="46"/>
      <c r="BN457" s="46"/>
      <c r="BO457" s="46"/>
      <c r="BP457" s="46"/>
      <c r="BQ457" s="46"/>
      <c r="BR457" s="46"/>
      <c r="BS457" s="46"/>
      <c r="BT457" s="46"/>
      <c r="BU457" s="46"/>
      <c r="BV457" s="46"/>
      <c r="BW457" s="46"/>
      <c r="BX457" s="46"/>
      <c r="BY457" s="46"/>
      <c r="BZ457" s="46"/>
      <c r="CA457" s="46"/>
      <c r="CB457" s="46"/>
      <c r="CC457" s="46"/>
      <c r="CD457" s="46"/>
      <c r="CE457" s="46"/>
      <c r="CF457" s="46"/>
      <c r="CG457" s="46"/>
      <c r="CH457" s="46"/>
      <c r="CI457" s="46"/>
      <c r="CJ457" s="46"/>
      <c r="CK457" s="46"/>
    </row>
    <row r="458" spans="1:89" s="27" customFormat="1" ht="53.25" customHeight="1" x14ac:dyDescent="0.25">
      <c r="A458" s="101">
        <v>449</v>
      </c>
      <c r="B458" s="56">
        <v>19</v>
      </c>
      <c r="C458" s="135"/>
      <c r="D458" s="72" t="s">
        <v>669</v>
      </c>
      <c r="E458" s="6" t="s">
        <v>672</v>
      </c>
      <c r="F458" s="57">
        <v>7265620</v>
      </c>
      <c r="G458" s="57">
        <v>5085934</v>
      </c>
      <c r="H458" s="111">
        <f t="shared" ref="H458:H489" si="100">G458/F458*100</f>
        <v>70</v>
      </c>
      <c r="I458" s="57">
        <f>F458-G458-K458</f>
        <v>2179686</v>
      </c>
      <c r="J458" s="111">
        <f>100-H458-L458</f>
        <v>30</v>
      </c>
      <c r="K458" s="57"/>
      <c r="L458" s="58"/>
      <c r="M458" s="47"/>
      <c r="N458" s="47"/>
      <c r="O458" s="47"/>
      <c r="P458" s="47"/>
      <c r="Q458" s="47"/>
      <c r="R458" s="47"/>
      <c r="S458" s="47"/>
      <c r="T458" s="47"/>
      <c r="U458" s="47"/>
      <c r="V458" s="47"/>
      <c r="W458" s="47"/>
      <c r="X458" s="47"/>
      <c r="Y458" s="47"/>
      <c r="Z458" s="47"/>
      <c r="AA458" s="47"/>
      <c r="AB458" s="47"/>
      <c r="AC458" s="47"/>
      <c r="AD458" s="47"/>
      <c r="AE458" s="47"/>
      <c r="AF458" s="47"/>
      <c r="AG458" s="47"/>
      <c r="AH458" s="47"/>
      <c r="AI458" s="47"/>
      <c r="AJ458" s="47"/>
      <c r="AK458" s="47"/>
      <c r="AL458" s="47"/>
      <c r="AM458" s="47"/>
      <c r="AN458" s="47"/>
      <c r="AO458" s="47"/>
      <c r="AP458" s="47"/>
      <c r="AQ458" s="47"/>
      <c r="AR458" s="47"/>
      <c r="AS458" s="47"/>
      <c r="AT458" s="47"/>
      <c r="AU458" s="47"/>
      <c r="AV458" s="47"/>
      <c r="AW458" s="47"/>
      <c r="AX458" s="47"/>
      <c r="AY458" s="47"/>
      <c r="AZ458" s="47"/>
      <c r="BA458" s="47"/>
      <c r="BB458" s="47"/>
      <c r="BC458" s="47"/>
      <c r="BD458" s="47"/>
      <c r="BE458" s="47"/>
      <c r="BF458" s="47"/>
      <c r="BG458" s="47"/>
      <c r="BH458" s="47"/>
      <c r="BI458" s="47"/>
      <c r="BJ458" s="47"/>
      <c r="BK458" s="47"/>
      <c r="BL458" s="47"/>
      <c r="BM458" s="47"/>
      <c r="BN458" s="47"/>
      <c r="BO458" s="47"/>
      <c r="BP458" s="47"/>
      <c r="BQ458" s="47"/>
      <c r="BR458" s="47"/>
      <c r="BS458" s="47"/>
      <c r="BT458" s="47"/>
      <c r="BU458" s="47"/>
      <c r="BV458" s="47"/>
      <c r="BW458" s="47"/>
      <c r="BX458" s="47"/>
      <c r="BY458" s="47"/>
      <c r="BZ458" s="47"/>
      <c r="CA458" s="47"/>
      <c r="CB458" s="47"/>
      <c r="CC458" s="47"/>
      <c r="CD458" s="47"/>
      <c r="CE458" s="47"/>
      <c r="CF458" s="47"/>
      <c r="CG458" s="47"/>
      <c r="CH458" s="47"/>
      <c r="CI458" s="47"/>
      <c r="CJ458" s="47"/>
      <c r="CK458" s="47"/>
    </row>
    <row r="459" spans="1:89" s="27" customFormat="1" ht="53.25" customHeight="1" x14ac:dyDescent="0.25">
      <c r="A459" s="101">
        <v>450</v>
      </c>
      <c r="B459" s="56">
        <v>20</v>
      </c>
      <c r="C459" s="135"/>
      <c r="D459" s="62" t="s">
        <v>673</v>
      </c>
      <c r="E459" s="6" t="s">
        <v>674</v>
      </c>
      <c r="F459" s="59">
        <v>15440336</v>
      </c>
      <c r="G459" s="59">
        <v>10036608</v>
      </c>
      <c r="H459" s="114">
        <f t="shared" si="100"/>
        <v>65.002523261151836</v>
      </c>
      <c r="I459" s="59">
        <f>F459-G459</f>
        <v>5403728</v>
      </c>
      <c r="J459" s="114">
        <f>100-H459</f>
        <v>34.997476738848164</v>
      </c>
      <c r="K459" s="59"/>
      <c r="L459" s="61"/>
      <c r="M459" s="47"/>
      <c r="N459" s="47"/>
      <c r="O459" s="47"/>
      <c r="P459" s="47"/>
      <c r="Q459" s="47"/>
      <c r="R459" s="47"/>
      <c r="S459" s="47"/>
      <c r="T459" s="47"/>
      <c r="U459" s="47"/>
      <c r="V459" s="47"/>
      <c r="W459" s="47"/>
      <c r="X459" s="47"/>
      <c r="Y459" s="47"/>
      <c r="Z459" s="47"/>
      <c r="AA459" s="47"/>
      <c r="AB459" s="47"/>
      <c r="AC459" s="47"/>
      <c r="AD459" s="47"/>
      <c r="AE459" s="47"/>
      <c r="AF459" s="47"/>
      <c r="AG459" s="47"/>
      <c r="AH459" s="47"/>
      <c r="AI459" s="47"/>
      <c r="AJ459" s="47"/>
      <c r="AK459" s="47"/>
      <c r="AL459" s="47"/>
      <c r="AM459" s="47"/>
      <c r="AN459" s="47"/>
      <c r="AO459" s="47"/>
      <c r="AP459" s="47"/>
      <c r="AQ459" s="47"/>
      <c r="AR459" s="47"/>
      <c r="AS459" s="47"/>
      <c r="AT459" s="47"/>
      <c r="AU459" s="47"/>
      <c r="AV459" s="47"/>
      <c r="AW459" s="47"/>
      <c r="AX459" s="47"/>
      <c r="AY459" s="47"/>
      <c r="AZ459" s="47"/>
      <c r="BA459" s="47"/>
      <c r="BB459" s="47"/>
      <c r="BC459" s="47"/>
      <c r="BD459" s="47"/>
      <c r="BE459" s="47"/>
      <c r="BF459" s="47"/>
      <c r="BG459" s="47"/>
      <c r="BH459" s="47"/>
      <c r="BI459" s="47"/>
      <c r="BJ459" s="47"/>
      <c r="BK459" s="47"/>
      <c r="BL459" s="47"/>
      <c r="BM459" s="47"/>
      <c r="BN459" s="47"/>
      <c r="BO459" s="47"/>
      <c r="BP459" s="47"/>
      <c r="BQ459" s="47"/>
      <c r="BR459" s="47"/>
      <c r="BS459" s="47"/>
      <c r="BT459" s="47"/>
      <c r="BU459" s="47"/>
      <c r="BV459" s="47"/>
      <c r="BW459" s="47"/>
      <c r="BX459" s="47"/>
      <c r="BY459" s="47"/>
      <c r="BZ459" s="47"/>
      <c r="CA459" s="47"/>
      <c r="CB459" s="47"/>
      <c r="CC459" s="47"/>
      <c r="CD459" s="47"/>
      <c r="CE459" s="47"/>
      <c r="CF459" s="47"/>
      <c r="CG459" s="47"/>
      <c r="CH459" s="47"/>
      <c r="CI459" s="47"/>
      <c r="CJ459" s="47"/>
      <c r="CK459" s="47"/>
    </row>
    <row r="460" spans="1:89" s="27" customFormat="1" ht="53.25" customHeight="1" x14ac:dyDescent="0.25">
      <c r="A460" s="101">
        <v>451</v>
      </c>
      <c r="B460" s="56">
        <v>21</v>
      </c>
      <c r="C460" s="135"/>
      <c r="D460" s="59" t="s">
        <v>675</v>
      </c>
      <c r="E460" s="6" t="s">
        <v>676</v>
      </c>
      <c r="F460" s="59">
        <v>11761310</v>
      </c>
      <c r="G460" s="59">
        <v>4704524</v>
      </c>
      <c r="H460" s="111">
        <f t="shared" si="100"/>
        <v>40</v>
      </c>
      <c r="I460" s="57">
        <f>F460-G460</f>
        <v>7056786</v>
      </c>
      <c r="J460" s="111">
        <f>100-H460</f>
        <v>60</v>
      </c>
      <c r="K460" s="59"/>
      <c r="L460" s="61"/>
      <c r="M460" s="47"/>
      <c r="N460" s="47"/>
      <c r="O460" s="47"/>
      <c r="P460" s="47"/>
      <c r="Q460" s="47"/>
      <c r="R460" s="47"/>
      <c r="S460" s="47"/>
      <c r="T460" s="47"/>
      <c r="U460" s="47"/>
      <c r="V460" s="47"/>
      <c r="W460" s="47"/>
      <c r="X460" s="47"/>
      <c r="Y460" s="47"/>
      <c r="Z460" s="47"/>
      <c r="AA460" s="47"/>
      <c r="AB460" s="47"/>
      <c r="AC460" s="47"/>
      <c r="AD460" s="47"/>
      <c r="AE460" s="47"/>
      <c r="AF460" s="47"/>
      <c r="AG460" s="47"/>
      <c r="AH460" s="47"/>
      <c r="AI460" s="47"/>
      <c r="AJ460" s="47"/>
      <c r="AK460" s="47"/>
      <c r="AL460" s="47"/>
      <c r="AM460" s="47"/>
      <c r="AN460" s="47"/>
      <c r="AO460" s="47"/>
      <c r="AP460" s="47"/>
      <c r="AQ460" s="47"/>
      <c r="AR460" s="47"/>
      <c r="AS460" s="47"/>
      <c r="AT460" s="47"/>
      <c r="AU460" s="47"/>
      <c r="AV460" s="47"/>
      <c r="AW460" s="47"/>
      <c r="AX460" s="47"/>
      <c r="AY460" s="47"/>
      <c r="AZ460" s="47"/>
      <c r="BA460" s="47"/>
      <c r="BB460" s="47"/>
      <c r="BC460" s="47"/>
      <c r="BD460" s="47"/>
      <c r="BE460" s="47"/>
      <c r="BF460" s="47"/>
      <c r="BG460" s="47"/>
      <c r="BH460" s="47"/>
      <c r="BI460" s="47"/>
      <c r="BJ460" s="47"/>
      <c r="BK460" s="47"/>
      <c r="BL460" s="47"/>
      <c r="BM460" s="47"/>
      <c r="BN460" s="47"/>
      <c r="BO460" s="47"/>
      <c r="BP460" s="47"/>
      <c r="BQ460" s="47"/>
      <c r="BR460" s="47"/>
      <c r="BS460" s="47"/>
      <c r="BT460" s="47"/>
      <c r="BU460" s="47"/>
      <c r="BV460" s="47"/>
      <c r="BW460" s="47"/>
      <c r="BX460" s="47"/>
      <c r="BY460" s="47"/>
      <c r="BZ460" s="47"/>
      <c r="CA460" s="47"/>
      <c r="CB460" s="47"/>
      <c r="CC460" s="47"/>
      <c r="CD460" s="47"/>
      <c r="CE460" s="47"/>
      <c r="CF460" s="47"/>
      <c r="CG460" s="47"/>
      <c r="CH460" s="47"/>
      <c r="CI460" s="47"/>
      <c r="CJ460" s="47"/>
      <c r="CK460" s="47"/>
    </row>
    <row r="461" spans="1:89" s="27" customFormat="1" ht="53.25" customHeight="1" x14ac:dyDescent="0.25">
      <c r="A461" s="101">
        <v>452</v>
      </c>
      <c r="B461" s="56">
        <v>22</v>
      </c>
      <c r="C461" s="135"/>
      <c r="D461" s="72" t="s">
        <v>677</v>
      </c>
      <c r="E461" s="6" t="s">
        <v>678</v>
      </c>
      <c r="F461" s="57">
        <v>208711816</v>
      </c>
      <c r="G461" s="57">
        <v>125227089</v>
      </c>
      <c r="H461" s="111">
        <f t="shared" si="100"/>
        <v>59.999999712522268</v>
      </c>
      <c r="I461" s="57">
        <f>F461-G461</f>
        <v>83484727</v>
      </c>
      <c r="J461" s="111">
        <f>100-H461</f>
        <v>40.000000287477732</v>
      </c>
      <c r="K461" s="57"/>
      <c r="L461" s="58"/>
      <c r="M461" s="47"/>
      <c r="N461" s="47"/>
      <c r="O461" s="47"/>
      <c r="P461" s="47"/>
      <c r="Q461" s="47"/>
      <c r="R461" s="47"/>
      <c r="S461" s="47"/>
      <c r="T461" s="47"/>
      <c r="U461" s="47"/>
      <c r="V461" s="47"/>
      <c r="W461" s="47"/>
      <c r="X461" s="47"/>
      <c r="Y461" s="47"/>
      <c r="Z461" s="47"/>
      <c r="AA461" s="47"/>
      <c r="AB461" s="47"/>
      <c r="AC461" s="47"/>
      <c r="AD461" s="47"/>
      <c r="AE461" s="47"/>
      <c r="AF461" s="47"/>
      <c r="AG461" s="47"/>
      <c r="AH461" s="47"/>
      <c r="AI461" s="47"/>
      <c r="AJ461" s="47"/>
      <c r="AK461" s="47"/>
      <c r="AL461" s="47"/>
      <c r="AM461" s="47"/>
      <c r="AN461" s="47"/>
      <c r="AO461" s="47"/>
      <c r="AP461" s="47"/>
      <c r="AQ461" s="47"/>
      <c r="AR461" s="47"/>
      <c r="AS461" s="47"/>
      <c r="AT461" s="47"/>
      <c r="AU461" s="47"/>
      <c r="AV461" s="47"/>
      <c r="AW461" s="47"/>
      <c r="AX461" s="47"/>
      <c r="AY461" s="47"/>
      <c r="AZ461" s="47"/>
      <c r="BA461" s="47"/>
      <c r="BB461" s="47"/>
      <c r="BC461" s="47"/>
      <c r="BD461" s="47"/>
      <c r="BE461" s="47"/>
      <c r="BF461" s="47"/>
      <c r="BG461" s="47"/>
      <c r="BH461" s="47"/>
      <c r="BI461" s="47"/>
      <c r="BJ461" s="47"/>
      <c r="BK461" s="47"/>
      <c r="BL461" s="47"/>
      <c r="BM461" s="47"/>
      <c r="BN461" s="47"/>
      <c r="BO461" s="47"/>
      <c r="BP461" s="47"/>
      <c r="BQ461" s="47"/>
      <c r="BR461" s="47"/>
      <c r="BS461" s="47"/>
      <c r="BT461" s="47"/>
      <c r="BU461" s="47"/>
      <c r="BV461" s="47"/>
      <c r="BW461" s="47"/>
      <c r="BX461" s="47"/>
      <c r="BY461" s="47"/>
      <c r="BZ461" s="47"/>
      <c r="CA461" s="47"/>
      <c r="CB461" s="47"/>
      <c r="CC461" s="47"/>
      <c r="CD461" s="47"/>
      <c r="CE461" s="47"/>
      <c r="CF461" s="47"/>
      <c r="CG461" s="47"/>
      <c r="CH461" s="47"/>
      <c r="CI461" s="47"/>
      <c r="CJ461" s="47"/>
      <c r="CK461" s="47"/>
    </row>
    <row r="462" spans="1:89" s="27" customFormat="1" ht="53.25" customHeight="1" x14ac:dyDescent="0.25">
      <c r="A462" s="101">
        <v>453</v>
      </c>
      <c r="B462" s="56">
        <v>23</v>
      </c>
      <c r="C462" s="135"/>
      <c r="D462" s="72" t="s">
        <v>677</v>
      </c>
      <c r="E462" s="6" t="s">
        <v>679</v>
      </c>
      <c r="F462" s="57">
        <v>53805726</v>
      </c>
      <c r="G462" s="57">
        <v>17522290</v>
      </c>
      <c r="H462" s="112">
        <f t="shared" si="100"/>
        <v>32.565846244691507</v>
      </c>
      <c r="I462" s="57">
        <f>F462-G462-K462</f>
        <v>32283436</v>
      </c>
      <c r="J462" s="111">
        <f>100-H462-L462</f>
        <v>60.000000743415306</v>
      </c>
      <c r="K462" s="57">
        <v>4000000</v>
      </c>
      <c r="L462" s="58">
        <f>K462/F462*100</f>
        <v>7.4341530118931951</v>
      </c>
      <c r="M462" s="47"/>
      <c r="N462" s="47"/>
      <c r="O462" s="47"/>
      <c r="P462" s="47"/>
      <c r="Q462" s="47"/>
      <c r="R462" s="47"/>
      <c r="S462" s="47"/>
      <c r="T462" s="47"/>
      <c r="U462" s="47"/>
      <c r="V462" s="47"/>
      <c r="W462" s="47"/>
      <c r="X462" s="47"/>
      <c r="Y462" s="47"/>
      <c r="Z462" s="47"/>
      <c r="AA462" s="47"/>
      <c r="AB462" s="47"/>
      <c r="AC462" s="47"/>
      <c r="AD462" s="47"/>
      <c r="AE462" s="47"/>
      <c r="AF462" s="47"/>
      <c r="AG462" s="47"/>
      <c r="AH462" s="47"/>
      <c r="AI462" s="47"/>
      <c r="AJ462" s="47"/>
      <c r="AK462" s="47"/>
      <c r="AL462" s="47"/>
      <c r="AM462" s="47"/>
      <c r="AN462" s="47"/>
      <c r="AO462" s="47"/>
      <c r="AP462" s="47"/>
      <c r="AQ462" s="47"/>
      <c r="AR462" s="47"/>
      <c r="AS462" s="47"/>
      <c r="AT462" s="47"/>
      <c r="AU462" s="47"/>
      <c r="AV462" s="47"/>
      <c r="AW462" s="47"/>
      <c r="AX462" s="47"/>
      <c r="AY462" s="47"/>
      <c r="AZ462" s="47"/>
      <c r="BA462" s="47"/>
      <c r="BB462" s="47"/>
      <c r="BC462" s="47"/>
      <c r="BD462" s="47"/>
      <c r="BE462" s="47"/>
      <c r="BF462" s="47"/>
      <c r="BG462" s="47"/>
      <c r="BH462" s="47"/>
      <c r="BI462" s="47"/>
      <c r="BJ462" s="47"/>
      <c r="BK462" s="47"/>
      <c r="BL462" s="47"/>
      <c r="BM462" s="47"/>
      <c r="BN462" s="47"/>
      <c r="BO462" s="47"/>
      <c r="BP462" s="47"/>
      <c r="BQ462" s="47"/>
      <c r="BR462" s="47"/>
      <c r="BS462" s="47"/>
      <c r="BT462" s="47"/>
      <c r="BU462" s="47"/>
      <c r="BV462" s="47"/>
      <c r="BW462" s="47"/>
      <c r="BX462" s="47"/>
      <c r="BY462" s="47"/>
      <c r="BZ462" s="47"/>
      <c r="CA462" s="47"/>
      <c r="CB462" s="47"/>
      <c r="CC462" s="47"/>
      <c r="CD462" s="47"/>
      <c r="CE462" s="47"/>
      <c r="CF462" s="47"/>
      <c r="CG462" s="47"/>
      <c r="CH462" s="47"/>
      <c r="CI462" s="47"/>
      <c r="CJ462" s="47"/>
      <c r="CK462" s="47"/>
    </row>
    <row r="463" spans="1:89" s="27" customFormat="1" ht="53.25" customHeight="1" x14ac:dyDescent="0.25">
      <c r="A463" s="101">
        <v>454</v>
      </c>
      <c r="B463" s="56">
        <v>24</v>
      </c>
      <c r="C463" s="135"/>
      <c r="D463" s="59" t="s">
        <v>680</v>
      </c>
      <c r="E463" s="6" t="s">
        <v>681</v>
      </c>
      <c r="F463" s="59">
        <v>12126000</v>
      </c>
      <c r="G463" s="59">
        <v>4850400</v>
      </c>
      <c r="H463" s="114">
        <f t="shared" si="100"/>
        <v>40</v>
      </c>
      <c r="I463" s="59">
        <f t="shared" ref="I463:I471" si="101">F463-G463</f>
        <v>7275600</v>
      </c>
      <c r="J463" s="114">
        <f>100-H463</f>
        <v>60</v>
      </c>
      <c r="K463" s="59"/>
      <c r="L463" s="61"/>
      <c r="M463" s="47"/>
      <c r="N463" s="47"/>
      <c r="O463" s="47"/>
      <c r="P463" s="47"/>
      <c r="Q463" s="47"/>
      <c r="R463" s="47"/>
      <c r="S463" s="47"/>
      <c r="T463" s="47"/>
      <c r="U463" s="47"/>
      <c r="V463" s="47"/>
      <c r="W463" s="47"/>
      <c r="X463" s="47"/>
      <c r="Y463" s="47"/>
      <c r="Z463" s="47"/>
      <c r="AA463" s="47"/>
      <c r="AB463" s="47"/>
      <c r="AC463" s="47"/>
      <c r="AD463" s="47"/>
      <c r="AE463" s="47"/>
      <c r="AF463" s="47"/>
      <c r="AG463" s="47"/>
      <c r="AH463" s="47"/>
      <c r="AI463" s="47"/>
      <c r="AJ463" s="47"/>
      <c r="AK463" s="47"/>
      <c r="AL463" s="47"/>
      <c r="AM463" s="47"/>
      <c r="AN463" s="47"/>
      <c r="AO463" s="47"/>
      <c r="AP463" s="47"/>
      <c r="AQ463" s="47"/>
      <c r="AR463" s="47"/>
      <c r="AS463" s="47"/>
      <c r="AT463" s="47"/>
      <c r="AU463" s="47"/>
      <c r="AV463" s="47"/>
      <c r="AW463" s="47"/>
      <c r="AX463" s="47"/>
      <c r="AY463" s="47"/>
      <c r="AZ463" s="47"/>
      <c r="BA463" s="47"/>
      <c r="BB463" s="47"/>
      <c r="BC463" s="47"/>
      <c r="BD463" s="47"/>
      <c r="BE463" s="47"/>
      <c r="BF463" s="47"/>
      <c r="BG463" s="47"/>
      <c r="BH463" s="47"/>
      <c r="BI463" s="47"/>
      <c r="BJ463" s="47"/>
      <c r="BK463" s="47"/>
      <c r="BL463" s="47"/>
      <c r="BM463" s="47"/>
      <c r="BN463" s="47"/>
      <c r="BO463" s="47"/>
      <c r="BP463" s="47"/>
      <c r="BQ463" s="47"/>
      <c r="BR463" s="47"/>
      <c r="BS463" s="47"/>
      <c r="BT463" s="47"/>
      <c r="BU463" s="47"/>
      <c r="BV463" s="47"/>
      <c r="BW463" s="47"/>
      <c r="BX463" s="47"/>
      <c r="BY463" s="47"/>
      <c r="BZ463" s="47"/>
      <c r="CA463" s="47"/>
      <c r="CB463" s="47"/>
      <c r="CC463" s="47"/>
      <c r="CD463" s="47"/>
      <c r="CE463" s="47"/>
      <c r="CF463" s="47"/>
      <c r="CG463" s="47"/>
      <c r="CH463" s="47"/>
      <c r="CI463" s="47"/>
      <c r="CJ463" s="47"/>
      <c r="CK463" s="47"/>
    </row>
    <row r="464" spans="1:89" s="27" customFormat="1" ht="53.25" customHeight="1" x14ac:dyDescent="0.25">
      <c r="A464" s="101">
        <v>455</v>
      </c>
      <c r="B464" s="56">
        <v>25</v>
      </c>
      <c r="C464" s="135"/>
      <c r="D464" s="72" t="s">
        <v>677</v>
      </c>
      <c r="E464" s="6" t="s">
        <v>682</v>
      </c>
      <c r="F464" s="57">
        <v>197390732</v>
      </c>
      <c r="G464" s="57">
        <v>69086756</v>
      </c>
      <c r="H464" s="111">
        <f t="shared" si="100"/>
        <v>34.999999898678119</v>
      </c>
      <c r="I464" s="57">
        <f t="shared" si="101"/>
        <v>128303976</v>
      </c>
      <c r="J464" s="111">
        <f>100-H464</f>
        <v>65.000000101321888</v>
      </c>
      <c r="K464" s="57"/>
      <c r="L464" s="58"/>
      <c r="M464" s="47"/>
      <c r="N464" s="47"/>
      <c r="O464" s="47"/>
      <c r="P464" s="47"/>
      <c r="Q464" s="47"/>
      <c r="R464" s="47"/>
      <c r="S464" s="47"/>
      <c r="T464" s="47"/>
      <c r="U464" s="47"/>
      <c r="V464" s="47"/>
      <c r="W464" s="47"/>
      <c r="X464" s="47"/>
      <c r="Y464" s="47"/>
      <c r="Z464" s="47"/>
      <c r="AA464" s="47"/>
      <c r="AB464" s="47"/>
      <c r="AC464" s="47"/>
      <c r="AD464" s="47"/>
      <c r="AE464" s="47"/>
      <c r="AF464" s="47"/>
      <c r="AG464" s="47"/>
      <c r="AH464" s="47"/>
      <c r="AI464" s="47"/>
      <c r="AJ464" s="47"/>
      <c r="AK464" s="47"/>
      <c r="AL464" s="47"/>
      <c r="AM464" s="47"/>
      <c r="AN464" s="47"/>
      <c r="AO464" s="47"/>
      <c r="AP464" s="47"/>
      <c r="AQ464" s="47"/>
      <c r="AR464" s="47"/>
      <c r="AS464" s="47"/>
      <c r="AT464" s="47"/>
      <c r="AU464" s="47"/>
      <c r="AV464" s="47"/>
      <c r="AW464" s="47"/>
      <c r="AX464" s="47"/>
      <c r="AY464" s="47"/>
      <c r="AZ464" s="47"/>
      <c r="BA464" s="47"/>
      <c r="BB464" s="47"/>
      <c r="BC464" s="47"/>
      <c r="BD464" s="47"/>
      <c r="BE464" s="47"/>
      <c r="BF464" s="47"/>
      <c r="BG464" s="47"/>
      <c r="BH464" s="47"/>
      <c r="BI464" s="47"/>
      <c r="BJ464" s="47"/>
      <c r="BK464" s="47"/>
      <c r="BL464" s="47"/>
      <c r="BM464" s="47"/>
      <c r="BN464" s="47"/>
      <c r="BO464" s="47"/>
      <c r="BP464" s="47"/>
      <c r="BQ464" s="47"/>
      <c r="BR464" s="47"/>
      <c r="BS464" s="47"/>
      <c r="BT464" s="47"/>
      <c r="BU464" s="47"/>
      <c r="BV464" s="47"/>
      <c r="BW464" s="47"/>
      <c r="BX464" s="47"/>
      <c r="BY464" s="47"/>
      <c r="BZ464" s="47"/>
      <c r="CA464" s="47"/>
      <c r="CB464" s="47"/>
      <c r="CC464" s="47"/>
      <c r="CD464" s="47"/>
      <c r="CE464" s="47"/>
      <c r="CF464" s="47"/>
      <c r="CG464" s="47"/>
      <c r="CH464" s="47"/>
      <c r="CI464" s="47"/>
      <c r="CJ464" s="47"/>
      <c r="CK464" s="47"/>
    </row>
    <row r="465" spans="1:89" s="27" customFormat="1" ht="53.25" customHeight="1" x14ac:dyDescent="0.25">
      <c r="A465" s="101">
        <v>456</v>
      </c>
      <c r="B465" s="56">
        <v>26</v>
      </c>
      <c r="C465" s="135"/>
      <c r="D465" s="72" t="s">
        <v>677</v>
      </c>
      <c r="E465" s="6" t="s">
        <v>683</v>
      </c>
      <c r="F465" s="57">
        <v>13600000</v>
      </c>
      <c r="G465" s="57">
        <v>6800000</v>
      </c>
      <c r="H465" s="111">
        <f t="shared" si="100"/>
        <v>50</v>
      </c>
      <c r="I465" s="57">
        <f t="shared" si="101"/>
        <v>6800000</v>
      </c>
      <c r="J465" s="111">
        <f t="shared" ref="J465:J471" si="102">100-H465</f>
        <v>50</v>
      </c>
      <c r="K465" s="57"/>
      <c r="L465" s="58"/>
      <c r="M465" s="47"/>
      <c r="N465" s="47"/>
      <c r="O465" s="47"/>
      <c r="P465" s="47"/>
      <c r="Q465" s="47"/>
      <c r="R465" s="47"/>
      <c r="S465" s="47"/>
      <c r="T465" s="47"/>
      <c r="U465" s="47"/>
      <c r="V465" s="47"/>
      <c r="W465" s="47"/>
      <c r="X465" s="47"/>
      <c r="Y465" s="47"/>
      <c r="Z465" s="47"/>
      <c r="AA465" s="47"/>
      <c r="AB465" s="47"/>
      <c r="AC465" s="47"/>
      <c r="AD465" s="47"/>
      <c r="AE465" s="47"/>
      <c r="AF465" s="47"/>
      <c r="AG465" s="47"/>
      <c r="AH465" s="47"/>
      <c r="AI465" s="47"/>
      <c r="AJ465" s="47"/>
      <c r="AK465" s="47"/>
      <c r="AL465" s="47"/>
      <c r="AM465" s="47"/>
      <c r="AN465" s="47"/>
      <c r="AO465" s="47"/>
      <c r="AP465" s="47"/>
      <c r="AQ465" s="47"/>
      <c r="AR465" s="47"/>
      <c r="AS465" s="47"/>
      <c r="AT465" s="47"/>
      <c r="AU465" s="47"/>
      <c r="AV465" s="47"/>
      <c r="AW465" s="47"/>
      <c r="AX465" s="47"/>
      <c r="AY465" s="47"/>
      <c r="AZ465" s="47"/>
      <c r="BA465" s="47"/>
      <c r="BB465" s="47"/>
      <c r="BC465" s="47"/>
      <c r="BD465" s="47"/>
      <c r="BE465" s="47"/>
      <c r="BF465" s="47"/>
      <c r="BG465" s="47"/>
      <c r="BH465" s="47"/>
      <c r="BI465" s="47"/>
      <c r="BJ465" s="47"/>
      <c r="BK465" s="47"/>
      <c r="BL465" s="47"/>
      <c r="BM465" s="47"/>
      <c r="BN465" s="47"/>
      <c r="BO465" s="47"/>
      <c r="BP465" s="47"/>
      <c r="BQ465" s="47"/>
      <c r="BR465" s="47"/>
      <c r="BS465" s="47"/>
      <c r="BT465" s="47"/>
      <c r="BU465" s="47"/>
      <c r="BV465" s="47"/>
      <c r="BW465" s="47"/>
      <c r="BX465" s="47"/>
      <c r="BY465" s="47"/>
      <c r="BZ465" s="47"/>
      <c r="CA465" s="47"/>
      <c r="CB465" s="47"/>
      <c r="CC465" s="47"/>
      <c r="CD465" s="47"/>
      <c r="CE465" s="47"/>
      <c r="CF465" s="47"/>
      <c r="CG465" s="47"/>
      <c r="CH465" s="47"/>
      <c r="CI465" s="47"/>
      <c r="CJ465" s="47"/>
      <c r="CK465" s="47"/>
    </row>
    <row r="466" spans="1:89" s="27" customFormat="1" ht="53.25" customHeight="1" x14ac:dyDescent="0.25">
      <c r="A466" s="101">
        <v>457</v>
      </c>
      <c r="B466" s="56">
        <v>27</v>
      </c>
      <c r="C466" s="135"/>
      <c r="D466" s="62" t="s">
        <v>684</v>
      </c>
      <c r="E466" s="6" t="s">
        <v>685</v>
      </c>
      <c r="F466" s="59">
        <v>29793410</v>
      </c>
      <c r="G466" s="59">
        <v>19365716</v>
      </c>
      <c r="H466" s="114">
        <f t="shared" si="100"/>
        <v>64.99999832177653</v>
      </c>
      <c r="I466" s="59">
        <f t="shared" si="101"/>
        <v>10427694</v>
      </c>
      <c r="J466" s="114">
        <f t="shared" si="102"/>
        <v>35.00000167822347</v>
      </c>
      <c r="K466" s="59"/>
      <c r="L466" s="61"/>
      <c r="M466" s="47"/>
      <c r="N466" s="47"/>
      <c r="O466" s="47"/>
      <c r="P466" s="47"/>
      <c r="Q466" s="47"/>
      <c r="R466" s="47"/>
      <c r="S466" s="47"/>
      <c r="T466" s="47"/>
      <c r="U466" s="47"/>
      <c r="V466" s="47"/>
      <c r="W466" s="47"/>
      <c r="X466" s="47"/>
      <c r="Y466" s="47"/>
      <c r="Z466" s="47"/>
      <c r="AA466" s="47"/>
      <c r="AB466" s="47"/>
      <c r="AC466" s="47"/>
      <c r="AD466" s="47"/>
      <c r="AE466" s="47"/>
      <c r="AF466" s="47"/>
      <c r="AG466" s="47"/>
      <c r="AH466" s="47"/>
      <c r="AI466" s="47"/>
      <c r="AJ466" s="47"/>
      <c r="AK466" s="47"/>
      <c r="AL466" s="47"/>
      <c r="AM466" s="47"/>
      <c r="AN466" s="47"/>
      <c r="AO466" s="47"/>
      <c r="AP466" s="47"/>
      <c r="AQ466" s="47"/>
      <c r="AR466" s="47"/>
      <c r="AS466" s="47"/>
      <c r="AT466" s="47"/>
      <c r="AU466" s="47"/>
      <c r="AV466" s="47"/>
      <c r="AW466" s="47"/>
      <c r="AX466" s="47"/>
      <c r="AY466" s="47"/>
      <c r="AZ466" s="47"/>
      <c r="BA466" s="47"/>
      <c r="BB466" s="47"/>
      <c r="BC466" s="47"/>
      <c r="BD466" s="47"/>
      <c r="BE466" s="47"/>
      <c r="BF466" s="47"/>
      <c r="BG466" s="47"/>
      <c r="BH466" s="47"/>
      <c r="BI466" s="47"/>
      <c r="BJ466" s="47"/>
      <c r="BK466" s="47"/>
      <c r="BL466" s="47"/>
      <c r="BM466" s="47"/>
      <c r="BN466" s="47"/>
      <c r="BO466" s="47"/>
      <c r="BP466" s="47"/>
      <c r="BQ466" s="47"/>
      <c r="BR466" s="47"/>
      <c r="BS466" s="47"/>
      <c r="BT466" s="47"/>
      <c r="BU466" s="47"/>
      <c r="BV466" s="47"/>
      <c r="BW466" s="47"/>
      <c r="BX466" s="47"/>
      <c r="BY466" s="47"/>
      <c r="BZ466" s="47"/>
      <c r="CA466" s="47"/>
      <c r="CB466" s="47"/>
      <c r="CC466" s="47"/>
      <c r="CD466" s="47"/>
      <c r="CE466" s="47"/>
      <c r="CF466" s="47"/>
      <c r="CG466" s="47"/>
      <c r="CH466" s="47"/>
      <c r="CI466" s="47"/>
      <c r="CJ466" s="47"/>
      <c r="CK466" s="47"/>
    </row>
    <row r="467" spans="1:89" s="27" customFormat="1" ht="53.25" customHeight="1" x14ac:dyDescent="0.25">
      <c r="A467" s="101">
        <v>458</v>
      </c>
      <c r="B467" s="56">
        <v>28</v>
      </c>
      <c r="C467" s="135"/>
      <c r="D467" s="72" t="s">
        <v>686</v>
      </c>
      <c r="E467" s="6" t="s">
        <v>687</v>
      </c>
      <c r="F467" s="57">
        <v>28358350</v>
      </c>
      <c r="G467" s="57">
        <v>9925422</v>
      </c>
      <c r="H467" s="114">
        <f t="shared" si="100"/>
        <v>34.999998236850878</v>
      </c>
      <c r="I467" s="59">
        <f t="shared" si="101"/>
        <v>18432928</v>
      </c>
      <c r="J467" s="114">
        <f t="shared" si="102"/>
        <v>65.000001763149129</v>
      </c>
      <c r="K467" s="57"/>
      <c r="L467" s="58"/>
      <c r="M467" s="47"/>
      <c r="N467" s="47"/>
      <c r="O467" s="47"/>
      <c r="P467" s="47"/>
      <c r="Q467" s="47"/>
      <c r="R467" s="47"/>
      <c r="S467" s="47"/>
      <c r="T467" s="47"/>
      <c r="U467" s="47"/>
      <c r="V467" s="47"/>
      <c r="W467" s="47"/>
      <c r="X467" s="47"/>
      <c r="Y467" s="47"/>
      <c r="Z467" s="47"/>
      <c r="AA467" s="47"/>
      <c r="AB467" s="47"/>
      <c r="AC467" s="47"/>
      <c r="AD467" s="47"/>
      <c r="AE467" s="47"/>
      <c r="AF467" s="47"/>
      <c r="AG467" s="47"/>
      <c r="AH467" s="47"/>
      <c r="AI467" s="47"/>
      <c r="AJ467" s="47"/>
      <c r="AK467" s="47"/>
      <c r="AL467" s="47"/>
      <c r="AM467" s="47"/>
      <c r="AN467" s="47"/>
      <c r="AO467" s="47"/>
      <c r="AP467" s="47"/>
      <c r="AQ467" s="47"/>
      <c r="AR467" s="47"/>
      <c r="AS467" s="47"/>
      <c r="AT467" s="47"/>
      <c r="AU467" s="47"/>
      <c r="AV467" s="47"/>
      <c r="AW467" s="47"/>
      <c r="AX467" s="47"/>
      <c r="AY467" s="47"/>
      <c r="AZ467" s="47"/>
      <c r="BA467" s="47"/>
      <c r="BB467" s="47"/>
      <c r="BC467" s="47"/>
      <c r="BD467" s="47"/>
      <c r="BE467" s="47"/>
      <c r="BF467" s="47"/>
      <c r="BG467" s="47"/>
      <c r="BH467" s="47"/>
      <c r="BI467" s="47"/>
      <c r="BJ467" s="47"/>
      <c r="BK467" s="47"/>
      <c r="BL467" s="47"/>
      <c r="BM467" s="47"/>
      <c r="BN467" s="47"/>
      <c r="BO467" s="47"/>
      <c r="BP467" s="47"/>
      <c r="BQ467" s="47"/>
      <c r="BR467" s="47"/>
      <c r="BS467" s="47"/>
      <c r="BT467" s="47"/>
      <c r="BU467" s="47"/>
      <c r="BV467" s="47"/>
      <c r="BW467" s="47"/>
      <c r="BX467" s="47"/>
      <c r="BY467" s="47"/>
      <c r="BZ467" s="47"/>
      <c r="CA467" s="47"/>
      <c r="CB467" s="47"/>
      <c r="CC467" s="47"/>
      <c r="CD467" s="47"/>
      <c r="CE467" s="47"/>
      <c r="CF467" s="47"/>
      <c r="CG467" s="47"/>
      <c r="CH467" s="47"/>
      <c r="CI467" s="47"/>
      <c r="CJ467" s="47"/>
      <c r="CK467" s="47"/>
    </row>
    <row r="468" spans="1:89" s="27" customFormat="1" ht="53.25" customHeight="1" x14ac:dyDescent="0.25">
      <c r="A468" s="101">
        <v>459</v>
      </c>
      <c r="B468" s="56">
        <v>29</v>
      </c>
      <c r="C468" s="135"/>
      <c r="D468" s="72" t="s">
        <v>686</v>
      </c>
      <c r="E468" s="6" t="s">
        <v>688</v>
      </c>
      <c r="F468" s="57">
        <v>13621212</v>
      </c>
      <c r="G468" s="57">
        <v>5012610</v>
      </c>
      <c r="H468" s="114">
        <f t="shared" si="100"/>
        <v>36.800029248498589</v>
      </c>
      <c r="I468" s="59">
        <f t="shared" si="101"/>
        <v>8608602</v>
      </c>
      <c r="J468" s="114">
        <f t="shared" si="102"/>
        <v>63.199970751501411</v>
      </c>
      <c r="K468" s="57"/>
      <c r="L468" s="58"/>
      <c r="M468" s="47"/>
      <c r="N468" s="47"/>
      <c r="O468" s="47"/>
      <c r="P468" s="47"/>
      <c r="Q468" s="47"/>
      <c r="R468" s="47"/>
      <c r="S468" s="47"/>
      <c r="T468" s="47"/>
      <c r="U468" s="47"/>
      <c r="V468" s="47"/>
      <c r="W468" s="47"/>
      <c r="X468" s="47"/>
      <c r="Y468" s="47"/>
      <c r="Z468" s="47"/>
      <c r="AA468" s="47"/>
      <c r="AB468" s="47"/>
      <c r="AC468" s="47"/>
      <c r="AD468" s="47"/>
      <c r="AE468" s="47"/>
      <c r="AF468" s="47"/>
      <c r="AG468" s="47"/>
      <c r="AH468" s="47"/>
      <c r="AI468" s="47"/>
      <c r="AJ468" s="47"/>
      <c r="AK468" s="47"/>
      <c r="AL468" s="47"/>
      <c r="AM468" s="47"/>
      <c r="AN468" s="47"/>
      <c r="AO468" s="47"/>
      <c r="AP468" s="47"/>
      <c r="AQ468" s="47"/>
      <c r="AR468" s="47"/>
      <c r="AS468" s="47"/>
      <c r="AT468" s="47"/>
      <c r="AU468" s="47"/>
      <c r="AV468" s="47"/>
      <c r="AW468" s="47"/>
      <c r="AX468" s="47"/>
      <c r="AY468" s="47"/>
      <c r="AZ468" s="47"/>
      <c r="BA468" s="47"/>
      <c r="BB468" s="47"/>
      <c r="BC468" s="47"/>
      <c r="BD468" s="47"/>
      <c r="BE468" s="47"/>
      <c r="BF468" s="47"/>
      <c r="BG468" s="47"/>
      <c r="BH468" s="47"/>
      <c r="BI468" s="47"/>
      <c r="BJ468" s="47"/>
      <c r="BK468" s="47"/>
      <c r="BL468" s="47"/>
      <c r="BM468" s="47"/>
      <c r="BN468" s="47"/>
      <c r="BO468" s="47"/>
      <c r="BP468" s="47"/>
      <c r="BQ468" s="47"/>
      <c r="BR468" s="47"/>
      <c r="BS468" s="47"/>
      <c r="BT468" s="47"/>
      <c r="BU468" s="47"/>
      <c r="BV468" s="47"/>
      <c r="BW468" s="47"/>
      <c r="BX468" s="47"/>
      <c r="BY468" s="47"/>
      <c r="BZ468" s="47"/>
      <c r="CA468" s="47"/>
      <c r="CB468" s="47"/>
      <c r="CC468" s="47"/>
      <c r="CD468" s="47"/>
      <c r="CE468" s="47"/>
      <c r="CF468" s="47"/>
      <c r="CG468" s="47"/>
      <c r="CH468" s="47"/>
      <c r="CI468" s="47"/>
      <c r="CJ468" s="47"/>
      <c r="CK468" s="47"/>
    </row>
    <row r="469" spans="1:89" s="27" customFormat="1" ht="53.25" customHeight="1" x14ac:dyDescent="0.25">
      <c r="A469" s="101">
        <v>460</v>
      </c>
      <c r="B469" s="56">
        <v>30</v>
      </c>
      <c r="C469" s="135"/>
      <c r="D469" s="72" t="s">
        <v>686</v>
      </c>
      <c r="E469" s="6" t="s">
        <v>689</v>
      </c>
      <c r="F469" s="57">
        <v>40212734</v>
      </c>
      <c r="G469" s="57">
        <v>14074456</v>
      </c>
      <c r="H469" s="114">
        <f t="shared" si="100"/>
        <v>34.999997761902982</v>
      </c>
      <c r="I469" s="59">
        <f t="shared" si="101"/>
        <v>26138278</v>
      </c>
      <c r="J469" s="114">
        <f t="shared" si="102"/>
        <v>65.000002238097011</v>
      </c>
      <c r="K469" s="57"/>
      <c r="L469" s="58"/>
      <c r="M469" s="47"/>
      <c r="N469" s="47"/>
      <c r="O469" s="47"/>
      <c r="P469" s="47"/>
      <c r="Q469" s="47"/>
      <c r="R469" s="47"/>
      <c r="S469" s="47"/>
      <c r="T469" s="47"/>
      <c r="U469" s="47"/>
      <c r="V469" s="47"/>
      <c r="W469" s="47"/>
      <c r="X469" s="47"/>
      <c r="Y469" s="47"/>
      <c r="Z469" s="47"/>
      <c r="AA469" s="47"/>
      <c r="AB469" s="47"/>
      <c r="AC469" s="47"/>
      <c r="AD469" s="47"/>
      <c r="AE469" s="47"/>
      <c r="AF469" s="47"/>
      <c r="AG469" s="47"/>
      <c r="AH469" s="47"/>
      <c r="AI469" s="47"/>
      <c r="AJ469" s="47"/>
      <c r="AK469" s="47"/>
      <c r="AL469" s="47"/>
      <c r="AM469" s="47"/>
      <c r="AN469" s="47"/>
      <c r="AO469" s="47"/>
      <c r="AP469" s="47"/>
      <c r="AQ469" s="47"/>
      <c r="AR469" s="47"/>
      <c r="AS469" s="47"/>
      <c r="AT469" s="47"/>
      <c r="AU469" s="47"/>
      <c r="AV469" s="47"/>
      <c r="AW469" s="47"/>
      <c r="AX469" s="47"/>
      <c r="AY469" s="47"/>
      <c r="AZ469" s="47"/>
      <c r="BA469" s="47"/>
      <c r="BB469" s="47"/>
      <c r="BC469" s="47"/>
      <c r="BD469" s="47"/>
      <c r="BE469" s="47"/>
      <c r="BF469" s="47"/>
      <c r="BG469" s="47"/>
      <c r="BH469" s="47"/>
      <c r="BI469" s="47"/>
      <c r="BJ469" s="47"/>
      <c r="BK469" s="47"/>
      <c r="BL469" s="47"/>
      <c r="BM469" s="47"/>
      <c r="BN469" s="47"/>
      <c r="BO469" s="47"/>
      <c r="BP469" s="47"/>
      <c r="BQ469" s="47"/>
      <c r="BR469" s="47"/>
      <c r="BS469" s="47"/>
      <c r="BT469" s="47"/>
      <c r="BU469" s="47"/>
      <c r="BV469" s="47"/>
      <c r="BW469" s="47"/>
      <c r="BX469" s="47"/>
      <c r="BY469" s="47"/>
      <c r="BZ469" s="47"/>
      <c r="CA469" s="47"/>
      <c r="CB469" s="47"/>
      <c r="CC469" s="47"/>
      <c r="CD469" s="47"/>
      <c r="CE469" s="47"/>
      <c r="CF469" s="47"/>
      <c r="CG469" s="47"/>
      <c r="CH469" s="47"/>
      <c r="CI469" s="47"/>
      <c r="CJ469" s="47"/>
      <c r="CK469" s="47"/>
    </row>
    <row r="470" spans="1:89" s="27" customFormat="1" ht="53.25" customHeight="1" x14ac:dyDescent="0.25">
      <c r="A470" s="101">
        <v>461</v>
      </c>
      <c r="B470" s="56">
        <v>31</v>
      </c>
      <c r="C470" s="135"/>
      <c r="D470" s="63" t="s">
        <v>690</v>
      </c>
      <c r="E470" s="6" t="s">
        <v>691</v>
      </c>
      <c r="F470" s="59">
        <v>167726297</v>
      </c>
      <c r="G470" s="59">
        <v>100635778</v>
      </c>
      <c r="H470" s="114">
        <f t="shared" si="100"/>
        <v>59.999999880758118</v>
      </c>
      <c r="I470" s="59">
        <f t="shared" si="101"/>
        <v>67090519</v>
      </c>
      <c r="J470" s="114">
        <f t="shared" si="102"/>
        <v>40.000000119241882</v>
      </c>
      <c r="K470" s="59"/>
      <c r="L470" s="61"/>
      <c r="M470" s="47"/>
      <c r="N470" s="47"/>
      <c r="O470" s="47"/>
      <c r="P470" s="47"/>
      <c r="Q470" s="47"/>
      <c r="R470" s="47"/>
      <c r="S470" s="47"/>
      <c r="T470" s="47"/>
      <c r="U470" s="47"/>
      <c r="V470" s="47"/>
      <c r="W470" s="47"/>
      <c r="X470" s="47"/>
      <c r="Y470" s="47"/>
      <c r="Z470" s="47"/>
      <c r="AA470" s="47"/>
      <c r="AB470" s="47"/>
      <c r="AC470" s="47"/>
      <c r="AD470" s="47"/>
      <c r="AE470" s="47"/>
      <c r="AF470" s="47"/>
      <c r="AG470" s="47"/>
      <c r="AH470" s="47"/>
      <c r="AI470" s="47"/>
      <c r="AJ470" s="47"/>
      <c r="AK470" s="47"/>
      <c r="AL470" s="47"/>
      <c r="AM470" s="47"/>
      <c r="AN470" s="47"/>
      <c r="AO470" s="47"/>
      <c r="AP470" s="47"/>
      <c r="AQ470" s="47"/>
      <c r="AR470" s="47"/>
      <c r="AS470" s="47"/>
      <c r="AT470" s="47"/>
      <c r="AU470" s="47"/>
      <c r="AV470" s="47"/>
      <c r="AW470" s="47"/>
      <c r="AX470" s="47"/>
      <c r="AY470" s="47"/>
      <c r="AZ470" s="47"/>
      <c r="BA470" s="47"/>
      <c r="BB470" s="47"/>
      <c r="BC470" s="47"/>
      <c r="BD470" s="47"/>
      <c r="BE470" s="47"/>
      <c r="BF470" s="47"/>
      <c r="BG470" s="47"/>
      <c r="BH470" s="47"/>
      <c r="BI470" s="47"/>
      <c r="BJ470" s="47"/>
      <c r="BK470" s="47"/>
      <c r="BL470" s="47"/>
      <c r="BM470" s="47"/>
      <c r="BN470" s="47"/>
      <c r="BO470" s="47"/>
      <c r="BP470" s="47"/>
      <c r="BQ470" s="47"/>
      <c r="BR470" s="47"/>
      <c r="BS470" s="47"/>
      <c r="BT470" s="47"/>
      <c r="BU470" s="47"/>
      <c r="BV470" s="47"/>
      <c r="BW470" s="47"/>
      <c r="BX470" s="47"/>
      <c r="BY470" s="47"/>
      <c r="BZ470" s="47"/>
      <c r="CA470" s="47"/>
      <c r="CB470" s="47"/>
      <c r="CC470" s="47"/>
      <c r="CD470" s="47"/>
      <c r="CE470" s="47"/>
      <c r="CF470" s="47"/>
      <c r="CG470" s="47"/>
      <c r="CH470" s="47"/>
      <c r="CI470" s="47"/>
      <c r="CJ470" s="47"/>
      <c r="CK470" s="47"/>
    </row>
    <row r="471" spans="1:89" s="27" customFormat="1" ht="53.25" customHeight="1" x14ac:dyDescent="0.25">
      <c r="A471" s="101">
        <v>462</v>
      </c>
      <c r="B471" s="56">
        <v>32</v>
      </c>
      <c r="C471" s="135"/>
      <c r="D471" s="62" t="s">
        <v>648</v>
      </c>
      <c r="E471" s="6" t="s">
        <v>692</v>
      </c>
      <c r="F471" s="59">
        <v>20595732</v>
      </c>
      <c r="G471" s="59">
        <v>12357439</v>
      </c>
      <c r="H471" s="111">
        <f t="shared" si="100"/>
        <v>59.999999028925025</v>
      </c>
      <c r="I471" s="57">
        <f t="shared" si="101"/>
        <v>8238293</v>
      </c>
      <c r="J471" s="111">
        <f t="shared" si="102"/>
        <v>40.000000971074975</v>
      </c>
      <c r="K471" s="59"/>
      <c r="L471" s="61"/>
      <c r="M471" s="47"/>
      <c r="N471" s="47"/>
      <c r="O471" s="47"/>
      <c r="P471" s="47"/>
      <c r="Q471" s="47"/>
      <c r="R471" s="47"/>
      <c r="S471" s="47"/>
      <c r="T471" s="47"/>
      <c r="U471" s="47"/>
      <c r="V471" s="47"/>
      <c r="W471" s="47"/>
      <c r="X471" s="47"/>
      <c r="Y471" s="47"/>
      <c r="Z471" s="47"/>
      <c r="AA471" s="47"/>
      <c r="AB471" s="47"/>
      <c r="AC471" s="47"/>
      <c r="AD471" s="47"/>
      <c r="AE471" s="47"/>
      <c r="AF471" s="47"/>
      <c r="AG471" s="47"/>
      <c r="AH471" s="47"/>
      <c r="AI471" s="47"/>
      <c r="AJ471" s="47"/>
      <c r="AK471" s="47"/>
      <c r="AL471" s="47"/>
      <c r="AM471" s="47"/>
      <c r="AN471" s="47"/>
      <c r="AO471" s="47"/>
      <c r="AP471" s="47"/>
      <c r="AQ471" s="47"/>
      <c r="AR471" s="47"/>
      <c r="AS471" s="47"/>
      <c r="AT471" s="47"/>
      <c r="AU471" s="47"/>
      <c r="AV471" s="47"/>
      <c r="AW471" s="47"/>
      <c r="AX471" s="47"/>
      <c r="AY471" s="47"/>
      <c r="AZ471" s="47"/>
      <c r="BA471" s="47"/>
      <c r="BB471" s="47"/>
      <c r="BC471" s="47"/>
      <c r="BD471" s="47"/>
      <c r="BE471" s="47"/>
      <c r="BF471" s="47"/>
      <c r="BG471" s="47"/>
      <c r="BH471" s="47"/>
      <c r="BI471" s="47"/>
      <c r="BJ471" s="47"/>
      <c r="BK471" s="47"/>
      <c r="BL471" s="47"/>
      <c r="BM471" s="47"/>
      <c r="BN471" s="47"/>
      <c r="BO471" s="47"/>
      <c r="BP471" s="47"/>
      <c r="BQ471" s="47"/>
      <c r="BR471" s="47"/>
      <c r="BS471" s="47"/>
      <c r="BT471" s="47"/>
      <c r="BU471" s="47"/>
      <c r="BV471" s="47"/>
      <c r="BW471" s="47"/>
      <c r="BX471" s="47"/>
      <c r="BY471" s="47"/>
      <c r="BZ471" s="47"/>
      <c r="CA471" s="47"/>
      <c r="CB471" s="47"/>
      <c r="CC471" s="47"/>
      <c r="CD471" s="47"/>
      <c r="CE471" s="47"/>
      <c r="CF471" s="47"/>
      <c r="CG471" s="47"/>
      <c r="CH471" s="47"/>
      <c r="CI471" s="47"/>
      <c r="CJ471" s="47"/>
      <c r="CK471" s="47"/>
    </row>
    <row r="472" spans="1:89" s="27" customFormat="1" ht="53.25" customHeight="1" x14ac:dyDescent="0.25">
      <c r="A472" s="101">
        <v>463</v>
      </c>
      <c r="B472" s="56">
        <v>33</v>
      </c>
      <c r="C472" s="135"/>
      <c r="D472" s="72" t="s">
        <v>693</v>
      </c>
      <c r="E472" s="6" t="s">
        <v>694</v>
      </c>
      <c r="F472" s="57">
        <v>37709392</v>
      </c>
      <c r="G472" s="57">
        <v>22625635</v>
      </c>
      <c r="H472" s="111">
        <f t="shared" si="100"/>
        <v>59.99999946962815</v>
      </c>
      <c r="I472" s="57">
        <f>F472-G472-K472</f>
        <v>15083757</v>
      </c>
      <c r="J472" s="111">
        <f>100-H472-L472</f>
        <v>40.00000053037185</v>
      </c>
      <c r="K472" s="57"/>
      <c r="L472" s="58"/>
      <c r="M472" s="47"/>
      <c r="N472" s="47"/>
      <c r="O472" s="47"/>
      <c r="P472" s="47"/>
      <c r="Q472" s="47"/>
      <c r="R472" s="47"/>
      <c r="S472" s="47"/>
      <c r="T472" s="47"/>
      <c r="U472" s="47"/>
      <c r="V472" s="47"/>
      <c r="W472" s="47"/>
      <c r="X472" s="47"/>
      <c r="Y472" s="47"/>
      <c r="Z472" s="47"/>
      <c r="AA472" s="47"/>
      <c r="AB472" s="47"/>
      <c r="AC472" s="47"/>
      <c r="AD472" s="47"/>
      <c r="AE472" s="47"/>
      <c r="AF472" s="47"/>
      <c r="AG472" s="47"/>
      <c r="AH472" s="47"/>
      <c r="AI472" s="47"/>
      <c r="AJ472" s="47"/>
      <c r="AK472" s="47"/>
      <c r="AL472" s="47"/>
      <c r="AM472" s="47"/>
      <c r="AN472" s="47"/>
      <c r="AO472" s="47"/>
      <c r="AP472" s="47"/>
      <c r="AQ472" s="47"/>
      <c r="AR472" s="47"/>
      <c r="AS472" s="47"/>
      <c r="AT472" s="47"/>
      <c r="AU472" s="47"/>
      <c r="AV472" s="47"/>
      <c r="AW472" s="47"/>
      <c r="AX472" s="47"/>
      <c r="AY472" s="47"/>
      <c r="AZ472" s="47"/>
      <c r="BA472" s="47"/>
      <c r="BB472" s="47"/>
      <c r="BC472" s="47"/>
      <c r="BD472" s="47"/>
      <c r="BE472" s="47"/>
      <c r="BF472" s="47"/>
      <c r="BG472" s="47"/>
      <c r="BH472" s="47"/>
      <c r="BI472" s="47"/>
      <c r="BJ472" s="47"/>
      <c r="BK472" s="47"/>
      <c r="BL472" s="47"/>
      <c r="BM472" s="47"/>
      <c r="BN472" s="47"/>
      <c r="BO472" s="47"/>
      <c r="BP472" s="47"/>
      <c r="BQ472" s="47"/>
      <c r="BR472" s="47"/>
      <c r="BS472" s="47"/>
      <c r="BT472" s="47"/>
      <c r="BU472" s="47"/>
      <c r="BV472" s="47"/>
      <c r="BW472" s="47"/>
      <c r="BX472" s="47"/>
      <c r="BY472" s="47"/>
      <c r="BZ472" s="47"/>
      <c r="CA472" s="47"/>
      <c r="CB472" s="47"/>
      <c r="CC472" s="47"/>
      <c r="CD472" s="47"/>
      <c r="CE472" s="47"/>
      <c r="CF472" s="47"/>
      <c r="CG472" s="47"/>
      <c r="CH472" s="47"/>
      <c r="CI472" s="47"/>
      <c r="CJ472" s="47"/>
      <c r="CK472" s="47"/>
    </row>
    <row r="473" spans="1:89" s="27" customFormat="1" ht="53.25" customHeight="1" x14ac:dyDescent="0.25">
      <c r="A473" s="101">
        <v>464</v>
      </c>
      <c r="B473" s="56">
        <v>34</v>
      </c>
      <c r="C473" s="135"/>
      <c r="D473" s="72" t="s">
        <v>695</v>
      </c>
      <c r="E473" s="6" t="s">
        <v>696</v>
      </c>
      <c r="F473" s="57">
        <v>14952300</v>
      </c>
      <c r="G473" s="57">
        <v>5233300</v>
      </c>
      <c r="H473" s="111">
        <f t="shared" si="100"/>
        <v>34.99996656032851</v>
      </c>
      <c r="I473" s="57">
        <f t="shared" ref="I473:I478" si="103">F473-G473</f>
        <v>9719000</v>
      </c>
      <c r="J473" s="111">
        <f>100-H473</f>
        <v>65.000033439671483</v>
      </c>
      <c r="K473" s="57"/>
      <c r="L473" s="58"/>
      <c r="M473" s="47"/>
      <c r="N473" s="47"/>
      <c r="O473" s="47"/>
      <c r="P473" s="47"/>
      <c r="Q473" s="47"/>
      <c r="R473" s="47"/>
      <c r="S473" s="47"/>
      <c r="T473" s="47"/>
      <c r="U473" s="47"/>
      <c r="V473" s="47"/>
      <c r="W473" s="47"/>
      <c r="X473" s="47"/>
      <c r="Y473" s="47"/>
      <c r="Z473" s="47"/>
      <c r="AA473" s="47"/>
      <c r="AB473" s="47"/>
      <c r="AC473" s="47"/>
      <c r="AD473" s="47"/>
      <c r="AE473" s="47"/>
      <c r="AF473" s="47"/>
      <c r="AG473" s="47"/>
      <c r="AH473" s="47"/>
      <c r="AI473" s="47"/>
      <c r="AJ473" s="47"/>
      <c r="AK473" s="47"/>
      <c r="AL473" s="47"/>
      <c r="AM473" s="47"/>
      <c r="AN473" s="47"/>
      <c r="AO473" s="47"/>
      <c r="AP473" s="47"/>
      <c r="AQ473" s="47"/>
      <c r="AR473" s="47"/>
      <c r="AS473" s="47"/>
      <c r="AT473" s="47"/>
      <c r="AU473" s="47"/>
      <c r="AV473" s="47"/>
      <c r="AW473" s="47"/>
      <c r="AX473" s="47"/>
      <c r="AY473" s="47"/>
      <c r="AZ473" s="47"/>
      <c r="BA473" s="47"/>
      <c r="BB473" s="47"/>
      <c r="BC473" s="47"/>
      <c r="BD473" s="47"/>
      <c r="BE473" s="47"/>
      <c r="BF473" s="47"/>
      <c r="BG473" s="47"/>
      <c r="BH473" s="47"/>
      <c r="BI473" s="47"/>
      <c r="BJ473" s="47"/>
      <c r="BK473" s="47"/>
      <c r="BL473" s="47"/>
      <c r="BM473" s="47"/>
      <c r="BN473" s="47"/>
      <c r="BO473" s="47"/>
      <c r="BP473" s="47"/>
      <c r="BQ473" s="47"/>
      <c r="BR473" s="47"/>
      <c r="BS473" s="47"/>
      <c r="BT473" s="47"/>
      <c r="BU473" s="47"/>
      <c r="BV473" s="47"/>
      <c r="BW473" s="47"/>
      <c r="BX473" s="47"/>
      <c r="BY473" s="47"/>
      <c r="BZ473" s="47"/>
      <c r="CA473" s="47"/>
      <c r="CB473" s="47"/>
      <c r="CC473" s="47"/>
      <c r="CD473" s="47"/>
      <c r="CE473" s="47"/>
      <c r="CF473" s="47"/>
      <c r="CG473" s="47"/>
      <c r="CH473" s="47"/>
      <c r="CI473" s="47"/>
      <c r="CJ473" s="47"/>
      <c r="CK473" s="47"/>
    </row>
    <row r="474" spans="1:89" s="27" customFormat="1" ht="53.25" customHeight="1" x14ac:dyDescent="0.25">
      <c r="A474" s="101">
        <v>465</v>
      </c>
      <c r="B474" s="56">
        <v>35</v>
      </c>
      <c r="C474" s="135"/>
      <c r="D474" s="62" t="s">
        <v>695</v>
      </c>
      <c r="E474" s="6" t="s">
        <v>697</v>
      </c>
      <c r="F474" s="59">
        <v>22334400</v>
      </c>
      <c r="G474" s="59">
        <v>7817000</v>
      </c>
      <c r="H474" s="111">
        <f t="shared" si="100"/>
        <v>34.999820904076223</v>
      </c>
      <c r="I474" s="57">
        <f t="shared" si="103"/>
        <v>14517400</v>
      </c>
      <c r="J474" s="111">
        <f>100-H474</f>
        <v>65.000179095923784</v>
      </c>
      <c r="K474" s="59"/>
      <c r="L474" s="61"/>
      <c r="M474" s="47"/>
      <c r="N474" s="47"/>
      <c r="O474" s="47"/>
      <c r="P474" s="47"/>
      <c r="Q474" s="47"/>
      <c r="R474" s="47"/>
      <c r="S474" s="47"/>
      <c r="T474" s="47"/>
      <c r="U474" s="47"/>
      <c r="V474" s="47"/>
      <c r="W474" s="47"/>
      <c r="X474" s="47"/>
      <c r="Y474" s="47"/>
      <c r="Z474" s="47"/>
      <c r="AA474" s="47"/>
      <c r="AB474" s="47"/>
      <c r="AC474" s="47"/>
      <c r="AD474" s="47"/>
      <c r="AE474" s="47"/>
      <c r="AF474" s="47"/>
      <c r="AG474" s="47"/>
      <c r="AH474" s="47"/>
      <c r="AI474" s="47"/>
      <c r="AJ474" s="47"/>
      <c r="AK474" s="47"/>
      <c r="AL474" s="47"/>
      <c r="AM474" s="47"/>
      <c r="AN474" s="47"/>
      <c r="AO474" s="47"/>
      <c r="AP474" s="47"/>
      <c r="AQ474" s="47"/>
      <c r="AR474" s="47"/>
      <c r="AS474" s="47"/>
      <c r="AT474" s="47"/>
      <c r="AU474" s="47"/>
      <c r="AV474" s="47"/>
      <c r="AW474" s="47"/>
      <c r="AX474" s="47"/>
      <c r="AY474" s="47"/>
      <c r="AZ474" s="47"/>
      <c r="BA474" s="47"/>
      <c r="BB474" s="47"/>
      <c r="BC474" s="47"/>
      <c r="BD474" s="47"/>
      <c r="BE474" s="47"/>
      <c r="BF474" s="47"/>
      <c r="BG474" s="47"/>
      <c r="BH474" s="47"/>
      <c r="BI474" s="47"/>
      <c r="BJ474" s="47"/>
      <c r="BK474" s="47"/>
      <c r="BL474" s="47"/>
      <c r="BM474" s="47"/>
      <c r="BN474" s="47"/>
      <c r="BO474" s="47"/>
      <c r="BP474" s="47"/>
      <c r="BQ474" s="47"/>
      <c r="BR474" s="47"/>
      <c r="BS474" s="47"/>
      <c r="BT474" s="47"/>
      <c r="BU474" s="47"/>
      <c r="BV474" s="47"/>
      <c r="BW474" s="47"/>
      <c r="BX474" s="47"/>
      <c r="BY474" s="47"/>
      <c r="BZ474" s="47"/>
      <c r="CA474" s="47"/>
      <c r="CB474" s="47"/>
      <c r="CC474" s="47"/>
      <c r="CD474" s="47"/>
      <c r="CE474" s="47"/>
      <c r="CF474" s="47"/>
      <c r="CG474" s="47"/>
      <c r="CH474" s="47"/>
      <c r="CI474" s="47"/>
      <c r="CJ474" s="47"/>
      <c r="CK474" s="47"/>
    </row>
    <row r="475" spans="1:89" s="27" customFormat="1" ht="53.25" customHeight="1" x14ac:dyDescent="0.25">
      <c r="A475" s="101">
        <v>466</v>
      </c>
      <c r="B475" s="56">
        <v>36</v>
      </c>
      <c r="C475" s="135"/>
      <c r="D475" s="72" t="s">
        <v>698</v>
      </c>
      <c r="E475" s="6" t="s">
        <v>699</v>
      </c>
      <c r="F475" s="57">
        <v>23277340</v>
      </c>
      <c r="G475" s="57">
        <v>9310936</v>
      </c>
      <c r="H475" s="111">
        <f t="shared" si="100"/>
        <v>40</v>
      </c>
      <c r="I475" s="57">
        <f t="shared" si="103"/>
        <v>13966404</v>
      </c>
      <c r="J475" s="111">
        <f t="shared" ref="J475" si="104">100-H475</f>
        <v>60</v>
      </c>
      <c r="K475" s="57"/>
      <c r="L475" s="58"/>
      <c r="M475" s="47"/>
      <c r="N475" s="47"/>
      <c r="O475" s="47"/>
      <c r="P475" s="47"/>
      <c r="Q475" s="47"/>
      <c r="R475" s="47"/>
      <c r="S475" s="47"/>
      <c r="T475" s="47"/>
      <c r="U475" s="47"/>
      <c r="V475" s="47"/>
      <c r="W475" s="47"/>
      <c r="X475" s="47"/>
      <c r="Y475" s="47"/>
      <c r="Z475" s="47"/>
      <c r="AA475" s="47"/>
      <c r="AB475" s="47"/>
      <c r="AC475" s="47"/>
      <c r="AD475" s="47"/>
      <c r="AE475" s="47"/>
      <c r="AF475" s="47"/>
      <c r="AG475" s="47"/>
      <c r="AH475" s="47"/>
      <c r="AI475" s="47"/>
      <c r="AJ475" s="47"/>
      <c r="AK475" s="47"/>
      <c r="AL475" s="47"/>
      <c r="AM475" s="47"/>
      <c r="AN475" s="47"/>
      <c r="AO475" s="47"/>
      <c r="AP475" s="47"/>
      <c r="AQ475" s="47"/>
      <c r="AR475" s="47"/>
      <c r="AS475" s="47"/>
      <c r="AT475" s="47"/>
      <c r="AU475" s="47"/>
      <c r="AV475" s="47"/>
      <c r="AW475" s="47"/>
      <c r="AX475" s="47"/>
      <c r="AY475" s="47"/>
      <c r="AZ475" s="47"/>
      <c r="BA475" s="47"/>
      <c r="BB475" s="47"/>
      <c r="BC475" s="47"/>
      <c r="BD475" s="47"/>
      <c r="BE475" s="47"/>
      <c r="BF475" s="47"/>
      <c r="BG475" s="47"/>
      <c r="BH475" s="47"/>
      <c r="BI475" s="47"/>
      <c r="BJ475" s="47"/>
      <c r="BK475" s="47"/>
      <c r="BL475" s="47"/>
      <c r="BM475" s="47"/>
      <c r="BN475" s="47"/>
      <c r="BO475" s="47"/>
      <c r="BP475" s="47"/>
      <c r="BQ475" s="47"/>
      <c r="BR475" s="47"/>
      <c r="BS475" s="47"/>
      <c r="BT475" s="47"/>
      <c r="BU475" s="47"/>
      <c r="BV475" s="47"/>
      <c r="BW475" s="47"/>
      <c r="BX475" s="47"/>
      <c r="BY475" s="47"/>
      <c r="BZ475" s="47"/>
      <c r="CA475" s="47"/>
      <c r="CB475" s="47"/>
      <c r="CC475" s="47"/>
      <c r="CD475" s="47"/>
      <c r="CE475" s="47"/>
      <c r="CF475" s="47"/>
      <c r="CG475" s="47"/>
      <c r="CH475" s="47"/>
      <c r="CI475" s="47"/>
      <c r="CJ475" s="47"/>
      <c r="CK475" s="47"/>
    </row>
    <row r="476" spans="1:89" s="27" customFormat="1" ht="53.25" customHeight="1" x14ac:dyDescent="0.25">
      <c r="A476" s="101">
        <v>467</v>
      </c>
      <c r="B476" s="56">
        <v>37</v>
      </c>
      <c r="C476" s="135"/>
      <c r="D476" s="62" t="s">
        <v>700</v>
      </c>
      <c r="E476" s="6" t="s">
        <v>701</v>
      </c>
      <c r="F476" s="59">
        <v>56212000</v>
      </c>
      <c r="G476" s="59">
        <v>25295400</v>
      </c>
      <c r="H476" s="114">
        <f t="shared" si="100"/>
        <v>45</v>
      </c>
      <c r="I476" s="59">
        <f t="shared" si="103"/>
        <v>30916600</v>
      </c>
      <c r="J476" s="114">
        <f>100-H476</f>
        <v>55</v>
      </c>
      <c r="K476" s="59"/>
      <c r="L476" s="61"/>
      <c r="M476" s="47"/>
      <c r="N476" s="47"/>
      <c r="O476" s="47"/>
      <c r="P476" s="47"/>
      <c r="Q476" s="47"/>
      <c r="R476" s="47"/>
      <c r="S476" s="47"/>
      <c r="T476" s="47"/>
      <c r="U476" s="47"/>
      <c r="V476" s="47"/>
      <c r="W476" s="47"/>
      <c r="X476" s="47"/>
      <c r="Y476" s="47"/>
      <c r="Z476" s="47"/>
      <c r="AA476" s="47"/>
      <c r="AB476" s="47"/>
      <c r="AC476" s="47"/>
      <c r="AD476" s="47"/>
      <c r="AE476" s="47"/>
      <c r="AF476" s="47"/>
      <c r="AG476" s="47"/>
      <c r="AH476" s="47"/>
      <c r="AI476" s="47"/>
      <c r="AJ476" s="47"/>
      <c r="AK476" s="47"/>
      <c r="AL476" s="47"/>
      <c r="AM476" s="47"/>
      <c r="AN476" s="47"/>
      <c r="AO476" s="47"/>
      <c r="AP476" s="47"/>
      <c r="AQ476" s="47"/>
      <c r="AR476" s="47"/>
      <c r="AS476" s="47"/>
      <c r="AT476" s="47"/>
      <c r="AU476" s="47"/>
      <c r="AV476" s="47"/>
      <c r="AW476" s="47"/>
      <c r="AX476" s="47"/>
      <c r="AY476" s="47"/>
      <c r="AZ476" s="47"/>
      <c r="BA476" s="47"/>
      <c r="BB476" s="47"/>
      <c r="BC476" s="47"/>
      <c r="BD476" s="47"/>
      <c r="BE476" s="47"/>
      <c r="BF476" s="47"/>
      <c r="BG476" s="47"/>
      <c r="BH476" s="47"/>
      <c r="BI476" s="47"/>
      <c r="BJ476" s="47"/>
      <c r="BK476" s="47"/>
      <c r="BL476" s="47"/>
      <c r="BM476" s="47"/>
      <c r="BN476" s="47"/>
      <c r="BO476" s="47"/>
      <c r="BP476" s="47"/>
      <c r="BQ476" s="47"/>
      <c r="BR476" s="47"/>
      <c r="BS476" s="47"/>
      <c r="BT476" s="47"/>
      <c r="BU476" s="47"/>
      <c r="BV476" s="47"/>
      <c r="BW476" s="47"/>
      <c r="BX476" s="47"/>
      <c r="BY476" s="47"/>
      <c r="BZ476" s="47"/>
      <c r="CA476" s="47"/>
      <c r="CB476" s="47"/>
      <c r="CC476" s="47"/>
      <c r="CD476" s="47"/>
      <c r="CE476" s="47"/>
      <c r="CF476" s="47"/>
      <c r="CG476" s="47"/>
      <c r="CH476" s="47"/>
      <c r="CI476" s="47"/>
      <c r="CJ476" s="47"/>
      <c r="CK476" s="47"/>
    </row>
    <row r="477" spans="1:89" s="27" customFormat="1" ht="53.25" customHeight="1" x14ac:dyDescent="0.25">
      <c r="A477" s="101">
        <v>468</v>
      </c>
      <c r="B477" s="56">
        <v>38</v>
      </c>
      <c r="C477" s="135"/>
      <c r="D477" s="72" t="s">
        <v>702</v>
      </c>
      <c r="E477" s="6" t="s">
        <v>703</v>
      </c>
      <c r="F477" s="57">
        <v>18210408</v>
      </c>
      <c r="G477" s="57">
        <v>6373643</v>
      </c>
      <c r="H477" s="111">
        <f t="shared" si="100"/>
        <v>35.000001098273032</v>
      </c>
      <c r="I477" s="57">
        <f t="shared" si="103"/>
        <v>11836765</v>
      </c>
      <c r="J477" s="111">
        <f>100-H477</f>
        <v>64.999998901726968</v>
      </c>
      <c r="K477" s="57"/>
      <c r="L477" s="58"/>
      <c r="M477" s="47"/>
      <c r="N477" s="47"/>
      <c r="O477" s="47"/>
      <c r="P477" s="47"/>
      <c r="Q477" s="47"/>
      <c r="R477" s="47"/>
      <c r="S477" s="47"/>
      <c r="T477" s="47"/>
      <c r="U477" s="47"/>
      <c r="V477" s="47"/>
      <c r="W477" s="47"/>
      <c r="X477" s="47"/>
      <c r="Y477" s="47"/>
      <c r="Z477" s="47"/>
      <c r="AA477" s="47"/>
      <c r="AB477" s="47"/>
      <c r="AC477" s="47"/>
      <c r="AD477" s="47"/>
      <c r="AE477" s="47"/>
      <c r="AF477" s="47"/>
      <c r="AG477" s="47"/>
      <c r="AH477" s="47"/>
      <c r="AI477" s="47"/>
      <c r="AJ477" s="47"/>
      <c r="AK477" s="47"/>
      <c r="AL477" s="47"/>
      <c r="AM477" s="47"/>
      <c r="AN477" s="47"/>
      <c r="AO477" s="47"/>
      <c r="AP477" s="47"/>
      <c r="AQ477" s="47"/>
      <c r="AR477" s="47"/>
      <c r="AS477" s="47"/>
      <c r="AT477" s="47"/>
      <c r="AU477" s="47"/>
      <c r="AV477" s="47"/>
      <c r="AW477" s="47"/>
      <c r="AX477" s="47"/>
      <c r="AY477" s="47"/>
      <c r="AZ477" s="47"/>
      <c r="BA477" s="47"/>
      <c r="BB477" s="47"/>
      <c r="BC477" s="47"/>
      <c r="BD477" s="47"/>
      <c r="BE477" s="47"/>
      <c r="BF477" s="47"/>
      <c r="BG477" s="47"/>
      <c r="BH477" s="47"/>
      <c r="BI477" s="47"/>
      <c r="BJ477" s="47"/>
      <c r="BK477" s="47"/>
      <c r="BL477" s="47"/>
      <c r="BM477" s="47"/>
      <c r="BN477" s="47"/>
      <c r="BO477" s="47"/>
      <c r="BP477" s="47"/>
      <c r="BQ477" s="47"/>
      <c r="BR477" s="47"/>
      <c r="BS477" s="47"/>
      <c r="BT477" s="47"/>
      <c r="BU477" s="47"/>
      <c r="BV477" s="47"/>
      <c r="BW477" s="47"/>
      <c r="BX477" s="47"/>
      <c r="BY477" s="47"/>
      <c r="BZ477" s="47"/>
      <c r="CA477" s="47"/>
      <c r="CB477" s="47"/>
      <c r="CC477" s="47"/>
      <c r="CD477" s="47"/>
      <c r="CE477" s="47"/>
      <c r="CF477" s="47"/>
      <c r="CG477" s="47"/>
      <c r="CH477" s="47"/>
      <c r="CI477" s="47"/>
      <c r="CJ477" s="47"/>
      <c r="CK477" s="47"/>
    </row>
    <row r="478" spans="1:89" s="27" customFormat="1" ht="53.25" customHeight="1" x14ac:dyDescent="0.25">
      <c r="A478" s="101">
        <v>469</v>
      </c>
      <c r="B478" s="56">
        <v>39</v>
      </c>
      <c r="C478" s="135"/>
      <c r="D478" s="72" t="s">
        <v>704</v>
      </c>
      <c r="E478" s="6" t="s">
        <v>705</v>
      </c>
      <c r="F478" s="57">
        <v>32142136</v>
      </c>
      <c r="G478" s="57">
        <v>12856854</v>
      </c>
      <c r="H478" s="111">
        <f t="shared" si="100"/>
        <v>39.999998755527635</v>
      </c>
      <c r="I478" s="57">
        <f t="shared" si="103"/>
        <v>19285282</v>
      </c>
      <c r="J478" s="111">
        <f t="shared" ref="J478" si="105">100-H478</f>
        <v>60.000001244472365</v>
      </c>
      <c r="K478" s="57"/>
      <c r="L478" s="58"/>
      <c r="M478" s="47"/>
      <c r="N478" s="47"/>
      <c r="O478" s="47"/>
      <c r="P478" s="47"/>
      <c r="Q478" s="47"/>
      <c r="R478" s="47"/>
      <c r="S478" s="47"/>
      <c r="T478" s="47"/>
      <c r="U478" s="47"/>
      <c r="V478" s="47"/>
      <c r="W478" s="47"/>
      <c r="X478" s="47"/>
      <c r="Y478" s="47"/>
      <c r="Z478" s="47"/>
      <c r="AA478" s="47"/>
      <c r="AB478" s="47"/>
      <c r="AC478" s="47"/>
      <c r="AD478" s="47"/>
      <c r="AE478" s="47"/>
      <c r="AF478" s="47"/>
      <c r="AG478" s="47"/>
      <c r="AH478" s="47"/>
      <c r="AI478" s="47"/>
      <c r="AJ478" s="47"/>
      <c r="AK478" s="47"/>
      <c r="AL478" s="47"/>
      <c r="AM478" s="47"/>
      <c r="AN478" s="47"/>
      <c r="AO478" s="47"/>
      <c r="AP478" s="47"/>
      <c r="AQ478" s="47"/>
      <c r="AR478" s="47"/>
      <c r="AS478" s="47"/>
      <c r="AT478" s="47"/>
      <c r="AU478" s="47"/>
      <c r="AV478" s="47"/>
      <c r="AW478" s="47"/>
      <c r="AX478" s="47"/>
      <c r="AY478" s="47"/>
      <c r="AZ478" s="47"/>
      <c r="BA478" s="47"/>
      <c r="BB478" s="47"/>
      <c r="BC478" s="47"/>
      <c r="BD478" s="47"/>
      <c r="BE478" s="47"/>
      <c r="BF478" s="47"/>
      <c r="BG478" s="47"/>
      <c r="BH478" s="47"/>
      <c r="BI478" s="47"/>
      <c r="BJ478" s="47"/>
      <c r="BK478" s="47"/>
      <c r="BL478" s="47"/>
      <c r="BM478" s="47"/>
      <c r="BN478" s="47"/>
      <c r="BO478" s="47"/>
      <c r="BP478" s="47"/>
      <c r="BQ478" s="47"/>
      <c r="BR478" s="47"/>
      <c r="BS478" s="47"/>
      <c r="BT478" s="47"/>
      <c r="BU478" s="47"/>
      <c r="BV478" s="47"/>
      <c r="BW478" s="47"/>
      <c r="BX478" s="47"/>
      <c r="BY478" s="47"/>
      <c r="BZ478" s="47"/>
      <c r="CA478" s="47"/>
      <c r="CB478" s="47"/>
      <c r="CC478" s="47"/>
      <c r="CD478" s="47"/>
      <c r="CE478" s="47"/>
      <c r="CF478" s="47"/>
      <c r="CG478" s="47"/>
      <c r="CH478" s="47"/>
      <c r="CI478" s="47"/>
      <c r="CJ478" s="47"/>
      <c r="CK478" s="47"/>
    </row>
    <row r="479" spans="1:89" s="27" customFormat="1" ht="53.25" customHeight="1" x14ac:dyDescent="0.25">
      <c r="A479" s="101">
        <v>470</v>
      </c>
      <c r="B479" s="56">
        <v>40</v>
      </c>
      <c r="C479" s="135"/>
      <c r="D479" s="62" t="s">
        <v>706</v>
      </c>
      <c r="E479" s="6" t="s">
        <v>707</v>
      </c>
      <c r="F479" s="59">
        <v>22079440</v>
      </c>
      <c r="G479" s="59">
        <v>8831776</v>
      </c>
      <c r="H479" s="111">
        <f t="shared" si="100"/>
        <v>40</v>
      </c>
      <c r="I479" s="57">
        <f>F479-G479-K479</f>
        <v>13247664</v>
      </c>
      <c r="J479" s="111">
        <f>100-H479-L479</f>
        <v>60</v>
      </c>
      <c r="K479" s="59"/>
      <c r="L479" s="58"/>
      <c r="M479" s="47"/>
      <c r="N479" s="47"/>
      <c r="O479" s="47"/>
      <c r="P479" s="47"/>
      <c r="Q479" s="47"/>
      <c r="R479" s="47"/>
      <c r="S479" s="47"/>
      <c r="T479" s="47"/>
      <c r="U479" s="47"/>
      <c r="V479" s="47"/>
      <c r="W479" s="47"/>
      <c r="X479" s="47"/>
      <c r="Y479" s="47"/>
      <c r="Z479" s="47"/>
      <c r="AA479" s="47"/>
      <c r="AB479" s="47"/>
      <c r="AC479" s="47"/>
      <c r="AD479" s="47"/>
      <c r="AE479" s="47"/>
      <c r="AF479" s="47"/>
      <c r="AG479" s="47"/>
      <c r="AH479" s="47"/>
      <c r="AI479" s="47"/>
      <c r="AJ479" s="47"/>
      <c r="AK479" s="47"/>
      <c r="AL479" s="47"/>
      <c r="AM479" s="47"/>
      <c r="AN479" s="47"/>
      <c r="AO479" s="47"/>
      <c r="AP479" s="47"/>
      <c r="AQ479" s="47"/>
      <c r="AR479" s="47"/>
      <c r="AS479" s="47"/>
      <c r="AT479" s="47"/>
      <c r="AU479" s="47"/>
      <c r="AV479" s="47"/>
      <c r="AW479" s="47"/>
      <c r="AX479" s="47"/>
      <c r="AY479" s="47"/>
      <c r="AZ479" s="47"/>
      <c r="BA479" s="47"/>
      <c r="BB479" s="47"/>
      <c r="BC479" s="47"/>
      <c r="BD479" s="47"/>
      <c r="BE479" s="47"/>
      <c r="BF479" s="47"/>
      <c r="BG479" s="47"/>
      <c r="BH479" s="47"/>
      <c r="BI479" s="47"/>
      <c r="BJ479" s="47"/>
      <c r="BK479" s="47"/>
      <c r="BL479" s="47"/>
      <c r="BM479" s="47"/>
      <c r="BN479" s="47"/>
      <c r="BO479" s="47"/>
      <c r="BP479" s="47"/>
      <c r="BQ479" s="47"/>
      <c r="BR479" s="47"/>
      <c r="BS479" s="47"/>
      <c r="BT479" s="47"/>
      <c r="BU479" s="47"/>
      <c r="BV479" s="47"/>
      <c r="BW479" s="47"/>
      <c r="BX479" s="47"/>
      <c r="BY479" s="47"/>
      <c r="BZ479" s="47"/>
      <c r="CA479" s="47"/>
      <c r="CB479" s="47"/>
      <c r="CC479" s="47"/>
      <c r="CD479" s="47"/>
      <c r="CE479" s="47"/>
      <c r="CF479" s="47"/>
      <c r="CG479" s="47"/>
      <c r="CH479" s="47"/>
      <c r="CI479" s="47"/>
      <c r="CJ479" s="47"/>
      <c r="CK479" s="47"/>
    </row>
    <row r="480" spans="1:89" s="27" customFormat="1" ht="53.25" customHeight="1" x14ac:dyDescent="0.25">
      <c r="A480" s="101">
        <v>471</v>
      </c>
      <c r="B480" s="56">
        <v>41</v>
      </c>
      <c r="C480" s="135"/>
      <c r="D480" s="72" t="s">
        <v>708</v>
      </c>
      <c r="E480" s="6" t="s">
        <v>709</v>
      </c>
      <c r="F480" s="57">
        <v>24249020</v>
      </c>
      <c r="G480" s="57">
        <v>8487157</v>
      </c>
      <c r="H480" s="111">
        <f t="shared" si="100"/>
        <v>35</v>
      </c>
      <c r="I480" s="57">
        <f>F480-G480-K480</f>
        <v>15761863</v>
      </c>
      <c r="J480" s="111">
        <f>100-H480-L480</f>
        <v>65</v>
      </c>
      <c r="K480" s="57"/>
      <c r="L480" s="58"/>
      <c r="M480" s="47"/>
      <c r="N480" s="47"/>
      <c r="O480" s="47"/>
      <c r="P480" s="47"/>
      <c r="Q480" s="47"/>
      <c r="R480" s="47"/>
      <c r="S480" s="47"/>
      <c r="T480" s="47"/>
      <c r="U480" s="47"/>
      <c r="V480" s="47"/>
      <c r="W480" s="47"/>
      <c r="X480" s="47"/>
      <c r="Y480" s="47"/>
      <c r="Z480" s="47"/>
      <c r="AA480" s="47"/>
      <c r="AB480" s="47"/>
      <c r="AC480" s="47"/>
      <c r="AD480" s="47"/>
      <c r="AE480" s="47"/>
      <c r="AF480" s="47"/>
      <c r="AG480" s="47"/>
      <c r="AH480" s="47"/>
      <c r="AI480" s="47"/>
      <c r="AJ480" s="47"/>
      <c r="AK480" s="47"/>
      <c r="AL480" s="47"/>
      <c r="AM480" s="47"/>
      <c r="AN480" s="47"/>
      <c r="AO480" s="47"/>
      <c r="AP480" s="47"/>
      <c r="AQ480" s="47"/>
      <c r="AR480" s="47"/>
      <c r="AS480" s="47"/>
      <c r="AT480" s="47"/>
      <c r="AU480" s="47"/>
      <c r="AV480" s="47"/>
      <c r="AW480" s="47"/>
      <c r="AX480" s="47"/>
      <c r="AY480" s="47"/>
      <c r="AZ480" s="47"/>
      <c r="BA480" s="47"/>
      <c r="BB480" s="47"/>
      <c r="BC480" s="47"/>
      <c r="BD480" s="47"/>
      <c r="BE480" s="47"/>
      <c r="BF480" s="47"/>
      <c r="BG480" s="47"/>
      <c r="BH480" s="47"/>
      <c r="BI480" s="47"/>
      <c r="BJ480" s="47"/>
      <c r="BK480" s="47"/>
      <c r="BL480" s="47"/>
      <c r="BM480" s="47"/>
      <c r="BN480" s="47"/>
      <c r="BO480" s="47"/>
      <c r="BP480" s="47"/>
      <c r="BQ480" s="47"/>
      <c r="BR480" s="47"/>
      <c r="BS480" s="47"/>
      <c r="BT480" s="47"/>
      <c r="BU480" s="47"/>
      <c r="BV480" s="47"/>
      <c r="BW480" s="47"/>
      <c r="BX480" s="47"/>
      <c r="BY480" s="47"/>
      <c r="BZ480" s="47"/>
      <c r="CA480" s="47"/>
      <c r="CB480" s="47"/>
      <c r="CC480" s="47"/>
      <c r="CD480" s="47"/>
      <c r="CE480" s="47"/>
      <c r="CF480" s="47"/>
      <c r="CG480" s="47"/>
      <c r="CH480" s="47"/>
      <c r="CI480" s="47"/>
      <c r="CJ480" s="47"/>
      <c r="CK480" s="47"/>
    </row>
    <row r="481" spans="1:89" s="27" customFormat="1" ht="53.25" customHeight="1" x14ac:dyDescent="0.25">
      <c r="A481" s="101">
        <v>472</v>
      </c>
      <c r="B481" s="56">
        <v>42</v>
      </c>
      <c r="C481" s="135"/>
      <c r="D481" s="62" t="s">
        <v>675</v>
      </c>
      <c r="E481" s="6" t="s">
        <v>710</v>
      </c>
      <c r="F481" s="59">
        <v>27212862</v>
      </c>
      <c r="G481" s="59">
        <v>9524501</v>
      </c>
      <c r="H481" s="111">
        <f t="shared" si="100"/>
        <v>34.999997427686949</v>
      </c>
      <c r="I481" s="57">
        <f t="shared" ref="I481:I493" si="106">F481-G481</f>
        <v>17688361</v>
      </c>
      <c r="J481" s="111">
        <f>100-H481</f>
        <v>65.000002572313051</v>
      </c>
      <c r="K481" s="59"/>
      <c r="L481" s="61"/>
      <c r="M481" s="47"/>
      <c r="N481" s="47"/>
      <c r="O481" s="47"/>
      <c r="P481" s="47"/>
      <c r="Q481" s="47"/>
      <c r="R481" s="47"/>
      <c r="S481" s="47"/>
      <c r="T481" s="47"/>
      <c r="U481" s="47"/>
      <c r="V481" s="47"/>
      <c r="W481" s="47"/>
      <c r="X481" s="47"/>
      <c r="Y481" s="47"/>
      <c r="Z481" s="47"/>
      <c r="AA481" s="47"/>
      <c r="AB481" s="47"/>
      <c r="AC481" s="47"/>
      <c r="AD481" s="47"/>
      <c r="AE481" s="47"/>
      <c r="AF481" s="47"/>
      <c r="AG481" s="47"/>
      <c r="AH481" s="47"/>
      <c r="AI481" s="47"/>
      <c r="AJ481" s="47"/>
      <c r="AK481" s="47"/>
      <c r="AL481" s="47"/>
      <c r="AM481" s="47"/>
      <c r="AN481" s="47"/>
      <c r="AO481" s="47"/>
      <c r="AP481" s="47"/>
      <c r="AQ481" s="47"/>
      <c r="AR481" s="47"/>
      <c r="AS481" s="47"/>
      <c r="AT481" s="47"/>
      <c r="AU481" s="47"/>
      <c r="AV481" s="47"/>
      <c r="AW481" s="47"/>
      <c r="AX481" s="47"/>
      <c r="AY481" s="47"/>
      <c r="AZ481" s="47"/>
      <c r="BA481" s="47"/>
      <c r="BB481" s="47"/>
      <c r="BC481" s="47"/>
      <c r="BD481" s="47"/>
      <c r="BE481" s="47"/>
      <c r="BF481" s="47"/>
      <c r="BG481" s="47"/>
      <c r="BH481" s="47"/>
      <c r="BI481" s="47"/>
      <c r="BJ481" s="47"/>
      <c r="BK481" s="47"/>
      <c r="BL481" s="47"/>
      <c r="BM481" s="47"/>
      <c r="BN481" s="47"/>
      <c r="BO481" s="47"/>
      <c r="BP481" s="47"/>
      <c r="BQ481" s="47"/>
      <c r="BR481" s="47"/>
      <c r="BS481" s="47"/>
      <c r="BT481" s="47"/>
      <c r="BU481" s="47"/>
      <c r="BV481" s="47"/>
      <c r="BW481" s="47"/>
      <c r="BX481" s="47"/>
      <c r="BY481" s="47"/>
      <c r="BZ481" s="47"/>
      <c r="CA481" s="47"/>
      <c r="CB481" s="47"/>
      <c r="CC481" s="47"/>
      <c r="CD481" s="47"/>
      <c r="CE481" s="47"/>
      <c r="CF481" s="47"/>
      <c r="CG481" s="47"/>
      <c r="CH481" s="47"/>
      <c r="CI481" s="47"/>
      <c r="CJ481" s="47"/>
      <c r="CK481" s="47"/>
    </row>
    <row r="482" spans="1:89" s="27" customFormat="1" ht="53.25" customHeight="1" x14ac:dyDescent="0.25">
      <c r="A482" s="101">
        <v>473</v>
      </c>
      <c r="B482" s="56">
        <v>43</v>
      </c>
      <c r="C482" s="135"/>
      <c r="D482" s="62" t="s">
        <v>711</v>
      </c>
      <c r="E482" s="6" t="s">
        <v>712</v>
      </c>
      <c r="F482" s="59">
        <v>16615460</v>
      </c>
      <c r="G482" s="59">
        <v>9969276</v>
      </c>
      <c r="H482" s="111">
        <f t="shared" si="100"/>
        <v>60</v>
      </c>
      <c r="I482" s="57">
        <f t="shared" si="106"/>
        <v>6646184</v>
      </c>
      <c r="J482" s="111">
        <f>100-H482</f>
        <v>40</v>
      </c>
      <c r="K482" s="59"/>
      <c r="L482" s="61"/>
      <c r="M482" s="47"/>
      <c r="N482" s="47"/>
      <c r="O482" s="47"/>
      <c r="P482" s="47"/>
      <c r="Q482" s="47"/>
      <c r="R482" s="47"/>
      <c r="S482" s="47"/>
      <c r="T482" s="47"/>
      <c r="U482" s="47"/>
      <c r="V482" s="47"/>
      <c r="W482" s="47"/>
      <c r="X482" s="47"/>
      <c r="Y482" s="47"/>
      <c r="Z482" s="47"/>
      <c r="AA482" s="47"/>
      <c r="AB482" s="47"/>
      <c r="AC482" s="47"/>
      <c r="AD482" s="47"/>
      <c r="AE482" s="47"/>
      <c r="AF482" s="47"/>
      <c r="AG482" s="47"/>
      <c r="AH482" s="47"/>
      <c r="AI482" s="47"/>
      <c r="AJ482" s="47"/>
      <c r="AK482" s="47"/>
      <c r="AL482" s="47"/>
      <c r="AM482" s="47"/>
      <c r="AN482" s="47"/>
      <c r="AO482" s="47"/>
      <c r="AP482" s="47"/>
      <c r="AQ482" s="47"/>
      <c r="AR482" s="47"/>
      <c r="AS482" s="47"/>
      <c r="AT482" s="47"/>
      <c r="AU482" s="47"/>
      <c r="AV482" s="47"/>
      <c r="AW482" s="47"/>
      <c r="AX482" s="47"/>
      <c r="AY482" s="47"/>
      <c r="AZ482" s="47"/>
      <c r="BA482" s="47"/>
      <c r="BB482" s="47"/>
      <c r="BC482" s="47"/>
      <c r="BD482" s="47"/>
      <c r="BE482" s="47"/>
      <c r="BF482" s="47"/>
      <c r="BG482" s="47"/>
      <c r="BH482" s="47"/>
      <c r="BI482" s="47"/>
      <c r="BJ482" s="47"/>
      <c r="BK482" s="47"/>
      <c r="BL482" s="47"/>
      <c r="BM482" s="47"/>
      <c r="BN482" s="47"/>
      <c r="BO482" s="47"/>
      <c r="BP482" s="47"/>
      <c r="BQ482" s="47"/>
      <c r="BR482" s="47"/>
      <c r="BS482" s="47"/>
      <c r="BT482" s="47"/>
      <c r="BU482" s="47"/>
      <c r="BV482" s="47"/>
      <c r="BW482" s="47"/>
      <c r="BX482" s="47"/>
      <c r="BY482" s="47"/>
      <c r="BZ482" s="47"/>
      <c r="CA482" s="47"/>
      <c r="CB482" s="47"/>
      <c r="CC482" s="47"/>
      <c r="CD482" s="47"/>
      <c r="CE482" s="47"/>
      <c r="CF482" s="47"/>
      <c r="CG482" s="47"/>
      <c r="CH482" s="47"/>
      <c r="CI482" s="47"/>
      <c r="CJ482" s="47"/>
      <c r="CK482" s="47"/>
    </row>
    <row r="483" spans="1:89" s="27" customFormat="1" ht="53.25" customHeight="1" x14ac:dyDescent="0.25">
      <c r="A483" s="101">
        <v>474</v>
      </c>
      <c r="B483" s="56">
        <v>44</v>
      </c>
      <c r="C483" s="135"/>
      <c r="D483" s="62" t="s">
        <v>713</v>
      </c>
      <c r="E483" s="6" t="s">
        <v>714</v>
      </c>
      <c r="F483" s="59">
        <v>436135200</v>
      </c>
      <c r="G483" s="59">
        <v>261681120</v>
      </c>
      <c r="H483" s="111">
        <f t="shared" si="100"/>
        <v>60</v>
      </c>
      <c r="I483" s="57">
        <f t="shared" si="106"/>
        <v>174454080</v>
      </c>
      <c r="J483" s="111">
        <f>100-H483</f>
        <v>40</v>
      </c>
      <c r="K483" s="59"/>
      <c r="L483" s="61"/>
      <c r="M483" s="47"/>
      <c r="N483" s="47"/>
      <c r="O483" s="47"/>
      <c r="P483" s="47"/>
      <c r="Q483" s="47"/>
      <c r="R483" s="47"/>
      <c r="S483" s="47"/>
      <c r="T483" s="47"/>
      <c r="U483" s="47"/>
      <c r="V483" s="47"/>
      <c r="W483" s="47"/>
      <c r="X483" s="47"/>
      <c r="Y483" s="47"/>
      <c r="Z483" s="47"/>
      <c r="AA483" s="47"/>
      <c r="AB483" s="47"/>
      <c r="AC483" s="47"/>
      <c r="AD483" s="47"/>
      <c r="AE483" s="47"/>
      <c r="AF483" s="47"/>
      <c r="AG483" s="47"/>
      <c r="AH483" s="47"/>
      <c r="AI483" s="47"/>
      <c r="AJ483" s="47"/>
      <c r="AK483" s="47"/>
      <c r="AL483" s="47"/>
      <c r="AM483" s="47"/>
      <c r="AN483" s="47"/>
      <c r="AO483" s="47"/>
      <c r="AP483" s="47"/>
      <c r="AQ483" s="47"/>
      <c r="AR483" s="47"/>
      <c r="AS483" s="47"/>
      <c r="AT483" s="47"/>
      <c r="AU483" s="47"/>
      <c r="AV483" s="47"/>
      <c r="AW483" s="47"/>
      <c r="AX483" s="47"/>
      <c r="AY483" s="47"/>
      <c r="AZ483" s="47"/>
      <c r="BA483" s="47"/>
      <c r="BB483" s="47"/>
      <c r="BC483" s="47"/>
      <c r="BD483" s="47"/>
      <c r="BE483" s="47"/>
      <c r="BF483" s="47"/>
      <c r="BG483" s="47"/>
      <c r="BH483" s="47"/>
      <c r="BI483" s="47"/>
      <c r="BJ483" s="47"/>
      <c r="BK483" s="47"/>
      <c r="BL483" s="47"/>
      <c r="BM483" s="47"/>
      <c r="BN483" s="47"/>
      <c r="BO483" s="47"/>
      <c r="BP483" s="47"/>
      <c r="BQ483" s="47"/>
      <c r="BR483" s="47"/>
      <c r="BS483" s="47"/>
      <c r="BT483" s="47"/>
      <c r="BU483" s="47"/>
      <c r="BV483" s="47"/>
      <c r="BW483" s="47"/>
      <c r="BX483" s="47"/>
      <c r="BY483" s="47"/>
      <c r="BZ483" s="47"/>
      <c r="CA483" s="47"/>
      <c r="CB483" s="47"/>
      <c r="CC483" s="47"/>
      <c r="CD483" s="47"/>
      <c r="CE483" s="47"/>
      <c r="CF483" s="47"/>
      <c r="CG483" s="47"/>
      <c r="CH483" s="47"/>
      <c r="CI483" s="47"/>
      <c r="CJ483" s="47"/>
      <c r="CK483" s="47"/>
    </row>
    <row r="484" spans="1:89" s="27" customFormat="1" ht="53.25" customHeight="1" x14ac:dyDescent="0.25">
      <c r="A484" s="101">
        <v>475</v>
      </c>
      <c r="B484" s="56">
        <v>45</v>
      </c>
      <c r="C484" s="135"/>
      <c r="D484" s="72" t="s">
        <v>715</v>
      </c>
      <c r="E484" s="6" t="s">
        <v>716</v>
      </c>
      <c r="F484" s="57">
        <v>15652200</v>
      </c>
      <c r="G484" s="57">
        <v>8608700</v>
      </c>
      <c r="H484" s="111">
        <f t="shared" si="100"/>
        <v>54.999936111217593</v>
      </c>
      <c r="I484" s="57">
        <f t="shared" si="106"/>
        <v>7043500</v>
      </c>
      <c r="J484" s="111">
        <f t="shared" ref="J484:J491" si="107">100-H484</f>
        <v>45.000063888782407</v>
      </c>
      <c r="K484" s="57"/>
      <c r="L484" s="58"/>
      <c r="M484" s="47"/>
      <c r="N484" s="47"/>
      <c r="O484" s="47"/>
      <c r="P484" s="47"/>
      <c r="Q484" s="47"/>
      <c r="R484" s="47"/>
      <c r="S484" s="47"/>
      <c r="T484" s="47"/>
      <c r="U484" s="47"/>
      <c r="V484" s="47"/>
      <c r="W484" s="47"/>
      <c r="X484" s="47"/>
      <c r="Y484" s="47"/>
      <c r="Z484" s="47"/>
      <c r="AA484" s="47"/>
      <c r="AB484" s="47"/>
      <c r="AC484" s="47"/>
      <c r="AD484" s="47"/>
      <c r="AE484" s="47"/>
      <c r="AF484" s="47"/>
      <c r="AG484" s="47"/>
      <c r="AH484" s="47"/>
      <c r="AI484" s="47"/>
      <c r="AJ484" s="47"/>
      <c r="AK484" s="47"/>
      <c r="AL484" s="47"/>
      <c r="AM484" s="47"/>
      <c r="AN484" s="47"/>
      <c r="AO484" s="47"/>
      <c r="AP484" s="47"/>
      <c r="AQ484" s="47"/>
      <c r="AR484" s="47"/>
      <c r="AS484" s="47"/>
      <c r="AT484" s="47"/>
      <c r="AU484" s="47"/>
      <c r="AV484" s="47"/>
      <c r="AW484" s="47"/>
      <c r="AX484" s="47"/>
      <c r="AY484" s="47"/>
      <c r="AZ484" s="47"/>
      <c r="BA484" s="47"/>
      <c r="BB484" s="47"/>
      <c r="BC484" s="47"/>
      <c r="BD484" s="47"/>
      <c r="BE484" s="47"/>
      <c r="BF484" s="47"/>
      <c r="BG484" s="47"/>
      <c r="BH484" s="47"/>
      <c r="BI484" s="47"/>
      <c r="BJ484" s="47"/>
      <c r="BK484" s="47"/>
      <c r="BL484" s="47"/>
      <c r="BM484" s="47"/>
      <c r="BN484" s="47"/>
      <c r="BO484" s="47"/>
      <c r="BP484" s="47"/>
      <c r="BQ484" s="47"/>
      <c r="BR484" s="47"/>
      <c r="BS484" s="47"/>
      <c r="BT484" s="47"/>
      <c r="BU484" s="47"/>
      <c r="BV484" s="47"/>
      <c r="BW484" s="47"/>
      <c r="BX484" s="47"/>
      <c r="BY484" s="47"/>
      <c r="BZ484" s="47"/>
      <c r="CA484" s="47"/>
      <c r="CB484" s="47"/>
      <c r="CC484" s="47"/>
      <c r="CD484" s="47"/>
      <c r="CE484" s="47"/>
      <c r="CF484" s="47"/>
      <c r="CG484" s="47"/>
      <c r="CH484" s="47"/>
      <c r="CI484" s="47"/>
      <c r="CJ484" s="47"/>
      <c r="CK484" s="47"/>
    </row>
    <row r="485" spans="1:89" s="27" customFormat="1" ht="53.25" customHeight="1" x14ac:dyDescent="0.25">
      <c r="A485" s="101">
        <v>476</v>
      </c>
      <c r="B485" s="56">
        <v>46</v>
      </c>
      <c r="C485" s="135"/>
      <c r="D485" s="72" t="s">
        <v>715</v>
      </c>
      <c r="E485" s="6" t="s">
        <v>717</v>
      </c>
      <c r="F485" s="57">
        <v>20535400</v>
      </c>
      <c r="G485" s="57">
        <v>7187400</v>
      </c>
      <c r="H485" s="111">
        <f t="shared" si="100"/>
        <v>35.000048696397442</v>
      </c>
      <c r="I485" s="57">
        <f t="shared" si="106"/>
        <v>13348000</v>
      </c>
      <c r="J485" s="111">
        <f t="shared" si="107"/>
        <v>64.999951303602558</v>
      </c>
      <c r="K485" s="57"/>
      <c r="L485" s="58"/>
      <c r="M485" s="47"/>
      <c r="N485" s="47"/>
      <c r="O485" s="47"/>
      <c r="P485" s="47"/>
      <c r="Q485" s="47"/>
      <c r="R485" s="47"/>
      <c r="S485" s="47"/>
      <c r="T485" s="47"/>
      <c r="U485" s="47"/>
      <c r="V485" s="47"/>
      <c r="W485" s="47"/>
      <c r="X485" s="47"/>
      <c r="Y485" s="47"/>
      <c r="Z485" s="47"/>
      <c r="AA485" s="47"/>
      <c r="AB485" s="47"/>
      <c r="AC485" s="47"/>
      <c r="AD485" s="47"/>
      <c r="AE485" s="47"/>
      <c r="AF485" s="47"/>
      <c r="AG485" s="47"/>
      <c r="AH485" s="47"/>
      <c r="AI485" s="47"/>
      <c r="AJ485" s="47"/>
      <c r="AK485" s="47"/>
      <c r="AL485" s="47"/>
      <c r="AM485" s="47"/>
      <c r="AN485" s="47"/>
      <c r="AO485" s="47"/>
      <c r="AP485" s="47"/>
      <c r="AQ485" s="47"/>
      <c r="AR485" s="47"/>
      <c r="AS485" s="47"/>
      <c r="AT485" s="47"/>
      <c r="AU485" s="47"/>
      <c r="AV485" s="47"/>
      <c r="AW485" s="47"/>
      <c r="AX485" s="47"/>
      <c r="AY485" s="47"/>
      <c r="AZ485" s="47"/>
      <c r="BA485" s="47"/>
      <c r="BB485" s="47"/>
      <c r="BC485" s="47"/>
      <c r="BD485" s="47"/>
      <c r="BE485" s="47"/>
      <c r="BF485" s="47"/>
      <c r="BG485" s="47"/>
      <c r="BH485" s="47"/>
      <c r="BI485" s="47"/>
      <c r="BJ485" s="47"/>
      <c r="BK485" s="47"/>
      <c r="BL485" s="47"/>
      <c r="BM485" s="47"/>
      <c r="BN485" s="47"/>
      <c r="BO485" s="47"/>
      <c r="BP485" s="47"/>
      <c r="BQ485" s="47"/>
      <c r="BR485" s="47"/>
      <c r="BS485" s="47"/>
      <c r="BT485" s="47"/>
      <c r="BU485" s="47"/>
      <c r="BV485" s="47"/>
      <c r="BW485" s="47"/>
      <c r="BX485" s="47"/>
      <c r="BY485" s="47"/>
      <c r="BZ485" s="47"/>
      <c r="CA485" s="47"/>
      <c r="CB485" s="47"/>
      <c r="CC485" s="47"/>
      <c r="CD485" s="47"/>
      <c r="CE485" s="47"/>
      <c r="CF485" s="47"/>
      <c r="CG485" s="47"/>
      <c r="CH485" s="47"/>
      <c r="CI485" s="47"/>
      <c r="CJ485" s="47"/>
      <c r="CK485" s="47"/>
    </row>
    <row r="486" spans="1:89" s="27" customFormat="1" ht="53.25" customHeight="1" x14ac:dyDescent="0.25">
      <c r="A486" s="101">
        <v>477</v>
      </c>
      <c r="B486" s="56">
        <v>47</v>
      </c>
      <c r="C486" s="135"/>
      <c r="D486" s="72" t="s">
        <v>715</v>
      </c>
      <c r="E486" s="6" t="s">
        <v>718</v>
      </c>
      <c r="F486" s="57">
        <v>15652200</v>
      </c>
      <c r="G486" s="57">
        <v>8608700</v>
      </c>
      <c r="H486" s="111">
        <f t="shared" si="100"/>
        <v>54.999936111217593</v>
      </c>
      <c r="I486" s="57">
        <f t="shared" si="106"/>
        <v>7043500</v>
      </c>
      <c r="J486" s="111">
        <f t="shared" si="107"/>
        <v>45.000063888782407</v>
      </c>
      <c r="K486" s="57"/>
      <c r="L486" s="58"/>
      <c r="M486" s="47"/>
      <c r="N486" s="47"/>
      <c r="O486" s="47"/>
      <c r="P486" s="47"/>
      <c r="Q486" s="47"/>
      <c r="R486" s="47"/>
      <c r="S486" s="47"/>
      <c r="T486" s="47"/>
      <c r="U486" s="47"/>
      <c r="V486" s="47"/>
      <c r="W486" s="47"/>
      <c r="X486" s="47"/>
      <c r="Y486" s="47"/>
      <c r="Z486" s="47"/>
      <c r="AA486" s="47"/>
      <c r="AB486" s="47"/>
      <c r="AC486" s="47"/>
      <c r="AD486" s="47"/>
      <c r="AE486" s="47"/>
      <c r="AF486" s="47"/>
      <c r="AG486" s="47"/>
      <c r="AH486" s="47"/>
      <c r="AI486" s="47"/>
      <c r="AJ486" s="47"/>
      <c r="AK486" s="47"/>
      <c r="AL486" s="47"/>
      <c r="AM486" s="47"/>
      <c r="AN486" s="47"/>
      <c r="AO486" s="47"/>
      <c r="AP486" s="47"/>
      <c r="AQ486" s="47"/>
      <c r="AR486" s="47"/>
      <c r="AS486" s="47"/>
      <c r="AT486" s="47"/>
      <c r="AU486" s="47"/>
      <c r="AV486" s="47"/>
      <c r="AW486" s="47"/>
      <c r="AX486" s="47"/>
      <c r="AY486" s="47"/>
      <c r="AZ486" s="47"/>
      <c r="BA486" s="47"/>
      <c r="BB486" s="47"/>
      <c r="BC486" s="47"/>
      <c r="BD486" s="47"/>
      <c r="BE486" s="47"/>
      <c r="BF486" s="47"/>
      <c r="BG486" s="47"/>
      <c r="BH486" s="47"/>
      <c r="BI486" s="47"/>
      <c r="BJ486" s="47"/>
      <c r="BK486" s="47"/>
      <c r="BL486" s="47"/>
      <c r="BM486" s="47"/>
      <c r="BN486" s="47"/>
      <c r="BO486" s="47"/>
      <c r="BP486" s="47"/>
      <c r="BQ486" s="47"/>
      <c r="BR486" s="47"/>
      <c r="BS486" s="47"/>
      <c r="BT486" s="47"/>
      <c r="BU486" s="47"/>
      <c r="BV486" s="47"/>
      <c r="BW486" s="47"/>
      <c r="BX486" s="47"/>
      <c r="BY486" s="47"/>
      <c r="BZ486" s="47"/>
      <c r="CA486" s="47"/>
      <c r="CB486" s="47"/>
      <c r="CC486" s="47"/>
      <c r="CD486" s="47"/>
      <c r="CE486" s="47"/>
      <c r="CF486" s="47"/>
      <c r="CG486" s="47"/>
      <c r="CH486" s="47"/>
      <c r="CI486" s="47"/>
      <c r="CJ486" s="47"/>
      <c r="CK486" s="47"/>
    </row>
    <row r="487" spans="1:89" s="27" customFormat="1" ht="53.25" customHeight="1" x14ac:dyDescent="0.25">
      <c r="A487" s="101">
        <v>478</v>
      </c>
      <c r="B487" s="56">
        <v>48</v>
      </c>
      <c r="C487" s="135"/>
      <c r="D487" s="72" t="s">
        <v>715</v>
      </c>
      <c r="E487" s="6" t="s">
        <v>719</v>
      </c>
      <c r="F487" s="57">
        <v>20535400</v>
      </c>
      <c r="G487" s="57">
        <v>7187400</v>
      </c>
      <c r="H487" s="111">
        <f t="shared" si="100"/>
        <v>35.000048696397442</v>
      </c>
      <c r="I487" s="57">
        <f t="shared" si="106"/>
        <v>13348000</v>
      </c>
      <c r="J487" s="111">
        <f t="shared" si="107"/>
        <v>64.999951303602558</v>
      </c>
      <c r="K487" s="57"/>
      <c r="L487" s="58"/>
      <c r="M487" s="47"/>
      <c r="N487" s="47"/>
      <c r="O487" s="47"/>
      <c r="P487" s="47"/>
      <c r="Q487" s="47"/>
      <c r="R487" s="47"/>
      <c r="S487" s="47"/>
      <c r="T487" s="47"/>
      <c r="U487" s="47"/>
      <c r="V487" s="47"/>
      <c r="W487" s="47"/>
      <c r="X487" s="47"/>
      <c r="Y487" s="47"/>
      <c r="Z487" s="47"/>
      <c r="AA487" s="47"/>
      <c r="AB487" s="47"/>
      <c r="AC487" s="47"/>
      <c r="AD487" s="47"/>
      <c r="AE487" s="47"/>
      <c r="AF487" s="47"/>
      <c r="AG487" s="47"/>
      <c r="AH487" s="47"/>
      <c r="AI487" s="47"/>
      <c r="AJ487" s="47"/>
      <c r="AK487" s="47"/>
      <c r="AL487" s="47"/>
      <c r="AM487" s="47"/>
      <c r="AN487" s="47"/>
      <c r="AO487" s="47"/>
      <c r="AP487" s="47"/>
      <c r="AQ487" s="47"/>
      <c r="AR487" s="47"/>
      <c r="AS487" s="47"/>
      <c r="AT487" s="47"/>
      <c r="AU487" s="47"/>
      <c r="AV487" s="47"/>
      <c r="AW487" s="47"/>
      <c r="AX487" s="47"/>
      <c r="AY487" s="47"/>
      <c r="AZ487" s="47"/>
      <c r="BA487" s="47"/>
      <c r="BB487" s="47"/>
      <c r="BC487" s="47"/>
      <c r="BD487" s="47"/>
      <c r="BE487" s="47"/>
      <c r="BF487" s="47"/>
      <c r="BG487" s="47"/>
      <c r="BH487" s="47"/>
      <c r="BI487" s="47"/>
      <c r="BJ487" s="47"/>
      <c r="BK487" s="47"/>
      <c r="BL487" s="47"/>
      <c r="BM487" s="47"/>
      <c r="BN487" s="47"/>
      <c r="BO487" s="47"/>
      <c r="BP487" s="47"/>
      <c r="BQ487" s="47"/>
      <c r="BR487" s="47"/>
      <c r="BS487" s="47"/>
      <c r="BT487" s="47"/>
      <c r="BU487" s="47"/>
      <c r="BV487" s="47"/>
      <c r="BW487" s="47"/>
      <c r="BX487" s="47"/>
      <c r="BY487" s="47"/>
      <c r="BZ487" s="47"/>
      <c r="CA487" s="47"/>
      <c r="CB487" s="47"/>
      <c r="CC487" s="47"/>
      <c r="CD487" s="47"/>
      <c r="CE487" s="47"/>
      <c r="CF487" s="47"/>
      <c r="CG487" s="47"/>
      <c r="CH487" s="47"/>
      <c r="CI487" s="47"/>
      <c r="CJ487" s="47"/>
      <c r="CK487" s="47"/>
    </row>
    <row r="488" spans="1:89" s="27" customFormat="1" ht="53.25" customHeight="1" x14ac:dyDescent="0.25">
      <c r="A488" s="101">
        <v>479</v>
      </c>
      <c r="B488" s="56">
        <v>49</v>
      </c>
      <c r="C488" s="135"/>
      <c r="D488" s="72" t="s">
        <v>715</v>
      </c>
      <c r="E488" s="6" t="s">
        <v>720</v>
      </c>
      <c r="F488" s="57">
        <v>15255400</v>
      </c>
      <c r="G488" s="57">
        <v>5339400</v>
      </c>
      <c r="H488" s="111">
        <f t="shared" si="100"/>
        <v>35.000065550559142</v>
      </c>
      <c r="I488" s="57">
        <f t="shared" si="106"/>
        <v>9916000</v>
      </c>
      <c r="J488" s="111">
        <f t="shared" si="107"/>
        <v>64.999934449440858</v>
      </c>
      <c r="K488" s="57"/>
      <c r="L488" s="58"/>
      <c r="M488" s="47"/>
      <c r="N488" s="47"/>
      <c r="O488" s="47"/>
      <c r="P488" s="47"/>
      <c r="Q488" s="47"/>
      <c r="R488" s="47"/>
      <c r="S488" s="47"/>
      <c r="T488" s="47"/>
      <c r="U488" s="47"/>
      <c r="V488" s="47"/>
      <c r="W488" s="47"/>
      <c r="X488" s="47"/>
      <c r="Y488" s="47"/>
      <c r="Z488" s="47"/>
      <c r="AA488" s="47"/>
      <c r="AB488" s="47"/>
      <c r="AC488" s="47"/>
      <c r="AD488" s="47"/>
      <c r="AE488" s="47"/>
      <c r="AF488" s="47"/>
      <c r="AG488" s="47"/>
      <c r="AH488" s="47"/>
      <c r="AI488" s="47"/>
      <c r="AJ488" s="47"/>
      <c r="AK488" s="47"/>
      <c r="AL488" s="47"/>
      <c r="AM488" s="47"/>
      <c r="AN488" s="47"/>
      <c r="AO488" s="47"/>
      <c r="AP488" s="47"/>
      <c r="AQ488" s="47"/>
      <c r="AR488" s="47"/>
      <c r="AS488" s="47"/>
      <c r="AT488" s="47"/>
      <c r="AU488" s="47"/>
      <c r="AV488" s="47"/>
      <c r="AW488" s="47"/>
      <c r="AX488" s="47"/>
      <c r="AY488" s="47"/>
      <c r="AZ488" s="47"/>
      <c r="BA488" s="47"/>
      <c r="BB488" s="47"/>
      <c r="BC488" s="47"/>
      <c r="BD488" s="47"/>
      <c r="BE488" s="47"/>
      <c r="BF488" s="47"/>
      <c r="BG488" s="47"/>
      <c r="BH488" s="47"/>
      <c r="BI488" s="47"/>
      <c r="BJ488" s="47"/>
      <c r="BK488" s="47"/>
      <c r="BL488" s="47"/>
      <c r="BM488" s="47"/>
      <c r="BN488" s="47"/>
      <c r="BO488" s="47"/>
      <c r="BP488" s="47"/>
      <c r="BQ488" s="47"/>
      <c r="BR488" s="47"/>
      <c r="BS488" s="47"/>
      <c r="BT488" s="47"/>
      <c r="BU488" s="47"/>
      <c r="BV488" s="47"/>
      <c r="BW488" s="47"/>
      <c r="BX488" s="47"/>
      <c r="BY488" s="47"/>
      <c r="BZ488" s="47"/>
      <c r="CA488" s="47"/>
      <c r="CB488" s="47"/>
      <c r="CC488" s="47"/>
      <c r="CD488" s="47"/>
      <c r="CE488" s="47"/>
      <c r="CF488" s="47"/>
      <c r="CG488" s="47"/>
      <c r="CH488" s="47"/>
      <c r="CI488" s="47"/>
      <c r="CJ488" s="47"/>
      <c r="CK488" s="47"/>
    </row>
    <row r="489" spans="1:89" s="27" customFormat="1" ht="53.25" customHeight="1" x14ac:dyDescent="0.25">
      <c r="A489" s="101">
        <v>480</v>
      </c>
      <c r="B489" s="56">
        <v>50</v>
      </c>
      <c r="C489" s="135"/>
      <c r="D489" s="72" t="s">
        <v>715</v>
      </c>
      <c r="E489" s="6" t="s">
        <v>721</v>
      </c>
      <c r="F489" s="57">
        <v>14845000</v>
      </c>
      <c r="G489" s="57">
        <v>5195800</v>
      </c>
      <c r="H489" s="111">
        <f t="shared" si="100"/>
        <v>35.000336813742003</v>
      </c>
      <c r="I489" s="57">
        <f t="shared" si="106"/>
        <v>9649200</v>
      </c>
      <c r="J489" s="111">
        <f t="shared" si="107"/>
        <v>64.999663186258005</v>
      </c>
      <c r="K489" s="57"/>
      <c r="L489" s="58"/>
      <c r="M489" s="47"/>
      <c r="N489" s="47"/>
      <c r="O489" s="47"/>
      <c r="P489" s="47"/>
      <c r="Q489" s="47"/>
      <c r="R489" s="47"/>
      <c r="S489" s="47"/>
      <c r="T489" s="47"/>
      <c r="U489" s="47"/>
      <c r="V489" s="47"/>
      <c r="W489" s="47"/>
      <c r="X489" s="47"/>
      <c r="Y489" s="47"/>
      <c r="Z489" s="47"/>
      <c r="AA489" s="47"/>
      <c r="AB489" s="47"/>
      <c r="AC489" s="47"/>
      <c r="AD489" s="47"/>
      <c r="AE489" s="47"/>
      <c r="AF489" s="47"/>
      <c r="AG489" s="47"/>
      <c r="AH489" s="47"/>
      <c r="AI489" s="47"/>
      <c r="AJ489" s="47"/>
      <c r="AK489" s="47"/>
      <c r="AL489" s="47"/>
      <c r="AM489" s="47"/>
      <c r="AN489" s="47"/>
      <c r="AO489" s="47"/>
      <c r="AP489" s="47"/>
      <c r="AQ489" s="47"/>
      <c r="AR489" s="47"/>
      <c r="AS489" s="47"/>
      <c r="AT489" s="47"/>
      <c r="AU489" s="47"/>
      <c r="AV489" s="47"/>
      <c r="AW489" s="47"/>
      <c r="AX489" s="47"/>
      <c r="AY489" s="47"/>
      <c r="AZ489" s="47"/>
      <c r="BA489" s="47"/>
      <c r="BB489" s="47"/>
      <c r="BC489" s="47"/>
      <c r="BD489" s="47"/>
      <c r="BE489" s="47"/>
      <c r="BF489" s="47"/>
      <c r="BG489" s="47"/>
      <c r="BH489" s="47"/>
      <c r="BI489" s="47"/>
      <c r="BJ489" s="47"/>
      <c r="BK489" s="47"/>
      <c r="BL489" s="47"/>
      <c r="BM489" s="47"/>
      <c r="BN489" s="47"/>
      <c r="BO489" s="47"/>
      <c r="BP489" s="47"/>
      <c r="BQ489" s="47"/>
      <c r="BR489" s="47"/>
      <c r="BS489" s="47"/>
      <c r="BT489" s="47"/>
      <c r="BU489" s="47"/>
      <c r="BV489" s="47"/>
      <c r="BW489" s="47"/>
      <c r="BX489" s="47"/>
      <c r="BY489" s="47"/>
      <c r="BZ489" s="47"/>
      <c r="CA489" s="47"/>
      <c r="CB489" s="47"/>
      <c r="CC489" s="47"/>
      <c r="CD489" s="47"/>
      <c r="CE489" s="47"/>
      <c r="CF489" s="47"/>
      <c r="CG489" s="47"/>
      <c r="CH489" s="47"/>
      <c r="CI489" s="47"/>
      <c r="CJ489" s="47"/>
      <c r="CK489" s="47"/>
    </row>
    <row r="490" spans="1:89" s="27" customFormat="1" ht="53.25" customHeight="1" x14ac:dyDescent="0.25">
      <c r="A490" s="101">
        <v>481</v>
      </c>
      <c r="B490" s="56">
        <v>51</v>
      </c>
      <c r="C490" s="135"/>
      <c r="D490" s="72" t="s">
        <v>715</v>
      </c>
      <c r="E490" s="6" t="s">
        <v>722</v>
      </c>
      <c r="F490" s="57">
        <v>20535400</v>
      </c>
      <c r="G490" s="57">
        <v>7184400</v>
      </c>
      <c r="H490" s="111">
        <f t="shared" ref="H490:H521" si="108">G490/F490*100</f>
        <v>34.985439777165283</v>
      </c>
      <c r="I490" s="57">
        <f t="shared" si="106"/>
        <v>13351000</v>
      </c>
      <c r="J490" s="111">
        <f t="shared" si="107"/>
        <v>65.014560222834717</v>
      </c>
      <c r="K490" s="57"/>
      <c r="L490" s="58"/>
      <c r="M490" s="47"/>
      <c r="N490" s="47"/>
      <c r="O490" s="47"/>
      <c r="P490" s="47"/>
      <c r="Q490" s="47"/>
      <c r="R490" s="47"/>
      <c r="S490" s="47"/>
      <c r="T490" s="47"/>
      <c r="U490" s="47"/>
      <c r="V490" s="47"/>
      <c r="W490" s="47"/>
      <c r="X490" s="47"/>
      <c r="Y490" s="47"/>
      <c r="Z490" s="47"/>
      <c r="AA490" s="47"/>
      <c r="AB490" s="47"/>
      <c r="AC490" s="47"/>
      <c r="AD490" s="47"/>
      <c r="AE490" s="47"/>
      <c r="AF490" s="47"/>
      <c r="AG490" s="47"/>
      <c r="AH490" s="47"/>
      <c r="AI490" s="47"/>
      <c r="AJ490" s="47"/>
      <c r="AK490" s="47"/>
      <c r="AL490" s="47"/>
      <c r="AM490" s="47"/>
      <c r="AN490" s="47"/>
      <c r="AO490" s="47"/>
      <c r="AP490" s="47"/>
      <c r="AQ490" s="47"/>
      <c r="AR490" s="47"/>
      <c r="AS490" s="47"/>
      <c r="AT490" s="47"/>
      <c r="AU490" s="47"/>
      <c r="AV490" s="47"/>
      <c r="AW490" s="47"/>
      <c r="AX490" s="47"/>
      <c r="AY490" s="47"/>
      <c r="AZ490" s="47"/>
      <c r="BA490" s="47"/>
      <c r="BB490" s="47"/>
      <c r="BC490" s="47"/>
      <c r="BD490" s="47"/>
      <c r="BE490" s="47"/>
      <c r="BF490" s="47"/>
      <c r="BG490" s="47"/>
      <c r="BH490" s="47"/>
      <c r="BI490" s="47"/>
      <c r="BJ490" s="47"/>
      <c r="BK490" s="47"/>
      <c r="BL490" s="47"/>
      <c r="BM490" s="47"/>
      <c r="BN490" s="47"/>
      <c r="BO490" s="47"/>
      <c r="BP490" s="47"/>
      <c r="BQ490" s="47"/>
      <c r="BR490" s="47"/>
      <c r="BS490" s="47"/>
      <c r="BT490" s="47"/>
      <c r="BU490" s="47"/>
      <c r="BV490" s="47"/>
      <c r="BW490" s="47"/>
      <c r="BX490" s="47"/>
      <c r="BY490" s="47"/>
      <c r="BZ490" s="47"/>
      <c r="CA490" s="47"/>
      <c r="CB490" s="47"/>
      <c r="CC490" s="47"/>
      <c r="CD490" s="47"/>
      <c r="CE490" s="47"/>
      <c r="CF490" s="47"/>
      <c r="CG490" s="47"/>
      <c r="CH490" s="47"/>
      <c r="CI490" s="47"/>
      <c r="CJ490" s="47"/>
      <c r="CK490" s="47"/>
    </row>
    <row r="491" spans="1:89" s="28" customFormat="1" ht="53.25" customHeight="1" x14ac:dyDescent="0.2">
      <c r="A491" s="101">
        <v>482</v>
      </c>
      <c r="B491" s="56">
        <v>52</v>
      </c>
      <c r="C491" s="135"/>
      <c r="D491" s="6" t="s">
        <v>690</v>
      </c>
      <c r="E491" s="6" t="s">
        <v>723</v>
      </c>
      <c r="F491" s="6">
        <v>74373870</v>
      </c>
      <c r="G491" s="6">
        <v>44624322</v>
      </c>
      <c r="H491" s="110">
        <f t="shared" si="108"/>
        <v>60</v>
      </c>
      <c r="I491" s="6">
        <f t="shared" si="106"/>
        <v>29749548</v>
      </c>
      <c r="J491" s="110">
        <f t="shared" si="107"/>
        <v>40</v>
      </c>
      <c r="K491" s="6"/>
      <c r="L491" s="53"/>
      <c r="M491" s="48"/>
      <c r="N491" s="48"/>
      <c r="O491" s="48"/>
      <c r="P491" s="48"/>
      <c r="Q491" s="48"/>
      <c r="R491" s="48"/>
      <c r="S491" s="48"/>
      <c r="T491" s="48"/>
      <c r="U491" s="48"/>
      <c r="V491" s="48"/>
      <c r="W491" s="48"/>
      <c r="X491" s="48"/>
      <c r="Y491" s="48"/>
      <c r="Z491" s="48"/>
      <c r="AA491" s="48"/>
      <c r="AB491" s="48"/>
      <c r="AC491" s="48"/>
      <c r="AD491" s="48"/>
      <c r="AE491" s="48"/>
      <c r="AF491" s="48"/>
      <c r="AG491" s="48"/>
      <c r="AH491" s="48"/>
      <c r="AI491" s="48"/>
      <c r="AJ491" s="48"/>
      <c r="AK491" s="48"/>
      <c r="AL491" s="48"/>
      <c r="AM491" s="48"/>
      <c r="AN491" s="48"/>
      <c r="AO491" s="48"/>
      <c r="AP491" s="48"/>
      <c r="AQ491" s="48"/>
      <c r="AR491" s="48"/>
      <c r="AS491" s="48"/>
      <c r="AT491" s="48"/>
      <c r="AU491" s="48"/>
      <c r="AV491" s="48"/>
      <c r="AW491" s="48"/>
      <c r="AX491" s="48"/>
      <c r="AY491" s="48"/>
      <c r="AZ491" s="48"/>
      <c r="BA491" s="48"/>
      <c r="BB491" s="48"/>
      <c r="BC491" s="48"/>
      <c r="BD491" s="48"/>
      <c r="BE491" s="48"/>
      <c r="BF491" s="48"/>
      <c r="BG491" s="48"/>
      <c r="BH491" s="48"/>
      <c r="BI491" s="48"/>
      <c r="BJ491" s="48"/>
      <c r="BK491" s="48"/>
      <c r="BL491" s="48"/>
      <c r="BM491" s="48"/>
      <c r="BN491" s="48"/>
      <c r="BO491" s="48"/>
      <c r="BP491" s="48"/>
      <c r="BQ491" s="48"/>
      <c r="BR491" s="48"/>
      <c r="BS491" s="48"/>
      <c r="BT491" s="48"/>
      <c r="BU491" s="48"/>
      <c r="BV491" s="48"/>
      <c r="BW491" s="48"/>
      <c r="BX491" s="48"/>
      <c r="BY491" s="48"/>
      <c r="BZ491" s="48"/>
      <c r="CA491" s="48"/>
      <c r="CB491" s="48"/>
      <c r="CC491" s="48"/>
      <c r="CD491" s="48"/>
      <c r="CE491" s="48"/>
      <c r="CF491" s="48"/>
      <c r="CG491" s="48"/>
      <c r="CH491" s="48"/>
      <c r="CI491" s="48"/>
      <c r="CJ491" s="48"/>
      <c r="CK491" s="48"/>
    </row>
    <row r="492" spans="1:89" s="20" customFormat="1" ht="53.25" customHeight="1" x14ac:dyDescent="0.2">
      <c r="A492" s="101">
        <v>483</v>
      </c>
      <c r="B492" s="56">
        <v>53</v>
      </c>
      <c r="C492" s="135"/>
      <c r="D492" s="57" t="s">
        <v>724</v>
      </c>
      <c r="E492" s="6" t="s">
        <v>725</v>
      </c>
      <c r="F492" s="57">
        <v>28375334</v>
      </c>
      <c r="G492" s="57">
        <v>17025200</v>
      </c>
      <c r="H492" s="111">
        <f t="shared" si="108"/>
        <v>59.999998590324964</v>
      </c>
      <c r="I492" s="57">
        <f t="shared" si="106"/>
        <v>11350134</v>
      </c>
      <c r="J492" s="111">
        <f>100-H492</f>
        <v>40.000001409675036</v>
      </c>
      <c r="K492" s="57"/>
      <c r="L492" s="58"/>
      <c r="M492" s="9"/>
      <c r="N492" s="9"/>
      <c r="O492" s="9"/>
      <c r="P492" s="9"/>
      <c r="Q492" s="9"/>
      <c r="R492" s="9"/>
      <c r="S492" s="9"/>
      <c r="T492" s="9"/>
      <c r="U492" s="9"/>
      <c r="V492" s="9"/>
      <c r="W492" s="9"/>
      <c r="X492" s="9"/>
      <c r="Y492" s="9"/>
      <c r="Z492" s="9"/>
      <c r="AA492" s="9"/>
      <c r="AB492" s="9"/>
      <c r="AC492" s="9"/>
      <c r="AD492" s="9"/>
      <c r="AE492" s="9"/>
      <c r="AF492" s="9"/>
      <c r="AG492" s="9"/>
      <c r="AH492" s="9"/>
      <c r="AI492" s="9"/>
      <c r="AJ492" s="9"/>
      <c r="AK492" s="9"/>
      <c r="AL492" s="9"/>
      <c r="AM492" s="9"/>
      <c r="AN492" s="9"/>
      <c r="AO492" s="9"/>
      <c r="AP492" s="9"/>
      <c r="AQ492" s="9"/>
      <c r="AR492" s="9"/>
      <c r="AS492" s="9"/>
      <c r="AT492" s="9"/>
      <c r="AU492" s="9"/>
      <c r="AV492" s="9"/>
      <c r="AW492" s="9"/>
      <c r="AX492" s="9"/>
      <c r="AY492" s="9"/>
      <c r="AZ492" s="9"/>
      <c r="BA492" s="9"/>
      <c r="BB492" s="9"/>
      <c r="BC492" s="9"/>
      <c r="BD492" s="9"/>
      <c r="BE492" s="9"/>
      <c r="BF492" s="9"/>
      <c r="BG492" s="9"/>
      <c r="BH492" s="9"/>
      <c r="BI492" s="9"/>
      <c r="BJ492" s="9"/>
      <c r="BK492" s="9"/>
      <c r="BL492" s="9"/>
      <c r="BM492" s="9"/>
      <c r="BN492" s="9"/>
      <c r="BO492" s="9"/>
      <c r="BP492" s="9"/>
      <c r="BQ492" s="9"/>
      <c r="BR492" s="9"/>
      <c r="BS492" s="9"/>
      <c r="BT492" s="9"/>
      <c r="BU492" s="9"/>
      <c r="BV492" s="9"/>
      <c r="BW492" s="9"/>
      <c r="BX492" s="9"/>
      <c r="BY492" s="9"/>
      <c r="BZ492" s="9"/>
      <c r="CA492" s="9"/>
      <c r="CB492" s="9"/>
      <c r="CC492" s="9"/>
      <c r="CD492" s="9"/>
      <c r="CE492" s="9"/>
      <c r="CF492" s="9"/>
      <c r="CG492" s="9"/>
      <c r="CH492" s="9"/>
      <c r="CI492" s="9"/>
      <c r="CJ492" s="9"/>
      <c r="CK492" s="9"/>
    </row>
    <row r="493" spans="1:89" s="20" customFormat="1" ht="53.25" customHeight="1" x14ac:dyDescent="0.2">
      <c r="A493" s="101">
        <v>484</v>
      </c>
      <c r="B493" s="56">
        <v>54</v>
      </c>
      <c r="C493" s="135"/>
      <c r="D493" s="72" t="s">
        <v>726</v>
      </c>
      <c r="E493" s="6" t="s">
        <v>727</v>
      </c>
      <c r="F493" s="57">
        <v>43122350</v>
      </c>
      <c r="G493" s="57">
        <v>17248940</v>
      </c>
      <c r="H493" s="111">
        <f t="shared" si="108"/>
        <v>40</v>
      </c>
      <c r="I493" s="57">
        <f t="shared" si="106"/>
        <v>25873410</v>
      </c>
      <c r="J493" s="111">
        <f t="shared" ref="J493" si="109">100-H493</f>
        <v>60</v>
      </c>
      <c r="K493" s="57"/>
      <c r="L493" s="58"/>
      <c r="M493" s="9"/>
      <c r="N493" s="9"/>
      <c r="O493" s="9"/>
      <c r="P493" s="9"/>
      <c r="Q493" s="9"/>
      <c r="R493" s="9"/>
      <c r="S493" s="9"/>
      <c r="T493" s="9"/>
      <c r="U493" s="9"/>
      <c r="V493" s="9"/>
      <c r="W493" s="9"/>
      <c r="X493" s="9"/>
      <c r="Y493" s="9"/>
      <c r="Z493" s="9"/>
      <c r="AA493" s="9"/>
      <c r="AB493" s="9"/>
      <c r="AC493" s="9"/>
      <c r="AD493" s="9"/>
      <c r="AE493" s="9"/>
      <c r="AF493" s="9"/>
      <c r="AG493" s="9"/>
      <c r="AH493" s="9"/>
      <c r="AI493" s="9"/>
      <c r="AJ493" s="9"/>
      <c r="AK493" s="9"/>
      <c r="AL493" s="9"/>
      <c r="AM493" s="9"/>
      <c r="AN493" s="9"/>
      <c r="AO493" s="9"/>
      <c r="AP493" s="9"/>
      <c r="AQ493" s="9"/>
      <c r="AR493" s="9"/>
      <c r="AS493" s="9"/>
      <c r="AT493" s="9"/>
      <c r="AU493" s="9"/>
      <c r="AV493" s="9"/>
      <c r="AW493" s="9"/>
      <c r="AX493" s="9"/>
      <c r="AY493" s="9"/>
      <c r="AZ493" s="9"/>
      <c r="BA493" s="9"/>
      <c r="BB493" s="9"/>
      <c r="BC493" s="9"/>
      <c r="BD493" s="9"/>
      <c r="BE493" s="9"/>
      <c r="BF493" s="9"/>
      <c r="BG493" s="9"/>
      <c r="BH493" s="9"/>
      <c r="BI493" s="9"/>
      <c r="BJ493" s="9"/>
      <c r="BK493" s="9"/>
      <c r="BL493" s="9"/>
      <c r="BM493" s="9"/>
      <c r="BN493" s="9"/>
      <c r="BO493" s="9"/>
      <c r="BP493" s="9"/>
      <c r="BQ493" s="9"/>
      <c r="BR493" s="9"/>
      <c r="BS493" s="9"/>
      <c r="BT493" s="9"/>
      <c r="BU493" s="9"/>
      <c r="BV493" s="9"/>
      <c r="BW493" s="9"/>
      <c r="BX493" s="9"/>
      <c r="BY493" s="9"/>
      <c r="BZ493" s="9"/>
      <c r="CA493" s="9"/>
      <c r="CB493" s="9"/>
      <c r="CC493" s="9"/>
      <c r="CD493" s="9"/>
      <c r="CE493" s="9"/>
      <c r="CF493" s="9"/>
      <c r="CG493" s="9"/>
      <c r="CH493" s="9"/>
      <c r="CI493" s="9"/>
      <c r="CJ493" s="9"/>
      <c r="CK493" s="9"/>
    </row>
    <row r="494" spans="1:89" s="20" customFormat="1" ht="53.25" customHeight="1" x14ac:dyDescent="0.2">
      <c r="A494" s="101">
        <v>485</v>
      </c>
      <c r="B494" s="56">
        <v>55</v>
      </c>
      <c r="C494" s="135"/>
      <c r="D494" s="57" t="s">
        <v>728</v>
      </c>
      <c r="E494" s="6" t="s">
        <v>729</v>
      </c>
      <c r="F494" s="57">
        <v>73071998</v>
      </c>
      <c r="G494" s="57">
        <v>21921599</v>
      </c>
      <c r="H494" s="111">
        <f t="shared" si="108"/>
        <v>29.999999452594682</v>
      </c>
      <c r="I494" s="57">
        <f>F494-G494-K494</f>
        <v>36536000</v>
      </c>
      <c r="J494" s="111">
        <f>100-H494-L494</f>
        <v>50.000001368513296</v>
      </c>
      <c r="K494" s="57">
        <v>14614399</v>
      </c>
      <c r="L494" s="67">
        <f>K494/F494*100</f>
        <v>19.999999178892029</v>
      </c>
      <c r="M494" s="9"/>
      <c r="N494" s="9"/>
      <c r="O494" s="9"/>
      <c r="P494" s="9"/>
      <c r="Q494" s="9"/>
      <c r="R494" s="9"/>
      <c r="S494" s="9"/>
      <c r="T494" s="9"/>
      <c r="U494" s="9"/>
      <c r="V494" s="9"/>
      <c r="W494" s="9"/>
      <c r="X494" s="9"/>
      <c r="Y494" s="9"/>
      <c r="Z494" s="9"/>
      <c r="AA494" s="9"/>
      <c r="AB494" s="9"/>
      <c r="AC494" s="9"/>
      <c r="AD494" s="9"/>
      <c r="AE494" s="9"/>
      <c r="AF494" s="9"/>
      <c r="AG494" s="9"/>
      <c r="AH494" s="9"/>
      <c r="AI494" s="9"/>
      <c r="AJ494" s="9"/>
      <c r="AK494" s="9"/>
      <c r="AL494" s="9"/>
      <c r="AM494" s="9"/>
      <c r="AN494" s="9"/>
      <c r="AO494" s="9"/>
      <c r="AP494" s="9"/>
      <c r="AQ494" s="9"/>
      <c r="AR494" s="9"/>
      <c r="AS494" s="9"/>
      <c r="AT494" s="9"/>
      <c r="AU494" s="9"/>
      <c r="AV494" s="9"/>
      <c r="AW494" s="9"/>
      <c r="AX494" s="9"/>
      <c r="AY494" s="9"/>
      <c r="AZ494" s="9"/>
      <c r="BA494" s="9"/>
      <c r="BB494" s="9"/>
      <c r="BC494" s="9"/>
      <c r="BD494" s="9"/>
      <c r="BE494" s="9"/>
      <c r="BF494" s="9"/>
      <c r="BG494" s="9"/>
      <c r="BH494" s="9"/>
      <c r="BI494" s="9"/>
      <c r="BJ494" s="9"/>
      <c r="BK494" s="9"/>
      <c r="BL494" s="9"/>
      <c r="BM494" s="9"/>
      <c r="BN494" s="9"/>
      <c r="BO494" s="9"/>
      <c r="BP494" s="9"/>
      <c r="BQ494" s="9"/>
      <c r="BR494" s="9"/>
      <c r="BS494" s="9"/>
      <c r="BT494" s="9"/>
      <c r="BU494" s="9"/>
      <c r="BV494" s="9"/>
      <c r="BW494" s="9"/>
      <c r="BX494" s="9"/>
      <c r="BY494" s="9"/>
      <c r="BZ494" s="9"/>
      <c r="CA494" s="9"/>
      <c r="CB494" s="9"/>
      <c r="CC494" s="9"/>
      <c r="CD494" s="9"/>
      <c r="CE494" s="9"/>
      <c r="CF494" s="9"/>
      <c r="CG494" s="9"/>
      <c r="CH494" s="9"/>
      <c r="CI494" s="9"/>
      <c r="CJ494" s="9"/>
      <c r="CK494" s="9"/>
    </row>
    <row r="495" spans="1:89" s="20" customFormat="1" ht="53.25" customHeight="1" x14ac:dyDescent="0.2">
      <c r="A495" s="101">
        <v>486</v>
      </c>
      <c r="B495" s="56">
        <v>56</v>
      </c>
      <c r="C495" s="135"/>
      <c r="D495" s="57" t="s">
        <v>730</v>
      </c>
      <c r="E495" s="6" t="s">
        <v>731</v>
      </c>
      <c r="F495" s="57">
        <v>40182934</v>
      </c>
      <c r="G495" s="57">
        <v>11090490</v>
      </c>
      <c r="H495" s="112">
        <f t="shared" si="108"/>
        <v>27.600000537541636</v>
      </c>
      <c r="I495" s="57">
        <f>F495-G495-K495</f>
        <v>26092444</v>
      </c>
      <c r="J495" s="112">
        <f>100-H495-L495</f>
        <v>64.934143435120987</v>
      </c>
      <c r="K495" s="57">
        <v>3000000</v>
      </c>
      <c r="L495" s="58">
        <f>K495/F495*100</f>
        <v>7.4658560273373764</v>
      </c>
      <c r="M495" s="9"/>
      <c r="N495" s="9"/>
      <c r="O495" s="9"/>
      <c r="P495" s="9"/>
      <c r="Q495" s="9"/>
      <c r="R495" s="9"/>
      <c r="S495" s="9"/>
      <c r="T495" s="9"/>
      <c r="U495" s="9"/>
      <c r="V495" s="9"/>
      <c r="W495" s="9"/>
      <c r="X495" s="9"/>
      <c r="Y495" s="9"/>
      <c r="Z495" s="9"/>
      <c r="AA495" s="9"/>
      <c r="AB495" s="9"/>
      <c r="AC495" s="9"/>
      <c r="AD495" s="9"/>
      <c r="AE495" s="9"/>
      <c r="AF495" s="9"/>
      <c r="AG495" s="9"/>
      <c r="AH495" s="9"/>
      <c r="AI495" s="9"/>
      <c r="AJ495" s="9"/>
      <c r="AK495" s="9"/>
      <c r="AL495" s="9"/>
      <c r="AM495" s="9"/>
      <c r="AN495" s="9"/>
      <c r="AO495" s="9"/>
      <c r="AP495" s="9"/>
      <c r="AQ495" s="9"/>
      <c r="AR495" s="9"/>
      <c r="AS495" s="9"/>
      <c r="AT495" s="9"/>
      <c r="AU495" s="9"/>
      <c r="AV495" s="9"/>
      <c r="AW495" s="9"/>
      <c r="AX495" s="9"/>
      <c r="AY495" s="9"/>
      <c r="AZ495" s="9"/>
      <c r="BA495" s="9"/>
      <c r="BB495" s="9"/>
      <c r="BC495" s="9"/>
      <c r="BD495" s="9"/>
      <c r="BE495" s="9"/>
      <c r="BF495" s="9"/>
      <c r="BG495" s="9"/>
      <c r="BH495" s="9"/>
      <c r="BI495" s="9"/>
      <c r="BJ495" s="9"/>
      <c r="BK495" s="9"/>
      <c r="BL495" s="9"/>
      <c r="BM495" s="9"/>
      <c r="BN495" s="9"/>
      <c r="BO495" s="9"/>
      <c r="BP495" s="9"/>
      <c r="BQ495" s="9"/>
      <c r="BR495" s="9"/>
      <c r="BS495" s="9"/>
      <c r="BT495" s="9"/>
      <c r="BU495" s="9"/>
      <c r="BV495" s="9"/>
      <c r="BW495" s="9"/>
      <c r="BX495" s="9"/>
      <c r="BY495" s="9"/>
      <c r="BZ495" s="9"/>
      <c r="CA495" s="9"/>
      <c r="CB495" s="9"/>
      <c r="CC495" s="9"/>
      <c r="CD495" s="9"/>
      <c r="CE495" s="9"/>
      <c r="CF495" s="9"/>
      <c r="CG495" s="9"/>
      <c r="CH495" s="9"/>
      <c r="CI495" s="9"/>
      <c r="CJ495" s="9"/>
      <c r="CK495" s="9"/>
    </row>
    <row r="496" spans="1:89" s="20" customFormat="1" ht="53.25" customHeight="1" x14ac:dyDescent="0.2">
      <c r="A496" s="101">
        <v>487</v>
      </c>
      <c r="B496" s="56">
        <v>57</v>
      </c>
      <c r="C496" s="135"/>
      <c r="D496" s="62" t="s">
        <v>732</v>
      </c>
      <c r="E496" s="6" t="s">
        <v>733</v>
      </c>
      <c r="F496" s="59">
        <v>30000000</v>
      </c>
      <c r="G496" s="59">
        <v>16500000</v>
      </c>
      <c r="H496" s="111">
        <f t="shared" si="108"/>
        <v>55.000000000000007</v>
      </c>
      <c r="I496" s="57">
        <f>F496-G496-K496</f>
        <v>13500000</v>
      </c>
      <c r="J496" s="111">
        <f>100-H496-L496</f>
        <v>44.999999999999993</v>
      </c>
      <c r="K496" s="59"/>
      <c r="L496" s="61"/>
      <c r="M496" s="9"/>
      <c r="N496" s="9"/>
      <c r="O496" s="9"/>
      <c r="P496" s="9"/>
      <c r="Q496" s="9"/>
      <c r="R496" s="9"/>
      <c r="S496" s="9"/>
      <c r="T496" s="9"/>
      <c r="U496" s="9"/>
      <c r="V496" s="9"/>
      <c r="W496" s="9"/>
      <c r="X496" s="9"/>
      <c r="Y496" s="9"/>
      <c r="Z496" s="9"/>
      <c r="AA496" s="9"/>
      <c r="AB496" s="9"/>
      <c r="AC496" s="9"/>
      <c r="AD496" s="9"/>
      <c r="AE496" s="9"/>
      <c r="AF496" s="9"/>
      <c r="AG496" s="9"/>
      <c r="AH496" s="9"/>
      <c r="AI496" s="9"/>
      <c r="AJ496" s="9"/>
      <c r="AK496" s="9"/>
      <c r="AL496" s="9"/>
      <c r="AM496" s="9"/>
      <c r="AN496" s="9"/>
      <c r="AO496" s="9"/>
      <c r="AP496" s="9"/>
      <c r="AQ496" s="9"/>
      <c r="AR496" s="9"/>
      <c r="AS496" s="9"/>
      <c r="AT496" s="9"/>
      <c r="AU496" s="9"/>
      <c r="AV496" s="9"/>
      <c r="AW496" s="9"/>
      <c r="AX496" s="9"/>
      <c r="AY496" s="9"/>
      <c r="AZ496" s="9"/>
      <c r="BA496" s="9"/>
      <c r="BB496" s="9"/>
      <c r="BC496" s="9"/>
      <c r="BD496" s="9"/>
      <c r="BE496" s="9"/>
      <c r="BF496" s="9"/>
      <c r="BG496" s="9"/>
      <c r="BH496" s="9"/>
      <c r="BI496" s="9"/>
      <c r="BJ496" s="9"/>
      <c r="BK496" s="9"/>
      <c r="BL496" s="9"/>
      <c r="BM496" s="9"/>
      <c r="BN496" s="9"/>
      <c r="BO496" s="9"/>
      <c r="BP496" s="9"/>
      <c r="BQ496" s="9"/>
      <c r="BR496" s="9"/>
      <c r="BS496" s="9"/>
      <c r="BT496" s="9"/>
      <c r="BU496" s="9"/>
      <c r="BV496" s="9"/>
      <c r="BW496" s="9"/>
      <c r="BX496" s="9"/>
      <c r="BY496" s="9"/>
      <c r="BZ496" s="9"/>
      <c r="CA496" s="9"/>
      <c r="CB496" s="9"/>
      <c r="CC496" s="9"/>
      <c r="CD496" s="9"/>
      <c r="CE496" s="9"/>
      <c r="CF496" s="9"/>
      <c r="CG496" s="9"/>
      <c r="CH496" s="9"/>
      <c r="CI496" s="9"/>
      <c r="CJ496" s="9"/>
      <c r="CK496" s="9"/>
    </row>
    <row r="497" spans="1:89" s="20" customFormat="1" ht="53.25" customHeight="1" x14ac:dyDescent="0.2">
      <c r="A497" s="101">
        <v>488</v>
      </c>
      <c r="B497" s="56">
        <v>58</v>
      </c>
      <c r="C497" s="135"/>
      <c r="D497" s="72" t="s">
        <v>715</v>
      </c>
      <c r="E497" s="6" t="s">
        <v>734</v>
      </c>
      <c r="F497" s="57">
        <v>10540400</v>
      </c>
      <c r="G497" s="57">
        <v>5797200</v>
      </c>
      <c r="H497" s="111">
        <f t="shared" si="108"/>
        <v>54.999810253880312</v>
      </c>
      <c r="I497" s="57">
        <f>F497-G497</f>
        <v>4743200</v>
      </c>
      <c r="J497" s="111">
        <f>100-H497</f>
        <v>45.000189746119688</v>
      </c>
      <c r="K497" s="57"/>
      <c r="L497" s="58"/>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c r="AY497" s="9"/>
      <c r="AZ497" s="9"/>
      <c r="BA497" s="9"/>
      <c r="BB497" s="9"/>
      <c r="BC497" s="9"/>
      <c r="BD497" s="9"/>
      <c r="BE497" s="9"/>
      <c r="BF497" s="9"/>
      <c r="BG497" s="9"/>
      <c r="BH497" s="9"/>
      <c r="BI497" s="9"/>
      <c r="BJ497" s="9"/>
      <c r="BK497" s="9"/>
      <c r="BL497" s="9"/>
      <c r="BM497" s="9"/>
      <c r="BN497" s="9"/>
      <c r="BO497" s="9"/>
      <c r="BP497" s="9"/>
      <c r="BQ497" s="9"/>
      <c r="BR497" s="9"/>
      <c r="BS497" s="9"/>
      <c r="BT497" s="9"/>
      <c r="BU497" s="9"/>
      <c r="BV497" s="9"/>
      <c r="BW497" s="9"/>
      <c r="BX497" s="9"/>
      <c r="BY497" s="9"/>
      <c r="BZ497" s="9"/>
      <c r="CA497" s="9"/>
      <c r="CB497" s="9"/>
      <c r="CC497" s="9"/>
      <c r="CD497" s="9"/>
      <c r="CE497" s="9"/>
      <c r="CF497" s="9"/>
      <c r="CG497" s="9"/>
      <c r="CH497" s="9"/>
      <c r="CI497" s="9"/>
      <c r="CJ497" s="9"/>
      <c r="CK497" s="9"/>
    </row>
    <row r="498" spans="1:89" s="20" customFormat="1" ht="53.25" customHeight="1" x14ac:dyDescent="0.2">
      <c r="A498" s="101">
        <v>489</v>
      </c>
      <c r="B498" s="56">
        <v>59</v>
      </c>
      <c r="C498" s="135"/>
      <c r="D498" s="72" t="s">
        <v>715</v>
      </c>
      <c r="E498" s="6" t="s">
        <v>735</v>
      </c>
      <c r="F498" s="57">
        <v>16050000</v>
      </c>
      <c r="G498" s="57">
        <v>5617500</v>
      </c>
      <c r="H498" s="111">
        <f t="shared" si="108"/>
        <v>35</v>
      </c>
      <c r="I498" s="57">
        <f>F498-G498</f>
        <v>10432500</v>
      </c>
      <c r="J498" s="111">
        <f>100-H498</f>
        <v>65</v>
      </c>
      <c r="K498" s="57"/>
      <c r="L498" s="58"/>
      <c r="M498" s="9"/>
      <c r="N498" s="9"/>
      <c r="O498" s="9"/>
      <c r="P498" s="9"/>
      <c r="Q498" s="9"/>
      <c r="R498" s="9"/>
      <c r="S498" s="9"/>
      <c r="T498" s="9"/>
      <c r="U498" s="9"/>
      <c r="V498" s="9"/>
      <c r="W498" s="9"/>
      <c r="X498" s="9"/>
      <c r="Y498" s="9"/>
      <c r="Z498" s="9"/>
      <c r="AA498" s="9"/>
      <c r="AB498" s="9"/>
      <c r="AC498" s="9"/>
      <c r="AD498" s="9"/>
      <c r="AE498" s="9"/>
      <c r="AF498" s="9"/>
      <c r="AG498" s="9"/>
      <c r="AH498" s="9"/>
      <c r="AI498" s="9"/>
      <c r="AJ498" s="9"/>
      <c r="AK498" s="9"/>
      <c r="AL498" s="9"/>
      <c r="AM498" s="9"/>
      <c r="AN498" s="9"/>
      <c r="AO498" s="9"/>
      <c r="AP498" s="9"/>
      <c r="AQ498" s="9"/>
      <c r="AR498" s="9"/>
      <c r="AS498" s="9"/>
      <c r="AT498" s="9"/>
      <c r="AU498" s="9"/>
      <c r="AV498" s="9"/>
      <c r="AW498" s="9"/>
      <c r="AX498" s="9"/>
      <c r="AY498" s="9"/>
      <c r="AZ498" s="9"/>
      <c r="BA498" s="9"/>
      <c r="BB498" s="9"/>
      <c r="BC498" s="9"/>
      <c r="BD498" s="9"/>
      <c r="BE498" s="9"/>
      <c r="BF498" s="9"/>
      <c r="BG498" s="9"/>
      <c r="BH498" s="9"/>
      <c r="BI498" s="9"/>
      <c r="BJ498" s="9"/>
      <c r="BK498" s="9"/>
      <c r="BL498" s="9"/>
      <c r="BM498" s="9"/>
      <c r="BN498" s="9"/>
      <c r="BO498" s="9"/>
      <c r="BP498" s="9"/>
      <c r="BQ498" s="9"/>
      <c r="BR498" s="9"/>
      <c r="BS498" s="9"/>
      <c r="BT498" s="9"/>
      <c r="BU498" s="9"/>
      <c r="BV498" s="9"/>
      <c r="BW498" s="9"/>
      <c r="BX498" s="9"/>
      <c r="BY498" s="9"/>
      <c r="BZ498" s="9"/>
      <c r="CA498" s="9"/>
      <c r="CB498" s="9"/>
      <c r="CC498" s="9"/>
      <c r="CD498" s="9"/>
      <c r="CE498" s="9"/>
      <c r="CF498" s="9"/>
      <c r="CG498" s="9"/>
      <c r="CH498" s="9"/>
      <c r="CI498" s="9"/>
      <c r="CJ498" s="9"/>
      <c r="CK498" s="9"/>
    </row>
    <row r="499" spans="1:89" s="20" customFormat="1" ht="53.25" customHeight="1" x14ac:dyDescent="0.2">
      <c r="A499" s="101">
        <v>490</v>
      </c>
      <c r="B499" s="56">
        <v>60</v>
      </c>
      <c r="C499" s="135"/>
      <c r="D499" s="72" t="s">
        <v>715</v>
      </c>
      <c r="E499" s="6" t="s">
        <v>736</v>
      </c>
      <c r="F499" s="57">
        <v>10437800</v>
      </c>
      <c r="G499" s="57">
        <v>5740800</v>
      </c>
      <c r="H499" s="111">
        <f t="shared" si="108"/>
        <v>55.000095805629535</v>
      </c>
      <c r="I499" s="57">
        <f>F499-G499</f>
        <v>4697000</v>
      </c>
      <c r="J499" s="111">
        <f>100-H499</f>
        <v>44.999904194370465</v>
      </c>
      <c r="K499" s="57"/>
      <c r="L499" s="58"/>
      <c r="M499" s="9"/>
      <c r="N499" s="9"/>
      <c r="O499" s="9"/>
      <c r="P499" s="9"/>
      <c r="Q499" s="9"/>
      <c r="R499" s="9"/>
      <c r="S499" s="9"/>
      <c r="T499" s="9"/>
      <c r="U499" s="9"/>
      <c r="V499" s="9"/>
      <c r="W499" s="9"/>
      <c r="X499" s="9"/>
      <c r="Y499" s="9"/>
      <c r="Z499" s="9"/>
      <c r="AA499" s="9"/>
      <c r="AB499" s="9"/>
      <c r="AC499" s="9"/>
      <c r="AD499" s="9"/>
      <c r="AE499" s="9"/>
      <c r="AF499" s="9"/>
      <c r="AG499" s="9"/>
      <c r="AH499" s="9"/>
      <c r="AI499" s="9"/>
      <c r="AJ499" s="9"/>
      <c r="AK499" s="9"/>
      <c r="AL499" s="9"/>
      <c r="AM499" s="9"/>
      <c r="AN499" s="9"/>
      <c r="AO499" s="9"/>
      <c r="AP499" s="9"/>
      <c r="AQ499" s="9"/>
      <c r="AR499" s="9"/>
      <c r="AS499" s="9"/>
      <c r="AT499" s="9"/>
      <c r="AU499" s="9"/>
      <c r="AV499" s="9"/>
      <c r="AW499" s="9"/>
      <c r="AX499" s="9"/>
      <c r="AY499" s="9"/>
      <c r="AZ499" s="9"/>
      <c r="BA499" s="9"/>
      <c r="BB499" s="9"/>
      <c r="BC499" s="9"/>
      <c r="BD499" s="9"/>
      <c r="BE499" s="9"/>
      <c r="BF499" s="9"/>
      <c r="BG499" s="9"/>
      <c r="BH499" s="9"/>
      <c r="BI499" s="9"/>
      <c r="BJ499" s="9"/>
      <c r="BK499" s="9"/>
      <c r="BL499" s="9"/>
      <c r="BM499" s="9"/>
      <c r="BN499" s="9"/>
      <c r="BO499" s="9"/>
      <c r="BP499" s="9"/>
      <c r="BQ499" s="9"/>
      <c r="BR499" s="9"/>
      <c r="BS499" s="9"/>
      <c r="BT499" s="9"/>
      <c r="BU499" s="9"/>
      <c r="BV499" s="9"/>
      <c r="BW499" s="9"/>
      <c r="BX499" s="9"/>
      <c r="BY499" s="9"/>
      <c r="BZ499" s="9"/>
      <c r="CA499" s="9"/>
      <c r="CB499" s="9"/>
      <c r="CC499" s="9"/>
      <c r="CD499" s="9"/>
      <c r="CE499" s="9"/>
      <c r="CF499" s="9"/>
      <c r="CG499" s="9"/>
      <c r="CH499" s="9"/>
      <c r="CI499" s="9"/>
      <c r="CJ499" s="9"/>
      <c r="CK499" s="9"/>
    </row>
    <row r="500" spans="1:89" s="20" customFormat="1" ht="53.25" customHeight="1" x14ac:dyDescent="0.2">
      <c r="A500" s="101">
        <v>491</v>
      </c>
      <c r="B500" s="56">
        <v>61</v>
      </c>
      <c r="C500" s="135"/>
      <c r="D500" s="72" t="s">
        <v>686</v>
      </c>
      <c r="E500" s="6" t="s">
        <v>737</v>
      </c>
      <c r="F500" s="57">
        <v>12157800</v>
      </c>
      <c r="G500" s="57">
        <v>5009000</v>
      </c>
      <c r="H500" s="114">
        <f t="shared" si="108"/>
        <v>41.19988813765648</v>
      </c>
      <c r="I500" s="59">
        <f>F500-G500</f>
        <v>7148800</v>
      </c>
      <c r="J500" s="114">
        <f>100-H500</f>
        <v>58.80011186234352</v>
      </c>
      <c r="K500" s="57"/>
      <c r="L500" s="58"/>
      <c r="M500" s="9"/>
      <c r="N500" s="9"/>
      <c r="O500" s="9"/>
      <c r="P500" s="9"/>
      <c r="Q500" s="9"/>
      <c r="R500" s="9"/>
      <c r="S500" s="9"/>
      <c r="T500" s="9"/>
      <c r="U500" s="9"/>
      <c r="V500" s="9"/>
      <c r="W500" s="9"/>
      <c r="X500" s="9"/>
      <c r="Y500" s="9"/>
      <c r="Z500" s="9"/>
      <c r="AA500" s="9"/>
      <c r="AB500" s="9"/>
      <c r="AC500" s="9"/>
      <c r="AD500" s="9"/>
      <c r="AE500" s="9"/>
      <c r="AF500" s="9"/>
      <c r="AG500" s="9"/>
      <c r="AH500" s="9"/>
      <c r="AI500" s="9"/>
      <c r="AJ500" s="9"/>
      <c r="AK500" s="9"/>
      <c r="AL500" s="9"/>
      <c r="AM500" s="9"/>
      <c r="AN500" s="9"/>
      <c r="AO500" s="9"/>
      <c r="AP500" s="9"/>
      <c r="AQ500" s="9"/>
      <c r="AR500" s="9"/>
      <c r="AS500" s="9"/>
      <c r="AT500" s="9"/>
      <c r="AU500" s="9"/>
      <c r="AV500" s="9"/>
      <c r="AW500" s="9"/>
      <c r="AX500" s="9"/>
      <c r="AY500" s="9"/>
      <c r="AZ500" s="9"/>
      <c r="BA500" s="9"/>
      <c r="BB500" s="9"/>
      <c r="BC500" s="9"/>
      <c r="BD500" s="9"/>
      <c r="BE500" s="9"/>
      <c r="BF500" s="9"/>
      <c r="BG500" s="9"/>
      <c r="BH500" s="9"/>
      <c r="BI500" s="9"/>
      <c r="BJ500" s="9"/>
      <c r="BK500" s="9"/>
      <c r="BL500" s="9"/>
      <c r="BM500" s="9"/>
      <c r="BN500" s="9"/>
      <c r="BO500" s="9"/>
      <c r="BP500" s="9"/>
      <c r="BQ500" s="9"/>
      <c r="BR500" s="9"/>
      <c r="BS500" s="9"/>
      <c r="BT500" s="9"/>
      <c r="BU500" s="9"/>
      <c r="BV500" s="9"/>
      <c r="BW500" s="9"/>
      <c r="BX500" s="9"/>
      <c r="BY500" s="9"/>
      <c r="BZ500" s="9"/>
      <c r="CA500" s="9"/>
      <c r="CB500" s="9"/>
      <c r="CC500" s="9"/>
      <c r="CD500" s="9"/>
      <c r="CE500" s="9"/>
      <c r="CF500" s="9"/>
      <c r="CG500" s="9"/>
      <c r="CH500" s="9"/>
      <c r="CI500" s="9"/>
      <c r="CJ500" s="9"/>
      <c r="CK500" s="9"/>
    </row>
    <row r="501" spans="1:89" s="20" customFormat="1" ht="53.25" customHeight="1" x14ac:dyDescent="0.2">
      <c r="A501" s="101">
        <v>492</v>
      </c>
      <c r="B501" s="56">
        <v>62</v>
      </c>
      <c r="C501" s="135"/>
      <c r="D501" s="72" t="s">
        <v>693</v>
      </c>
      <c r="E501" s="6" t="s">
        <v>738</v>
      </c>
      <c r="F501" s="57">
        <v>73453306</v>
      </c>
      <c r="G501" s="57">
        <v>25708653</v>
      </c>
      <c r="H501" s="111">
        <f t="shared" si="108"/>
        <v>34.999994418222649</v>
      </c>
      <c r="I501" s="57">
        <f>F501-G501-K501</f>
        <v>33053992</v>
      </c>
      <c r="J501" s="111">
        <f>100-H501-L501</f>
        <v>45.000005854059168</v>
      </c>
      <c r="K501" s="59">
        <v>14690661</v>
      </c>
      <c r="L501" s="67">
        <f>K501/F501*100</f>
        <v>19.99999972771818</v>
      </c>
      <c r="M501" s="9"/>
      <c r="N501" s="9"/>
      <c r="O501" s="9"/>
      <c r="P501" s="9"/>
      <c r="Q501" s="9"/>
      <c r="R501" s="9"/>
      <c r="S501" s="9"/>
      <c r="T501" s="9"/>
      <c r="U501" s="9"/>
      <c r="V501" s="9"/>
      <c r="W501" s="9"/>
      <c r="X501" s="9"/>
      <c r="Y501" s="9"/>
      <c r="Z501" s="9"/>
      <c r="AA501" s="9"/>
      <c r="AB501" s="9"/>
      <c r="AC501" s="9"/>
      <c r="AD501" s="9"/>
      <c r="AE501" s="9"/>
      <c r="AF501" s="9"/>
      <c r="AG501" s="9"/>
      <c r="AH501" s="9"/>
      <c r="AI501" s="9"/>
      <c r="AJ501" s="9"/>
      <c r="AK501" s="9"/>
      <c r="AL501" s="9"/>
      <c r="AM501" s="9"/>
      <c r="AN501" s="9"/>
      <c r="AO501" s="9"/>
      <c r="AP501" s="9"/>
      <c r="AQ501" s="9"/>
      <c r="AR501" s="9"/>
      <c r="AS501" s="9"/>
      <c r="AT501" s="9"/>
      <c r="AU501" s="9"/>
      <c r="AV501" s="9"/>
      <c r="AW501" s="9"/>
      <c r="AX501" s="9"/>
      <c r="AY501" s="9"/>
      <c r="AZ501" s="9"/>
      <c r="BA501" s="9"/>
      <c r="BB501" s="9"/>
      <c r="BC501" s="9"/>
      <c r="BD501" s="9"/>
      <c r="BE501" s="9"/>
      <c r="BF501" s="9"/>
      <c r="BG501" s="9"/>
      <c r="BH501" s="9"/>
      <c r="BI501" s="9"/>
      <c r="BJ501" s="9"/>
      <c r="BK501" s="9"/>
      <c r="BL501" s="9"/>
      <c r="BM501" s="9"/>
      <c r="BN501" s="9"/>
      <c r="BO501" s="9"/>
      <c r="BP501" s="9"/>
      <c r="BQ501" s="9"/>
      <c r="BR501" s="9"/>
      <c r="BS501" s="9"/>
      <c r="BT501" s="9"/>
      <c r="BU501" s="9"/>
      <c r="BV501" s="9"/>
      <c r="BW501" s="9"/>
      <c r="BX501" s="9"/>
      <c r="BY501" s="9"/>
      <c r="BZ501" s="9"/>
      <c r="CA501" s="9"/>
      <c r="CB501" s="9"/>
      <c r="CC501" s="9"/>
      <c r="CD501" s="9"/>
      <c r="CE501" s="9"/>
      <c r="CF501" s="9"/>
      <c r="CG501" s="9"/>
      <c r="CH501" s="9"/>
      <c r="CI501" s="9"/>
      <c r="CJ501" s="9"/>
      <c r="CK501" s="9"/>
    </row>
    <row r="502" spans="1:89" s="20" customFormat="1" ht="53.25" customHeight="1" x14ac:dyDescent="0.2">
      <c r="A502" s="101">
        <v>493</v>
      </c>
      <c r="B502" s="56">
        <v>63</v>
      </c>
      <c r="C502" s="135"/>
      <c r="D502" s="72" t="s">
        <v>715</v>
      </c>
      <c r="E502" s="6" t="s">
        <v>739</v>
      </c>
      <c r="F502" s="57">
        <v>9095000</v>
      </c>
      <c r="G502" s="57">
        <v>5457000</v>
      </c>
      <c r="H502" s="111">
        <f t="shared" si="108"/>
        <v>60</v>
      </c>
      <c r="I502" s="57">
        <f t="shared" ref="I502:I508" si="110">F502-G502</f>
        <v>3638000</v>
      </c>
      <c r="J502" s="111">
        <f>100-H502</f>
        <v>40</v>
      </c>
      <c r="K502" s="57"/>
      <c r="L502" s="58"/>
      <c r="M502" s="9"/>
      <c r="N502" s="9"/>
      <c r="O502" s="9"/>
      <c r="P502" s="9"/>
      <c r="Q502" s="9"/>
      <c r="R502" s="9"/>
      <c r="S502" s="9"/>
      <c r="T502" s="9"/>
      <c r="U502" s="9"/>
      <c r="V502" s="9"/>
      <c r="W502" s="9"/>
      <c r="X502" s="9"/>
      <c r="Y502" s="9"/>
      <c r="Z502" s="9"/>
      <c r="AA502" s="9"/>
      <c r="AB502" s="9"/>
      <c r="AC502" s="9"/>
      <c r="AD502" s="9"/>
      <c r="AE502" s="9"/>
      <c r="AF502" s="9"/>
      <c r="AG502" s="9"/>
      <c r="AH502" s="9"/>
      <c r="AI502" s="9"/>
      <c r="AJ502" s="9"/>
      <c r="AK502" s="9"/>
      <c r="AL502" s="9"/>
      <c r="AM502" s="9"/>
      <c r="AN502" s="9"/>
      <c r="AO502" s="9"/>
      <c r="AP502" s="9"/>
      <c r="AQ502" s="9"/>
      <c r="AR502" s="9"/>
      <c r="AS502" s="9"/>
      <c r="AT502" s="9"/>
      <c r="AU502" s="9"/>
      <c r="AV502" s="9"/>
      <c r="AW502" s="9"/>
      <c r="AX502" s="9"/>
      <c r="AY502" s="9"/>
      <c r="AZ502" s="9"/>
      <c r="BA502" s="9"/>
      <c r="BB502" s="9"/>
      <c r="BC502" s="9"/>
      <c r="BD502" s="9"/>
      <c r="BE502" s="9"/>
      <c r="BF502" s="9"/>
      <c r="BG502" s="9"/>
      <c r="BH502" s="9"/>
      <c r="BI502" s="9"/>
      <c r="BJ502" s="9"/>
      <c r="BK502" s="9"/>
      <c r="BL502" s="9"/>
      <c r="BM502" s="9"/>
      <c r="BN502" s="9"/>
      <c r="BO502" s="9"/>
      <c r="BP502" s="9"/>
      <c r="BQ502" s="9"/>
      <c r="BR502" s="9"/>
      <c r="BS502" s="9"/>
      <c r="BT502" s="9"/>
      <c r="BU502" s="9"/>
      <c r="BV502" s="9"/>
      <c r="BW502" s="9"/>
      <c r="BX502" s="9"/>
      <c r="BY502" s="9"/>
      <c r="BZ502" s="9"/>
      <c r="CA502" s="9"/>
      <c r="CB502" s="9"/>
      <c r="CC502" s="9"/>
      <c r="CD502" s="9"/>
      <c r="CE502" s="9"/>
      <c r="CF502" s="9"/>
      <c r="CG502" s="9"/>
      <c r="CH502" s="9"/>
      <c r="CI502" s="9"/>
      <c r="CJ502" s="9"/>
      <c r="CK502" s="9"/>
    </row>
    <row r="503" spans="1:89" s="20" customFormat="1" ht="53.25" customHeight="1" x14ac:dyDescent="0.2">
      <c r="A503" s="101">
        <v>494</v>
      </c>
      <c r="B503" s="56">
        <v>64</v>
      </c>
      <c r="C503" s="135"/>
      <c r="D503" s="72" t="s">
        <v>715</v>
      </c>
      <c r="E503" s="6" t="s">
        <v>740</v>
      </c>
      <c r="F503" s="57">
        <v>15962000</v>
      </c>
      <c r="G503" s="57">
        <v>5586700</v>
      </c>
      <c r="H503" s="111">
        <f t="shared" si="108"/>
        <v>35</v>
      </c>
      <c r="I503" s="57">
        <f t="shared" si="110"/>
        <v>10375300</v>
      </c>
      <c r="J503" s="111">
        <f>100-H503</f>
        <v>65</v>
      </c>
      <c r="K503" s="57"/>
      <c r="L503" s="58"/>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c r="AL503" s="9"/>
      <c r="AM503" s="9"/>
      <c r="AN503" s="9"/>
      <c r="AO503" s="9"/>
      <c r="AP503" s="9"/>
      <c r="AQ503" s="9"/>
      <c r="AR503" s="9"/>
      <c r="AS503" s="9"/>
      <c r="AT503" s="9"/>
      <c r="AU503" s="9"/>
      <c r="AV503" s="9"/>
      <c r="AW503" s="9"/>
      <c r="AX503" s="9"/>
      <c r="AY503" s="9"/>
      <c r="AZ503" s="9"/>
      <c r="BA503" s="9"/>
      <c r="BB503" s="9"/>
      <c r="BC503" s="9"/>
      <c r="BD503" s="9"/>
      <c r="BE503" s="9"/>
      <c r="BF503" s="9"/>
      <c r="BG503" s="9"/>
      <c r="BH503" s="9"/>
      <c r="BI503" s="9"/>
      <c r="BJ503" s="9"/>
      <c r="BK503" s="9"/>
      <c r="BL503" s="9"/>
      <c r="BM503" s="9"/>
      <c r="BN503" s="9"/>
      <c r="BO503" s="9"/>
      <c r="BP503" s="9"/>
      <c r="BQ503" s="9"/>
      <c r="BR503" s="9"/>
      <c r="BS503" s="9"/>
      <c r="BT503" s="9"/>
      <c r="BU503" s="9"/>
      <c r="BV503" s="9"/>
      <c r="BW503" s="9"/>
      <c r="BX503" s="9"/>
      <c r="BY503" s="9"/>
      <c r="BZ503" s="9"/>
      <c r="CA503" s="9"/>
      <c r="CB503" s="9"/>
      <c r="CC503" s="9"/>
      <c r="CD503" s="9"/>
      <c r="CE503" s="9"/>
      <c r="CF503" s="9"/>
      <c r="CG503" s="9"/>
      <c r="CH503" s="9"/>
      <c r="CI503" s="9"/>
      <c r="CJ503" s="9"/>
      <c r="CK503" s="9"/>
    </row>
    <row r="504" spans="1:89" s="20" customFormat="1" ht="53.25" customHeight="1" x14ac:dyDescent="0.2">
      <c r="A504" s="101">
        <v>495</v>
      </c>
      <c r="B504" s="56">
        <v>65</v>
      </c>
      <c r="C504" s="135"/>
      <c r="D504" s="72" t="s">
        <v>715</v>
      </c>
      <c r="E504" s="6" t="s">
        <v>741</v>
      </c>
      <c r="F504" s="57">
        <v>13910000</v>
      </c>
      <c r="G504" s="57">
        <v>5564000</v>
      </c>
      <c r="H504" s="111">
        <f t="shared" si="108"/>
        <v>40</v>
      </c>
      <c r="I504" s="57">
        <f t="shared" si="110"/>
        <v>8346000</v>
      </c>
      <c r="J504" s="111">
        <f t="shared" ref="J504" si="111">100-H504</f>
        <v>60</v>
      </c>
      <c r="K504" s="57"/>
      <c r="L504" s="58"/>
      <c r="M504" s="9"/>
      <c r="N504" s="9"/>
      <c r="O504" s="9"/>
      <c r="P504" s="9"/>
      <c r="Q504" s="9"/>
      <c r="R504" s="9"/>
      <c r="S504" s="9"/>
      <c r="T504" s="9"/>
      <c r="U504" s="9"/>
      <c r="V504" s="9"/>
      <c r="W504" s="9"/>
      <c r="X504" s="9"/>
      <c r="Y504" s="9"/>
      <c r="Z504" s="9"/>
      <c r="AA504" s="9"/>
      <c r="AB504" s="9"/>
      <c r="AC504" s="9"/>
      <c r="AD504" s="9"/>
      <c r="AE504" s="9"/>
      <c r="AF504" s="9"/>
      <c r="AG504" s="9"/>
      <c r="AH504" s="9"/>
      <c r="AI504" s="9"/>
      <c r="AJ504" s="9"/>
      <c r="AK504" s="9"/>
      <c r="AL504" s="9"/>
      <c r="AM504" s="9"/>
      <c r="AN504" s="9"/>
      <c r="AO504" s="9"/>
      <c r="AP504" s="9"/>
      <c r="AQ504" s="9"/>
      <c r="AR504" s="9"/>
      <c r="AS504" s="9"/>
      <c r="AT504" s="9"/>
      <c r="AU504" s="9"/>
      <c r="AV504" s="9"/>
      <c r="AW504" s="9"/>
      <c r="AX504" s="9"/>
      <c r="AY504" s="9"/>
      <c r="AZ504" s="9"/>
      <c r="BA504" s="9"/>
      <c r="BB504" s="9"/>
      <c r="BC504" s="9"/>
      <c r="BD504" s="9"/>
      <c r="BE504" s="9"/>
      <c r="BF504" s="9"/>
      <c r="BG504" s="9"/>
      <c r="BH504" s="9"/>
      <c r="BI504" s="9"/>
      <c r="BJ504" s="9"/>
      <c r="BK504" s="9"/>
      <c r="BL504" s="9"/>
      <c r="BM504" s="9"/>
      <c r="BN504" s="9"/>
      <c r="BO504" s="9"/>
      <c r="BP504" s="9"/>
      <c r="BQ504" s="9"/>
      <c r="BR504" s="9"/>
      <c r="BS504" s="9"/>
      <c r="BT504" s="9"/>
      <c r="BU504" s="9"/>
      <c r="BV504" s="9"/>
      <c r="BW504" s="9"/>
      <c r="BX504" s="9"/>
      <c r="BY504" s="9"/>
      <c r="BZ504" s="9"/>
      <c r="CA504" s="9"/>
      <c r="CB504" s="9"/>
      <c r="CC504" s="9"/>
      <c r="CD504" s="9"/>
      <c r="CE504" s="9"/>
      <c r="CF504" s="9"/>
      <c r="CG504" s="9"/>
      <c r="CH504" s="9"/>
      <c r="CI504" s="9"/>
      <c r="CJ504" s="9"/>
      <c r="CK504" s="9"/>
    </row>
    <row r="505" spans="1:89" s="20" customFormat="1" ht="53.25" customHeight="1" x14ac:dyDescent="0.2">
      <c r="A505" s="101">
        <v>496</v>
      </c>
      <c r="B505" s="56">
        <v>66</v>
      </c>
      <c r="C505" s="135"/>
      <c r="D505" s="63" t="s">
        <v>742</v>
      </c>
      <c r="E505" s="6" t="s">
        <v>743</v>
      </c>
      <c r="F505" s="59">
        <v>47084580</v>
      </c>
      <c r="G505" s="59">
        <v>30604977</v>
      </c>
      <c r="H505" s="114">
        <f t="shared" si="108"/>
        <v>65</v>
      </c>
      <c r="I505" s="59">
        <f t="shared" si="110"/>
        <v>16479603</v>
      </c>
      <c r="J505" s="114">
        <f>100-H505</f>
        <v>35</v>
      </c>
      <c r="K505" s="59"/>
      <c r="L505" s="61"/>
      <c r="M505" s="9"/>
      <c r="N505" s="9"/>
      <c r="O505" s="9"/>
      <c r="P505" s="9"/>
      <c r="Q505" s="9"/>
      <c r="R505" s="9"/>
      <c r="S505" s="9"/>
      <c r="T505" s="9"/>
      <c r="U505" s="9"/>
      <c r="V505" s="9"/>
      <c r="W505" s="9"/>
      <c r="X505" s="9"/>
      <c r="Y505" s="9"/>
      <c r="Z505" s="9"/>
      <c r="AA505" s="9"/>
      <c r="AB505" s="9"/>
      <c r="AC505" s="9"/>
      <c r="AD505" s="9"/>
      <c r="AE505" s="9"/>
      <c r="AF505" s="9"/>
      <c r="AG505" s="9"/>
      <c r="AH505" s="9"/>
      <c r="AI505" s="9"/>
      <c r="AJ505" s="9"/>
      <c r="AK505" s="9"/>
      <c r="AL505" s="9"/>
      <c r="AM505" s="9"/>
      <c r="AN505" s="9"/>
      <c r="AO505" s="9"/>
      <c r="AP505" s="9"/>
      <c r="AQ505" s="9"/>
      <c r="AR505" s="9"/>
      <c r="AS505" s="9"/>
      <c r="AT505" s="9"/>
      <c r="AU505" s="9"/>
      <c r="AV505" s="9"/>
      <c r="AW505" s="9"/>
      <c r="AX505" s="9"/>
      <c r="AY505" s="9"/>
      <c r="AZ505" s="9"/>
      <c r="BA505" s="9"/>
      <c r="BB505" s="9"/>
      <c r="BC505" s="9"/>
      <c r="BD505" s="9"/>
      <c r="BE505" s="9"/>
      <c r="BF505" s="9"/>
      <c r="BG505" s="9"/>
      <c r="BH505" s="9"/>
      <c r="BI505" s="9"/>
      <c r="BJ505" s="9"/>
      <c r="BK505" s="9"/>
      <c r="BL505" s="9"/>
      <c r="BM505" s="9"/>
      <c r="BN505" s="9"/>
      <c r="BO505" s="9"/>
      <c r="BP505" s="9"/>
      <c r="BQ505" s="9"/>
      <c r="BR505" s="9"/>
      <c r="BS505" s="9"/>
      <c r="BT505" s="9"/>
      <c r="BU505" s="9"/>
      <c r="BV505" s="9"/>
      <c r="BW505" s="9"/>
      <c r="BX505" s="9"/>
      <c r="BY505" s="9"/>
      <c r="BZ505" s="9"/>
      <c r="CA505" s="9"/>
      <c r="CB505" s="9"/>
      <c r="CC505" s="9"/>
      <c r="CD505" s="9"/>
      <c r="CE505" s="9"/>
      <c r="CF505" s="9"/>
      <c r="CG505" s="9"/>
      <c r="CH505" s="9"/>
      <c r="CI505" s="9"/>
      <c r="CJ505" s="9"/>
      <c r="CK505" s="9"/>
    </row>
    <row r="506" spans="1:89" s="20" customFormat="1" ht="53.25" customHeight="1" x14ac:dyDescent="0.2">
      <c r="A506" s="101">
        <v>497</v>
      </c>
      <c r="B506" s="56">
        <v>67</v>
      </c>
      <c r="C506" s="135"/>
      <c r="D506" s="63" t="s">
        <v>742</v>
      </c>
      <c r="E506" s="6" t="s">
        <v>744</v>
      </c>
      <c r="F506" s="59">
        <v>16489250</v>
      </c>
      <c r="G506" s="59">
        <v>6595700</v>
      </c>
      <c r="H506" s="114">
        <f t="shared" si="108"/>
        <v>40</v>
      </c>
      <c r="I506" s="59">
        <f t="shared" si="110"/>
        <v>9893550</v>
      </c>
      <c r="J506" s="114">
        <f>100-H506</f>
        <v>60</v>
      </c>
      <c r="K506" s="59"/>
      <c r="L506" s="61"/>
      <c r="M506" s="9"/>
      <c r="N506" s="9"/>
      <c r="O506" s="9"/>
      <c r="P506" s="9"/>
      <c r="Q506" s="9"/>
      <c r="R506" s="9"/>
      <c r="S506" s="9"/>
      <c r="T506" s="9"/>
      <c r="U506" s="9"/>
      <c r="V506" s="9"/>
      <c r="W506" s="9"/>
      <c r="X506" s="9"/>
      <c r="Y506" s="9"/>
      <c r="Z506" s="9"/>
      <c r="AA506" s="9"/>
      <c r="AB506" s="9"/>
      <c r="AC506" s="9"/>
      <c r="AD506" s="9"/>
      <c r="AE506" s="9"/>
      <c r="AF506" s="9"/>
      <c r="AG506" s="9"/>
      <c r="AH506" s="9"/>
      <c r="AI506" s="9"/>
      <c r="AJ506" s="9"/>
      <c r="AK506" s="9"/>
      <c r="AL506" s="9"/>
      <c r="AM506" s="9"/>
      <c r="AN506" s="9"/>
      <c r="AO506" s="9"/>
      <c r="AP506" s="9"/>
      <c r="AQ506" s="9"/>
      <c r="AR506" s="9"/>
      <c r="AS506" s="9"/>
      <c r="AT506" s="9"/>
      <c r="AU506" s="9"/>
      <c r="AV506" s="9"/>
      <c r="AW506" s="9"/>
      <c r="AX506" s="9"/>
      <c r="AY506" s="9"/>
      <c r="AZ506" s="9"/>
      <c r="BA506" s="9"/>
      <c r="BB506" s="9"/>
      <c r="BC506" s="9"/>
      <c r="BD506" s="9"/>
      <c r="BE506" s="9"/>
      <c r="BF506" s="9"/>
      <c r="BG506" s="9"/>
      <c r="BH506" s="9"/>
      <c r="BI506" s="9"/>
      <c r="BJ506" s="9"/>
      <c r="BK506" s="9"/>
      <c r="BL506" s="9"/>
      <c r="BM506" s="9"/>
      <c r="BN506" s="9"/>
      <c r="BO506" s="9"/>
      <c r="BP506" s="9"/>
      <c r="BQ506" s="9"/>
      <c r="BR506" s="9"/>
      <c r="BS506" s="9"/>
      <c r="BT506" s="9"/>
      <c r="BU506" s="9"/>
      <c r="BV506" s="9"/>
      <c r="BW506" s="9"/>
      <c r="BX506" s="9"/>
      <c r="BY506" s="9"/>
      <c r="BZ506" s="9"/>
      <c r="CA506" s="9"/>
      <c r="CB506" s="9"/>
      <c r="CC506" s="9"/>
      <c r="CD506" s="9"/>
      <c r="CE506" s="9"/>
      <c r="CF506" s="9"/>
      <c r="CG506" s="9"/>
      <c r="CH506" s="9"/>
      <c r="CI506" s="9"/>
      <c r="CJ506" s="9"/>
      <c r="CK506" s="9"/>
    </row>
    <row r="507" spans="1:89" s="20" customFormat="1" ht="53.25" customHeight="1" x14ac:dyDescent="0.2">
      <c r="A507" s="101">
        <v>498</v>
      </c>
      <c r="B507" s="56">
        <v>68</v>
      </c>
      <c r="C507" s="135"/>
      <c r="D507" s="72" t="s">
        <v>742</v>
      </c>
      <c r="E507" s="6" t="s">
        <v>745</v>
      </c>
      <c r="F507" s="59">
        <v>12444050</v>
      </c>
      <c r="G507" s="59">
        <v>5599822</v>
      </c>
      <c r="H507" s="111">
        <f t="shared" si="108"/>
        <v>44.999995982015498</v>
      </c>
      <c r="I507" s="57">
        <f t="shared" si="110"/>
        <v>6844228</v>
      </c>
      <c r="J507" s="111">
        <f>100-H507</f>
        <v>55.000004017984502</v>
      </c>
      <c r="K507" s="59"/>
      <c r="L507" s="61"/>
      <c r="M507" s="9"/>
      <c r="N507" s="9"/>
      <c r="O507" s="9"/>
      <c r="P507" s="9"/>
      <c r="Q507" s="9"/>
      <c r="R507" s="9"/>
      <c r="S507" s="9"/>
      <c r="T507" s="9"/>
      <c r="U507" s="9"/>
      <c r="V507" s="9"/>
      <c r="W507" s="9"/>
      <c r="X507" s="9"/>
      <c r="Y507" s="9"/>
      <c r="Z507" s="9"/>
      <c r="AA507" s="9"/>
      <c r="AB507" s="9"/>
      <c r="AC507" s="9"/>
      <c r="AD507" s="9"/>
      <c r="AE507" s="9"/>
      <c r="AF507" s="9"/>
      <c r="AG507" s="9"/>
      <c r="AH507" s="9"/>
      <c r="AI507" s="9"/>
      <c r="AJ507" s="9"/>
      <c r="AK507" s="9"/>
      <c r="AL507" s="9"/>
      <c r="AM507" s="9"/>
      <c r="AN507" s="9"/>
      <c r="AO507" s="9"/>
      <c r="AP507" s="9"/>
      <c r="AQ507" s="9"/>
      <c r="AR507" s="9"/>
      <c r="AS507" s="9"/>
      <c r="AT507" s="9"/>
      <c r="AU507" s="9"/>
      <c r="AV507" s="9"/>
      <c r="AW507" s="9"/>
      <c r="AX507" s="9"/>
      <c r="AY507" s="9"/>
      <c r="AZ507" s="9"/>
      <c r="BA507" s="9"/>
      <c r="BB507" s="9"/>
      <c r="BC507" s="9"/>
      <c r="BD507" s="9"/>
      <c r="BE507" s="9"/>
      <c r="BF507" s="9"/>
      <c r="BG507" s="9"/>
      <c r="BH507" s="9"/>
      <c r="BI507" s="9"/>
      <c r="BJ507" s="9"/>
      <c r="BK507" s="9"/>
      <c r="BL507" s="9"/>
      <c r="BM507" s="9"/>
      <c r="BN507" s="9"/>
      <c r="BO507" s="9"/>
      <c r="BP507" s="9"/>
      <c r="BQ507" s="9"/>
      <c r="BR507" s="9"/>
      <c r="BS507" s="9"/>
      <c r="BT507" s="9"/>
      <c r="BU507" s="9"/>
      <c r="BV507" s="9"/>
      <c r="BW507" s="9"/>
      <c r="BX507" s="9"/>
      <c r="BY507" s="9"/>
      <c r="BZ507" s="9"/>
      <c r="CA507" s="9"/>
      <c r="CB507" s="9"/>
      <c r="CC507" s="9"/>
      <c r="CD507" s="9"/>
      <c r="CE507" s="9"/>
      <c r="CF507" s="9"/>
      <c r="CG507" s="9"/>
      <c r="CH507" s="9"/>
      <c r="CI507" s="9"/>
      <c r="CJ507" s="9"/>
      <c r="CK507" s="9"/>
    </row>
    <row r="508" spans="1:89" s="20" customFormat="1" ht="53.25" customHeight="1" x14ac:dyDescent="0.2">
      <c r="A508" s="101">
        <v>499</v>
      </c>
      <c r="B508" s="56">
        <v>69</v>
      </c>
      <c r="C508" s="135"/>
      <c r="D508" s="62" t="s">
        <v>746</v>
      </c>
      <c r="E508" s="6" t="s">
        <v>747</v>
      </c>
      <c r="F508" s="59">
        <v>164785274</v>
      </c>
      <c r="G508" s="59">
        <v>65914110</v>
      </c>
      <c r="H508" s="111">
        <f t="shared" si="108"/>
        <v>40.000000242740136</v>
      </c>
      <c r="I508" s="57">
        <f t="shared" si="110"/>
        <v>98871164</v>
      </c>
      <c r="J508" s="111">
        <f>100-H508</f>
        <v>59.999999757259864</v>
      </c>
      <c r="K508" s="59"/>
      <c r="L508" s="61"/>
      <c r="M508" s="9"/>
      <c r="N508" s="9"/>
      <c r="O508" s="9"/>
      <c r="P508" s="9"/>
      <c r="Q508" s="9"/>
      <c r="R508" s="9"/>
      <c r="S508" s="9"/>
      <c r="T508" s="9"/>
      <c r="U508" s="9"/>
      <c r="V508" s="9"/>
      <c r="W508" s="9"/>
      <c r="X508" s="9"/>
      <c r="Y508" s="9"/>
      <c r="Z508" s="9"/>
      <c r="AA508" s="9"/>
      <c r="AB508" s="9"/>
      <c r="AC508" s="9"/>
      <c r="AD508" s="9"/>
      <c r="AE508" s="9"/>
      <c r="AF508" s="9"/>
      <c r="AG508" s="9"/>
      <c r="AH508" s="9"/>
      <c r="AI508" s="9"/>
      <c r="AJ508" s="9"/>
      <c r="AK508" s="9"/>
      <c r="AL508" s="9"/>
      <c r="AM508" s="9"/>
      <c r="AN508" s="9"/>
      <c r="AO508" s="9"/>
      <c r="AP508" s="9"/>
      <c r="AQ508" s="9"/>
      <c r="AR508" s="9"/>
      <c r="AS508" s="9"/>
      <c r="AT508" s="9"/>
      <c r="AU508" s="9"/>
      <c r="AV508" s="9"/>
      <c r="AW508" s="9"/>
      <c r="AX508" s="9"/>
      <c r="AY508" s="9"/>
      <c r="AZ508" s="9"/>
      <c r="BA508" s="9"/>
      <c r="BB508" s="9"/>
      <c r="BC508" s="9"/>
      <c r="BD508" s="9"/>
      <c r="BE508" s="9"/>
      <c r="BF508" s="9"/>
      <c r="BG508" s="9"/>
      <c r="BH508" s="9"/>
      <c r="BI508" s="9"/>
      <c r="BJ508" s="9"/>
      <c r="BK508" s="9"/>
      <c r="BL508" s="9"/>
      <c r="BM508" s="9"/>
      <c r="BN508" s="9"/>
      <c r="BO508" s="9"/>
      <c r="BP508" s="9"/>
      <c r="BQ508" s="9"/>
      <c r="BR508" s="9"/>
      <c r="BS508" s="9"/>
      <c r="BT508" s="9"/>
      <c r="BU508" s="9"/>
      <c r="BV508" s="9"/>
      <c r="BW508" s="9"/>
      <c r="BX508" s="9"/>
      <c r="BY508" s="9"/>
      <c r="BZ508" s="9"/>
      <c r="CA508" s="9"/>
      <c r="CB508" s="9"/>
      <c r="CC508" s="9"/>
      <c r="CD508" s="9"/>
      <c r="CE508" s="9"/>
      <c r="CF508" s="9"/>
      <c r="CG508" s="9"/>
      <c r="CH508" s="9"/>
      <c r="CI508" s="9"/>
      <c r="CJ508" s="9"/>
      <c r="CK508" s="9"/>
    </row>
    <row r="509" spans="1:89" s="20" customFormat="1" ht="53.25" customHeight="1" x14ac:dyDescent="0.2">
      <c r="A509" s="101">
        <v>500</v>
      </c>
      <c r="B509" s="56">
        <v>70</v>
      </c>
      <c r="C509" s="135"/>
      <c r="D509" s="72" t="s">
        <v>693</v>
      </c>
      <c r="E509" s="6" t="s">
        <v>748</v>
      </c>
      <c r="F509" s="57">
        <v>25309914</v>
      </c>
      <c r="G509" s="57">
        <v>8858469</v>
      </c>
      <c r="H509" s="111">
        <f t="shared" si="108"/>
        <v>34.999996444081162</v>
      </c>
      <c r="I509" s="57">
        <f>F509-G509-K509</f>
        <v>11389463</v>
      </c>
      <c r="J509" s="111">
        <f>100-H509-L509</f>
        <v>45.000006716735584</v>
      </c>
      <c r="K509" s="57">
        <v>5061982</v>
      </c>
      <c r="L509" s="67">
        <f>K509/F509*100</f>
        <v>19.999996839183254</v>
      </c>
      <c r="M509" s="9"/>
      <c r="N509" s="9"/>
      <c r="O509" s="9"/>
      <c r="P509" s="9"/>
      <c r="Q509" s="9"/>
      <c r="R509" s="9"/>
      <c r="S509" s="9"/>
      <c r="T509" s="9"/>
      <c r="U509" s="9"/>
      <c r="V509" s="9"/>
      <c r="W509" s="9"/>
      <c r="X509" s="9"/>
      <c r="Y509" s="9"/>
      <c r="Z509" s="9"/>
      <c r="AA509" s="9"/>
      <c r="AB509" s="9"/>
      <c r="AC509" s="9"/>
      <c r="AD509" s="9"/>
      <c r="AE509" s="9"/>
      <c r="AF509" s="9"/>
      <c r="AG509" s="9"/>
      <c r="AH509" s="9"/>
      <c r="AI509" s="9"/>
      <c r="AJ509" s="9"/>
      <c r="AK509" s="9"/>
      <c r="AL509" s="9"/>
      <c r="AM509" s="9"/>
      <c r="AN509" s="9"/>
      <c r="AO509" s="9"/>
      <c r="AP509" s="9"/>
      <c r="AQ509" s="9"/>
      <c r="AR509" s="9"/>
      <c r="AS509" s="9"/>
      <c r="AT509" s="9"/>
      <c r="AU509" s="9"/>
      <c r="AV509" s="9"/>
      <c r="AW509" s="9"/>
      <c r="AX509" s="9"/>
      <c r="AY509" s="9"/>
      <c r="AZ509" s="9"/>
      <c r="BA509" s="9"/>
      <c r="BB509" s="9"/>
      <c r="BC509" s="9"/>
      <c r="BD509" s="9"/>
      <c r="BE509" s="9"/>
      <c r="BF509" s="9"/>
      <c r="BG509" s="9"/>
      <c r="BH509" s="9"/>
      <c r="BI509" s="9"/>
      <c r="BJ509" s="9"/>
      <c r="BK509" s="9"/>
      <c r="BL509" s="9"/>
      <c r="BM509" s="9"/>
      <c r="BN509" s="9"/>
      <c r="BO509" s="9"/>
      <c r="BP509" s="9"/>
      <c r="BQ509" s="9"/>
      <c r="BR509" s="9"/>
      <c r="BS509" s="9"/>
      <c r="BT509" s="9"/>
      <c r="BU509" s="9"/>
      <c r="BV509" s="9"/>
      <c r="BW509" s="9"/>
      <c r="BX509" s="9"/>
      <c r="BY509" s="9"/>
      <c r="BZ509" s="9"/>
      <c r="CA509" s="9"/>
      <c r="CB509" s="9"/>
      <c r="CC509" s="9"/>
      <c r="CD509" s="9"/>
      <c r="CE509" s="9"/>
      <c r="CF509" s="9"/>
      <c r="CG509" s="9"/>
      <c r="CH509" s="9"/>
      <c r="CI509" s="9"/>
      <c r="CJ509" s="9"/>
      <c r="CK509" s="9"/>
    </row>
    <row r="510" spans="1:89" s="20" customFormat="1" ht="53.25" customHeight="1" x14ac:dyDescent="0.2">
      <c r="A510" s="101">
        <v>501</v>
      </c>
      <c r="B510" s="56">
        <v>71</v>
      </c>
      <c r="C510" s="135"/>
      <c r="D510" s="72" t="s">
        <v>724</v>
      </c>
      <c r="E510" s="6" t="s">
        <v>749</v>
      </c>
      <c r="F510" s="57">
        <v>21702742</v>
      </c>
      <c r="G510" s="57">
        <v>7595960</v>
      </c>
      <c r="H510" s="111">
        <f t="shared" si="108"/>
        <v>35.000001382313812</v>
      </c>
      <c r="I510" s="57">
        <f>F510-G510</f>
        <v>14106782</v>
      </c>
      <c r="J510" s="111">
        <f>100-H510</f>
        <v>64.999998617686188</v>
      </c>
      <c r="K510" s="57"/>
      <c r="L510" s="58"/>
      <c r="M510" s="9"/>
      <c r="N510" s="9"/>
      <c r="O510" s="9"/>
      <c r="P510" s="9"/>
      <c r="Q510" s="9"/>
      <c r="R510" s="9"/>
      <c r="S510" s="9"/>
      <c r="T510" s="9"/>
      <c r="U510" s="9"/>
      <c r="V510" s="9"/>
      <c r="W510" s="9"/>
      <c r="X510" s="9"/>
      <c r="Y510" s="9"/>
      <c r="Z510" s="9"/>
      <c r="AA510" s="9"/>
      <c r="AB510" s="9"/>
      <c r="AC510" s="9"/>
      <c r="AD510" s="9"/>
      <c r="AE510" s="9"/>
      <c r="AF510" s="9"/>
      <c r="AG510" s="9"/>
      <c r="AH510" s="9"/>
      <c r="AI510" s="9"/>
      <c r="AJ510" s="9"/>
      <c r="AK510" s="9"/>
      <c r="AL510" s="9"/>
      <c r="AM510" s="9"/>
      <c r="AN510" s="9"/>
      <c r="AO510" s="9"/>
      <c r="AP510" s="9"/>
      <c r="AQ510" s="9"/>
      <c r="AR510" s="9"/>
      <c r="AS510" s="9"/>
      <c r="AT510" s="9"/>
      <c r="AU510" s="9"/>
      <c r="AV510" s="9"/>
      <c r="AW510" s="9"/>
      <c r="AX510" s="9"/>
      <c r="AY510" s="9"/>
      <c r="AZ510" s="9"/>
      <c r="BA510" s="9"/>
      <c r="BB510" s="9"/>
      <c r="BC510" s="9"/>
      <c r="BD510" s="9"/>
      <c r="BE510" s="9"/>
      <c r="BF510" s="9"/>
      <c r="BG510" s="9"/>
      <c r="BH510" s="9"/>
      <c r="BI510" s="9"/>
      <c r="BJ510" s="9"/>
      <c r="BK510" s="9"/>
      <c r="BL510" s="9"/>
      <c r="BM510" s="9"/>
      <c r="BN510" s="9"/>
      <c r="BO510" s="9"/>
      <c r="BP510" s="9"/>
      <c r="BQ510" s="9"/>
      <c r="BR510" s="9"/>
      <c r="BS510" s="9"/>
      <c r="BT510" s="9"/>
      <c r="BU510" s="9"/>
      <c r="BV510" s="9"/>
      <c r="BW510" s="9"/>
      <c r="BX510" s="9"/>
      <c r="BY510" s="9"/>
      <c r="BZ510" s="9"/>
      <c r="CA510" s="9"/>
      <c r="CB510" s="9"/>
      <c r="CC510" s="9"/>
      <c r="CD510" s="9"/>
      <c r="CE510" s="9"/>
      <c r="CF510" s="9"/>
      <c r="CG510" s="9"/>
      <c r="CH510" s="9"/>
      <c r="CI510" s="9"/>
      <c r="CJ510" s="9"/>
      <c r="CK510" s="9"/>
    </row>
    <row r="511" spans="1:89" s="20" customFormat="1" ht="53.25" customHeight="1" x14ac:dyDescent="0.2">
      <c r="A511" s="101">
        <v>502</v>
      </c>
      <c r="B511" s="56">
        <v>72</v>
      </c>
      <c r="C511" s="135"/>
      <c r="D511" s="62" t="s">
        <v>713</v>
      </c>
      <c r="E511" s="6" t="s">
        <v>750</v>
      </c>
      <c r="F511" s="59">
        <v>110011870</v>
      </c>
      <c r="G511" s="59">
        <v>38504154</v>
      </c>
      <c r="H511" s="111">
        <f t="shared" si="108"/>
        <v>34.999999545503591</v>
      </c>
      <c r="I511" s="57">
        <f>F511-G511</f>
        <v>71507716</v>
      </c>
      <c r="J511" s="111">
        <f>100-H511</f>
        <v>65.000000454496416</v>
      </c>
      <c r="K511" s="59"/>
      <c r="L511" s="61"/>
      <c r="M511" s="9"/>
      <c r="N511" s="9"/>
      <c r="O511" s="9"/>
      <c r="P511" s="9"/>
      <c r="Q511" s="9"/>
      <c r="R511" s="9"/>
      <c r="S511" s="9"/>
      <c r="T511" s="9"/>
      <c r="U511" s="9"/>
      <c r="V511" s="9"/>
      <c r="W511" s="9"/>
      <c r="X511" s="9"/>
      <c r="Y511" s="9"/>
      <c r="Z511" s="9"/>
      <c r="AA511" s="9"/>
      <c r="AB511" s="9"/>
      <c r="AC511" s="9"/>
      <c r="AD511" s="9"/>
      <c r="AE511" s="9"/>
      <c r="AF511" s="9"/>
      <c r="AG511" s="9"/>
      <c r="AH511" s="9"/>
      <c r="AI511" s="9"/>
      <c r="AJ511" s="9"/>
      <c r="AK511" s="9"/>
      <c r="AL511" s="9"/>
      <c r="AM511" s="9"/>
      <c r="AN511" s="9"/>
      <c r="AO511" s="9"/>
      <c r="AP511" s="9"/>
      <c r="AQ511" s="9"/>
      <c r="AR511" s="9"/>
      <c r="AS511" s="9"/>
      <c r="AT511" s="9"/>
      <c r="AU511" s="9"/>
      <c r="AV511" s="9"/>
      <c r="AW511" s="9"/>
      <c r="AX511" s="9"/>
      <c r="AY511" s="9"/>
      <c r="AZ511" s="9"/>
      <c r="BA511" s="9"/>
      <c r="BB511" s="9"/>
      <c r="BC511" s="9"/>
      <c r="BD511" s="9"/>
      <c r="BE511" s="9"/>
      <c r="BF511" s="9"/>
      <c r="BG511" s="9"/>
      <c r="BH511" s="9"/>
      <c r="BI511" s="9"/>
      <c r="BJ511" s="9"/>
      <c r="BK511" s="9"/>
      <c r="BL511" s="9"/>
      <c r="BM511" s="9"/>
      <c r="BN511" s="9"/>
      <c r="BO511" s="9"/>
      <c r="BP511" s="9"/>
      <c r="BQ511" s="9"/>
      <c r="BR511" s="9"/>
      <c r="BS511" s="9"/>
      <c r="BT511" s="9"/>
      <c r="BU511" s="9"/>
      <c r="BV511" s="9"/>
      <c r="BW511" s="9"/>
      <c r="BX511" s="9"/>
      <c r="BY511" s="9"/>
      <c r="BZ511" s="9"/>
      <c r="CA511" s="9"/>
      <c r="CB511" s="9"/>
      <c r="CC511" s="9"/>
      <c r="CD511" s="9"/>
      <c r="CE511" s="9"/>
      <c r="CF511" s="9"/>
      <c r="CG511" s="9"/>
      <c r="CH511" s="9"/>
      <c r="CI511" s="9"/>
      <c r="CJ511" s="9"/>
      <c r="CK511" s="9"/>
    </row>
    <row r="512" spans="1:89" s="20" customFormat="1" ht="53.25" customHeight="1" x14ac:dyDescent="0.2">
      <c r="A512" s="101">
        <v>503</v>
      </c>
      <c r="B512" s="56">
        <v>73</v>
      </c>
      <c r="C512" s="135"/>
      <c r="D512" s="62" t="s">
        <v>713</v>
      </c>
      <c r="E512" s="6" t="s">
        <v>751</v>
      </c>
      <c r="F512" s="59">
        <v>61241044</v>
      </c>
      <c r="G512" s="59">
        <v>24496417</v>
      </c>
      <c r="H512" s="111">
        <f t="shared" si="108"/>
        <v>39.999999020264902</v>
      </c>
      <c r="I512" s="57">
        <f>F512-G512-K512</f>
        <v>36744627</v>
      </c>
      <c r="J512" s="111">
        <f>100-H512-L512</f>
        <v>60.000000979735098</v>
      </c>
      <c r="K512" s="59"/>
      <c r="L512" s="61"/>
      <c r="M512" s="9"/>
      <c r="N512" s="9"/>
      <c r="O512" s="9"/>
      <c r="P512" s="9"/>
      <c r="Q512" s="9"/>
      <c r="R512" s="9"/>
      <c r="S512" s="9"/>
      <c r="T512" s="9"/>
      <c r="U512" s="9"/>
      <c r="V512" s="9"/>
      <c r="W512" s="9"/>
      <c r="X512" s="9"/>
      <c r="Y512" s="9"/>
      <c r="Z512" s="9"/>
      <c r="AA512" s="9"/>
      <c r="AB512" s="9"/>
      <c r="AC512" s="9"/>
      <c r="AD512" s="9"/>
      <c r="AE512" s="9"/>
      <c r="AF512" s="9"/>
      <c r="AG512" s="9"/>
      <c r="AH512" s="9"/>
      <c r="AI512" s="9"/>
      <c r="AJ512" s="9"/>
      <c r="AK512" s="9"/>
      <c r="AL512" s="9"/>
      <c r="AM512" s="9"/>
      <c r="AN512" s="9"/>
      <c r="AO512" s="9"/>
      <c r="AP512" s="9"/>
      <c r="AQ512" s="9"/>
      <c r="AR512" s="9"/>
      <c r="AS512" s="9"/>
      <c r="AT512" s="9"/>
      <c r="AU512" s="9"/>
      <c r="AV512" s="9"/>
      <c r="AW512" s="9"/>
      <c r="AX512" s="9"/>
      <c r="AY512" s="9"/>
      <c r="AZ512" s="9"/>
      <c r="BA512" s="9"/>
      <c r="BB512" s="9"/>
      <c r="BC512" s="9"/>
      <c r="BD512" s="9"/>
      <c r="BE512" s="9"/>
      <c r="BF512" s="9"/>
      <c r="BG512" s="9"/>
      <c r="BH512" s="9"/>
      <c r="BI512" s="9"/>
      <c r="BJ512" s="9"/>
      <c r="BK512" s="9"/>
      <c r="BL512" s="9"/>
      <c r="BM512" s="9"/>
      <c r="BN512" s="9"/>
      <c r="BO512" s="9"/>
      <c r="BP512" s="9"/>
      <c r="BQ512" s="9"/>
      <c r="BR512" s="9"/>
      <c r="BS512" s="9"/>
      <c r="BT512" s="9"/>
      <c r="BU512" s="9"/>
      <c r="BV512" s="9"/>
      <c r="BW512" s="9"/>
      <c r="BX512" s="9"/>
      <c r="BY512" s="9"/>
      <c r="BZ512" s="9"/>
      <c r="CA512" s="9"/>
      <c r="CB512" s="9"/>
      <c r="CC512" s="9"/>
      <c r="CD512" s="9"/>
      <c r="CE512" s="9"/>
      <c r="CF512" s="9"/>
      <c r="CG512" s="9"/>
      <c r="CH512" s="9"/>
      <c r="CI512" s="9"/>
      <c r="CJ512" s="9"/>
      <c r="CK512" s="9"/>
    </row>
    <row r="513" spans="1:89" s="20" customFormat="1" ht="53.25" customHeight="1" x14ac:dyDescent="0.2">
      <c r="A513" s="101">
        <v>504</v>
      </c>
      <c r="B513" s="56">
        <v>74</v>
      </c>
      <c r="C513" s="135"/>
      <c r="D513" s="62" t="s">
        <v>752</v>
      </c>
      <c r="E513" s="6" t="s">
        <v>753</v>
      </c>
      <c r="F513" s="59">
        <v>22545018</v>
      </c>
      <c r="G513" s="59">
        <v>7890756</v>
      </c>
      <c r="H513" s="111">
        <f t="shared" si="108"/>
        <v>34.999998669329074</v>
      </c>
      <c r="I513" s="57">
        <f>F513-G513</f>
        <v>14654262</v>
      </c>
      <c r="J513" s="111">
        <f>100-H513</f>
        <v>65.000001330670926</v>
      </c>
      <c r="K513" s="59"/>
      <c r="L513" s="61"/>
      <c r="M513" s="9"/>
      <c r="N513" s="9"/>
      <c r="O513" s="9"/>
      <c r="P513" s="9"/>
      <c r="Q513" s="9"/>
      <c r="R513" s="9"/>
      <c r="S513" s="9"/>
      <c r="T513" s="9"/>
      <c r="U513" s="9"/>
      <c r="V513" s="9"/>
      <c r="W513" s="9"/>
      <c r="X513" s="9"/>
      <c r="Y513" s="9"/>
      <c r="Z513" s="9"/>
      <c r="AA513" s="9"/>
      <c r="AB513" s="9"/>
      <c r="AC513" s="9"/>
      <c r="AD513" s="9"/>
      <c r="AE513" s="9"/>
      <c r="AF513" s="9"/>
      <c r="AG513" s="9"/>
      <c r="AH513" s="9"/>
      <c r="AI513" s="9"/>
      <c r="AJ513" s="9"/>
      <c r="AK513" s="9"/>
      <c r="AL513" s="9"/>
      <c r="AM513" s="9"/>
      <c r="AN513" s="9"/>
      <c r="AO513" s="9"/>
      <c r="AP513" s="9"/>
      <c r="AQ513" s="9"/>
      <c r="AR513" s="9"/>
      <c r="AS513" s="9"/>
      <c r="AT513" s="9"/>
      <c r="AU513" s="9"/>
      <c r="AV513" s="9"/>
      <c r="AW513" s="9"/>
      <c r="AX513" s="9"/>
      <c r="AY513" s="9"/>
      <c r="AZ513" s="9"/>
      <c r="BA513" s="9"/>
      <c r="BB513" s="9"/>
      <c r="BC513" s="9"/>
      <c r="BD513" s="9"/>
      <c r="BE513" s="9"/>
      <c r="BF513" s="9"/>
      <c r="BG513" s="9"/>
      <c r="BH513" s="9"/>
      <c r="BI513" s="9"/>
      <c r="BJ513" s="9"/>
      <c r="BK513" s="9"/>
      <c r="BL513" s="9"/>
      <c r="BM513" s="9"/>
      <c r="BN513" s="9"/>
      <c r="BO513" s="9"/>
      <c r="BP513" s="9"/>
      <c r="BQ513" s="9"/>
      <c r="BR513" s="9"/>
      <c r="BS513" s="9"/>
      <c r="BT513" s="9"/>
      <c r="BU513" s="9"/>
      <c r="BV513" s="9"/>
      <c r="BW513" s="9"/>
      <c r="BX513" s="9"/>
      <c r="BY513" s="9"/>
      <c r="BZ513" s="9"/>
      <c r="CA513" s="9"/>
      <c r="CB513" s="9"/>
      <c r="CC513" s="9"/>
      <c r="CD513" s="9"/>
      <c r="CE513" s="9"/>
      <c r="CF513" s="9"/>
      <c r="CG513" s="9"/>
      <c r="CH513" s="9"/>
      <c r="CI513" s="9"/>
      <c r="CJ513" s="9"/>
      <c r="CK513" s="9"/>
    </row>
    <row r="514" spans="1:89" s="20" customFormat="1" ht="53.25" customHeight="1" x14ac:dyDescent="0.2">
      <c r="A514" s="101">
        <v>505</v>
      </c>
      <c r="B514" s="56">
        <v>75</v>
      </c>
      <c r="C514" s="135"/>
      <c r="D514" s="59" t="s">
        <v>754</v>
      </c>
      <c r="E514" s="6" t="s">
        <v>755</v>
      </c>
      <c r="F514" s="59">
        <v>317131785</v>
      </c>
      <c r="G514" s="59">
        <v>190279071</v>
      </c>
      <c r="H514" s="111">
        <f t="shared" si="108"/>
        <v>60</v>
      </c>
      <c r="I514" s="57">
        <f>F514-G514</f>
        <v>126852714</v>
      </c>
      <c r="J514" s="111">
        <f>100-H514</f>
        <v>40</v>
      </c>
      <c r="K514" s="59"/>
      <c r="L514" s="61"/>
      <c r="M514" s="9"/>
      <c r="N514" s="9"/>
      <c r="O514" s="9"/>
      <c r="P514" s="9"/>
      <c r="Q514" s="9"/>
      <c r="R514" s="9"/>
      <c r="S514" s="9"/>
      <c r="T514" s="9"/>
      <c r="U514" s="9"/>
      <c r="V514" s="9"/>
      <c r="W514" s="9"/>
      <c r="X514" s="9"/>
      <c r="Y514" s="9"/>
      <c r="Z514" s="9"/>
      <c r="AA514" s="9"/>
      <c r="AB514" s="9"/>
      <c r="AC514" s="9"/>
      <c r="AD514" s="9"/>
      <c r="AE514" s="9"/>
      <c r="AF514" s="9"/>
      <c r="AG514" s="9"/>
      <c r="AH514" s="9"/>
      <c r="AI514" s="9"/>
      <c r="AJ514" s="9"/>
      <c r="AK514" s="9"/>
      <c r="AL514" s="9"/>
      <c r="AM514" s="9"/>
      <c r="AN514" s="9"/>
      <c r="AO514" s="9"/>
      <c r="AP514" s="9"/>
      <c r="AQ514" s="9"/>
      <c r="AR514" s="9"/>
      <c r="AS514" s="9"/>
      <c r="AT514" s="9"/>
      <c r="AU514" s="9"/>
      <c r="AV514" s="9"/>
      <c r="AW514" s="9"/>
      <c r="AX514" s="9"/>
      <c r="AY514" s="9"/>
      <c r="AZ514" s="9"/>
      <c r="BA514" s="9"/>
      <c r="BB514" s="9"/>
      <c r="BC514" s="9"/>
      <c r="BD514" s="9"/>
      <c r="BE514" s="9"/>
      <c r="BF514" s="9"/>
      <c r="BG514" s="9"/>
      <c r="BH514" s="9"/>
      <c r="BI514" s="9"/>
      <c r="BJ514" s="9"/>
      <c r="BK514" s="9"/>
      <c r="BL514" s="9"/>
      <c r="BM514" s="9"/>
      <c r="BN514" s="9"/>
      <c r="BO514" s="9"/>
      <c r="BP514" s="9"/>
      <c r="BQ514" s="9"/>
      <c r="BR514" s="9"/>
      <c r="BS514" s="9"/>
      <c r="BT514" s="9"/>
      <c r="BU514" s="9"/>
      <c r="BV514" s="9"/>
      <c r="BW514" s="9"/>
      <c r="BX514" s="9"/>
      <c r="BY514" s="9"/>
      <c r="BZ514" s="9"/>
      <c r="CA514" s="9"/>
      <c r="CB514" s="9"/>
      <c r="CC514" s="9"/>
      <c r="CD514" s="9"/>
      <c r="CE514" s="9"/>
      <c r="CF514" s="9"/>
      <c r="CG514" s="9"/>
      <c r="CH514" s="9"/>
      <c r="CI514" s="9"/>
      <c r="CJ514" s="9"/>
      <c r="CK514" s="9"/>
    </row>
    <row r="515" spans="1:89" s="20" customFormat="1" ht="53.25" customHeight="1" x14ac:dyDescent="0.2">
      <c r="A515" s="101">
        <v>506</v>
      </c>
      <c r="B515" s="56">
        <v>76</v>
      </c>
      <c r="C515" s="135"/>
      <c r="D515" s="62" t="s">
        <v>756</v>
      </c>
      <c r="E515" s="6" t="s">
        <v>757</v>
      </c>
      <c r="F515" s="59">
        <v>50609600</v>
      </c>
      <c r="G515" s="59">
        <v>17713300</v>
      </c>
      <c r="H515" s="111">
        <f t="shared" si="108"/>
        <v>34.999881445417472</v>
      </c>
      <c r="I515" s="57">
        <f t="shared" ref="I515:I520" si="112">F515-G515-K515</f>
        <v>32896300</v>
      </c>
      <c r="J515" s="111">
        <f t="shared" ref="J515:J520" si="113">100-H515-L515</f>
        <v>65.000118554582528</v>
      </c>
      <c r="K515" s="59"/>
      <c r="L515" s="61"/>
      <c r="M515" s="9"/>
      <c r="N515" s="9"/>
      <c r="O515" s="9"/>
      <c r="P515" s="9"/>
      <c r="Q515" s="9"/>
      <c r="R515" s="9"/>
      <c r="S515" s="9"/>
      <c r="T515" s="9"/>
      <c r="U515" s="9"/>
      <c r="V515" s="9"/>
      <c r="W515" s="9"/>
      <c r="X515" s="9"/>
      <c r="Y515" s="9"/>
      <c r="Z515" s="9"/>
      <c r="AA515" s="9"/>
      <c r="AB515" s="9"/>
      <c r="AC515" s="9"/>
      <c r="AD515" s="9"/>
      <c r="AE515" s="9"/>
      <c r="AF515" s="9"/>
      <c r="AG515" s="9"/>
      <c r="AH515" s="9"/>
      <c r="AI515" s="9"/>
      <c r="AJ515" s="9"/>
      <c r="AK515" s="9"/>
      <c r="AL515" s="9"/>
      <c r="AM515" s="9"/>
      <c r="AN515" s="9"/>
      <c r="AO515" s="9"/>
      <c r="AP515" s="9"/>
      <c r="AQ515" s="9"/>
      <c r="AR515" s="9"/>
      <c r="AS515" s="9"/>
      <c r="AT515" s="9"/>
      <c r="AU515" s="9"/>
      <c r="AV515" s="9"/>
      <c r="AW515" s="9"/>
      <c r="AX515" s="9"/>
      <c r="AY515" s="9"/>
      <c r="AZ515" s="9"/>
      <c r="BA515" s="9"/>
      <c r="BB515" s="9"/>
      <c r="BC515" s="9"/>
      <c r="BD515" s="9"/>
      <c r="BE515" s="9"/>
      <c r="BF515" s="9"/>
      <c r="BG515" s="9"/>
      <c r="BH515" s="9"/>
      <c r="BI515" s="9"/>
      <c r="BJ515" s="9"/>
      <c r="BK515" s="9"/>
      <c r="BL515" s="9"/>
      <c r="BM515" s="9"/>
      <c r="BN515" s="9"/>
      <c r="BO515" s="9"/>
      <c r="BP515" s="9"/>
      <c r="BQ515" s="9"/>
      <c r="BR515" s="9"/>
      <c r="BS515" s="9"/>
      <c r="BT515" s="9"/>
      <c r="BU515" s="9"/>
      <c r="BV515" s="9"/>
      <c r="BW515" s="9"/>
      <c r="BX515" s="9"/>
      <c r="BY515" s="9"/>
      <c r="BZ515" s="9"/>
      <c r="CA515" s="9"/>
      <c r="CB515" s="9"/>
      <c r="CC515" s="9"/>
      <c r="CD515" s="9"/>
      <c r="CE515" s="9"/>
      <c r="CF515" s="9"/>
      <c r="CG515" s="9"/>
      <c r="CH515" s="9"/>
      <c r="CI515" s="9"/>
      <c r="CJ515" s="9"/>
      <c r="CK515" s="9"/>
    </row>
    <row r="516" spans="1:89" s="20" customFormat="1" ht="53.25" customHeight="1" x14ac:dyDescent="0.2">
      <c r="A516" s="101">
        <v>507</v>
      </c>
      <c r="B516" s="56">
        <v>77</v>
      </c>
      <c r="C516" s="135"/>
      <c r="D516" s="72" t="s">
        <v>693</v>
      </c>
      <c r="E516" s="6" t="s">
        <v>758</v>
      </c>
      <c r="F516" s="57">
        <v>45274454</v>
      </c>
      <c r="G516" s="57">
        <v>15846058</v>
      </c>
      <c r="H516" s="111">
        <f t="shared" si="108"/>
        <v>34.99999801212401</v>
      </c>
      <c r="I516" s="57">
        <f t="shared" si="112"/>
        <v>29428396</v>
      </c>
      <c r="J516" s="111">
        <f t="shared" si="113"/>
        <v>65.00000198787599</v>
      </c>
      <c r="K516" s="57"/>
      <c r="L516" s="58"/>
      <c r="M516" s="9"/>
      <c r="N516" s="9"/>
      <c r="O516" s="9"/>
      <c r="P516" s="9"/>
      <c r="Q516" s="9"/>
      <c r="R516" s="9"/>
      <c r="S516" s="9"/>
      <c r="T516" s="9"/>
      <c r="U516" s="9"/>
      <c r="V516" s="9"/>
      <c r="W516" s="9"/>
      <c r="X516" s="9"/>
      <c r="Y516" s="9"/>
      <c r="Z516" s="9"/>
      <c r="AA516" s="9"/>
      <c r="AB516" s="9"/>
      <c r="AC516" s="9"/>
      <c r="AD516" s="9"/>
      <c r="AE516" s="9"/>
      <c r="AF516" s="9"/>
      <c r="AG516" s="9"/>
      <c r="AH516" s="9"/>
      <c r="AI516" s="9"/>
      <c r="AJ516" s="9"/>
      <c r="AK516" s="9"/>
      <c r="AL516" s="9"/>
      <c r="AM516" s="9"/>
      <c r="AN516" s="9"/>
      <c r="AO516" s="9"/>
      <c r="AP516" s="9"/>
      <c r="AQ516" s="9"/>
      <c r="AR516" s="9"/>
      <c r="AS516" s="9"/>
      <c r="AT516" s="9"/>
      <c r="AU516" s="9"/>
      <c r="AV516" s="9"/>
      <c r="AW516" s="9"/>
      <c r="AX516" s="9"/>
      <c r="AY516" s="9"/>
      <c r="AZ516" s="9"/>
      <c r="BA516" s="9"/>
      <c r="BB516" s="9"/>
      <c r="BC516" s="9"/>
      <c r="BD516" s="9"/>
      <c r="BE516" s="9"/>
      <c r="BF516" s="9"/>
      <c r="BG516" s="9"/>
      <c r="BH516" s="9"/>
      <c r="BI516" s="9"/>
      <c r="BJ516" s="9"/>
      <c r="BK516" s="9"/>
      <c r="BL516" s="9"/>
      <c r="BM516" s="9"/>
      <c r="BN516" s="9"/>
      <c r="BO516" s="9"/>
      <c r="BP516" s="9"/>
      <c r="BQ516" s="9"/>
      <c r="BR516" s="9"/>
      <c r="BS516" s="9"/>
      <c r="BT516" s="9"/>
      <c r="BU516" s="9"/>
      <c r="BV516" s="9"/>
      <c r="BW516" s="9"/>
      <c r="BX516" s="9"/>
      <c r="BY516" s="9"/>
      <c r="BZ516" s="9"/>
      <c r="CA516" s="9"/>
      <c r="CB516" s="9"/>
      <c r="CC516" s="9"/>
      <c r="CD516" s="9"/>
      <c r="CE516" s="9"/>
      <c r="CF516" s="9"/>
      <c r="CG516" s="9"/>
      <c r="CH516" s="9"/>
      <c r="CI516" s="9"/>
      <c r="CJ516" s="9"/>
      <c r="CK516" s="9"/>
    </row>
    <row r="517" spans="1:89" s="20" customFormat="1" ht="53.25" customHeight="1" x14ac:dyDescent="0.2">
      <c r="A517" s="101">
        <v>508</v>
      </c>
      <c r="B517" s="56">
        <v>78</v>
      </c>
      <c r="C517" s="135"/>
      <c r="D517" s="59" t="s">
        <v>759</v>
      </c>
      <c r="E517" s="6" t="s">
        <v>760</v>
      </c>
      <c r="F517" s="59">
        <v>28358567</v>
      </c>
      <c r="G517" s="59">
        <v>11343427</v>
      </c>
      <c r="H517" s="114">
        <f t="shared" si="108"/>
        <v>40.000000705254251</v>
      </c>
      <c r="I517" s="57">
        <f t="shared" si="112"/>
        <v>17015140</v>
      </c>
      <c r="J517" s="111">
        <f t="shared" si="113"/>
        <v>59.999999294745749</v>
      </c>
      <c r="K517" s="59"/>
      <c r="L517" s="58"/>
      <c r="M517" s="9"/>
      <c r="N517" s="9"/>
      <c r="O517" s="9"/>
      <c r="P517" s="9"/>
      <c r="Q517" s="9"/>
      <c r="R517" s="9"/>
      <c r="S517" s="9"/>
      <c r="T517" s="9"/>
      <c r="U517" s="9"/>
      <c r="V517" s="9"/>
      <c r="W517" s="9"/>
      <c r="X517" s="9"/>
      <c r="Y517" s="9"/>
      <c r="Z517" s="9"/>
      <c r="AA517" s="9"/>
      <c r="AB517" s="9"/>
      <c r="AC517" s="9"/>
      <c r="AD517" s="9"/>
      <c r="AE517" s="9"/>
      <c r="AF517" s="9"/>
      <c r="AG517" s="9"/>
      <c r="AH517" s="9"/>
      <c r="AI517" s="9"/>
      <c r="AJ517" s="9"/>
      <c r="AK517" s="9"/>
      <c r="AL517" s="9"/>
      <c r="AM517" s="9"/>
      <c r="AN517" s="9"/>
      <c r="AO517" s="9"/>
      <c r="AP517" s="9"/>
      <c r="AQ517" s="9"/>
      <c r="AR517" s="9"/>
      <c r="AS517" s="9"/>
      <c r="AT517" s="9"/>
      <c r="AU517" s="9"/>
      <c r="AV517" s="9"/>
      <c r="AW517" s="9"/>
      <c r="AX517" s="9"/>
      <c r="AY517" s="9"/>
      <c r="AZ517" s="9"/>
      <c r="BA517" s="9"/>
      <c r="BB517" s="9"/>
      <c r="BC517" s="9"/>
      <c r="BD517" s="9"/>
      <c r="BE517" s="9"/>
      <c r="BF517" s="9"/>
      <c r="BG517" s="9"/>
      <c r="BH517" s="9"/>
      <c r="BI517" s="9"/>
      <c r="BJ517" s="9"/>
      <c r="BK517" s="9"/>
      <c r="BL517" s="9"/>
      <c r="BM517" s="9"/>
      <c r="BN517" s="9"/>
      <c r="BO517" s="9"/>
      <c r="BP517" s="9"/>
      <c r="BQ517" s="9"/>
      <c r="BR517" s="9"/>
      <c r="BS517" s="9"/>
      <c r="BT517" s="9"/>
      <c r="BU517" s="9"/>
      <c r="BV517" s="9"/>
      <c r="BW517" s="9"/>
      <c r="BX517" s="9"/>
      <c r="BY517" s="9"/>
      <c r="BZ517" s="9"/>
      <c r="CA517" s="9"/>
      <c r="CB517" s="9"/>
      <c r="CC517" s="9"/>
      <c r="CD517" s="9"/>
      <c r="CE517" s="9"/>
      <c r="CF517" s="9"/>
      <c r="CG517" s="9"/>
      <c r="CH517" s="9"/>
      <c r="CI517" s="9"/>
      <c r="CJ517" s="9"/>
      <c r="CK517" s="9"/>
    </row>
    <row r="518" spans="1:89" s="20" customFormat="1" ht="53.25" customHeight="1" x14ac:dyDescent="0.2">
      <c r="A518" s="101">
        <v>509</v>
      </c>
      <c r="B518" s="56">
        <v>79</v>
      </c>
      <c r="C518" s="135"/>
      <c r="D518" s="59" t="s">
        <v>759</v>
      </c>
      <c r="E518" s="6" t="s">
        <v>761</v>
      </c>
      <c r="F518" s="57">
        <v>51261786</v>
      </c>
      <c r="G518" s="57">
        <v>28193982</v>
      </c>
      <c r="H518" s="114">
        <f t="shared" si="108"/>
        <v>54.99999941476873</v>
      </c>
      <c r="I518" s="57">
        <f t="shared" si="112"/>
        <v>23067804</v>
      </c>
      <c r="J518" s="111">
        <f t="shared" si="113"/>
        <v>45.00000058523127</v>
      </c>
      <c r="K518" s="57"/>
      <c r="L518" s="58"/>
      <c r="M518" s="9"/>
      <c r="N518" s="9"/>
      <c r="O518" s="9"/>
      <c r="P518" s="9"/>
      <c r="Q518" s="9"/>
      <c r="R518" s="9"/>
      <c r="S518" s="9"/>
      <c r="T518" s="9"/>
      <c r="U518" s="9"/>
      <c r="V518" s="9"/>
      <c r="W518" s="9"/>
      <c r="X518" s="9"/>
      <c r="Y518" s="9"/>
      <c r="Z518" s="9"/>
      <c r="AA518" s="9"/>
      <c r="AB518" s="9"/>
      <c r="AC518" s="9"/>
      <c r="AD518" s="9"/>
      <c r="AE518" s="9"/>
      <c r="AF518" s="9"/>
      <c r="AG518" s="9"/>
      <c r="AH518" s="9"/>
      <c r="AI518" s="9"/>
      <c r="AJ518" s="9"/>
      <c r="AK518" s="9"/>
      <c r="AL518" s="9"/>
      <c r="AM518" s="9"/>
      <c r="AN518" s="9"/>
      <c r="AO518" s="9"/>
      <c r="AP518" s="9"/>
      <c r="AQ518" s="9"/>
      <c r="AR518" s="9"/>
      <c r="AS518" s="9"/>
      <c r="AT518" s="9"/>
      <c r="AU518" s="9"/>
      <c r="AV518" s="9"/>
      <c r="AW518" s="9"/>
      <c r="AX518" s="9"/>
      <c r="AY518" s="9"/>
      <c r="AZ518" s="9"/>
      <c r="BA518" s="9"/>
      <c r="BB518" s="9"/>
      <c r="BC518" s="9"/>
      <c r="BD518" s="9"/>
      <c r="BE518" s="9"/>
      <c r="BF518" s="9"/>
      <c r="BG518" s="9"/>
      <c r="BH518" s="9"/>
      <c r="BI518" s="9"/>
      <c r="BJ518" s="9"/>
      <c r="BK518" s="9"/>
      <c r="BL518" s="9"/>
      <c r="BM518" s="9"/>
      <c r="BN518" s="9"/>
      <c r="BO518" s="9"/>
      <c r="BP518" s="9"/>
      <c r="BQ518" s="9"/>
      <c r="BR518" s="9"/>
      <c r="BS518" s="9"/>
      <c r="BT518" s="9"/>
      <c r="BU518" s="9"/>
      <c r="BV518" s="9"/>
      <c r="BW518" s="9"/>
      <c r="BX518" s="9"/>
      <c r="BY518" s="9"/>
      <c r="BZ518" s="9"/>
      <c r="CA518" s="9"/>
      <c r="CB518" s="9"/>
      <c r="CC518" s="9"/>
      <c r="CD518" s="9"/>
      <c r="CE518" s="9"/>
      <c r="CF518" s="9"/>
      <c r="CG518" s="9"/>
      <c r="CH518" s="9"/>
      <c r="CI518" s="9"/>
      <c r="CJ518" s="9"/>
      <c r="CK518" s="9"/>
    </row>
    <row r="519" spans="1:89" s="20" customFormat="1" ht="53.25" customHeight="1" x14ac:dyDescent="0.2">
      <c r="A519" s="101">
        <v>510</v>
      </c>
      <c r="B519" s="56">
        <v>80</v>
      </c>
      <c r="C519" s="135"/>
      <c r="D519" s="72" t="s">
        <v>693</v>
      </c>
      <c r="E519" s="6" t="s">
        <v>762</v>
      </c>
      <c r="F519" s="57">
        <v>19424317</v>
      </c>
      <c r="G519" s="57">
        <v>11654590</v>
      </c>
      <c r="H519" s="111">
        <f t="shared" si="108"/>
        <v>59.999998970362768</v>
      </c>
      <c r="I519" s="57">
        <f t="shared" si="112"/>
        <v>7769727</v>
      </c>
      <c r="J519" s="111">
        <f t="shared" si="113"/>
        <v>40.000001029637232</v>
      </c>
      <c r="K519" s="57"/>
      <c r="L519" s="58"/>
      <c r="M519" s="9"/>
      <c r="N519" s="9"/>
      <c r="O519" s="9"/>
      <c r="P519" s="9"/>
      <c r="Q519" s="9"/>
      <c r="R519" s="9"/>
      <c r="S519" s="9"/>
      <c r="T519" s="9"/>
      <c r="U519" s="9"/>
      <c r="V519" s="9"/>
      <c r="W519" s="9"/>
      <c r="X519" s="9"/>
      <c r="Y519" s="9"/>
      <c r="Z519" s="9"/>
      <c r="AA519" s="9"/>
      <c r="AB519" s="9"/>
      <c r="AC519" s="9"/>
      <c r="AD519" s="9"/>
      <c r="AE519" s="9"/>
      <c r="AF519" s="9"/>
      <c r="AG519" s="9"/>
      <c r="AH519" s="9"/>
      <c r="AI519" s="9"/>
      <c r="AJ519" s="9"/>
      <c r="AK519" s="9"/>
      <c r="AL519" s="9"/>
      <c r="AM519" s="9"/>
      <c r="AN519" s="9"/>
      <c r="AO519" s="9"/>
      <c r="AP519" s="9"/>
      <c r="AQ519" s="9"/>
      <c r="AR519" s="9"/>
      <c r="AS519" s="9"/>
      <c r="AT519" s="9"/>
      <c r="AU519" s="9"/>
      <c r="AV519" s="9"/>
      <c r="AW519" s="9"/>
      <c r="AX519" s="9"/>
      <c r="AY519" s="9"/>
      <c r="AZ519" s="9"/>
      <c r="BA519" s="9"/>
      <c r="BB519" s="9"/>
      <c r="BC519" s="9"/>
      <c r="BD519" s="9"/>
      <c r="BE519" s="9"/>
      <c r="BF519" s="9"/>
      <c r="BG519" s="9"/>
      <c r="BH519" s="9"/>
      <c r="BI519" s="9"/>
      <c r="BJ519" s="9"/>
      <c r="BK519" s="9"/>
      <c r="BL519" s="9"/>
      <c r="BM519" s="9"/>
      <c r="BN519" s="9"/>
      <c r="BO519" s="9"/>
      <c r="BP519" s="9"/>
      <c r="BQ519" s="9"/>
      <c r="BR519" s="9"/>
      <c r="BS519" s="9"/>
      <c r="BT519" s="9"/>
      <c r="BU519" s="9"/>
      <c r="BV519" s="9"/>
      <c r="BW519" s="9"/>
      <c r="BX519" s="9"/>
      <c r="BY519" s="9"/>
      <c r="BZ519" s="9"/>
      <c r="CA519" s="9"/>
      <c r="CB519" s="9"/>
      <c r="CC519" s="9"/>
      <c r="CD519" s="9"/>
      <c r="CE519" s="9"/>
      <c r="CF519" s="9"/>
      <c r="CG519" s="9"/>
      <c r="CH519" s="9"/>
      <c r="CI519" s="9"/>
      <c r="CJ519" s="9"/>
      <c r="CK519" s="9"/>
    </row>
    <row r="520" spans="1:89" s="20" customFormat="1" ht="53.25" customHeight="1" x14ac:dyDescent="0.2">
      <c r="A520" s="101">
        <v>511</v>
      </c>
      <c r="B520" s="56">
        <v>81</v>
      </c>
      <c r="C520" s="135"/>
      <c r="D520" s="62" t="s">
        <v>756</v>
      </c>
      <c r="E520" s="6" t="s">
        <v>763</v>
      </c>
      <c r="F520" s="59">
        <v>28832800</v>
      </c>
      <c r="G520" s="59">
        <v>17299600</v>
      </c>
      <c r="H520" s="111">
        <f t="shared" si="108"/>
        <v>59.999722538220354</v>
      </c>
      <c r="I520" s="57">
        <f t="shared" si="112"/>
        <v>11533200</v>
      </c>
      <c r="J520" s="111">
        <f t="shared" si="113"/>
        <v>40.000277461779646</v>
      </c>
      <c r="K520" s="59"/>
      <c r="L520" s="61"/>
      <c r="M520" s="9"/>
      <c r="N520" s="9"/>
      <c r="O520" s="9"/>
      <c r="P520" s="9"/>
      <c r="Q520" s="9"/>
      <c r="R520" s="9"/>
      <c r="S520" s="9"/>
      <c r="T520" s="9"/>
      <c r="U520" s="9"/>
      <c r="V520" s="9"/>
      <c r="W520" s="9"/>
      <c r="X520" s="9"/>
      <c r="Y520" s="9"/>
      <c r="Z520" s="9"/>
      <c r="AA520" s="9"/>
      <c r="AB520" s="9"/>
      <c r="AC520" s="9"/>
      <c r="AD520" s="9"/>
      <c r="AE520" s="9"/>
      <c r="AF520" s="9"/>
      <c r="AG520" s="9"/>
      <c r="AH520" s="9"/>
      <c r="AI520" s="9"/>
      <c r="AJ520" s="9"/>
      <c r="AK520" s="9"/>
      <c r="AL520" s="9"/>
      <c r="AM520" s="9"/>
      <c r="AN520" s="9"/>
      <c r="AO520" s="9"/>
      <c r="AP520" s="9"/>
      <c r="AQ520" s="9"/>
      <c r="AR520" s="9"/>
      <c r="AS520" s="9"/>
      <c r="AT520" s="9"/>
      <c r="AU520" s="9"/>
      <c r="AV520" s="9"/>
      <c r="AW520" s="9"/>
      <c r="AX520" s="9"/>
      <c r="AY520" s="9"/>
      <c r="AZ520" s="9"/>
      <c r="BA520" s="9"/>
      <c r="BB520" s="9"/>
      <c r="BC520" s="9"/>
      <c r="BD520" s="9"/>
      <c r="BE520" s="9"/>
      <c r="BF520" s="9"/>
      <c r="BG520" s="9"/>
      <c r="BH520" s="9"/>
      <c r="BI520" s="9"/>
      <c r="BJ520" s="9"/>
      <c r="BK520" s="9"/>
      <c r="BL520" s="9"/>
      <c r="BM520" s="9"/>
      <c r="BN520" s="9"/>
      <c r="BO520" s="9"/>
      <c r="BP520" s="9"/>
      <c r="BQ520" s="9"/>
      <c r="BR520" s="9"/>
      <c r="BS520" s="9"/>
      <c r="BT520" s="9"/>
      <c r="BU520" s="9"/>
      <c r="BV520" s="9"/>
      <c r="BW520" s="9"/>
      <c r="BX520" s="9"/>
      <c r="BY520" s="9"/>
      <c r="BZ520" s="9"/>
      <c r="CA520" s="9"/>
      <c r="CB520" s="9"/>
      <c r="CC520" s="9"/>
      <c r="CD520" s="9"/>
      <c r="CE520" s="9"/>
      <c r="CF520" s="9"/>
      <c r="CG520" s="9"/>
      <c r="CH520" s="9"/>
      <c r="CI520" s="9"/>
      <c r="CJ520" s="9"/>
      <c r="CK520" s="9"/>
    </row>
    <row r="521" spans="1:89" s="35" customFormat="1" ht="53.25" customHeight="1" x14ac:dyDescent="0.2">
      <c r="A521" s="101">
        <v>512</v>
      </c>
      <c r="B521" s="56">
        <v>82</v>
      </c>
      <c r="C521" s="135"/>
      <c r="D521" s="63" t="s">
        <v>174</v>
      </c>
      <c r="E521" s="6" t="s">
        <v>764</v>
      </c>
      <c r="F521" s="6">
        <v>31336604</v>
      </c>
      <c r="G521" s="6">
        <v>15668302</v>
      </c>
      <c r="H521" s="110">
        <f t="shared" si="108"/>
        <v>50</v>
      </c>
      <c r="I521" s="6">
        <f>F521-G521</f>
        <v>15668302</v>
      </c>
      <c r="J521" s="110">
        <f>100-H521</f>
        <v>50</v>
      </c>
      <c r="K521" s="6"/>
      <c r="L521" s="53"/>
      <c r="M521" s="21"/>
      <c r="N521" s="21"/>
      <c r="O521" s="21"/>
      <c r="P521" s="21"/>
      <c r="Q521" s="21"/>
      <c r="R521" s="21"/>
      <c r="S521" s="21"/>
      <c r="T521" s="21"/>
      <c r="U521" s="21"/>
      <c r="V521" s="21"/>
      <c r="W521" s="21"/>
      <c r="X521" s="21"/>
      <c r="Y521" s="21"/>
      <c r="Z521" s="21"/>
      <c r="AA521" s="21"/>
      <c r="AB521" s="21"/>
      <c r="AC521" s="21"/>
      <c r="AD521" s="21"/>
      <c r="AE521" s="21"/>
      <c r="AF521" s="21"/>
      <c r="AG521" s="21"/>
      <c r="AH521" s="21"/>
      <c r="AI521" s="21"/>
      <c r="AJ521" s="21"/>
      <c r="AK521" s="21"/>
      <c r="AL521" s="21"/>
      <c r="AM521" s="21"/>
      <c r="AN521" s="21"/>
      <c r="AO521" s="21"/>
      <c r="AP521" s="21"/>
      <c r="AQ521" s="21"/>
      <c r="AR521" s="21"/>
      <c r="AS521" s="21"/>
      <c r="AT521" s="21"/>
      <c r="AU521" s="21"/>
      <c r="AV521" s="21"/>
      <c r="AW521" s="21"/>
      <c r="AX521" s="21"/>
      <c r="AY521" s="21"/>
      <c r="AZ521" s="21"/>
      <c r="BA521" s="21"/>
      <c r="BB521" s="21"/>
      <c r="BC521" s="21"/>
      <c r="BD521" s="21"/>
      <c r="BE521" s="21"/>
      <c r="BF521" s="21"/>
      <c r="BG521" s="21"/>
      <c r="BH521" s="21"/>
      <c r="BI521" s="21"/>
      <c r="BJ521" s="21"/>
      <c r="BK521" s="21"/>
      <c r="BL521" s="21"/>
      <c r="BM521" s="21"/>
      <c r="BN521" s="21"/>
      <c r="BO521" s="21"/>
      <c r="BP521" s="21"/>
      <c r="BQ521" s="21"/>
      <c r="BR521" s="21"/>
      <c r="BS521" s="21"/>
      <c r="BT521" s="21"/>
      <c r="BU521" s="21"/>
      <c r="BV521" s="21"/>
      <c r="BW521" s="21"/>
      <c r="BX521" s="21"/>
      <c r="BY521" s="21"/>
      <c r="BZ521" s="21"/>
      <c r="CA521" s="21"/>
      <c r="CB521" s="21"/>
      <c r="CC521" s="21"/>
      <c r="CD521" s="21"/>
      <c r="CE521" s="21"/>
      <c r="CF521" s="21"/>
      <c r="CG521" s="21"/>
      <c r="CH521" s="21"/>
      <c r="CI521" s="21"/>
      <c r="CJ521" s="21"/>
      <c r="CK521" s="21"/>
    </row>
    <row r="522" spans="1:89" s="20" customFormat="1" ht="53.25" customHeight="1" x14ac:dyDescent="0.2">
      <c r="A522" s="101">
        <v>513</v>
      </c>
      <c r="B522" s="56">
        <v>83</v>
      </c>
      <c r="C522" s="135"/>
      <c r="D522" s="62" t="s">
        <v>765</v>
      </c>
      <c r="E522" s="6" t="s">
        <v>766</v>
      </c>
      <c r="F522" s="59">
        <v>22928495</v>
      </c>
      <c r="G522" s="59">
        <v>7317825</v>
      </c>
      <c r="H522" s="112">
        <f t="shared" ref="H522:H550" si="114">G522/F522*100</f>
        <v>31.915854049731568</v>
      </c>
      <c r="I522" s="59">
        <f>F522-G522</f>
        <v>15610670</v>
      </c>
      <c r="J522" s="111">
        <f>100-H522-L522</f>
        <v>54.999990186883181</v>
      </c>
      <c r="K522" s="57">
        <v>3000000</v>
      </c>
      <c r="L522" s="58">
        <f>K522/F522*100</f>
        <v>13.084155763385255</v>
      </c>
      <c r="M522" s="9"/>
      <c r="N522" s="9"/>
      <c r="O522" s="9"/>
      <c r="P522" s="9"/>
      <c r="Q522" s="9"/>
      <c r="R522" s="9"/>
      <c r="S522" s="9"/>
      <c r="T522" s="9"/>
      <c r="U522" s="9"/>
      <c r="V522" s="9"/>
      <c r="W522" s="9"/>
      <c r="X522" s="9"/>
      <c r="Y522" s="9"/>
      <c r="Z522" s="9"/>
      <c r="AA522" s="9"/>
      <c r="AB522" s="9"/>
      <c r="AC522" s="9"/>
      <c r="AD522" s="9"/>
      <c r="AE522" s="9"/>
      <c r="AF522" s="9"/>
      <c r="AG522" s="9"/>
      <c r="AH522" s="9"/>
      <c r="AI522" s="9"/>
      <c r="AJ522" s="9"/>
      <c r="AK522" s="9"/>
      <c r="AL522" s="9"/>
      <c r="AM522" s="9"/>
      <c r="AN522" s="9"/>
      <c r="AO522" s="9"/>
      <c r="AP522" s="9"/>
      <c r="AQ522" s="9"/>
      <c r="AR522" s="9"/>
      <c r="AS522" s="9"/>
      <c r="AT522" s="9"/>
      <c r="AU522" s="9"/>
      <c r="AV522" s="9"/>
      <c r="AW522" s="9"/>
      <c r="AX522" s="9"/>
      <c r="AY522" s="9"/>
      <c r="AZ522" s="9"/>
      <c r="BA522" s="9"/>
      <c r="BB522" s="9"/>
      <c r="BC522" s="9"/>
      <c r="BD522" s="9"/>
      <c r="BE522" s="9"/>
      <c r="BF522" s="9"/>
      <c r="BG522" s="9"/>
      <c r="BH522" s="9"/>
      <c r="BI522" s="9"/>
      <c r="BJ522" s="9"/>
      <c r="BK522" s="9"/>
      <c r="BL522" s="9"/>
      <c r="BM522" s="9"/>
      <c r="BN522" s="9"/>
      <c r="BO522" s="9"/>
      <c r="BP522" s="9"/>
      <c r="BQ522" s="9"/>
      <c r="BR522" s="9"/>
      <c r="BS522" s="9"/>
      <c r="BT522" s="9"/>
      <c r="BU522" s="9"/>
      <c r="BV522" s="9"/>
      <c r="BW522" s="9"/>
      <c r="BX522" s="9"/>
      <c r="BY522" s="9"/>
      <c r="BZ522" s="9"/>
      <c r="CA522" s="9"/>
      <c r="CB522" s="9"/>
      <c r="CC522" s="9"/>
      <c r="CD522" s="9"/>
      <c r="CE522" s="9"/>
      <c r="CF522" s="9"/>
      <c r="CG522" s="9"/>
      <c r="CH522" s="9"/>
      <c r="CI522" s="9"/>
      <c r="CJ522" s="9"/>
      <c r="CK522" s="9"/>
    </row>
    <row r="523" spans="1:89" s="20" customFormat="1" ht="53.25" customHeight="1" x14ac:dyDescent="0.2">
      <c r="A523" s="101">
        <v>514</v>
      </c>
      <c r="B523" s="56">
        <v>84</v>
      </c>
      <c r="C523" s="135"/>
      <c r="D523" s="62" t="s">
        <v>765</v>
      </c>
      <c r="E523" s="6" t="s">
        <v>767</v>
      </c>
      <c r="F523" s="59">
        <v>20871142</v>
      </c>
      <c r="G523" s="59">
        <v>10435571</v>
      </c>
      <c r="H523" s="111">
        <f t="shared" si="114"/>
        <v>50</v>
      </c>
      <c r="I523" s="57">
        <f>F523-G523</f>
        <v>10435571</v>
      </c>
      <c r="J523" s="111">
        <f t="shared" ref="J523" si="115">100-H523</f>
        <v>50</v>
      </c>
      <c r="K523" s="59"/>
      <c r="L523" s="61"/>
      <c r="M523" s="9"/>
      <c r="N523" s="9"/>
      <c r="O523" s="9"/>
      <c r="P523" s="9"/>
      <c r="Q523" s="9"/>
      <c r="R523" s="9"/>
      <c r="S523" s="9"/>
      <c r="T523" s="9"/>
      <c r="U523" s="9"/>
      <c r="V523" s="9"/>
      <c r="W523" s="9"/>
      <c r="X523" s="9"/>
      <c r="Y523" s="9"/>
      <c r="Z523" s="9"/>
      <c r="AA523" s="9"/>
      <c r="AB523" s="9"/>
      <c r="AC523" s="9"/>
      <c r="AD523" s="9"/>
      <c r="AE523" s="9"/>
      <c r="AF523" s="9"/>
      <c r="AG523" s="9"/>
      <c r="AH523" s="9"/>
      <c r="AI523" s="9"/>
      <c r="AJ523" s="9"/>
      <c r="AK523" s="9"/>
      <c r="AL523" s="9"/>
      <c r="AM523" s="9"/>
      <c r="AN523" s="9"/>
      <c r="AO523" s="9"/>
      <c r="AP523" s="9"/>
      <c r="AQ523" s="9"/>
      <c r="AR523" s="9"/>
      <c r="AS523" s="9"/>
      <c r="AT523" s="9"/>
      <c r="AU523" s="9"/>
      <c r="AV523" s="9"/>
      <c r="AW523" s="9"/>
      <c r="AX523" s="9"/>
      <c r="AY523" s="9"/>
      <c r="AZ523" s="9"/>
      <c r="BA523" s="9"/>
      <c r="BB523" s="9"/>
      <c r="BC523" s="9"/>
      <c r="BD523" s="9"/>
      <c r="BE523" s="9"/>
      <c r="BF523" s="9"/>
      <c r="BG523" s="9"/>
      <c r="BH523" s="9"/>
      <c r="BI523" s="9"/>
      <c r="BJ523" s="9"/>
      <c r="BK523" s="9"/>
      <c r="BL523" s="9"/>
      <c r="BM523" s="9"/>
      <c r="BN523" s="9"/>
      <c r="BO523" s="9"/>
      <c r="BP523" s="9"/>
      <c r="BQ523" s="9"/>
      <c r="BR523" s="9"/>
      <c r="BS523" s="9"/>
      <c r="BT523" s="9"/>
      <c r="BU523" s="9"/>
      <c r="BV523" s="9"/>
      <c r="BW523" s="9"/>
      <c r="BX523" s="9"/>
      <c r="BY523" s="9"/>
      <c r="BZ523" s="9"/>
      <c r="CA523" s="9"/>
      <c r="CB523" s="9"/>
      <c r="CC523" s="9"/>
      <c r="CD523" s="9"/>
      <c r="CE523" s="9"/>
      <c r="CF523" s="9"/>
      <c r="CG523" s="9"/>
      <c r="CH523" s="9"/>
      <c r="CI523" s="9"/>
      <c r="CJ523" s="9"/>
      <c r="CK523" s="9"/>
    </row>
    <row r="524" spans="1:89" s="20" customFormat="1" ht="53.25" customHeight="1" x14ac:dyDescent="0.2">
      <c r="A524" s="101">
        <v>515</v>
      </c>
      <c r="B524" s="56">
        <v>85</v>
      </c>
      <c r="C524" s="135"/>
      <c r="D524" s="62" t="s">
        <v>756</v>
      </c>
      <c r="E524" s="6" t="s">
        <v>768</v>
      </c>
      <c r="F524" s="59">
        <v>12215900</v>
      </c>
      <c r="G524" s="59">
        <v>5000000</v>
      </c>
      <c r="H524" s="111">
        <f t="shared" si="114"/>
        <v>40.930263017870153</v>
      </c>
      <c r="I524" s="57">
        <f>F524-G524-K524</f>
        <v>7215900</v>
      </c>
      <c r="J524" s="111">
        <f>100-H524-L524</f>
        <v>59.069736982129847</v>
      </c>
      <c r="K524" s="59"/>
      <c r="L524" s="61"/>
      <c r="M524" s="9"/>
      <c r="N524" s="9"/>
      <c r="O524" s="9"/>
      <c r="P524" s="9"/>
      <c r="Q524" s="9"/>
      <c r="R524" s="9"/>
      <c r="S524" s="9"/>
      <c r="T524" s="9"/>
      <c r="U524" s="9"/>
      <c r="V524" s="9"/>
      <c r="W524" s="9"/>
      <c r="X524" s="9"/>
      <c r="Y524" s="9"/>
      <c r="Z524" s="9"/>
      <c r="AA524" s="9"/>
      <c r="AB524" s="9"/>
      <c r="AC524" s="9"/>
      <c r="AD524" s="9"/>
      <c r="AE524" s="9"/>
      <c r="AF524" s="9"/>
      <c r="AG524" s="9"/>
      <c r="AH524" s="9"/>
      <c r="AI524" s="9"/>
      <c r="AJ524" s="9"/>
      <c r="AK524" s="9"/>
      <c r="AL524" s="9"/>
      <c r="AM524" s="9"/>
      <c r="AN524" s="9"/>
      <c r="AO524" s="9"/>
      <c r="AP524" s="9"/>
      <c r="AQ524" s="9"/>
      <c r="AR524" s="9"/>
      <c r="AS524" s="9"/>
      <c r="AT524" s="9"/>
      <c r="AU524" s="9"/>
      <c r="AV524" s="9"/>
      <c r="AW524" s="9"/>
      <c r="AX524" s="9"/>
      <c r="AY524" s="9"/>
      <c r="AZ524" s="9"/>
      <c r="BA524" s="9"/>
      <c r="BB524" s="9"/>
      <c r="BC524" s="9"/>
      <c r="BD524" s="9"/>
      <c r="BE524" s="9"/>
      <c r="BF524" s="9"/>
      <c r="BG524" s="9"/>
      <c r="BH524" s="9"/>
      <c r="BI524" s="9"/>
      <c r="BJ524" s="9"/>
      <c r="BK524" s="9"/>
      <c r="BL524" s="9"/>
      <c r="BM524" s="9"/>
      <c r="BN524" s="9"/>
      <c r="BO524" s="9"/>
      <c r="BP524" s="9"/>
      <c r="BQ524" s="9"/>
      <c r="BR524" s="9"/>
      <c r="BS524" s="9"/>
      <c r="BT524" s="9"/>
      <c r="BU524" s="9"/>
      <c r="BV524" s="9"/>
      <c r="BW524" s="9"/>
      <c r="BX524" s="9"/>
      <c r="BY524" s="9"/>
      <c r="BZ524" s="9"/>
      <c r="CA524" s="9"/>
      <c r="CB524" s="9"/>
      <c r="CC524" s="9"/>
      <c r="CD524" s="9"/>
      <c r="CE524" s="9"/>
      <c r="CF524" s="9"/>
      <c r="CG524" s="9"/>
      <c r="CH524" s="9"/>
      <c r="CI524" s="9"/>
      <c r="CJ524" s="9"/>
      <c r="CK524" s="9"/>
    </row>
    <row r="525" spans="1:89" s="20" customFormat="1" ht="53.25" customHeight="1" x14ac:dyDescent="0.2">
      <c r="A525" s="101">
        <v>516</v>
      </c>
      <c r="B525" s="56">
        <v>86</v>
      </c>
      <c r="C525" s="135"/>
      <c r="D525" s="62" t="s">
        <v>648</v>
      </c>
      <c r="E525" s="6" t="s">
        <v>769</v>
      </c>
      <c r="F525" s="59">
        <v>37794377</v>
      </c>
      <c r="G525" s="59">
        <v>22676626</v>
      </c>
      <c r="H525" s="111">
        <f t="shared" si="114"/>
        <v>59.999999470820754</v>
      </c>
      <c r="I525" s="57">
        <f t="shared" ref="I525:I531" si="116">F525-G525</f>
        <v>15117751</v>
      </c>
      <c r="J525" s="111">
        <f>100-H525-L525</f>
        <v>40.000000529179246</v>
      </c>
      <c r="K525" s="59"/>
      <c r="L525" s="61"/>
      <c r="M525" s="9"/>
      <c r="N525" s="9"/>
      <c r="O525" s="9"/>
      <c r="P525" s="9"/>
      <c r="Q525" s="9"/>
      <c r="R525" s="9"/>
      <c r="S525" s="9"/>
      <c r="T525" s="9"/>
      <c r="U525" s="9"/>
      <c r="V525" s="9"/>
      <c r="W525" s="9"/>
      <c r="X525" s="9"/>
      <c r="Y525" s="9"/>
      <c r="Z525" s="9"/>
      <c r="AA525" s="9"/>
      <c r="AB525" s="9"/>
      <c r="AC525" s="9"/>
      <c r="AD525" s="9"/>
      <c r="AE525" s="9"/>
      <c r="AF525" s="9"/>
      <c r="AG525" s="9"/>
      <c r="AH525" s="9"/>
      <c r="AI525" s="9"/>
      <c r="AJ525" s="9"/>
      <c r="AK525" s="9"/>
      <c r="AL525" s="9"/>
      <c r="AM525" s="9"/>
      <c r="AN525" s="9"/>
      <c r="AO525" s="9"/>
      <c r="AP525" s="9"/>
      <c r="AQ525" s="9"/>
      <c r="AR525" s="9"/>
      <c r="AS525" s="9"/>
      <c r="AT525" s="9"/>
      <c r="AU525" s="9"/>
      <c r="AV525" s="9"/>
      <c r="AW525" s="9"/>
      <c r="AX525" s="9"/>
      <c r="AY525" s="9"/>
      <c r="AZ525" s="9"/>
      <c r="BA525" s="9"/>
      <c r="BB525" s="9"/>
      <c r="BC525" s="9"/>
      <c r="BD525" s="9"/>
      <c r="BE525" s="9"/>
      <c r="BF525" s="9"/>
      <c r="BG525" s="9"/>
      <c r="BH525" s="9"/>
      <c r="BI525" s="9"/>
      <c r="BJ525" s="9"/>
      <c r="BK525" s="9"/>
      <c r="BL525" s="9"/>
      <c r="BM525" s="9"/>
      <c r="BN525" s="9"/>
      <c r="BO525" s="9"/>
      <c r="BP525" s="9"/>
      <c r="BQ525" s="9"/>
      <c r="BR525" s="9"/>
      <c r="BS525" s="9"/>
      <c r="BT525" s="9"/>
      <c r="BU525" s="9"/>
      <c r="BV525" s="9"/>
      <c r="BW525" s="9"/>
      <c r="BX525" s="9"/>
      <c r="BY525" s="9"/>
      <c r="BZ525" s="9"/>
      <c r="CA525" s="9"/>
      <c r="CB525" s="9"/>
      <c r="CC525" s="9"/>
      <c r="CD525" s="9"/>
      <c r="CE525" s="9"/>
      <c r="CF525" s="9"/>
      <c r="CG525" s="9"/>
      <c r="CH525" s="9"/>
      <c r="CI525" s="9"/>
      <c r="CJ525" s="9"/>
      <c r="CK525" s="9"/>
    </row>
    <row r="526" spans="1:89" s="20" customFormat="1" ht="53.25" customHeight="1" x14ac:dyDescent="0.2">
      <c r="A526" s="101">
        <v>517</v>
      </c>
      <c r="B526" s="56">
        <v>87</v>
      </c>
      <c r="C526" s="135"/>
      <c r="D526" s="62" t="s">
        <v>648</v>
      </c>
      <c r="E526" s="6" t="s">
        <v>770</v>
      </c>
      <c r="F526" s="59">
        <v>36400487</v>
      </c>
      <c r="G526" s="59">
        <v>21840292</v>
      </c>
      <c r="H526" s="111">
        <f t="shared" si="114"/>
        <v>59.999999450556807</v>
      </c>
      <c r="I526" s="57">
        <f t="shared" si="116"/>
        <v>14560195</v>
      </c>
      <c r="J526" s="111">
        <f>100-H526</f>
        <v>40.000000549443193</v>
      </c>
      <c r="K526" s="59"/>
      <c r="L526" s="61"/>
      <c r="M526" s="9"/>
      <c r="N526" s="9"/>
      <c r="O526" s="9"/>
      <c r="P526" s="9"/>
      <c r="Q526" s="9"/>
      <c r="R526" s="9"/>
      <c r="S526" s="9"/>
      <c r="T526" s="9"/>
      <c r="U526" s="9"/>
      <c r="V526" s="9"/>
      <c r="W526" s="9"/>
      <c r="X526" s="9"/>
      <c r="Y526" s="9"/>
      <c r="Z526" s="9"/>
      <c r="AA526" s="9"/>
      <c r="AB526" s="9"/>
      <c r="AC526" s="9"/>
      <c r="AD526" s="9"/>
      <c r="AE526" s="9"/>
      <c r="AF526" s="9"/>
      <c r="AG526" s="9"/>
      <c r="AH526" s="9"/>
      <c r="AI526" s="9"/>
      <c r="AJ526" s="9"/>
      <c r="AK526" s="9"/>
      <c r="AL526" s="9"/>
      <c r="AM526" s="9"/>
      <c r="AN526" s="9"/>
      <c r="AO526" s="9"/>
      <c r="AP526" s="9"/>
      <c r="AQ526" s="9"/>
      <c r="AR526" s="9"/>
      <c r="AS526" s="9"/>
      <c r="AT526" s="9"/>
      <c r="AU526" s="9"/>
      <c r="AV526" s="9"/>
      <c r="AW526" s="9"/>
      <c r="AX526" s="9"/>
      <c r="AY526" s="9"/>
      <c r="AZ526" s="9"/>
      <c r="BA526" s="9"/>
      <c r="BB526" s="9"/>
      <c r="BC526" s="9"/>
      <c r="BD526" s="9"/>
      <c r="BE526" s="9"/>
      <c r="BF526" s="9"/>
      <c r="BG526" s="9"/>
      <c r="BH526" s="9"/>
      <c r="BI526" s="9"/>
      <c r="BJ526" s="9"/>
      <c r="BK526" s="9"/>
      <c r="BL526" s="9"/>
      <c r="BM526" s="9"/>
      <c r="BN526" s="9"/>
      <c r="BO526" s="9"/>
      <c r="BP526" s="9"/>
      <c r="BQ526" s="9"/>
      <c r="BR526" s="9"/>
      <c r="BS526" s="9"/>
      <c r="BT526" s="9"/>
      <c r="BU526" s="9"/>
      <c r="BV526" s="9"/>
      <c r="BW526" s="9"/>
      <c r="BX526" s="9"/>
      <c r="BY526" s="9"/>
      <c r="BZ526" s="9"/>
      <c r="CA526" s="9"/>
      <c r="CB526" s="9"/>
      <c r="CC526" s="9"/>
      <c r="CD526" s="9"/>
      <c r="CE526" s="9"/>
      <c r="CF526" s="9"/>
      <c r="CG526" s="9"/>
      <c r="CH526" s="9"/>
      <c r="CI526" s="9"/>
      <c r="CJ526" s="9"/>
      <c r="CK526" s="9"/>
    </row>
    <row r="527" spans="1:89" s="20" customFormat="1" ht="53.25" customHeight="1" x14ac:dyDescent="0.2">
      <c r="A527" s="101">
        <v>518</v>
      </c>
      <c r="B527" s="56">
        <v>88</v>
      </c>
      <c r="C527" s="135"/>
      <c r="D527" s="59" t="s">
        <v>771</v>
      </c>
      <c r="E527" s="6" t="s">
        <v>772</v>
      </c>
      <c r="F527" s="59">
        <v>45274384</v>
      </c>
      <c r="G527" s="59">
        <v>30000000</v>
      </c>
      <c r="H527" s="114">
        <f t="shared" si="114"/>
        <v>66.262635401069176</v>
      </c>
      <c r="I527" s="59">
        <f t="shared" si="116"/>
        <v>15274384</v>
      </c>
      <c r="J527" s="114">
        <f>100-H527</f>
        <v>33.737364598930824</v>
      </c>
      <c r="K527" s="59"/>
      <c r="L527" s="61"/>
      <c r="M527" s="9"/>
      <c r="N527" s="9"/>
      <c r="O527" s="9"/>
      <c r="P527" s="9"/>
      <c r="Q527" s="9"/>
      <c r="R527" s="9"/>
      <c r="S527" s="9"/>
      <c r="T527" s="9"/>
      <c r="U527" s="9"/>
      <c r="V527" s="9"/>
      <c r="W527" s="9"/>
      <c r="X527" s="9"/>
      <c r="Y527" s="9"/>
      <c r="Z527" s="9"/>
      <c r="AA527" s="9"/>
      <c r="AB527" s="9"/>
      <c r="AC527" s="9"/>
      <c r="AD527" s="9"/>
      <c r="AE527" s="9"/>
      <c r="AF527" s="9"/>
      <c r="AG527" s="9"/>
      <c r="AH527" s="9"/>
      <c r="AI527" s="9"/>
      <c r="AJ527" s="9"/>
      <c r="AK527" s="9"/>
      <c r="AL527" s="9"/>
      <c r="AM527" s="9"/>
      <c r="AN527" s="9"/>
      <c r="AO527" s="9"/>
      <c r="AP527" s="9"/>
      <c r="AQ527" s="9"/>
      <c r="AR527" s="9"/>
      <c r="AS527" s="9"/>
      <c r="AT527" s="9"/>
      <c r="AU527" s="9"/>
      <c r="AV527" s="9"/>
      <c r="AW527" s="9"/>
      <c r="AX527" s="9"/>
      <c r="AY527" s="9"/>
      <c r="AZ527" s="9"/>
      <c r="BA527" s="9"/>
      <c r="BB527" s="9"/>
      <c r="BC527" s="9"/>
      <c r="BD527" s="9"/>
      <c r="BE527" s="9"/>
      <c r="BF527" s="9"/>
      <c r="BG527" s="9"/>
      <c r="BH527" s="9"/>
      <c r="BI527" s="9"/>
      <c r="BJ527" s="9"/>
      <c r="BK527" s="9"/>
      <c r="BL527" s="9"/>
      <c r="BM527" s="9"/>
      <c r="BN527" s="9"/>
      <c r="BO527" s="9"/>
      <c r="BP527" s="9"/>
      <c r="BQ527" s="9"/>
      <c r="BR527" s="9"/>
      <c r="BS527" s="9"/>
      <c r="BT527" s="9"/>
      <c r="BU527" s="9"/>
      <c r="BV527" s="9"/>
      <c r="BW527" s="9"/>
      <c r="BX527" s="9"/>
      <c r="BY527" s="9"/>
      <c r="BZ527" s="9"/>
      <c r="CA527" s="9"/>
      <c r="CB527" s="9"/>
      <c r="CC527" s="9"/>
      <c r="CD527" s="9"/>
      <c r="CE527" s="9"/>
      <c r="CF527" s="9"/>
      <c r="CG527" s="9"/>
      <c r="CH527" s="9"/>
      <c r="CI527" s="9"/>
      <c r="CJ527" s="9"/>
      <c r="CK527" s="9"/>
    </row>
    <row r="528" spans="1:89" s="20" customFormat="1" ht="53.25" customHeight="1" x14ac:dyDescent="0.2">
      <c r="A528" s="101">
        <v>519</v>
      </c>
      <c r="B528" s="56">
        <v>89</v>
      </c>
      <c r="C528" s="135"/>
      <c r="D528" s="72" t="s">
        <v>642</v>
      </c>
      <c r="E528" s="6" t="s">
        <v>773</v>
      </c>
      <c r="F528" s="59">
        <v>22776070</v>
      </c>
      <c r="G528" s="59">
        <v>14804445</v>
      </c>
      <c r="H528" s="111">
        <f t="shared" si="114"/>
        <v>64.999997804713459</v>
      </c>
      <c r="I528" s="57">
        <f t="shared" si="116"/>
        <v>7971625</v>
      </c>
      <c r="J528" s="111">
        <f>100-H528</f>
        <v>35.000002195286541</v>
      </c>
      <c r="K528" s="59"/>
      <c r="L528" s="61"/>
      <c r="M528" s="9"/>
      <c r="N528" s="9"/>
      <c r="O528" s="9"/>
      <c r="P528" s="9"/>
      <c r="Q528" s="9"/>
      <c r="R528" s="9"/>
      <c r="S528" s="9"/>
      <c r="T528" s="9"/>
      <c r="U528" s="9"/>
      <c r="V528" s="9"/>
      <c r="W528" s="9"/>
      <c r="X528" s="9"/>
      <c r="Y528" s="9"/>
      <c r="Z528" s="9"/>
      <c r="AA528" s="9"/>
      <c r="AB528" s="9"/>
      <c r="AC528" s="9"/>
      <c r="AD528" s="9"/>
      <c r="AE528" s="9"/>
      <c r="AF528" s="9"/>
      <c r="AG528" s="9"/>
      <c r="AH528" s="9"/>
      <c r="AI528" s="9"/>
      <c r="AJ528" s="9"/>
      <c r="AK528" s="9"/>
      <c r="AL528" s="9"/>
      <c r="AM528" s="9"/>
      <c r="AN528" s="9"/>
      <c r="AO528" s="9"/>
      <c r="AP528" s="9"/>
      <c r="AQ528" s="9"/>
      <c r="AR528" s="9"/>
      <c r="AS528" s="9"/>
      <c r="AT528" s="9"/>
      <c r="AU528" s="9"/>
      <c r="AV528" s="9"/>
      <c r="AW528" s="9"/>
      <c r="AX528" s="9"/>
      <c r="AY528" s="9"/>
      <c r="AZ528" s="9"/>
      <c r="BA528" s="9"/>
      <c r="BB528" s="9"/>
      <c r="BC528" s="9"/>
      <c r="BD528" s="9"/>
      <c r="BE528" s="9"/>
      <c r="BF528" s="9"/>
      <c r="BG528" s="9"/>
      <c r="BH528" s="9"/>
      <c r="BI528" s="9"/>
      <c r="BJ528" s="9"/>
      <c r="BK528" s="9"/>
      <c r="BL528" s="9"/>
      <c r="BM528" s="9"/>
      <c r="BN528" s="9"/>
      <c r="BO528" s="9"/>
      <c r="BP528" s="9"/>
      <c r="BQ528" s="9"/>
      <c r="BR528" s="9"/>
      <c r="BS528" s="9"/>
      <c r="BT528" s="9"/>
      <c r="BU528" s="9"/>
      <c r="BV528" s="9"/>
      <c r="BW528" s="9"/>
      <c r="BX528" s="9"/>
      <c r="BY528" s="9"/>
      <c r="BZ528" s="9"/>
      <c r="CA528" s="9"/>
      <c r="CB528" s="9"/>
      <c r="CC528" s="9"/>
      <c r="CD528" s="9"/>
      <c r="CE528" s="9"/>
      <c r="CF528" s="9"/>
      <c r="CG528" s="9"/>
      <c r="CH528" s="9"/>
      <c r="CI528" s="9"/>
      <c r="CJ528" s="9"/>
      <c r="CK528" s="9"/>
    </row>
    <row r="529" spans="1:89" s="20" customFormat="1" ht="53.25" customHeight="1" x14ac:dyDescent="0.2">
      <c r="A529" s="101">
        <v>520</v>
      </c>
      <c r="B529" s="56">
        <v>90</v>
      </c>
      <c r="C529" s="135"/>
      <c r="D529" s="62" t="s">
        <v>756</v>
      </c>
      <c r="E529" s="6" t="s">
        <v>1052</v>
      </c>
      <c r="F529" s="59">
        <v>52390800</v>
      </c>
      <c r="G529" s="59">
        <v>20956300</v>
      </c>
      <c r="H529" s="111">
        <f t="shared" si="114"/>
        <v>39.999961825358646</v>
      </c>
      <c r="I529" s="59">
        <f t="shared" si="116"/>
        <v>31434500</v>
      </c>
      <c r="J529" s="114">
        <f t="shared" ref="J529:J531" si="117">100-H529</f>
        <v>60.000038174641354</v>
      </c>
      <c r="K529" s="59"/>
      <c r="L529" s="61"/>
      <c r="M529" s="9"/>
      <c r="N529" s="9"/>
      <c r="O529" s="9"/>
      <c r="P529" s="9"/>
      <c r="Q529" s="9"/>
      <c r="R529" s="9"/>
      <c r="S529" s="9"/>
      <c r="T529" s="9"/>
      <c r="U529" s="9"/>
      <c r="V529" s="9"/>
      <c r="W529" s="9"/>
      <c r="X529" s="9"/>
      <c r="Y529" s="9"/>
      <c r="Z529" s="9"/>
      <c r="AA529" s="9"/>
      <c r="AB529" s="9"/>
      <c r="AC529" s="9"/>
      <c r="AD529" s="9"/>
      <c r="AE529" s="9"/>
      <c r="AF529" s="9"/>
      <c r="AG529" s="9"/>
      <c r="AH529" s="9"/>
      <c r="AI529" s="9"/>
      <c r="AJ529" s="9"/>
      <c r="AK529" s="9"/>
      <c r="AL529" s="9"/>
      <c r="AM529" s="9"/>
      <c r="AN529" s="9"/>
      <c r="AO529" s="9"/>
      <c r="AP529" s="9"/>
      <c r="AQ529" s="9"/>
      <c r="AR529" s="9"/>
      <c r="AS529" s="9"/>
      <c r="AT529" s="9"/>
      <c r="AU529" s="9"/>
      <c r="AV529" s="9"/>
      <c r="AW529" s="9"/>
      <c r="AX529" s="9"/>
      <c r="AY529" s="9"/>
      <c r="AZ529" s="9"/>
      <c r="BA529" s="9"/>
      <c r="BB529" s="9"/>
      <c r="BC529" s="9"/>
      <c r="BD529" s="9"/>
      <c r="BE529" s="9"/>
      <c r="BF529" s="9"/>
      <c r="BG529" s="9"/>
      <c r="BH529" s="9"/>
      <c r="BI529" s="9"/>
      <c r="BJ529" s="9"/>
      <c r="BK529" s="9"/>
      <c r="BL529" s="9"/>
      <c r="BM529" s="9"/>
      <c r="BN529" s="9"/>
      <c r="BO529" s="9"/>
      <c r="BP529" s="9"/>
      <c r="BQ529" s="9"/>
      <c r="BR529" s="9"/>
      <c r="BS529" s="9"/>
      <c r="BT529" s="9"/>
      <c r="BU529" s="9"/>
      <c r="BV529" s="9"/>
      <c r="BW529" s="9"/>
      <c r="BX529" s="9"/>
      <c r="BY529" s="9"/>
      <c r="BZ529" s="9"/>
      <c r="CA529" s="9"/>
      <c r="CB529" s="9"/>
      <c r="CC529" s="9"/>
      <c r="CD529" s="9"/>
      <c r="CE529" s="9"/>
      <c r="CF529" s="9"/>
      <c r="CG529" s="9"/>
      <c r="CH529" s="9"/>
      <c r="CI529" s="9"/>
      <c r="CJ529" s="9"/>
      <c r="CK529" s="9"/>
    </row>
    <row r="530" spans="1:89" s="20" customFormat="1" ht="53.25" customHeight="1" x14ac:dyDescent="0.2">
      <c r="A530" s="101">
        <v>521</v>
      </c>
      <c r="B530" s="56">
        <v>91</v>
      </c>
      <c r="C530" s="135"/>
      <c r="D530" s="62" t="s">
        <v>648</v>
      </c>
      <c r="E530" s="6" t="s">
        <v>774</v>
      </c>
      <c r="F530" s="59">
        <v>51635966</v>
      </c>
      <c r="G530" s="59">
        <v>23236185</v>
      </c>
      <c r="H530" s="111">
        <f t="shared" si="114"/>
        <v>45.000000580990388</v>
      </c>
      <c r="I530" s="57">
        <f t="shared" si="116"/>
        <v>28399781</v>
      </c>
      <c r="J530" s="111">
        <f t="shared" si="117"/>
        <v>54.999999419009612</v>
      </c>
      <c r="K530" s="59"/>
      <c r="L530" s="61"/>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c r="AY530" s="9"/>
      <c r="AZ530" s="9"/>
      <c r="BA530" s="9"/>
      <c r="BB530" s="9"/>
      <c r="BC530" s="9"/>
      <c r="BD530" s="9"/>
      <c r="BE530" s="9"/>
      <c r="BF530" s="9"/>
      <c r="BG530" s="9"/>
      <c r="BH530" s="9"/>
      <c r="BI530" s="9"/>
      <c r="BJ530" s="9"/>
      <c r="BK530" s="9"/>
      <c r="BL530" s="9"/>
      <c r="BM530" s="9"/>
      <c r="BN530" s="9"/>
      <c r="BO530" s="9"/>
      <c r="BP530" s="9"/>
      <c r="BQ530" s="9"/>
      <c r="BR530" s="9"/>
      <c r="BS530" s="9"/>
      <c r="BT530" s="9"/>
      <c r="BU530" s="9"/>
      <c r="BV530" s="9"/>
      <c r="BW530" s="9"/>
      <c r="BX530" s="9"/>
      <c r="BY530" s="9"/>
      <c r="BZ530" s="9"/>
      <c r="CA530" s="9"/>
      <c r="CB530" s="9"/>
      <c r="CC530" s="9"/>
      <c r="CD530" s="9"/>
      <c r="CE530" s="9"/>
      <c r="CF530" s="9"/>
      <c r="CG530" s="9"/>
      <c r="CH530" s="9"/>
      <c r="CI530" s="9"/>
      <c r="CJ530" s="9"/>
      <c r="CK530" s="9"/>
    </row>
    <row r="531" spans="1:89" s="20" customFormat="1" ht="53.25" customHeight="1" x14ac:dyDescent="0.2">
      <c r="A531" s="101">
        <v>522</v>
      </c>
      <c r="B531" s="56">
        <v>92</v>
      </c>
      <c r="C531" s="135"/>
      <c r="D531" s="59" t="s">
        <v>775</v>
      </c>
      <c r="E531" s="6" t="s">
        <v>1053</v>
      </c>
      <c r="F531" s="59">
        <v>27137706</v>
      </c>
      <c r="G531" s="59">
        <v>13568853</v>
      </c>
      <c r="H531" s="111">
        <f t="shared" si="114"/>
        <v>50</v>
      </c>
      <c r="I531" s="57">
        <f t="shared" si="116"/>
        <v>13568853</v>
      </c>
      <c r="J531" s="111">
        <f t="shared" si="117"/>
        <v>50</v>
      </c>
      <c r="K531" s="59"/>
      <c r="L531" s="61"/>
      <c r="M531" s="9"/>
      <c r="N531" s="9"/>
      <c r="O531" s="9"/>
      <c r="P531" s="9"/>
      <c r="Q531" s="9"/>
      <c r="R531" s="9"/>
      <c r="S531" s="9"/>
      <c r="T531" s="9"/>
      <c r="U531" s="9"/>
      <c r="V531" s="9"/>
      <c r="W531" s="9"/>
      <c r="X531" s="9"/>
      <c r="Y531" s="9"/>
      <c r="Z531" s="9"/>
      <c r="AA531" s="9"/>
      <c r="AB531" s="9"/>
      <c r="AC531" s="9"/>
      <c r="AD531" s="9"/>
      <c r="AE531" s="9"/>
      <c r="AF531" s="9"/>
      <c r="AG531" s="9"/>
      <c r="AH531" s="9"/>
      <c r="AI531" s="9"/>
      <c r="AJ531" s="9"/>
      <c r="AK531" s="9"/>
      <c r="AL531" s="9"/>
      <c r="AM531" s="9"/>
      <c r="AN531" s="9"/>
      <c r="AO531" s="9"/>
      <c r="AP531" s="9"/>
      <c r="AQ531" s="9"/>
      <c r="AR531" s="9"/>
      <c r="AS531" s="9"/>
      <c r="AT531" s="9"/>
      <c r="AU531" s="9"/>
      <c r="AV531" s="9"/>
      <c r="AW531" s="9"/>
      <c r="AX531" s="9"/>
      <c r="AY531" s="9"/>
      <c r="AZ531" s="9"/>
      <c r="BA531" s="9"/>
      <c r="BB531" s="9"/>
      <c r="BC531" s="9"/>
      <c r="BD531" s="9"/>
      <c r="BE531" s="9"/>
      <c r="BF531" s="9"/>
      <c r="BG531" s="9"/>
      <c r="BH531" s="9"/>
      <c r="BI531" s="9"/>
      <c r="BJ531" s="9"/>
      <c r="BK531" s="9"/>
      <c r="BL531" s="9"/>
      <c r="BM531" s="9"/>
      <c r="BN531" s="9"/>
      <c r="BO531" s="9"/>
      <c r="BP531" s="9"/>
      <c r="BQ531" s="9"/>
      <c r="BR531" s="9"/>
      <c r="BS531" s="9"/>
      <c r="BT531" s="9"/>
      <c r="BU531" s="9"/>
      <c r="BV531" s="9"/>
      <c r="BW531" s="9"/>
      <c r="BX531" s="9"/>
      <c r="BY531" s="9"/>
      <c r="BZ531" s="9"/>
      <c r="CA531" s="9"/>
      <c r="CB531" s="9"/>
      <c r="CC531" s="9"/>
      <c r="CD531" s="9"/>
      <c r="CE531" s="9"/>
      <c r="CF531" s="9"/>
      <c r="CG531" s="9"/>
      <c r="CH531" s="9"/>
      <c r="CI531" s="9"/>
      <c r="CJ531" s="9"/>
      <c r="CK531" s="9"/>
    </row>
    <row r="532" spans="1:89" s="20" customFormat="1" ht="53.25" customHeight="1" x14ac:dyDescent="0.2">
      <c r="A532" s="101">
        <v>523</v>
      </c>
      <c r="B532" s="56">
        <v>93</v>
      </c>
      <c r="C532" s="135"/>
      <c r="D532" s="62" t="s">
        <v>732</v>
      </c>
      <c r="E532" s="6" t="s">
        <v>776</v>
      </c>
      <c r="F532" s="59">
        <v>69832828</v>
      </c>
      <c r="G532" s="59">
        <v>27933131</v>
      </c>
      <c r="H532" s="111">
        <f t="shared" si="114"/>
        <v>39.999999713601746</v>
      </c>
      <c r="I532" s="57">
        <f>F532-G532-K532</f>
        <v>41899697</v>
      </c>
      <c r="J532" s="111">
        <f>100-H532-L532</f>
        <v>60.000000286398254</v>
      </c>
      <c r="K532" s="59"/>
      <c r="L532" s="61"/>
      <c r="M532" s="9"/>
      <c r="N532" s="9"/>
      <c r="O532" s="9"/>
      <c r="P532" s="9"/>
      <c r="Q532" s="9"/>
      <c r="R532" s="9"/>
      <c r="S532" s="9"/>
      <c r="T532" s="9"/>
      <c r="U532" s="9"/>
      <c r="V532" s="9"/>
      <c r="W532" s="9"/>
      <c r="X532" s="9"/>
      <c r="Y532" s="9"/>
      <c r="Z532" s="9"/>
      <c r="AA532" s="9"/>
      <c r="AB532" s="9"/>
      <c r="AC532" s="9"/>
      <c r="AD532" s="9"/>
      <c r="AE532" s="9"/>
      <c r="AF532" s="9"/>
      <c r="AG532" s="9"/>
      <c r="AH532" s="9"/>
      <c r="AI532" s="9"/>
      <c r="AJ532" s="9"/>
      <c r="AK532" s="9"/>
      <c r="AL532" s="9"/>
      <c r="AM532" s="9"/>
      <c r="AN532" s="9"/>
      <c r="AO532" s="9"/>
      <c r="AP532" s="9"/>
      <c r="AQ532" s="9"/>
      <c r="AR532" s="9"/>
      <c r="AS532" s="9"/>
      <c r="AT532" s="9"/>
      <c r="AU532" s="9"/>
      <c r="AV532" s="9"/>
      <c r="AW532" s="9"/>
      <c r="AX532" s="9"/>
      <c r="AY532" s="9"/>
      <c r="AZ532" s="9"/>
      <c r="BA532" s="9"/>
      <c r="BB532" s="9"/>
      <c r="BC532" s="9"/>
      <c r="BD532" s="9"/>
      <c r="BE532" s="9"/>
      <c r="BF532" s="9"/>
      <c r="BG532" s="9"/>
      <c r="BH532" s="9"/>
      <c r="BI532" s="9"/>
      <c r="BJ532" s="9"/>
      <c r="BK532" s="9"/>
      <c r="BL532" s="9"/>
      <c r="BM532" s="9"/>
      <c r="BN532" s="9"/>
      <c r="BO532" s="9"/>
      <c r="BP532" s="9"/>
      <c r="BQ532" s="9"/>
      <c r="BR532" s="9"/>
      <c r="BS532" s="9"/>
      <c r="BT532" s="9"/>
      <c r="BU532" s="9"/>
      <c r="BV532" s="9"/>
      <c r="BW532" s="9"/>
      <c r="BX532" s="9"/>
      <c r="BY532" s="9"/>
      <c r="BZ532" s="9"/>
      <c r="CA532" s="9"/>
      <c r="CB532" s="9"/>
      <c r="CC532" s="9"/>
      <c r="CD532" s="9"/>
      <c r="CE532" s="9"/>
      <c r="CF532" s="9"/>
      <c r="CG532" s="9"/>
      <c r="CH532" s="9"/>
      <c r="CI532" s="9"/>
      <c r="CJ532" s="9"/>
      <c r="CK532" s="9"/>
    </row>
    <row r="533" spans="1:89" s="20" customFormat="1" ht="53.25" customHeight="1" x14ac:dyDescent="0.2">
      <c r="A533" s="101">
        <v>524</v>
      </c>
      <c r="B533" s="56">
        <v>94</v>
      </c>
      <c r="C533" s="135"/>
      <c r="D533" s="72" t="s">
        <v>693</v>
      </c>
      <c r="E533" s="6" t="s">
        <v>777</v>
      </c>
      <c r="F533" s="57">
        <v>48223697</v>
      </c>
      <c r="G533" s="57">
        <v>7233554</v>
      </c>
      <c r="H533" s="111">
        <f t="shared" si="114"/>
        <v>14.999998859481886</v>
      </c>
      <c r="I533" s="57">
        <f>F533-G533-K533</f>
        <v>31345404</v>
      </c>
      <c r="J533" s="111">
        <f>100-H533-L533</f>
        <v>65.000001969985831</v>
      </c>
      <c r="K533" s="59">
        <v>9644739</v>
      </c>
      <c r="L533" s="67">
        <f>K533/F533*100</f>
        <v>19.999999170532277</v>
      </c>
      <c r="M533" s="9"/>
      <c r="N533" s="9"/>
      <c r="O533" s="9"/>
      <c r="P533" s="9"/>
      <c r="Q533" s="9"/>
      <c r="R533" s="9"/>
      <c r="S533" s="9"/>
      <c r="T533" s="9"/>
      <c r="U533" s="9"/>
      <c r="V533" s="9"/>
      <c r="W533" s="9"/>
      <c r="X533" s="9"/>
      <c r="Y533" s="9"/>
      <c r="Z533" s="9"/>
      <c r="AA533" s="9"/>
      <c r="AB533" s="9"/>
      <c r="AC533" s="9"/>
      <c r="AD533" s="9"/>
      <c r="AE533" s="9"/>
      <c r="AF533" s="9"/>
      <c r="AG533" s="9"/>
      <c r="AH533" s="9"/>
      <c r="AI533" s="9"/>
      <c r="AJ533" s="9"/>
      <c r="AK533" s="9"/>
      <c r="AL533" s="9"/>
      <c r="AM533" s="9"/>
      <c r="AN533" s="9"/>
      <c r="AO533" s="9"/>
      <c r="AP533" s="9"/>
      <c r="AQ533" s="9"/>
      <c r="AR533" s="9"/>
      <c r="AS533" s="9"/>
      <c r="AT533" s="9"/>
      <c r="AU533" s="9"/>
      <c r="AV533" s="9"/>
      <c r="AW533" s="9"/>
      <c r="AX533" s="9"/>
      <c r="AY533" s="9"/>
      <c r="AZ533" s="9"/>
      <c r="BA533" s="9"/>
      <c r="BB533" s="9"/>
      <c r="BC533" s="9"/>
      <c r="BD533" s="9"/>
      <c r="BE533" s="9"/>
      <c r="BF533" s="9"/>
      <c r="BG533" s="9"/>
      <c r="BH533" s="9"/>
      <c r="BI533" s="9"/>
      <c r="BJ533" s="9"/>
      <c r="BK533" s="9"/>
      <c r="BL533" s="9"/>
      <c r="BM533" s="9"/>
      <c r="BN533" s="9"/>
      <c r="BO533" s="9"/>
      <c r="BP533" s="9"/>
      <c r="BQ533" s="9"/>
      <c r="BR533" s="9"/>
      <c r="BS533" s="9"/>
      <c r="BT533" s="9"/>
      <c r="BU533" s="9"/>
      <c r="BV533" s="9"/>
      <c r="BW533" s="9"/>
      <c r="BX533" s="9"/>
      <c r="BY533" s="9"/>
      <c r="BZ533" s="9"/>
      <c r="CA533" s="9"/>
      <c r="CB533" s="9"/>
      <c r="CC533" s="9"/>
      <c r="CD533" s="9"/>
      <c r="CE533" s="9"/>
      <c r="CF533" s="9"/>
      <c r="CG533" s="9"/>
      <c r="CH533" s="9"/>
      <c r="CI533" s="9"/>
      <c r="CJ533" s="9"/>
      <c r="CK533" s="9"/>
    </row>
    <row r="534" spans="1:89" s="20" customFormat="1" ht="53.25" customHeight="1" x14ac:dyDescent="0.2">
      <c r="A534" s="101">
        <v>525</v>
      </c>
      <c r="B534" s="56">
        <v>95</v>
      </c>
      <c r="C534" s="135"/>
      <c r="D534" s="62" t="s">
        <v>732</v>
      </c>
      <c r="E534" s="6" t="s">
        <v>778</v>
      </c>
      <c r="F534" s="59">
        <v>83632520</v>
      </c>
      <c r="G534" s="59">
        <v>37634634</v>
      </c>
      <c r="H534" s="111">
        <f t="shared" si="114"/>
        <v>45</v>
      </c>
      <c r="I534" s="57">
        <f>F534-G534-K534</f>
        <v>45997886</v>
      </c>
      <c r="J534" s="111">
        <f>100-H534-L534</f>
        <v>55</v>
      </c>
      <c r="K534" s="59"/>
      <c r="L534" s="61"/>
      <c r="M534" s="9"/>
      <c r="N534" s="9"/>
      <c r="O534" s="9"/>
      <c r="P534" s="9"/>
      <c r="Q534" s="9"/>
      <c r="R534" s="9"/>
      <c r="S534" s="9"/>
      <c r="T534" s="9"/>
      <c r="U534" s="9"/>
      <c r="V534" s="9"/>
      <c r="W534" s="9"/>
      <c r="X534" s="9"/>
      <c r="Y534" s="9"/>
      <c r="Z534" s="9"/>
      <c r="AA534" s="9"/>
      <c r="AB534" s="9"/>
      <c r="AC534" s="9"/>
      <c r="AD534" s="9"/>
      <c r="AE534" s="9"/>
      <c r="AF534" s="9"/>
      <c r="AG534" s="9"/>
      <c r="AH534" s="9"/>
      <c r="AI534" s="9"/>
      <c r="AJ534" s="9"/>
      <c r="AK534" s="9"/>
      <c r="AL534" s="9"/>
      <c r="AM534" s="9"/>
      <c r="AN534" s="9"/>
      <c r="AO534" s="9"/>
      <c r="AP534" s="9"/>
      <c r="AQ534" s="9"/>
      <c r="AR534" s="9"/>
      <c r="AS534" s="9"/>
      <c r="AT534" s="9"/>
      <c r="AU534" s="9"/>
      <c r="AV534" s="9"/>
      <c r="AW534" s="9"/>
      <c r="AX534" s="9"/>
      <c r="AY534" s="9"/>
      <c r="AZ534" s="9"/>
      <c r="BA534" s="9"/>
      <c r="BB534" s="9"/>
      <c r="BC534" s="9"/>
      <c r="BD534" s="9"/>
      <c r="BE534" s="9"/>
      <c r="BF534" s="9"/>
      <c r="BG534" s="9"/>
      <c r="BH534" s="9"/>
      <c r="BI534" s="9"/>
      <c r="BJ534" s="9"/>
      <c r="BK534" s="9"/>
      <c r="BL534" s="9"/>
      <c r="BM534" s="9"/>
      <c r="BN534" s="9"/>
      <c r="BO534" s="9"/>
      <c r="BP534" s="9"/>
      <c r="BQ534" s="9"/>
      <c r="BR534" s="9"/>
      <c r="BS534" s="9"/>
      <c r="BT534" s="9"/>
      <c r="BU534" s="9"/>
      <c r="BV534" s="9"/>
      <c r="BW534" s="9"/>
      <c r="BX534" s="9"/>
      <c r="BY534" s="9"/>
      <c r="BZ534" s="9"/>
      <c r="CA534" s="9"/>
      <c r="CB534" s="9"/>
      <c r="CC534" s="9"/>
      <c r="CD534" s="9"/>
      <c r="CE534" s="9"/>
      <c r="CF534" s="9"/>
      <c r="CG534" s="9"/>
      <c r="CH534" s="9"/>
      <c r="CI534" s="9"/>
      <c r="CJ534" s="9"/>
      <c r="CK534" s="9"/>
    </row>
    <row r="535" spans="1:89" s="20" customFormat="1" ht="53.25" customHeight="1" x14ac:dyDescent="0.2">
      <c r="A535" s="101">
        <v>526</v>
      </c>
      <c r="B535" s="56">
        <v>96</v>
      </c>
      <c r="C535" s="135"/>
      <c r="D535" s="6" t="s">
        <v>779</v>
      </c>
      <c r="E535" s="6" t="s">
        <v>780</v>
      </c>
      <c r="F535" s="59">
        <v>43333334</v>
      </c>
      <c r="G535" s="59">
        <v>26000000</v>
      </c>
      <c r="H535" s="114">
        <f t="shared" si="114"/>
        <v>59.999999076923096</v>
      </c>
      <c r="I535" s="57">
        <f>F535-G535-K535</f>
        <v>17333334</v>
      </c>
      <c r="J535" s="111">
        <f>100-H535-L535</f>
        <v>40.000000923076904</v>
      </c>
      <c r="K535" s="59"/>
      <c r="L535" s="61"/>
      <c r="M535" s="9"/>
      <c r="N535" s="9"/>
      <c r="O535" s="9"/>
      <c r="P535" s="9"/>
      <c r="Q535" s="9"/>
      <c r="R535" s="9"/>
      <c r="S535" s="9"/>
      <c r="T535" s="9"/>
      <c r="U535" s="9"/>
      <c r="V535" s="9"/>
      <c r="W535" s="9"/>
      <c r="X535" s="9"/>
      <c r="Y535" s="9"/>
      <c r="Z535" s="9"/>
      <c r="AA535" s="9"/>
      <c r="AB535" s="9"/>
      <c r="AC535" s="9"/>
      <c r="AD535" s="9"/>
      <c r="AE535" s="9"/>
      <c r="AF535" s="9"/>
      <c r="AG535" s="9"/>
      <c r="AH535" s="9"/>
      <c r="AI535" s="9"/>
      <c r="AJ535" s="9"/>
      <c r="AK535" s="9"/>
      <c r="AL535" s="9"/>
      <c r="AM535" s="9"/>
      <c r="AN535" s="9"/>
      <c r="AO535" s="9"/>
      <c r="AP535" s="9"/>
      <c r="AQ535" s="9"/>
      <c r="AR535" s="9"/>
      <c r="AS535" s="9"/>
      <c r="AT535" s="9"/>
      <c r="AU535" s="9"/>
      <c r="AV535" s="9"/>
      <c r="AW535" s="9"/>
      <c r="AX535" s="9"/>
      <c r="AY535" s="9"/>
      <c r="AZ535" s="9"/>
      <c r="BA535" s="9"/>
      <c r="BB535" s="9"/>
      <c r="BC535" s="9"/>
      <c r="BD535" s="9"/>
      <c r="BE535" s="9"/>
      <c r="BF535" s="9"/>
      <c r="BG535" s="9"/>
      <c r="BH535" s="9"/>
      <c r="BI535" s="9"/>
      <c r="BJ535" s="9"/>
      <c r="BK535" s="9"/>
      <c r="BL535" s="9"/>
      <c r="BM535" s="9"/>
      <c r="BN535" s="9"/>
      <c r="BO535" s="9"/>
      <c r="BP535" s="9"/>
      <c r="BQ535" s="9"/>
      <c r="BR535" s="9"/>
      <c r="BS535" s="9"/>
      <c r="BT535" s="9"/>
      <c r="BU535" s="9"/>
      <c r="BV535" s="9"/>
      <c r="BW535" s="9"/>
      <c r="BX535" s="9"/>
      <c r="BY535" s="9"/>
      <c r="BZ535" s="9"/>
      <c r="CA535" s="9"/>
      <c r="CB535" s="9"/>
      <c r="CC535" s="9"/>
      <c r="CD535" s="9"/>
      <c r="CE535" s="9"/>
      <c r="CF535" s="9"/>
      <c r="CG535" s="9"/>
      <c r="CH535" s="9"/>
      <c r="CI535" s="9"/>
      <c r="CJ535" s="9"/>
      <c r="CK535" s="9"/>
    </row>
    <row r="536" spans="1:89" s="20" customFormat="1" ht="53.25" customHeight="1" x14ac:dyDescent="0.2">
      <c r="A536" s="101">
        <v>527</v>
      </c>
      <c r="B536" s="56">
        <v>97</v>
      </c>
      <c r="C536" s="135"/>
      <c r="D536" s="72" t="s">
        <v>693</v>
      </c>
      <c r="E536" s="6" t="s">
        <v>781</v>
      </c>
      <c r="F536" s="57">
        <v>48281803</v>
      </c>
      <c r="G536" s="57">
        <v>7242270</v>
      </c>
      <c r="H536" s="111">
        <f t="shared" si="114"/>
        <v>14.999999067971839</v>
      </c>
      <c r="I536" s="57">
        <f>F536-G536-K536</f>
        <v>31383173</v>
      </c>
      <c r="J536" s="111">
        <f t="shared" ref="J536" si="118">100-H536-L536</f>
        <v>65.000002174732373</v>
      </c>
      <c r="K536" s="59">
        <v>9656360</v>
      </c>
      <c r="L536" s="67">
        <f>K536/F536*100</f>
        <v>19.999998757295785</v>
      </c>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c r="AL536" s="9"/>
      <c r="AM536" s="9"/>
      <c r="AN536" s="9"/>
      <c r="AO536" s="9"/>
      <c r="AP536" s="9"/>
      <c r="AQ536" s="9"/>
      <c r="AR536" s="9"/>
      <c r="AS536" s="9"/>
      <c r="AT536" s="9"/>
      <c r="AU536" s="9"/>
      <c r="AV536" s="9"/>
      <c r="AW536" s="9"/>
      <c r="AX536" s="9"/>
      <c r="AY536" s="9"/>
      <c r="AZ536" s="9"/>
      <c r="BA536" s="9"/>
      <c r="BB536" s="9"/>
      <c r="BC536" s="9"/>
      <c r="BD536" s="9"/>
      <c r="BE536" s="9"/>
      <c r="BF536" s="9"/>
      <c r="BG536" s="9"/>
      <c r="BH536" s="9"/>
      <c r="BI536" s="9"/>
      <c r="BJ536" s="9"/>
      <c r="BK536" s="9"/>
      <c r="BL536" s="9"/>
      <c r="BM536" s="9"/>
      <c r="BN536" s="9"/>
      <c r="BO536" s="9"/>
      <c r="BP536" s="9"/>
      <c r="BQ536" s="9"/>
      <c r="BR536" s="9"/>
      <c r="BS536" s="9"/>
      <c r="BT536" s="9"/>
      <c r="BU536" s="9"/>
      <c r="BV536" s="9"/>
      <c r="BW536" s="9"/>
      <c r="BX536" s="9"/>
      <c r="BY536" s="9"/>
      <c r="BZ536" s="9"/>
      <c r="CA536" s="9"/>
      <c r="CB536" s="9"/>
      <c r="CC536" s="9"/>
      <c r="CD536" s="9"/>
      <c r="CE536" s="9"/>
      <c r="CF536" s="9"/>
      <c r="CG536" s="9"/>
      <c r="CH536" s="9"/>
      <c r="CI536" s="9"/>
      <c r="CJ536" s="9"/>
      <c r="CK536" s="9"/>
    </row>
    <row r="537" spans="1:89" s="20" customFormat="1" ht="53.25" customHeight="1" x14ac:dyDescent="0.2">
      <c r="A537" s="101">
        <v>528</v>
      </c>
      <c r="B537" s="56">
        <v>98</v>
      </c>
      <c r="C537" s="135"/>
      <c r="D537" s="6" t="s">
        <v>174</v>
      </c>
      <c r="E537" s="6" t="s">
        <v>782</v>
      </c>
      <c r="F537" s="59">
        <v>47158996</v>
      </c>
      <c r="G537" s="59">
        <v>21221548</v>
      </c>
      <c r="H537" s="114">
        <f t="shared" si="114"/>
        <v>44.999999575902763</v>
      </c>
      <c r="I537" s="59">
        <f>F537-G537</f>
        <v>25937448</v>
      </c>
      <c r="J537" s="114">
        <f>100-H537</f>
        <v>55.000000424097237</v>
      </c>
      <c r="K537" s="59"/>
      <c r="L537" s="61"/>
      <c r="M537" s="9"/>
      <c r="N537" s="9"/>
      <c r="O537" s="9"/>
      <c r="P537" s="9"/>
      <c r="Q537" s="9"/>
      <c r="R537" s="9"/>
      <c r="S537" s="9"/>
      <c r="T537" s="9"/>
      <c r="U537" s="9"/>
      <c r="V537" s="9"/>
      <c r="W537" s="9"/>
      <c r="X537" s="9"/>
      <c r="Y537" s="9"/>
      <c r="Z537" s="9"/>
      <c r="AA537" s="9"/>
      <c r="AB537" s="9"/>
      <c r="AC537" s="9"/>
      <c r="AD537" s="9"/>
      <c r="AE537" s="9"/>
      <c r="AF537" s="9"/>
      <c r="AG537" s="9"/>
      <c r="AH537" s="9"/>
      <c r="AI537" s="9"/>
      <c r="AJ537" s="9"/>
      <c r="AK537" s="9"/>
      <c r="AL537" s="9"/>
      <c r="AM537" s="9"/>
      <c r="AN537" s="9"/>
      <c r="AO537" s="9"/>
      <c r="AP537" s="9"/>
      <c r="AQ537" s="9"/>
      <c r="AR537" s="9"/>
      <c r="AS537" s="9"/>
      <c r="AT537" s="9"/>
      <c r="AU537" s="9"/>
      <c r="AV537" s="9"/>
      <c r="AW537" s="9"/>
      <c r="AX537" s="9"/>
      <c r="AY537" s="9"/>
      <c r="AZ537" s="9"/>
      <c r="BA537" s="9"/>
      <c r="BB537" s="9"/>
      <c r="BC537" s="9"/>
      <c r="BD537" s="9"/>
      <c r="BE537" s="9"/>
      <c r="BF537" s="9"/>
      <c r="BG537" s="9"/>
      <c r="BH537" s="9"/>
      <c r="BI537" s="9"/>
      <c r="BJ537" s="9"/>
      <c r="BK537" s="9"/>
      <c r="BL537" s="9"/>
      <c r="BM537" s="9"/>
      <c r="BN537" s="9"/>
      <c r="BO537" s="9"/>
      <c r="BP537" s="9"/>
      <c r="BQ537" s="9"/>
      <c r="BR537" s="9"/>
      <c r="BS537" s="9"/>
      <c r="BT537" s="9"/>
      <c r="BU537" s="9"/>
      <c r="BV537" s="9"/>
      <c r="BW537" s="9"/>
      <c r="BX537" s="9"/>
      <c r="BY537" s="9"/>
      <c r="BZ537" s="9"/>
      <c r="CA537" s="9"/>
      <c r="CB537" s="9"/>
      <c r="CC537" s="9"/>
      <c r="CD537" s="9"/>
      <c r="CE537" s="9"/>
      <c r="CF537" s="9"/>
      <c r="CG537" s="9"/>
      <c r="CH537" s="9"/>
      <c r="CI537" s="9"/>
      <c r="CJ537" s="9"/>
      <c r="CK537" s="9"/>
    </row>
    <row r="538" spans="1:89" s="20" customFormat="1" ht="53.25" customHeight="1" x14ac:dyDescent="0.2">
      <c r="A538" s="101">
        <v>529</v>
      </c>
      <c r="B538" s="56">
        <v>99</v>
      </c>
      <c r="C538" s="135"/>
      <c r="D538" s="72" t="s">
        <v>742</v>
      </c>
      <c r="E538" s="6" t="s">
        <v>783</v>
      </c>
      <c r="F538" s="57">
        <v>120803860</v>
      </c>
      <c r="G538" s="57">
        <v>72482316</v>
      </c>
      <c r="H538" s="111">
        <f t="shared" si="114"/>
        <v>60</v>
      </c>
      <c r="I538" s="59">
        <v>48321544</v>
      </c>
      <c r="J538" s="111">
        <f>100-H538</f>
        <v>40</v>
      </c>
      <c r="K538" s="57"/>
      <c r="L538" s="58"/>
      <c r="M538" s="9"/>
      <c r="N538" s="9"/>
      <c r="O538" s="9"/>
      <c r="P538" s="9"/>
      <c r="Q538" s="9"/>
      <c r="R538" s="9"/>
      <c r="S538" s="9"/>
      <c r="T538" s="9"/>
      <c r="U538" s="9"/>
      <c r="V538" s="9"/>
      <c r="W538" s="9"/>
      <c r="X538" s="9"/>
      <c r="Y538" s="9"/>
      <c r="Z538" s="9"/>
      <c r="AA538" s="9"/>
      <c r="AB538" s="9"/>
      <c r="AC538" s="9"/>
      <c r="AD538" s="9"/>
      <c r="AE538" s="9"/>
      <c r="AF538" s="9"/>
      <c r="AG538" s="9"/>
      <c r="AH538" s="9"/>
      <c r="AI538" s="9"/>
      <c r="AJ538" s="9"/>
      <c r="AK538" s="9"/>
      <c r="AL538" s="9"/>
      <c r="AM538" s="9"/>
      <c r="AN538" s="9"/>
      <c r="AO538" s="9"/>
      <c r="AP538" s="9"/>
      <c r="AQ538" s="9"/>
      <c r="AR538" s="9"/>
      <c r="AS538" s="9"/>
      <c r="AT538" s="9"/>
      <c r="AU538" s="9"/>
      <c r="AV538" s="9"/>
      <c r="AW538" s="9"/>
      <c r="AX538" s="9"/>
      <c r="AY538" s="9"/>
      <c r="AZ538" s="9"/>
      <c r="BA538" s="9"/>
      <c r="BB538" s="9"/>
      <c r="BC538" s="9"/>
      <c r="BD538" s="9"/>
      <c r="BE538" s="9"/>
      <c r="BF538" s="9"/>
      <c r="BG538" s="9"/>
      <c r="BH538" s="9"/>
      <c r="BI538" s="9"/>
      <c r="BJ538" s="9"/>
      <c r="BK538" s="9"/>
      <c r="BL538" s="9"/>
      <c r="BM538" s="9"/>
      <c r="BN538" s="9"/>
      <c r="BO538" s="9"/>
      <c r="BP538" s="9"/>
      <c r="BQ538" s="9"/>
      <c r="BR538" s="9"/>
      <c r="BS538" s="9"/>
      <c r="BT538" s="9"/>
      <c r="BU538" s="9"/>
      <c r="BV538" s="9"/>
      <c r="BW538" s="9"/>
      <c r="BX538" s="9"/>
      <c r="BY538" s="9"/>
      <c r="BZ538" s="9"/>
      <c r="CA538" s="9"/>
      <c r="CB538" s="9"/>
      <c r="CC538" s="9"/>
      <c r="CD538" s="9"/>
      <c r="CE538" s="9"/>
      <c r="CF538" s="9"/>
      <c r="CG538" s="9"/>
      <c r="CH538" s="9"/>
      <c r="CI538" s="9"/>
      <c r="CJ538" s="9"/>
      <c r="CK538" s="9"/>
    </row>
    <row r="539" spans="1:89" s="20" customFormat="1" ht="53.25" customHeight="1" x14ac:dyDescent="0.2">
      <c r="A539" s="101">
        <v>530</v>
      </c>
      <c r="B539" s="56">
        <v>100</v>
      </c>
      <c r="C539" s="135"/>
      <c r="D539" s="63" t="s">
        <v>174</v>
      </c>
      <c r="E539" s="6" t="s">
        <v>784</v>
      </c>
      <c r="F539" s="59">
        <v>8246280</v>
      </c>
      <c r="G539" s="59">
        <v>5000000</v>
      </c>
      <c r="H539" s="114">
        <f t="shared" si="114"/>
        <v>60.63340075767497</v>
      </c>
      <c r="I539" s="59">
        <f>F539-G539</f>
        <v>3246280</v>
      </c>
      <c r="J539" s="114">
        <f t="shared" ref="J539" si="119">100-H539</f>
        <v>39.36659924232503</v>
      </c>
      <c r="K539" s="59"/>
      <c r="L539" s="61"/>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c r="AL539" s="9"/>
      <c r="AM539" s="9"/>
      <c r="AN539" s="9"/>
      <c r="AO539" s="9"/>
      <c r="AP539" s="9"/>
      <c r="AQ539" s="9"/>
      <c r="AR539" s="9"/>
      <c r="AS539" s="9"/>
      <c r="AT539" s="9"/>
      <c r="AU539" s="9"/>
      <c r="AV539" s="9"/>
      <c r="AW539" s="9"/>
      <c r="AX539" s="9"/>
      <c r="AY539" s="9"/>
      <c r="AZ539" s="9"/>
      <c r="BA539" s="9"/>
      <c r="BB539" s="9"/>
      <c r="BC539" s="9"/>
      <c r="BD539" s="9"/>
      <c r="BE539" s="9"/>
      <c r="BF539" s="9"/>
      <c r="BG539" s="9"/>
      <c r="BH539" s="9"/>
      <c r="BI539" s="9"/>
      <c r="BJ539" s="9"/>
      <c r="BK539" s="9"/>
      <c r="BL539" s="9"/>
      <c r="BM539" s="9"/>
      <c r="BN539" s="9"/>
      <c r="BO539" s="9"/>
      <c r="BP539" s="9"/>
      <c r="BQ539" s="9"/>
      <c r="BR539" s="9"/>
      <c r="BS539" s="9"/>
      <c r="BT539" s="9"/>
      <c r="BU539" s="9"/>
      <c r="BV539" s="9"/>
      <c r="BW539" s="9"/>
      <c r="BX539" s="9"/>
      <c r="BY539" s="9"/>
      <c r="BZ539" s="9"/>
      <c r="CA539" s="9"/>
      <c r="CB539" s="9"/>
      <c r="CC539" s="9"/>
      <c r="CD539" s="9"/>
      <c r="CE539" s="9"/>
      <c r="CF539" s="9"/>
      <c r="CG539" s="9"/>
      <c r="CH539" s="9"/>
      <c r="CI539" s="9"/>
      <c r="CJ539" s="9"/>
      <c r="CK539" s="9"/>
    </row>
    <row r="540" spans="1:89" s="20" customFormat="1" ht="53.25" customHeight="1" x14ac:dyDescent="0.2">
      <c r="A540" s="101">
        <v>531</v>
      </c>
      <c r="B540" s="56">
        <v>101</v>
      </c>
      <c r="C540" s="135"/>
      <c r="D540" s="62" t="s">
        <v>785</v>
      </c>
      <c r="E540" s="6" t="s">
        <v>786</v>
      </c>
      <c r="F540" s="59">
        <v>28693790</v>
      </c>
      <c r="G540" s="59">
        <v>12912205</v>
      </c>
      <c r="H540" s="114">
        <f t="shared" si="114"/>
        <v>44.999998257462678</v>
      </c>
      <c r="I540" s="57">
        <f t="shared" ref="I540:I547" si="120">F540-G540-K540</f>
        <v>15781585</v>
      </c>
      <c r="J540" s="111">
        <f t="shared" ref="J540:J544" si="121">100-H540-L540</f>
        <v>55.000001742537322</v>
      </c>
      <c r="K540" s="59"/>
      <c r="L540" s="61"/>
      <c r="M540" s="9"/>
      <c r="N540" s="9"/>
      <c r="O540" s="9"/>
      <c r="P540" s="9"/>
      <c r="Q540" s="9"/>
      <c r="R540" s="9"/>
      <c r="S540" s="9"/>
      <c r="T540" s="9"/>
      <c r="U540" s="9"/>
      <c r="V540" s="9"/>
      <c r="W540" s="9"/>
      <c r="X540" s="9"/>
      <c r="Y540" s="9"/>
      <c r="Z540" s="9"/>
      <c r="AA540" s="9"/>
      <c r="AB540" s="9"/>
      <c r="AC540" s="9"/>
      <c r="AD540" s="9"/>
      <c r="AE540" s="9"/>
      <c r="AF540" s="9"/>
      <c r="AG540" s="9"/>
      <c r="AH540" s="9"/>
      <c r="AI540" s="9"/>
      <c r="AJ540" s="9"/>
      <c r="AK540" s="9"/>
      <c r="AL540" s="9"/>
      <c r="AM540" s="9"/>
      <c r="AN540" s="9"/>
      <c r="AO540" s="9"/>
      <c r="AP540" s="9"/>
      <c r="AQ540" s="9"/>
      <c r="AR540" s="9"/>
      <c r="AS540" s="9"/>
      <c r="AT540" s="9"/>
      <c r="AU540" s="9"/>
      <c r="AV540" s="9"/>
      <c r="AW540" s="9"/>
      <c r="AX540" s="9"/>
      <c r="AY540" s="9"/>
      <c r="AZ540" s="9"/>
      <c r="BA540" s="9"/>
      <c r="BB540" s="9"/>
      <c r="BC540" s="9"/>
      <c r="BD540" s="9"/>
      <c r="BE540" s="9"/>
      <c r="BF540" s="9"/>
      <c r="BG540" s="9"/>
      <c r="BH540" s="9"/>
      <c r="BI540" s="9"/>
      <c r="BJ540" s="9"/>
      <c r="BK540" s="9"/>
      <c r="BL540" s="9"/>
      <c r="BM540" s="9"/>
      <c r="BN540" s="9"/>
      <c r="BO540" s="9"/>
      <c r="BP540" s="9"/>
      <c r="BQ540" s="9"/>
      <c r="BR540" s="9"/>
      <c r="BS540" s="9"/>
      <c r="BT540" s="9"/>
      <c r="BU540" s="9"/>
      <c r="BV540" s="9"/>
      <c r="BW540" s="9"/>
      <c r="BX540" s="9"/>
      <c r="BY540" s="9"/>
      <c r="BZ540" s="9"/>
      <c r="CA540" s="9"/>
      <c r="CB540" s="9"/>
      <c r="CC540" s="9"/>
      <c r="CD540" s="9"/>
      <c r="CE540" s="9"/>
      <c r="CF540" s="9"/>
      <c r="CG540" s="9"/>
      <c r="CH540" s="9"/>
      <c r="CI540" s="9"/>
      <c r="CJ540" s="9"/>
      <c r="CK540" s="9"/>
    </row>
    <row r="541" spans="1:89" s="20" customFormat="1" ht="53.25" customHeight="1" x14ac:dyDescent="0.2">
      <c r="A541" s="101">
        <v>532</v>
      </c>
      <c r="B541" s="56">
        <v>102</v>
      </c>
      <c r="C541" s="135"/>
      <c r="D541" s="62" t="s">
        <v>785</v>
      </c>
      <c r="E541" s="6" t="s">
        <v>787</v>
      </c>
      <c r="F541" s="59">
        <v>21072288</v>
      </c>
      <c r="G541" s="59">
        <v>13696987</v>
      </c>
      <c r="H541" s="114">
        <f t="shared" si="114"/>
        <v>64.999999050886174</v>
      </c>
      <c r="I541" s="57">
        <f t="shared" si="120"/>
        <v>7375301</v>
      </c>
      <c r="J541" s="111">
        <f t="shared" si="121"/>
        <v>35.000000949113826</v>
      </c>
      <c r="K541" s="59"/>
      <c r="L541" s="61"/>
      <c r="M541" s="9"/>
      <c r="N541" s="9"/>
      <c r="O541" s="9"/>
      <c r="P541" s="9"/>
      <c r="Q541" s="9"/>
      <c r="R541" s="9"/>
      <c r="S541" s="9"/>
      <c r="T541" s="9"/>
      <c r="U541" s="9"/>
      <c r="V541" s="9"/>
      <c r="W541" s="9"/>
      <c r="X541" s="9"/>
      <c r="Y541" s="9"/>
      <c r="Z541" s="9"/>
      <c r="AA541" s="9"/>
      <c r="AB541" s="9"/>
      <c r="AC541" s="9"/>
      <c r="AD541" s="9"/>
      <c r="AE541" s="9"/>
      <c r="AF541" s="9"/>
      <c r="AG541" s="9"/>
      <c r="AH541" s="9"/>
      <c r="AI541" s="9"/>
      <c r="AJ541" s="9"/>
      <c r="AK541" s="9"/>
      <c r="AL541" s="9"/>
      <c r="AM541" s="9"/>
      <c r="AN541" s="9"/>
      <c r="AO541" s="9"/>
      <c r="AP541" s="9"/>
      <c r="AQ541" s="9"/>
      <c r="AR541" s="9"/>
      <c r="AS541" s="9"/>
      <c r="AT541" s="9"/>
      <c r="AU541" s="9"/>
      <c r="AV541" s="9"/>
      <c r="AW541" s="9"/>
      <c r="AX541" s="9"/>
      <c r="AY541" s="9"/>
      <c r="AZ541" s="9"/>
      <c r="BA541" s="9"/>
      <c r="BB541" s="9"/>
      <c r="BC541" s="9"/>
      <c r="BD541" s="9"/>
      <c r="BE541" s="9"/>
      <c r="BF541" s="9"/>
      <c r="BG541" s="9"/>
      <c r="BH541" s="9"/>
      <c r="BI541" s="9"/>
      <c r="BJ541" s="9"/>
      <c r="BK541" s="9"/>
      <c r="BL541" s="9"/>
      <c r="BM541" s="9"/>
      <c r="BN541" s="9"/>
      <c r="BO541" s="9"/>
      <c r="BP541" s="9"/>
      <c r="BQ541" s="9"/>
      <c r="BR541" s="9"/>
      <c r="BS541" s="9"/>
      <c r="BT541" s="9"/>
      <c r="BU541" s="9"/>
      <c r="BV541" s="9"/>
      <c r="BW541" s="9"/>
      <c r="BX541" s="9"/>
      <c r="BY541" s="9"/>
      <c r="BZ541" s="9"/>
      <c r="CA541" s="9"/>
      <c r="CB541" s="9"/>
      <c r="CC541" s="9"/>
      <c r="CD541" s="9"/>
      <c r="CE541" s="9"/>
      <c r="CF541" s="9"/>
      <c r="CG541" s="9"/>
      <c r="CH541" s="9"/>
      <c r="CI541" s="9"/>
      <c r="CJ541" s="9"/>
      <c r="CK541" s="9"/>
    </row>
    <row r="542" spans="1:89" s="20" customFormat="1" ht="53.25" customHeight="1" x14ac:dyDescent="0.2">
      <c r="A542" s="101">
        <v>533</v>
      </c>
      <c r="B542" s="56">
        <v>103</v>
      </c>
      <c r="C542" s="135"/>
      <c r="D542" s="62" t="s">
        <v>785</v>
      </c>
      <c r="E542" s="6" t="s">
        <v>788</v>
      </c>
      <c r="F542" s="59">
        <v>36751618</v>
      </c>
      <c r="G542" s="59">
        <v>14700647</v>
      </c>
      <c r="H542" s="114">
        <f t="shared" si="114"/>
        <v>39.999999455806275</v>
      </c>
      <c r="I542" s="57">
        <f t="shared" si="120"/>
        <v>22050971</v>
      </c>
      <c r="J542" s="111">
        <f t="shared" si="121"/>
        <v>60.000000544193725</v>
      </c>
      <c r="K542" s="59"/>
      <c r="L542" s="61"/>
      <c r="M542" s="9"/>
      <c r="N542" s="9"/>
      <c r="O542" s="9"/>
      <c r="P542" s="9"/>
      <c r="Q542" s="9"/>
      <c r="R542" s="9"/>
      <c r="S542" s="9"/>
      <c r="T542" s="9"/>
      <c r="U542" s="9"/>
      <c r="V542" s="9"/>
      <c r="W542" s="9"/>
      <c r="X542" s="9"/>
      <c r="Y542" s="9"/>
      <c r="Z542" s="9"/>
      <c r="AA542" s="9"/>
      <c r="AB542" s="9"/>
      <c r="AC542" s="9"/>
      <c r="AD542" s="9"/>
      <c r="AE542" s="9"/>
      <c r="AF542" s="9"/>
      <c r="AG542" s="9"/>
      <c r="AH542" s="9"/>
      <c r="AI542" s="9"/>
      <c r="AJ542" s="9"/>
      <c r="AK542" s="9"/>
      <c r="AL542" s="9"/>
      <c r="AM542" s="9"/>
      <c r="AN542" s="9"/>
      <c r="AO542" s="9"/>
      <c r="AP542" s="9"/>
      <c r="AQ542" s="9"/>
      <c r="AR542" s="9"/>
      <c r="AS542" s="9"/>
      <c r="AT542" s="9"/>
      <c r="AU542" s="9"/>
      <c r="AV542" s="9"/>
      <c r="AW542" s="9"/>
      <c r="AX542" s="9"/>
      <c r="AY542" s="9"/>
      <c r="AZ542" s="9"/>
      <c r="BA542" s="9"/>
      <c r="BB542" s="9"/>
      <c r="BC542" s="9"/>
      <c r="BD542" s="9"/>
      <c r="BE542" s="9"/>
      <c r="BF542" s="9"/>
      <c r="BG542" s="9"/>
      <c r="BH542" s="9"/>
      <c r="BI542" s="9"/>
      <c r="BJ542" s="9"/>
      <c r="BK542" s="9"/>
      <c r="BL542" s="9"/>
      <c r="BM542" s="9"/>
      <c r="BN542" s="9"/>
      <c r="BO542" s="9"/>
      <c r="BP542" s="9"/>
      <c r="BQ542" s="9"/>
      <c r="BR542" s="9"/>
      <c r="BS542" s="9"/>
      <c r="BT542" s="9"/>
      <c r="BU542" s="9"/>
      <c r="BV542" s="9"/>
      <c r="BW542" s="9"/>
      <c r="BX542" s="9"/>
      <c r="BY542" s="9"/>
      <c r="BZ542" s="9"/>
      <c r="CA542" s="9"/>
      <c r="CB542" s="9"/>
      <c r="CC542" s="9"/>
      <c r="CD542" s="9"/>
      <c r="CE542" s="9"/>
      <c r="CF542" s="9"/>
      <c r="CG542" s="9"/>
      <c r="CH542" s="9"/>
      <c r="CI542" s="9"/>
      <c r="CJ542" s="9"/>
      <c r="CK542" s="9"/>
    </row>
    <row r="543" spans="1:89" s="20" customFormat="1" ht="53.25" customHeight="1" x14ac:dyDescent="0.2">
      <c r="A543" s="101">
        <v>534</v>
      </c>
      <c r="B543" s="56">
        <v>104</v>
      </c>
      <c r="C543" s="135"/>
      <c r="D543" s="62" t="s">
        <v>785</v>
      </c>
      <c r="E543" s="6" t="s">
        <v>789</v>
      </c>
      <c r="F543" s="59">
        <v>18131450</v>
      </c>
      <c r="G543" s="59">
        <v>11785442</v>
      </c>
      <c r="H543" s="114">
        <f t="shared" si="114"/>
        <v>64.999997242360649</v>
      </c>
      <c r="I543" s="57">
        <f t="shared" si="120"/>
        <v>6346008</v>
      </c>
      <c r="J543" s="111">
        <f t="shared" si="121"/>
        <v>35.000002757639351</v>
      </c>
      <c r="K543" s="59"/>
      <c r="L543" s="61"/>
      <c r="M543" s="9"/>
      <c r="N543" s="9"/>
      <c r="O543" s="9"/>
      <c r="P543" s="9"/>
      <c r="Q543" s="9"/>
      <c r="R543" s="9"/>
      <c r="S543" s="9"/>
      <c r="T543" s="9"/>
      <c r="U543" s="9"/>
      <c r="V543" s="9"/>
      <c r="W543" s="9"/>
      <c r="X543" s="9"/>
      <c r="Y543" s="9"/>
      <c r="Z543" s="9"/>
      <c r="AA543" s="9"/>
      <c r="AB543" s="9"/>
      <c r="AC543" s="9"/>
      <c r="AD543" s="9"/>
      <c r="AE543" s="9"/>
      <c r="AF543" s="9"/>
      <c r="AG543" s="9"/>
      <c r="AH543" s="9"/>
      <c r="AI543" s="9"/>
      <c r="AJ543" s="9"/>
      <c r="AK543" s="9"/>
      <c r="AL543" s="9"/>
      <c r="AM543" s="9"/>
      <c r="AN543" s="9"/>
      <c r="AO543" s="9"/>
      <c r="AP543" s="9"/>
      <c r="AQ543" s="9"/>
      <c r="AR543" s="9"/>
      <c r="AS543" s="9"/>
      <c r="AT543" s="9"/>
      <c r="AU543" s="9"/>
      <c r="AV543" s="9"/>
      <c r="AW543" s="9"/>
      <c r="AX543" s="9"/>
      <c r="AY543" s="9"/>
      <c r="AZ543" s="9"/>
      <c r="BA543" s="9"/>
      <c r="BB543" s="9"/>
      <c r="BC543" s="9"/>
      <c r="BD543" s="9"/>
      <c r="BE543" s="9"/>
      <c r="BF543" s="9"/>
      <c r="BG543" s="9"/>
      <c r="BH543" s="9"/>
      <c r="BI543" s="9"/>
      <c r="BJ543" s="9"/>
      <c r="BK543" s="9"/>
      <c r="BL543" s="9"/>
      <c r="BM543" s="9"/>
      <c r="BN543" s="9"/>
      <c r="BO543" s="9"/>
      <c r="BP543" s="9"/>
      <c r="BQ543" s="9"/>
      <c r="BR543" s="9"/>
      <c r="BS543" s="9"/>
      <c r="BT543" s="9"/>
      <c r="BU543" s="9"/>
      <c r="BV543" s="9"/>
      <c r="BW543" s="9"/>
      <c r="BX543" s="9"/>
      <c r="BY543" s="9"/>
      <c r="BZ543" s="9"/>
      <c r="CA543" s="9"/>
      <c r="CB543" s="9"/>
      <c r="CC543" s="9"/>
      <c r="CD543" s="9"/>
      <c r="CE543" s="9"/>
      <c r="CF543" s="9"/>
      <c r="CG543" s="9"/>
      <c r="CH543" s="9"/>
      <c r="CI543" s="9"/>
      <c r="CJ543" s="9"/>
      <c r="CK543" s="9"/>
    </row>
    <row r="544" spans="1:89" s="20" customFormat="1" ht="53.25" customHeight="1" x14ac:dyDescent="0.2">
      <c r="A544" s="101">
        <v>535</v>
      </c>
      <c r="B544" s="56">
        <v>105</v>
      </c>
      <c r="C544" s="135"/>
      <c r="D544" s="62" t="s">
        <v>785</v>
      </c>
      <c r="E544" s="6" t="s">
        <v>790</v>
      </c>
      <c r="F544" s="59">
        <v>13150394</v>
      </c>
      <c r="G544" s="59">
        <v>8547756</v>
      </c>
      <c r="H544" s="114">
        <f t="shared" si="114"/>
        <v>64.999999239566506</v>
      </c>
      <c r="I544" s="57">
        <f t="shared" si="120"/>
        <v>4602638</v>
      </c>
      <c r="J544" s="111">
        <f t="shared" si="121"/>
        <v>35.000000760433494</v>
      </c>
      <c r="K544" s="59"/>
      <c r="L544" s="61"/>
      <c r="M544" s="9"/>
      <c r="N544" s="9"/>
      <c r="O544" s="9"/>
      <c r="P544" s="9"/>
      <c r="Q544" s="9"/>
      <c r="R544" s="9"/>
      <c r="S544" s="9"/>
      <c r="T544" s="9"/>
      <c r="U544" s="9"/>
      <c r="V544" s="9"/>
      <c r="W544" s="9"/>
      <c r="X544" s="9"/>
      <c r="Y544" s="9"/>
      <c r="Z544" s="9"/>
      <c r="AA544" s="9"/>
      <c r="AB544" s="9"/>
      <c r="AC544" s="9"/>
      <c r="AD544" s="9"/>
      <c r="AE544" s="9"/>
      <c r="AF544" s="9"/>
      <c r="AG544" s="9"/>
      <c r="AH544" s="9"/>
      <c r="AI544" s="9"/>
      <c r="AJ544" s="9"/>
      <c r="AK544" s="9"/>
      <c r="AL544" s="9"/>
      <c r="AM544" s="9"/>
      <c r="AN544" s="9"/>
      <c r="AO544" s="9"/>
      <c r="AP544" s="9"/>
      <c r="AQ544" s="9"/>
      <c r="AR544" s="9"/>
      <c r="AS544" s="9"/>
      <c r="AT544" s="9"/>
      <c r="AU544" s="9"/>
      <c r="AV544" s="9"/>
      <c r="AW544" s="9"/>
      <c r="AX544" s="9"/>
      <c r="AY544" s="9"/>
      <c r="AZ544" s="9"/>
      <c r="BA544" s="9"/>
      <c r="BB544" s="9"/>
      <c r="BC544" s="9"/>
      <c r="BD544" s="9"/>
      <c r="BE544" s="9"/>
      <c r="BF544" s="9"/>
      <c r="BG544" s="9"/>
      <c r="BH544" s="9"/>
      <c r="BI544" s="9"/>
      <c r="BJ544" s="9"/>
      <c r="BK544" s="9"/>
      <c r="BL544" s="9"/>
      <c r="BM544" s="9"/>
      <c r="BN544" s="9"/>
      <c r="BO544" s="9"/>
      <c r="BP544" s="9"/>
      <c r="BQ544" s="9"/>
      <c r="BR544" s="9"/>
      <c r="BS544" s="9"/>
      <c r="BT544" s="9"/>
      <c r="BU544" s="9"/>
      <c r="BV544" s="9"/>
      <c r="BW544" s="9"/>
      <c r="BX544" s="9"/>
      <c r="BY544" s="9"/>
      <c r="BZ544" s="9"/>
      <c r="CA544" s="9"/>
      <c r="CB544" s="9"/>
      <c r="CC544" s="9"/>
      <c r="CD544" s="9"/>
      <c r="CE544" s="9"/>
      <c r="CF544" s="9"/>
      <c r="CG544" s="9"/>
      <c r="CH544" s="9"/>
      <c r="CI544" s="9"/>
      <c r="CJ544" s="9"/>
      <c r="CK544" s="9"/>
    </row>
    <row r="545" spans="1:153" s="20" customFormat="1" ht="53.25" customHeight="1" x14ac:dyDescent="0.2">
      <c r="A545" s="101">
        <v>536</v>
      </c>
      <c r="B545" s="56">
        <v>106</v>
      </c>
      <c r="C545" s="135"/>
      <c r="D545" s="59" t="s">
        <v>791</v>
      </c>
      <c r="E545" s="6" t="s">
        <v>792</v>
      </c>
      <c r="F545" s="59">
        <v>32216082</v>
      </c>
      <c r="G545" s="59">
        <v>17718845</v>
      </c>
      <c r="H545" s="111">
        <f t="shared" si="114"/>
        <v>54.999999689596024</v>
      </c>
      <c r="I545" s="57">
        <f t="shared" si="120"/>
        <v>14497237</v>
      </c>
      <c r="J545" s="111">
        <f>100-H545-L545</f>
        <v>45.000000310403976</v>
      </c>
      <c r="K545" s="59"/>
      <c r="L545" s="61"/>
      <c r="M545" s="9"/>
      <c r="N545" s="9"/>
      <c r="O545" s="9"/>
      <c r="P545" s="9"/>
      <c r="Q545" s="9"/>
      <c r="R545" s="9"/>
      <c r="S545" s="9"/>
      <c r="T545" s="9"/>
      <c r="U545" s="9"/>
      <c r="V545" s="9"/>
      <c r="W545" s="9"/>
      <c r="X545" s="9"/>
      <c r="Y545" s="9"/>
      <c r="Z545" s="9"/>
      <c r="AA545" s="9"/>
      <c r="AB545" s="9"/>
      <c r="AC545" s="9"/>
      <c r="AD545" s="9"/>
      <c r="AE545" s="9"/>
      <c r="AF545" s="9"/>
      <c r="AG545" s="9"/>
      <c r="AH545" s="9"/>
      <c r="AI545" s="9"/>
      <c r="AJ545" s="9"/>
      <c r="AK545" s="9"/>
      <c r="AL545" s="9"/>
      <c r="AM545" s="9"/>
      <c r="AN545" s="9"/>
      <c r="AO545" s="9"/>
      <c r="AP545" s="9"/>
      <c r="AQ545" s="9"/>
      <c r="AR545" s="9"/>
      <c r="AS545" s="9"/>
      <c r="AT545" s="9"/>
      <c r="AU545" s="9"/>
      <c r="AV545" s="9"/>
      <c r="AW545" s="9"/>
      <c r="AX545" s="9"/>
      <c r="AY545" s="9"/>
      <c r="AZ545" s="9"/>
      <c r="BA545" s="9"/>
      <c r="BB545" s="9"/>
      <c r="BC545" s="9"/>
      <c r="BD545" s="9"/>
      <c r="BE545" s="9"/>
      <c r="BF545" s="9"/>
      <c r="BG545" s="9"/>
      <c r="BH545" s="9"/>
      <c r="BI545" s="9"/>
      <c r="BJ545" s="9"/>
      <c r="BK545" s="9"/>
      <c r="BL545" s="9"/>
      <c r="BM545" s="9"/>
      <c r="BN545" s="9"/>
      <c r="BO545" s="9"/>
      <c r="BP545" s="9"/>
      <c r="BQ545" s="9"/>
      <c r="BR545" s="9"/>
      <c r="BS545" s="9"/>
      <c r="BT545" s="9"/>
      <c r="BU545" s="9"/>
      <c r="BV545" s="9"/>
      <c r="BW545" s="9"/>
      <c r="BX545" s="9"/>
      <c r="BY545" s="9"/>
      <c r="BZ545" s="9"/>
      <c r="CA545" s="9"/>
      <c r="CB545" s="9"/>
      <c r="CC545" s="9"/>
      <c r="CD545" s="9"/>
      <c r="CE545" s="9"/>
      <c r="CF545" s="9"/>
      <c r="CG545" s="9"/>
      <c r="CH545" s="9"/>
      <c r="CI545" s="9"/>
      <c r="CJ545" s="9"/>
      <c r="CK545" s="9"/>
    </row>
    <row r="546" spans="1:153" s="20" customFormat="1" ht="53.25" customHeight="1" x14ac:dyDescent="0.2">
      <c r="A546" s="101">
        <v>537</v>
      </c>
      <c r="B546" s="56">
        <v>107</v>
      </c>
      <c r="C546" s="135"/>
      <c r="D546" s="59" t="s">
        <v>793</v>
      </c>
      <c r="E546" s="6" t="s">
        <v>794</v>
      </c>
      <c r="F546" s="59">
        <v>84594196</v>
      </c>
      <c r="G546" s="59">
        <v>15000000</v>
      </c>
      <c r="H546" s="112">
        <f t="shared" si="114"/>
        <v>17.731712941630178</v>
      </c>
      <c r="I546" s="57">
        <f t="shared" si="120"/>
        <v>52594196</v>
      </c>
      <c r="J546" s="112">
        <f>100-H546-L546</f>
        <v>62.172345724522287</v>
      </c>
      <c r="K546" s="57">
        <v>17000000</v>
      </c>
      <c r="L546" s="58">
        <f>K546/F546*100</f>
        <v>20.095941333847538</v>
      </c>
      <c r="M546" s="9"/>
      <c r="N546" s="9"/>
      <c r="O546" s="9"/>
      <c r="P546" s="9"/>
      <c r="Q546" s="9"/>
      <c r="R546" s="9"/>
      <c r="S546" s="9"/>
      <c r="T546" s="9"/>
      <c r="U546" s="9"/>
      <c r="V546" s="9"/>
      <c r="W546" s="9"/>
      <c r="X546" s="9"/>
      <c r="Y546" s="9"/>
      <c r="Z546" s="9"/>
      <c r="AA546" s="9"/>
      <c r="AB546" s="9"/>
      <c r="AC546" s="9"/>
      <c r="AD546" s="9"/>
      <c r="AE546" s="9"/>
      <c r="AF546" s="9"/>
      <c r="AG546" s="9"/>
      <c r="AH546" s="9"/>
      <c r="AI546" s="9"/>
      <c r="AJ546" s="9"/>
      <c r="AK546" s="9"/>
      <c r="AL546" s="9"/>
      <c r="AM546" s="9"/>
      <c r="AN546" s="9"/>
      <c r="AO546" s="9"/>
      <c r="AP546" s="9"/>
      <c r="AQ546" s="9"/>
      <c r="AR546" s="9"/>
      <c r="AS546" s="9"/>
      <c r="AT546" s="9"/>
      <c r="AU546" s="9"/>
      <c r="AV546" s="9"/>
      <c r="AW546" s="9"/>
      <c r="AX546" s="9"/>
      <c r="AY546" s="9"/>
      <c r="AZ546" s="9"/>
      <c r="BA546" s="9"/>
      <c r="BB546" s="9"/>
      <c r="BC546" s="9"/>
      <c r="BD546" s="9"/>
      <c r="BE546" s="9"/>
      <c r="BF546" s="9"/>
      <c r="BG546" s="9"/>
      <c r="BH546" s="9"/>
      <c r="BI546" s="9"/>
      <c r="BJ546" s="9"/>
      <c r="BK546" s="9"/>
      <c r="BL546" s="9"/>
      <c r="BM546" s="9"/>
      <c r="BN546" s="9"/>
      <c r="BO546" s="9"/>
      <c r="BP546" s="9"/>
      <c r="BQ546" s="9"/>
      <c r="BR546" s="9"/>
      <c r="BS546" s="9"/>
      <c r="BT546" s="9"/>
      <c r="BU546" s="9"/>
      <c r="BV546" s="9"/>
      <c r="BW546" s="9"/>
      <c r="BX546" s="9"/>
      <c r="BY546" s="9"/>
      <c r="BZ546" s="9"/>
      <c r="CA546" s="9"/>
      <c r="CB546" s="9"/>
      <c r="CC546" s="9"/>
      <c r="CD546" s="9"/>
      <c r="CE546" s="9"/>
      <c r="CF546" s="9"/>
      <c r="CG546" s="9"/>
      <c r="CH546" s="9"/>
      <c r="CI546" s="9"/>
      <c r="CJ546" s="9"/>
      <c r="CK546" s="9"/>
    </row>
    <row r="547" spans="1:153" s="20" customFormat="1" ht="53.25" customHeight="1" x14ac:dyDescent="0.2">
      <c r="A547" s="101">
        <v>538</v>
      </c>
      <c r="B547" s="56">
        <v>108</v>
      </c>
      <c r="C547" s="135"/>
      <c r="D547" s="59" t="s">
        <v>793</v>
      </c>
      <c r="E547" s="6" t="s">
        <v>795</v>
      </c>
      <c r="F547" s="59">
        <v>99983068</v>
      </c>
      <c r="G547" s="59">
        <v>35952305</v>
      </c>
      <c r="H547" s="111">
        <f t="shared" si="114"/>
        <v>35.958393475183222</v>
      </c>
      <c r="I547" s="57">
        <f t="shared" si="120"/>
        <v>39993228</v>
      </c>
      <c r="J547" s="111">
        <f>100-H547-L547</f>
        <v>40.000000800135481</v>
      </c>
      <c r="K547" s="57">
        <v>24037535</v>
      </c>
      <c r="L547" s="67">
        <f>K547/F547*100</f>
        <v>24.041605724681304</v>
      </c>
      <c r="M547" s="9"/>
      <c r="N547" s="9"/>
      <c r="O547" s="9"/>
      <c r="P547" s="9"/>
      <c r="Q547" s="9"/>
      <c r="R547" s="9"/>
      <c r="S547" s="9"/>
      <c r="T547" s="9"/>
      <c r="U547" s="9"/>
      <c r="V547" s="9"/>
      <c r="W547" s="9"/>
      <c r="X547" s="9"/>
      <c r="Y547" s="9"/>
      <c r="Z547" s="9"/>
      <c r="AA547" s="9"/>
      <c r="AB547" s="9"/>
      <c r="AC547" s="9"/>
      <c r="AD547" s="9"/>
      <c r="AE547" s="9"/>
      <c r="AF547" s="9"/>
      <c r="AG547" s="9"/>
      <c r="AH547" s="9"/>
      <c r="AI547" s="9"/>
      <c r="AJ547" s="9"/>
      <c r="AK547" s="9"/>
      <c r="AL547" s="9"/>
      <c r="AM547" s="9"/>
      <c r="AN547" s="9"/>
      <c r="AO547" s="9"/>
      <c r="AP547" s="9"/>
      <c r="AQ547" s="9"/>
      <c r="AR547" s="9"/>
      <c r="AS547" s="9"/>
      <c r="AT547" s="9"/>
      <c r="AU547" s="9"/>
      <c r="AV547" s="9"/>
      <c r="AW547" s="9"/>
      <c r="AX547" s="9"/>
      <c r="AY547" s="9"/>
      <c r="AZ547" s="9"/>
      <c r="BA547" s="9"/>
      <c r="BB547" s="9"/>
      <c r="BC547" s="9"/>
      <c r="BD547" s="9"/>
      <c r="BE547" s="9"/>
      <c r="BF547" s="9"/>
      <c r="BG547" s="9"/>
      <c r="BH547" s="9"/>
      <c r="BI547" s="9"/>
      <c r="BJ547" s="9"/>
      <c r="BK547" s="9"/>
      <c r="BL547" s="9"/>
      <c r="BM547" s="9"/>
      <c r="BN547" s="9"/>
      <c r="BO547" s="9"/>
      <c r="BP547" s="9"/>
      <c r="BQ547" s="9"/>
      <c r="BR547" s="9"/>
      <c r="BS547" s="9"/>
      <c r="BT547" s="9"/>
      <c r="BU547" s="9"/>
      <c r="BV547" s="9"/>
      <c r="BW547" s="9"/>
      <c r="BX547" s="9"/>
      <c r="BY547" s="9"/>
      <c r="BZ547" s="9"/>
      <c r="CA547" s="9"/>
      <c r="CB547" s="9"/>
      <c r="CC547" s="9"/>
      <c r="CD547" s="9"/>
      <c r="CE547" s="9"/>
      <c r="CF547" s="9"/>
      <c r="CG547" s="9"/>
      <c r="CH547" s="9"/>
      <c r="CI547" s="9"/>
      <c r="CJ547" s="9"/>
      <c r="CK547" s="9"/>
    </row>
    <row r="548" spans="1:153" s="20" customFormat="1" ht="53.25" customHeight="1" x14ac:dyDescent="0.2">
      <c r="A548" s="101">
        <v>539</v>
      </c>
      <c r="B548" s="70">
        <f t="shared" ref="B548:B549" si="122">1+B547</f>
        <v>109</v>
      </c>
      <c r="C548" s="135"/>
      <c r="D548" s="59" t="s">
        <v>771</v>
      </c>
      <c r="E548" s="6" t="s">
        <v>796</v>
      </c>
      <c r="F548" s="59">
        <v>72630379</v>
      </c>
      <c r="G548" s="59">
        <v>30000000</v>
      </c>
      <c r="H548" s="114">
        <f t="shared" si="114"/>
        <v>41.305030227089965</v>
      </c>
      <c r="I548" s="59">
        <f>F548-G548</f>
        <v>42630379</v>
      </c>
      <c r="J548" s="114">
        <f>100-H548</f>
        <v>58.694969772910035</v>
      </c>
      <c r="K548" s="59"/>
      <c r="L548" s="61"/>
      <c r="M548" s="9"/>
      <c r="N548" s="9"/>
      <c r="O548" s="9"/>
      <c r="P548" s="9"/>
      <c r="Q548" s="9"/>
      <c r="R548" s="9"/>
      <c r="S548" s="9"/>
      <c r="T548" s="9"/>
      <c r="U548" s="9"/>
      <c r="V548" s="9"/>
      <c r="W548" s="9"/>
      <c r="X548" s="9"/>
      <c r="Y548" s="9"/>
      <c r="Z548" s="9"/>
      <c r="AA548" s="9"/>
      <c r="AB548" s="9"/>
      <c r="AC548" s="9"/>
      <c r="AD548" s="9"/>
      <c r="AE548" s="9"/>
      <c r="AF548" s="9"/>
      <c r="AG548" s="9"/>
      <c r="AH548" s="9"/>
      <c r="AI548" s="9"/>
      <c r="AJ548" s="9"/>
      <c r="AK548" s="9"/>
      <c r="AL548" s="9"/>
      <c r="AM548" s="9"/>
      <c r="AN548" s="9"/>
      <c r="AO548" s="9"/>
      <c r="AP548" s="9"/>
      <c r="AQ548" s="9"/>
      <c r="AR548" s="9"/>
      <c r="AS548" s="9"/>
      <c r="AT548" s="9"/>
      <c r="AU548" s="9"/>
      <c r="AV548" s="9"/>
      <c r="AW548" s="9"/>
      <c r="AX548" s="9"/>
      <c r="AY548" s="9"/>
      <c r="AZ548" s="9"/>
      <c r="BA548" s="9"/>
      <c r="BB548" s="9"/>
      <c r="BC548" s="9"/>
      <c r="BD548" s="9"/>
      <c r="BE548" s="9"/>
      <c r="BF548" s="9"/>
      <c r="BG548" s="9"/>
      <c r="BH548" s="9"/>
      <c r="BI548" s="9"/>
      <c r="BJ548" s="9"/>
      <c r="BK548" s="9"/>
      <c r="BL548" s="9"/>
      <c r="BM548" s="9"/>
      <c r="BN548" s="9"/>
      <c r="BO548" s="9"/>
      <c r="BP548" s="9"/>
      <c r="BQ548" s="9"/>
      <c r="BR548" s="9"/>
      <c r="BS548" s="9"/>
      <c r="BT548" s="9"/>
      <c r="BU548" s="9"/>
      <c r="BV548" s="9"/>
      <c r="BW548" s="9"/>
      <c r="BX548" s="9"/>
      <c r="BY548" s="9"/>
      <c r="BZ548" s="9"/>
      <c r="CA548" s="9"/>
      <c r="CB548" s="9"/>
      <c r="CC548" s="9"/>
      <c r="CD548" s="9"/>
      <c r="CE548" s="9"/>
      <c r="CF548" s="9"/>
      <c r="CG548" s="9"/>
      <c r="CH548" s="9"/>
      <c r="CI548" s="9"/>
      <c r="CJ548" s="9"/>
      <c r="CK548" s="9"/>
    </row>
    <row r="549" spans="1:153" s="20" customFormat="1" ht="53.25" customHeight="1" x14ac:dyDescent="0.2">
      <c r="A549" s="101">
        <v>540</v>
      </c>
      <c r="B549" s="70">
        <f t="shared" si="122"/>
        <v>110</v>
      </c>
      <c r="C549" s="135"/>
      <c r="D549" s="59" t="s">
        <v>771</v>
      </c>
      <c r="E549" s="6" t="s">
        <v>797</v>
      </c>
      <c r="F549" s="59">
        <v>145367780</v>
      </c>
      <c r="G549" s="59">
        <v>58147112</v>
      </c>
      <c r="H549" s="114">
        <f t="shared" si="114"/>
        <v>40</v>
      </c>
      <c r="I549" s="59">
        <f>F549-G549</f>
        <v>87220668</v>
      </c>
      <c r="J549" s="114">
        <f>100-H549</f>
        <v>60</v>
      </c>
      <c r="K549" s="59"/>
      <c r="L549" s="61"/>
      <c r="M549" s="9"/>
      <c r="N549" s="9"/>
      <c r="O549" s="9"/>
      <c r="P549" s="9"/>
      <c r="Q549" s="9"/>
      <c r="R549" s="9"/>
      <c r="S549" s="9"/>
      <c r="T549" s="9"/>
      <c r="U549" s="9"/>
      <c r="V549" s="9"/>
      <c r="W549" s="9"/>
      <c r="X549" s="9"/>
      <c r="Y549" s="9"/>
      <c r="Z549" s="9"/>
      <c r="AA549" s="9"/>
      <c r="AB549" s="9"/>
      <c r="AC549" s="9"/>
      <c r="AD549" s="9"/>
      <c r="AE549" s="9"/>
      <c r="AF549" s="9"/>
      <c r="AG549" s="9"/>
      <c r="AH549" s="9"/>
      <c r="AI549" s="9"/>
      <c r="AJ549" s="9"/>
      <c r="AK549" s="9"/>
      <c r="AL549" s="9"/>
      <c r="AM549" s="9"/>
      <c r="AN549" s="9"/>
      <c r="AO549" s="9"/>
      <c r="AP549" s="9"/>
      <c r="AQ549" s="9"/>
      <c r="AR549" s="9"/>
      <c r="AS549" s="9"/>
      <c r="AT549" s="9"/>
      <c r="AU549" s="9"/>
      <c r="AV549" s="9"/>
      <c r="AW549" s="9"/>
      <c r="AX549" s="9"/>
      <c r="AY549" s="9"/>
      <c r="AZ549" s="9"/>
      <c r="BA549" s="9"/>
      <c r="BB549" s="9"/>
      <c r="BC549" s="9"/>
      <c r="BD549" s="9"/>
      <c r="BE549" s="9"/>
      <c r="BF549" s="9"/>
      <c r="BG549" s="9"/>
      <c r="BH549" s="9"/>
      <c r="BI549" s="9"/>
      <c r="BJ549" s="9"/>
      <c r="BK549" s="9"/>
      <c r="BL549" s="9"/>
      <c r="BM549" s="9"/>
      <c r="BN549" s="9"/>
      <c r="BO549" s="9"/>
      <c r="BP549" s="9"/>
      <c r="BQ549" s="9"/>
      <c r="BR549" s="9"/>
      <c r="BS549" s="9"/>
      <c r="BT549" s="9"/>
      <c r="BU549" s="9"/>
      <c r="BV549" s="9"/>
      <c r="BW549" s="9"/>
      <c r="BX549" s="9"/>
      <c r="BY549" s="9"/>
      <c r="BZ549" s="9"/>
      <c r="CA549" s="9"/>
      <c r="CB549" s="9"/>
      <c r="CC549" s="9"/>
      <c r="CD549" s="9"/>
      <c r="CE549" s="9"/>
      <c r="CF549" s="9"/>
      <c r="CG549" s="9"/>
      <c r="CH549" s="9"/>
      <c r="CI549" s="9"/>
      <c r="CJ549" s="9"/>
      <c r="CK549" s="9"/>
    </row>
    <row r="550" spans="1:153" s="1" customFormat="1" ht="53.25" customHeight="1" x14ac:dyDescent="0.25">
      <c r="A550" s="101">
        <v>541</v>
      </c>
      <c r="B550" s="99">
        <v>111</v>
      </c>
      <c r="C550" s="135"/>
      <c r="D550" s="59" t="s">
        <v>798</v>
      </c>
      <c r="E550" s="6" t="s">
        <v>1018</v>
      </c>
      <c r="F550" s="59">
        <v>222436796</v>
      </c>
      <c r="G550" s="59">
        <v>77852879</v>
      </c>
      <c r="H550" s="111">
        <f t="shared" si="114"/>
        <v>35.000000179826365</v>
      </c>
      <c r="I550" s="57">
        <f>F550-G550-K550</f>
        <v>100096557</v>
      </c>
      <c r="J550" s="111">
        <f>100-H550-L550</f>
        <v>44.999999460520904</v>
      </c>
      <c r="K550" s="57">
        <v>44487360</v>
      </c>
      <c r="L550" s="67">
        <f>K550/F550*100</f>
        <v>20.000000359652724</v>
      </c>
      <c r="M550" s="17"/>
      <c r="N550" s="17"/>
      <c r="O550" s="17"/>
      <c r="P550" s="17"/>
      <c r="Q550" s="17"/>
      <c r="R550" s="17"/>
      <c r="S550" s="17"/>
      <c r="T550" s="17"/>
      <c r="U550" s="17"/>
      <c r="V550" s="17"/>
      <c r="W550" s="17"/>
      <c r="X550" s="17"/>
      <c r="Y550" s="17"/>
      <c r="Z550" s="17"/>
      <c r="AA550" s="17"/>
      <c r="AB550" s="17"/>
      <c r="AC550" s="17"/>
      <c r="AD550" s="17"/>
      <c r="AE550" s="17"/>
      <c r="AF550" s="17"/>
      <c r="AG550" s="17"/>
      <c r="AH550" s="17"/>
      <c r="AI550" s="17"/>
      <c r="AJ550" s="17"/>
      <c r="AK550" s="17"/>
      <c r="AL550" s="17"/>
      <c r="AM550" s="17"/>
      <c r="AN550" s="17"/>
      <c r="AO550" s="17"/>
      <c r="AP550" s="17"/>
      <c r="AQ550" s="17"/>
      <c r="AR550" s="17"/>
      <c r="AS550" s="17"/>
      <c r="AT550" s="17"/>
      <c r="AU550" s="17"/>
      <c r="AV550" s="17"/>
      <c r="AW550" s="17"/>
      <c r="AX550" s="17"/>
      <c r="AY550" s="17"/>
      <c r="AZ550" s="17"/>
      <c r="BA550" s="17"/>
      <c r="BB550" s="17"/>
      <c r="BC550" s="17"/>
      <c r="BD550" s="17"/>
      <c r="BE550" s="17"/>
      <c r="BF550" s="17"/>
      <c r="BG550" s="17"/>
      <c r="BH550" s="17"/>
      <c r="BI550" s="17"/>
      <c r="BJ550" s="17"/>
      <c r="BK550" s="17"/>
      <c r="BL550" s="17"/>
      <c r="BM550" s="17"/>
      <c r="BN550" s="17"/>
      <c r="BO550" s="17"/>
      <c r="BP550" s="17"/>
      <c r="BQ550" s="17"/>
      <c r="BR550" s="17"/>
      <c r="BS550" s="17"/>
      <c r="BT550" s="17"/>
      <c r="BU550" s="17"/>
      <c r="BV550" s="17"/>
      <c r="BW550" s="17"/>
      <c r="BX550" s="17"/>
      <c r="BY550" s="17"/>
      <c r="BZ550" s="17"/>
      <c r="CA550" s="17"/>
      <c r="CB550" s="17"/>
      <c r="CC550" s="17"/>
      <c r="CD550" s="17"/>
      <c r="CE550" s="17"/>
      <c r="CF550" s="17"/>
      <c r="CG550" s="17"/>
      <c r="CH550" s="17"/>
      <c r="CI550" s="17"/>
      <c r="CJ550" s="17"/>
      <c r="CK550" s="17"/>
      <c r="CL550" s="17"/>
      <c r="CM550" s="17"/>
      <c r="CN550" s="17"/>
      <c r="CO550" s="17"/>
      <c r="CP550" s="17"/>
      <c r="CQ550" s="17"/>
      <c r="CR550" s="17"/>
      <c r="CS550" s="17"/>
      <c r="CT550" s="17"/>
      <c r="CU550" s="17"/>
      <c r="CV550" s="17"/>
      <c r="CW550" s="17"/>
      <c r="CX550" s="17"/>
      <c r="CY550" s="17"/>
      <c r="CZ550" s="17"/>
      <c r="DA550" s="17"/>
      <c r="DB550" s="17"/>
      <c r="DC550" s="17"/>
      <c r="DD550" s="17"/>
      <c r="DE550" s="17"/>
      <c r="DF550" s="17"/>
      <c r="DG550" s="17"/>
      <c r="DH550" s="17"/>
      <c r="DI550" s="17"/>
      <c r="DJ550" s="17"/>
      <c r="DK550" s="17"/>
      <c r="DL550" s="17"/>
      <c r="DM550" s="17"/>
      <c r="DN550" s="17"/>
      <c r="DO550" s="17"/>
      <c r="DP550" s="17"/>
      <c r="DQ550" s="17"/>
      <c r="DR550" s="17"/>
      <c r="DS550" s="17"/>
      <c r="DT550" s="17"/>
      <c r="DU550" s="17"/>
      <c r="DV550" s="17"/>
      <c r="DW550" s="17"/>
      <c r="DX550" s="17"/>
      <c r="DY550" s="17"/>
      <c r="DZ550" s="17"/>
      <c r="EA550" s="17"/>
      <c r="EB550" s="17"/>
      <c r="EC550" s="17"/>
      <c r="ED550" s="17"/>
      <c r="EE550" s="17"/>
      <c r="EF550" s="17"/>
      <c r="EG550" s="17"/>
      <c r="EH550" s="17"/>
      <c r="EI550" s="17"/>
      <c r="EJ550" s="17"/>
      <c r="EK550" s="17"/>
      <c r="EL550" s="17"/>
      <c r="EM550" s="17"/>
      <c r="EN550" s="17"/>
      <c r="EO550" s="17"/>
      <c r="EP550" s="17"/>
      <c r="EQ550" s="17"/>
      <c r="ER550" s="17"/>
      <c r="ES550" s="17"/>
      <c r="ET550" s="17"/>
      <c r="EU550" s="17"/>
      <c r="EV550" s="17"/>
      <c r="EW550" s="17"/>
    </row>
    <row r="551" spans="1:153" ht="13.5" customHeight="1" x14ac:dyDescent="0.2">
      <c r="A551" s="140" t="s">
        <v>799</v>
      </c>
      <c r="B551" s="141"/>
      <c r="C551" s="141"/>
      <c r="D551" s="141"/>
      <c r="E551" s="141"/>
      <c r="F551" s="74">
        <f>SUM(F440:F550)</f>
        <v>5181339674</v>
      </c>
      <c r="G551" s="74">
        <f>SUM(G440:G550)</f>
        <v>2383286074</v>
      </c>
      <c r="H551" s="113"/>
      <c r="I551" s="74">
        <f>SUM(I440:I550)</f>
        <v>2635846818</v>
      </c>
      <c r="J551" s="113"/>
      <c r="K551" s="74">
        <f>SUM(K440:K550)</f>
        <v>165206782</v>
      </c>
      <c r="L551" s="75"/>
    </row>
    <row r="552" spans="1:153" s="7" customFormat="1" ht="48" customHeight="1" x14ac:dyDescent="0.2">
      <c r="A552" s="101">
        <v>542</v>
      </c>
      <c r="B552" s="56">
        <v>1</v>
      </c>
      <c r="C552" s="135" t="s">
        <v>800</v>
      </c>
      <c r="D552" s="6" t="s">
        <v>801</v>
      </c>
      <c r="E552" s="6" t="s">
        <v>802</v>
      </c>
      <c r="F552" s="6">
        <v>6660000</v>
      </c>
      <c r="G552" s="6">
        <v>3330000</v>
      </c>
      <c r="H552" s="110">
        <f t="shared" ref="H552:H560" si="123">G552/F552*100</f>
        <v>50</v>
      </c>
      <c r="I552" s="6">
        <f t="shared" ref="I552:I560" si="124">F552-G552</f>
        <v>3330000</v>
      </c>
      <c r="J552" s="110">
        <f t="shared" ref="J552:J560" si="125">100-H552</f>
        <v>50</v>
      </c>
      <c r="K552" s="6"/>
      <c r="L552" s="53"/>
      <c r="M552" s="46"/>
      <c r="N552" s="46"/>
      <c r="O552" s="46"/>
      <c r="P552" s="46"/>
      <c r="Q552" s="46"/>
      <c r="R552" s="46"/>
      <c r="S552" s="46"/>
      <c r="T552" s="46"/>
      <c r="U552" s="46"/>
      <c r="V552" s="46"/>
      <c r="W552" s="46"/>
      <c r="X552" s="46"/>
      <c r="Y552" s="46"/>
      <c r="Z552" s="46"/>
      <c r="AA552" s="46"/>
      <c r="AB552" s="46"/>
      <c r="AC552" s="46"/>
      <c r="AD552" s="46"/>
      <c r="AE552" s="46"/>
      <c r="AF552" s="46"/>
      <c r="AG552" s="46"/>
      <c r="AH552" s="46"/>
      <c r="AI552" s="46"/>
      <c r="AJ552" s="46"/>
      <c r="AK552" s="46"/>
      <c r="AL552" s="46"/>
      <c r="AM552" s="46"/>
      <c r="AN552" s="46"/>
      <c r="AO552" s="46"/>
      <c r="AP552" s="46"/>
      <c r="AQ552" s="46"/>
      <c r="AR552" s="46"/>
      <c r="AS552" s="46"/>
      <c r="AT552" s="46"/>
      <c r="AU552" s="46"/>
      <c r="AV552" s="46"/>
      <c r="AW552" s="46"/>
      <c r="AX552" s="46"/>
      <c r="AY552" s="46"/>
      <c r="AZ552" s="46"/>
      <c r="BA552" s="46"/>
      <c r="BB552" s="46"/>
      <c r="BC552" s="46"/>
      <c r="BD552" s="46"/>
      <c r="BE552" s="46"/>
      <c r="BF552" s="46"/>
      <c r="BG552" s="46"/>
      <c r="BH552" s="46"/>
      <c r="BI552" s="46"/>
      <c r="BJ552" s="46"/>
      <c r="BK552" s="46"/>
      <c r="BL552" s="46"/>
      <c r="BM552" s="46"/>
      <c r="BN552" s="46"/>
      <c r="BO552" s="46"/>
      <c r="BP552" s="46"/>
      <c r="BQ552" s="46"/>
      <c r="BR552" s="46"/>
      <c r="BS552" s="46"/>
      <c r="BT552" s="46"/>
      <c r="BU552" s="46"/>
      <c r="BV552" s="46"/>
      <c r="BW552" s="46"/>
      <c r="BX552" s="46"/>
      <c r="BY552" s="46"/>
      <c r="BZ552" s="46"/>
      <c r="CA552" s="46"/>
      <c r="CB552" s="46"/>
      <c r="CC552" s="46"/>
      <c r="CD552" s="46"/>
      <c r="CE552" s="46"/>
      <c r="CF552" s="46"/>
      <c r="CG552" s="46"/>
      <c r="CH552" s="46"/>
      <c r="CI552" s="46"/>
      <c r="CJ552" s="46"/>
      <c r="CK552" s="46"/>
    </row>
    <row r="553" spans="1:153" s="7" customFormat="1" ht="48" customHeight="1" x14ac:dyDescent="0.2">
      <c r="A553" s="101">
        <v>543</v>
      </c>
      <c r="B553" s="56">
        <v>2</v>
      </c>
      <c r="C553" s="135"/>
      <c r="D553" s="6" t="s">
        <v>803</v>
      </c>
      <c r="E553" s="6" t="s">
        <v>804</v>
      </c>
      <c r="F553" s="6">
        <v>15378650</v>
      </c>
      <c r="G553" s="6">
        <v>6151460</v>
      </c>
      <c r="H553" s="110">
        <f t="shared" si="123"/>
        <v>40</v>
      </c>
      <c r="I553" s="6">
        <f t="shared" si="124"/>
        <v>9227190</v>
      </c>
      <c r="J553" s="110">
        <f t="shared" si="125"/>
        <v>60</v>
      </c>
      <c r="K553" s="6"/>
      <c r="L553" s="53"/>
      <c r="M553" s="46"/>
      <c r="N553" s="46"/>
      <c r="O553" s="46"/>
      <c r="P553" s="46"/>
      <c r="Q553" s="46"/>
      <c r="R553" s="46"/>
      <c r="S553" s="46"/>
      <c r="T553" s="46"/>
      <c r="U553" s="46"/>
      <c r="V553" s="46"/>
      <c r="W553" s="46"/>
      <c r="X553" s="46"/>
      <c r="Y553" s="46"/>
      <c r="Z553" s="46"/>
      <c r="AA553" s="46"/>
      <c r="AB553" s="46"/>
      <c r="AC553" s="46"/>
      <c r="AD553" s="46"/>
      <c r="AE553" s="46"/>
      <c r="AF553" s="46"/>
      <c r="AG553" s="46"/>
      <c r="AH553" s="46"/>
      <c r="AI553" s="46"/>
      <c r="AJ553" s="46"/>
      <c r="AK553" s="46"/>
      <c r="AL553" s="46"/>
      <c r="AM553" s="46"/>
      <c r="AN553" s="46"/>
      <c r="AO553" s="46"/>
      <c r="AP553" s="46"/>
      <c r="AQ553" s="46"/>
      <c r="AR553" s="46"/>
      <c r="AS553" s="46"/>
      <c r="AT553" s="46"/>
      <c r="AU553" s="46"/>
      <c r="AV553" s="46"/>
      <c r="AW553" s="46"/>
      <c r="AX553" s="46"/>
      <c r="AY553" s="46"/>
      <c r="AZ553" s="46"/>
      <c r="BA553" s="46"/>
      <c r="BB553" s="46"/>
      <c r="BC553" s="46"/>
      <c r="BD553" s="46"/>
      <c r="BE553" s="46"/>
      <c r="BF553" s="46"/>
      <c r="BG553" s="46"/>
      <c r="BH553" s="46"/>
      <c r="BI553" s="46"/>
      <c r="BJ553" s="46"/>
      <c r="BK553" s="46"/>
      <c r="BL553" s="46"/>
      <c r="BM553" s="46"/>
      <c r="BN553" s="46"/>
      <c r="BO553" s="46"/>
      <c r="BP553" s="46"/>
      <c r="BQ553" s="46"/>
      <c r="BR553" s="46"/>
      <c r="BS553" s="46"/>
      <c r="BT553" s="46"/>
      <c r="BU553" s="46"/>
      <c r="BV553" s="46"/>
      <c r="BW553" s="46"/>
      <c r="BX553" s="46"/>
      <c r="BY553" s="46"/>
      <c r="BZ553" s="46"/>
      <c r="CA553" s="46"/>
      <c r="CB553" s="46"/>
      <c r="CC553" s="46"/>
      <c r="CD553" s="46"/>
      <c r="CE553" s="46"/>
      <c r="CF553" s="46"/>
      <c r="CG553" s="46"/>
      <c r="CH553" s="46"/>
      <c r="CI553" s="46"/>
      <c r="CJ553" s="46"/>
      <c r="CK553" s="46"/>
    </row>
    <row r="554" spans="1:153" s="7" customFormat="1" ht="48" customHeight="1" x14ac:dyDescent="0.2">
      <c r="A554" s="101">
        <v>544</v>
      </c>
      <c r="B554" s="56">
        <v>3</v>
      </c>
      <c r="C554" s="135"/>
      <c r="D554" s="6" t="s">
        <v>805</v>
      </c>
      <c r="E554" s="6" t="s">
        <v>806</v>
      </c>
      <c r="F554" s="6">
        <v>53000000</v>
      </c>
      <c r="G554" s="6">
        <v>23850000</v>
      </c>
      <c r="H554" s="110">
        <f t="shared" si="123"/>
        <v>45</v>
      </c>
      <c r="I554" s="6">
        <f t="shared" si="124"/>
        <v>29150000</v>
      </c>
      <c r="J554" s="110">
        <f t="shared" si="125"/>
        <v>55</v>
      </c>
      <c r="K554" s="6"/>
      <c r="L554" s="53"/>
      <c r="M554" s="46"/>
      <c r="N554" s="46"/>
      <c r="O554" s="46"/>
      <c r="P554" s="46"/>
      <c r="Q554" s="46"/>
      <c r="R554" s="46"/>
      <c r="S554" s="46"/>
      <c r="T554" s="46"/>
      <c r="U554" s="46"/>
      <c r="V554" s="46"/>
      <c r="W554" s="46"/>
      <c r="X554" s="46"/>
      <c r="Y554" s="46"/>
      <c r="Z554" s="46"/>
      <c r="AA554" s="46"/>
      <c r="AB554" s="46"/>
      <c r="AC554" s="46"/>
      <c r="AD554" s="46"/>
      <c r="AE554" s="46"/>
      <c r="AF554" s="46"/>
      <c r="AG554" s="46"/>
      <c r="AH554" s="46"/>
      <c r="AI554" s="46"/>
      <c r="AJ554" s="46"/>
      <c r="AK554" s="46"/>
      <c r="AL554" s="46"/>
      <c r="AM554" s="46"/>
      <c r="AN554" s="46"/>
      <c r="AO554" s="46"/>
      <c r="AP554" s="46"/>
      <c r="AQ554" s="46"/>
      <c r="AR554" s="46"/>
      <c r="AS554" s="46"/>
      <c r="AT554" s="46"/>
      <c r="AU554" s="46"/>
      <c r="AV554" s="46"/>
      <c r="AW554" s="46"/>
      <c r="AX554" s="46"/>
      <c r="AY554" s="46"/>
      <c r="AZ554" s="46"/>
      <c r="BA554" s="46"/>
      <c r="BB554" s="46"/>
      <c r="BC554" s="46"/>
      <c r="BD554" s="46"/>
      <c r="BE554" s="46"/>
      <c r="BF554" s="46"/>
      <c r="BG554" s="46"/>
      <c r="BH554" s="46"/>
      <c r="BI554" s="46"/>
      <c r="BJ554" s="46"/>
      <c r="BK554" s="46"/>
      <c r="BL554" s="46"/>
      <c r="BM554" s="46"/>
      <c r="BN554" s="46"/>
      <c r="BO554" s="46"/>
      <c r="BP554" s="46"/>
      <c r="BQ554" s="46"/>
      <c r="BR554" s="46"/>
      <c r="BS554" s="46"/>
      <c r="BT554" s="46"/>
      <c r="BU554" s="46"/>
      <c r="BV554" s="46"/>
      <c r="BW554" s="46"/>
      <c r="BX554" s="46"/>
      <c r="BY554" s="46"/>
      <c r="BZ554" s="46"/>
      <c r="CA554" s="46"/>
      <c r="CB554" s="46"/>
      <c r="CC554" s="46"/>
      <c r="CD554" s="46"/>
      <c r="CE554" s="46"/>
      <c r="CF554" s="46"/>
      <c r="CG554" s="46"/>
      <c r="CH554" s="46"/>
      <c r="CI554" s="46"/>
      <c r="CJ554" s="46"/>
      <c r="CK554" s="46"/>
    </row>
    <row r="555" spans="1:153" s="7" customFormat="1" ht="48" customHeight="1" x14ac:dyDescent="0.2">
      <c r="A555" s="101">
        <v>545</v>
      </c>
      <c r="B555" s="56">
        <v>4</v>
      </c>
      <c r="C555" s="135"/>
      <c r="D555" s="6" t="s">
        <v>807</v>
      </c>
      <c r="E555" s="6" t="s">
        <v>808</v>
      </c>
      <c r="F555" s="6">
        <v>21000000</v>
      </c>
      <c r="G555" s="6">
        <v>9450000</v>
      </c>
      <c r="H555" s="110">
        <f t="shared" si="123"/>
        <v>45</v>
      </c>
      <c r="I555" s="6">
        <f t="shared" si="124"/>
        <v>11550000</v>
      </c>
      <c r="J555" s="110">
        <f t="shared" si="125"/>
        <v>55</v>
      </c>
      <c r="K555" s="6"/>
      <c r="L555" s="53"/>
      <c r="M555" s="46"/>
      <c r="N555" s="46"/>
      <c r="O555" s="46"/>
      <c r="P555" s="46"/>
      <c r="Q555" s="46"/>
      <c r="R555" s="46"/>
      <c r="S555" s="46"/>
      <c r="T555" s="46"/>
      <c r="U555" s="46"/>
      <c r="V555" s="46"/>
      <c r="W555" s="46"/>
      <c r="X555" s="46"/>
      <c r="Y555" s="46"/>
      <c r="Z555" s="46"/>
      <c r="AA555" s="46"/>
      <c r="AB555" s="46"/>
      <c r="AC555" s="46"/>
      <c r="AD555" s="46"/>
      <c r="AE555" s="46"/>
      <c r="AF555" s="46"/>
      <c r="AG555" s="46"/>
      <c r="AH555" s="46"/>
      <c r="AI555" s="46"/>
      <c r="AJ555" s="46"/>
      <c r="AK555" s="46"/>
      <c r="AL555" s="46"/>
      <c r="AM555" s="46"/>
      <c r="AN555" s="46"/>
      <c r="AO555" s="46"/>
      <c r="AP555" s="46"/>
      <c r="AQ555" s="46"/>
      <c r="AR555" s="46"/>
      <c r="AS555" s="46"/>
      <c r="AT555" s="46"/>
      <c r="AU555" s="46"/>
      <c r="AV555" s="46"/>
      <c r="AW555" s="46"/>
      <c r="AX555" s="46"/>
      <c r="AY555" s="46"/>
      <c r="AZ555" s="46"/>
      <c r="BA555" s="46"/>
      <c r="BB555" s="46"/>
      <c r="BC555" s="46"/>
      <c r="BD555" s="46"/>
      <c r="BE555" s="46"/>
      <c r="BF555" s="46"/>
      <c r="BG555" s="46"/>
      <c r="BH555" s="46"/>
      <c r="BI555" s="46"/>
      <c r="BJ555" s="46"/>
      <c r="BK555" s="46"/>
      <c r="BL555" s="46"/>
      <c r="BM555" s="46"/>
      <c r="BN555" s="46"/>
      <c r="BO555" s="46"/>
      <c r="BP555" s="46"/>
      <c r="BQ555" s="46"/>
      <c r="BR555" s="46"/>
      <c r="BS555" s="46"/>
      <c r="BT555" s="46"/>
      <c r="BU555" s="46"/>
      <c r="BV555" s="46"/>
      <c r="BW555" s="46"/>
      <c r="BX555" s="46"/>
      <c r="BY555" s="46"/>
      <c r="BZ555" s="46"/>
      <c r="CA555" s="46"/>
      <c r="CB555" s="46"/>
      <c r="CC555" s="46"/>
      <c r="CD555" s="46"/>
      <c r="CE555" s="46"/>
      <c r="CF555" s="46"/>
      <c r="CG555" s="46"/>
      <c r="CH555" s="46"/>
      <c r="CI555" s="46"/>
      <c r="CJ555" s="46"/>
      <c r="CK555" s="46"/>
    </row>
    <row r="556" spans="1:153" s="7" customFormat="1" ht="48" customHeight="1" x14ac:dyDescent="0.2">
      <c r="A556" s="101">
        <v>546</v>
      </c>
      <c r="B556" s="56">
        <v>5</v>
      </c>
      <c r="C556" s="135"/>
      <c r="D556" s="6" t="s">
        <v>809</v>
      </c>
      <c r="E556" s="6" t="s">
        <v>810</v>
      </c>
      <c r="F556" s="6">
        <v>14663200</v>
      </c>
      <c r="G556" s="6">
        <v>5132120</v>
      </c>
      <c r="H556" s="110">
        <f t="shared" si="123"/>
        <v>35</v>
      </c>
      <c r="I556" s="6">
        <f t="shared" si="124"/>
        <v>9531080</v>
      </c>
      <c r="J556" s="110">
        <f t="shared" si="125"/>
        <v>65</v>
      </c>
      <c r="K556" s="6"/>
      <c r="L556" s="53"/>
      <c r="M556" s="46"/>
      <c r="N556" s="46"/>
      <c r="O556" s="46"/>
      <c r="P556" s="46"/>
      <c r="Q556" s="46"/>
      <c r="R556" s="46"/>
      <c r="S556" s="46"/>
      <c r="T556" s="46"/>
      <c r="U556" s="46"/>
      <c r="V556" s="46"/>
      <c r="W556" s="46"/>
      <c r="X556" s="46"/>
      <c r="Y556" s="46"/>
      <c r="Z556" s="46"/>
      <c r="AA556" s="46"/>
      <c r="AB556" s="46"/>
      <c r="AC556" s="46"/>
      <c r="AD556" s="46"/>
      <c r="AE556" s="46"/>
      <c r="AF556" s="46"/>
      <c r="AG556" s="46"/>
      <c r="AH556" s="46"/>
      <c r="AI556" s="46"/>
      <c r="AJ556" s="46"/>
      <c r="AK556" s="46"/>
      <c r="AL556" s="46"/>
      <c r="AM556" s="46"/>
      <c r="AN556" s="46"/>
      <c r="AO556" s="46"/>
      <c r="AP556" s="46"/>
      <c r="AQ556" s="46"/>
      <c r="AR556" s="46"/>
      <c r="AS556" s="46"/>
      <c r="AT556" s="46"/>
      <c r="AU556" s="46"/>
      <c r="AV556" s="46"/>
      <c r="AW556" s="46"/>
      <c r="AX556" s="46"/>
      <c r="AY556" s="46"/>
      <c r="AZ556" s="46"/>
      <c r="BA556" s="46"/>
      <c r="BB556" s="46"/>
      <c r="BC556" s="46"/>
      <c r="BD556" s="46"/>
      <c r="BE556" s="46"/>
      <c r="BF556" s="46"/>
      <c r="BG556" s="46"/>
      <c r="BH556" s="46"/>
      <c r="BI556" s="46"/>
      <c r="BJ556" s="46"/>
      <c r="BK556" s="46"/>
      <c r="BL556" s="46"/>
      <c r="BM556" s="46"/>
      <c r="BN556" s="46"/>
      <c r="BO556" s="46"/>
      <c r="BP556" s="46"/>
      <c r="BQ556" s="46"/>
      <c r="BR556" s="46"/>
      <c r="BS556" s="46"/>
      <c r="BT556" s="46"/>
      <c r="BU556" s="46"/>
      <c r="BV556" s="46"/>
      <c r="BW556" s="46"/>
      <c r="BX556" s="46"/>
      <c r="BY556" s="46"/>
      <c r="BZ556" s="46"/>
      <c r="CA556" s="46"/>
      <c r="CB556" s="46"/>
      <c r="CC556" s="46"/>
      <c r="CD556" s="46"/>
      <c r="CE556" s="46"/>
      <c r="CF556" s="46"/>
      <c r="CG556" s="46"/>
      <c r="CH556" s="46"/>
      <c r="CI556" s="46"/>
      <c r="CJ556" s="46"/>
      <c r="CK556" s="46"/>
    </row>
    <row r="557" spans="1:153" s="20" customFormat="1" ht="48" customHeight="1" x14ac:dyDescent="0.2">
      <c r="A557" s="101">
        <v>547</v>
      </c>
      <c r="B557" s="56">
        <v>6</v>
      </c>
      <c r="C557" s="135"/>
      <c r="D557" s="63" t="s">
        <v>811</v>
      </c>
      <c r="E557" s="6" t="s">
        <v>812</v>
      </c>
      <c r="F557" s="6">
        <v>33000000</v>
      </c>
      <c r="G557" s="6">
        <v>16500000</v>
      </c>
      <c r="H557" s="110">
        <f t="shared" si="123"/>
        <v>50</v>
      </c>
      <c r="I557" s="6">
        <f t="shared" si="124"/>
        <v>16500000</v>
      </c>
      <c r="J557" s="110">
        <f t="shared" si="125"/>
        <v>50</v>
      </c>
      <c r="K557" s="6"/>
      <c r="L557" s="53"/>
      <c r="M557" s="9"/>
      <c r="N557" s="9"/>
      <c r="O557" s="9"/>
      <c r="P557" s="9"/>
      <c r="Q557" s="9"/>
      <c r="R557" s="9"/>
      <c r="S557" s="9"/>
      <c r="T557" s="9"/>
      <c r="U557" s="9"/>
      <c r="V557" s="9"/>
      <c r="W557" s="9"/>
      <c r="X557" s="9"/>
      <c r="Y557" s="9"/>
      <c r="Z557" s="9"/>
      <c r="AA557" s="9"/>
      <c r="AB557" s="9"/>
      <c r="AC557" s="9"/>
      <c r="AD557" s="9"/>
      <c r="AE557" s="9"/>
      <c r="AF557" s="9"/>
      <c r="AG557" s="9"/>
      <c r="AH557" s="9"/>
      <c r="AI557" s="9"/>
      <c r="AJ557" s="9"/>
      <c r="AK557" s="9"/>
      <c r="AL557" s="9"/>
      <c r="AM557" s="9"/>
      <c r="AN557" s="9"/>
      <c r="AO557" s="9"/>
      <c r="AP557" s="9"/>
      <c r="AQ557" s="9"/>
      <c r="AR557" s="9"/>
      <c r="AS557" s="9"/>
      <c r="AT557" s="9"/>
      <c r="AU557" s="9"/>
      <c r="AV557" s="9"/>
      <c r="AW557" s="9"/>
      <c r="AX557" s="9"/>
      <c r="AY557" s="9"/>
      <c r="AZ557" s="9"/>
      <c r="BA557" s="9"/>
      <c r="BB557" s="9"/>
      <c r="BC557" s="9"/>
      <c r="BD557" s="9"/>
      <c r="BE557" s="9"/>
      <c r="BF557" s="9"/>
      <c r="BG557" s="9"/>
      <c r="BH557" s="9"/>
      <c r="BI557" s="9"/>
      <c r="BJ557" s="9"/>
      <c r="BK557" s="9"/>
      <c r="BL557" s="9"/>
      <c r="BM557" s="9"/>
      <c r="BN557" s="9"/>
      <c r="BO557" s="9"/>
      <c r="BP557" s="9"/>
      <c r="BQ557" s="9"/>
      <c r="BR557" s="9"/>
      <c r="BS557" s="9"/>
      <c r="BT557" s="9"/>
      <c r="BU557" s="9"/>
      <c r="BV557" s="9"/>
      <c r="BW557" s="9"/>
      <c r="BX557" s="9"/>
      <c r="BY557" s="9"/>
      <c r="BZ557" s="9"/>
      <c r="CA557" s="9"/>
      <c r="CB557" s="9"/>
      <c r="CC557" s="9"/>
      <c r="CD557" s="9"/>
      <c r="CE557" s="9"/>
      <c r="CF557" s="9"/>
      <c r="CG557" s="9"/>
      <c r="CH557" s="9"/>
      <c r="CI557" s="9"/>
      <c r="CJ557" s="9"/>
      <c r="CK557" s="9"/>
    </row>
    <row r="558" spans="1:153" s="20" customFormat="1" ht="48" customHeight="1" x14ac:dyDescent="0.2">
      <c r="A558" s="101">
        <v>548</v>
      </c>
      <c r="B558" s="56">
        <v>7</v>
      </c>
      <c r="C558" s="135"/>
      <c r="D558" s="63" t="s">
        <v>813</v>
      </c>
      <c r="E558" s="6" t="s">
        <v>814</v>
      </c>
      <c r="F558" s="6">
        <v>31500000</v>
      </c>
      <c r="G558" s="6">
        <v>15750000</v>
      </c>
      <c r="H558" s="110">
        <f t="shared" si="123"/>
        <v>50</v>
      </c>
      <c r="I558" s="6">
        <f t="shared" si="124"/>
        <v>15750000</v>
      </c>
      <c r="J558" s="110">
        <f t="shared" si="125"/>
        <v>50</v>
      </c>
      <c r="K558" s="6"/>
      <c r="L558" s="53"/>
      <c r="M558" s="9"/>
      <c r="N558" s="9"/>
      <c r="O558" s="9"/>
      <c r="P558" s="9"/>
      <c r="Q558" s="9"/>
      <c r="R558" s="9"/>
      <c r="S558" s="9"/>
      <c r="T558" s="9"/>
      <c r="U558" s="9"/>
      <c r="V558" s="9"/>
      <c r="W558" s="9"/>
      <c r="X558" s="9"/>
      <c r="Y558" s="9"/>
      <c r="Z558" s="9"/>
      <c r="AA558" s="9"/>
      <c r="AB558" s="9"/>
      <c r="AC558" s="9"/>
      <c r="AD558" s="9"/>
      <c r="AE558" s="9"/>
      <c r="AF558" s="9"/>
      <c r="AG558" s="9"/>
      <c r="AH558" s="9"/>
      <c r="AI558" s="9"/>
      <c r="AJ558" s="9"/>
      <c r="AK558" s="9"/>
      <c r="AL558" s="9"/>
      <c r="AM558" s="9"/>
      <c r="AN558" s="9"/>
      <c r="AO558" s="9"/>
      <c r="AP558" s="9"/>
      <c r="AQ558" s="9"/>
      <c r="AR558" s="9"/>
      <c r="AS558" s="9"/>
      <c r="AT558" s="9"/>
      <c r="AU558" s="9"/>
      <c r="AV558" s="9"/>
      <c r="AW558" s="9"/>
      <c r="AX558" s="9"/>
      <c r="AY558" s="9"/>
      <c r="AZ558" s="9"/>
      <c r="BA558" s="9"/>
      <c r="BB558" s="9"/>
      <c r="BC558" s="9"/>
      <c r="BD558" s="9"/>
      <c r="BE558" s="9"/>
      <c r="BF558" s="9"/>
      <c r="BG558" s="9"/>
      <c r="BH558" s="9"/>
      <c r="BI558" s="9"/>
      <c r="BJ558" s="9"/>
      <c r="BK558" s="9"/>
      <c r="BL558" s="9"/>
      <c r="BM558" s="9"/>
      <c r="BN558" s="9"/>
      <c r="BO558" s="9"/>
      <c r="BP558" s="9"/>
      <c r="BQ558" s="9"/>
      <c r="BR558" s="9"/>
      <c r="BS558" s="9"/>
      <c r="BT558" s="9"/>
      <c r="BU558" s="9"/>
      <c r="BV558" s="9"/>
      <c r="BW558" s="9"/>
      <c r="BX558" s="9"/>
      <c r="BY558" s="9"/>
      <c r="BZ558" s="9"/>
      <c r="CA558" s="9"/>
      <c r="CB558" s="9"/>
      <c r="CC558" s="9"/>
      <c r="CD558" s="9"/>
      <c r="CE558" s="9"/>
      <c r="CF558" s="9"/>
      <c r="CG558" s="9"/>
      <c r="CH558" s="9"/>
      <c r="CI558" s="9"/>
      <c r="CJ558" s="9"/>
      <c r="CK558" s="9"/>
    </row>
    <row r="559" spans="1:153" s="20" customFormat="1" ht="48" customHeight="1" x14ac:dyDescent="0.2">
      <c r="A559" s="101">
        <v>549</v>
      </c>
      <c r="B559" s="56">
        <v>8</v>
      </c>
      <c r="C559" s="135"/>
      <c r="D559" s="63" t="s">
        <v>206</v>
      </c>
      <c r="E559" s="6" t="s">
        <v>815</v>
      </c>
      <c r="F559" s="6">
        <v>6300000</v>
      </c>
      <c r="G559" s="6">
        <v>3150000</v>
      </c>
      <c r="H559" s="110">
        <f t="shared" si="123"/>
        <v>50</v>
      </c>
      <c r="I559" s="6">
        <f t="shared" si="124"/>
        <v>3150000</v>
      </c>
      <c r="J559" s="110">
        <f t="shared" si="125"/>
        <v>50</v>
      </c>
      <c r="K559" s="6"/>
      <c r="L559" s="53"/>
      <c r="M559" s="9"/>
      <c r="N559" s="9"/>
      <c r="O559" s="9"/>
      <c r="P559" s="9"/>
      <c r="Q559" s="9"/>
      <c r="R559" s="9"/>
      <c r="S559" s="9"/>
      <c r="T559" s="9"/>
      <c r="U559" s="9"/>
      <c r="V559" s="9"/>
      <c r="W559" s="9"/>
      <c r="X559" s="9"/>
      <c r="Y559" s="9"/>
      <c r="Z559" s="9"/>
      <c r="AA559" s="9"/>
      <c r="AB559" s="9"/>
      <c r="AC559" s="9"/>
      <c r="AD559" s="9"/>
      <c r="AE559" s="9"/>
      <c r="AF559" s="9"/>
      <c r="AG559" s="9"/>
      <c r="AH559" s="9"/>
      <c r="AI559" s="9"/>
      <c r="AJ559" s="9"/>
      <c r="AK559" s="9"/>
      <c r="AL559" s="9"/>
      <c r="AM559" s="9"/>
      <c r="AN559" s="9"/>
      <c r="AO559" s="9"/>
      <c r="AP559" s="9"/>
      <c r="AQ559" s="9"/>
      <c r="AR559" s="9"/>
      <c r="AS559" s="9"/>
      <c r="AT559" s="9"/>
      <c r="AU559" s="9"/>
      <c r="AV559" s="9"/>
      <c r="AW559" s="9"/>
      <c r="AX559" s="9"/>
      <c r="AY559" s="9"/>
      <c r="AZ559" s="9"/>
      <c r="BA559" s="9"/>
      <c r="BB559" s="9"/>
      <c r="BC559" s="9"/>
      <c r="BD559" s="9"/>
      <c r="BE559" s="9"/>
      <c r="BF559" s="9"/>
      <c r="BG559" s="9"/>
      <c r="BH559" s="9"/>
      <c r="BI559" s="9"/>
      <c r="BJ559" s="9"/>
      <c r="BK559" s="9"/>
      <c r="BL559" s="9"/>
      <c r="BM559" s="9"/>
      <c r="BN559" s="9"/>
      <c r="BO559" s="9"/>
      <c r="BP559" s="9"/>
      <c r="BQ559" s="9"/>
      <c r="BR559" s="9"/>
      <c r="BS559" s="9"/>
      <c r="BT559" s="9"/>
      <c r="BU559" s="9"/>
      <c r="BV559" s="9"/>
      <c r="BW559" s="9"/>
      <c r="BX559" s="9"/>
      <c r="BY559" s="9"/>
      <c r="BZ559" s="9"/>
      <c r="CA559" s="9"/>
      <c r="CB559" s="9"/>
      <c r="CC559" s="9"/>
      <c r="CD559" s="9"/>
      <c r="CE559" s="9"/>
      <c r="CF559" s="9"/>
      <c r="CG559" s="9"/>
      <c r="CH559" s="9"/>
      <c r="CI559" s="9"/>
      <c r="CJ559" s="9"/>
      <c r="CK559" s="9"/>
    </row>
    <row r="560" spans="1:153" s="7" customFormat="1" ht="48" customHeight="1" x14ac:dyDescent="0.2">
      <c r="A560" s="101">
        <v>550</v>
      </c>
      <c r="B560" s="56">
        <v>9</v>
      </c>
      <c r="C560" s="135"/>
      <c r="D560" s="6" t="s">
        <v>816</v>
      </c>
      <c r="E560" s="6" t="s">
        <v>817</v>
      </c>
      <c r="F560" s="6">
        <v>887850000</v>
      </c>
      <c r="G560" s="6">
        <v>443925000</v>
      </c>
      <c r="H560" s="110">
        <f t="shared" si="123"/>
        <v>50</v>
      </c>
      <c r="I560" s="6">
        <f t="shared" si="124"/>
        <v>443925000</v>
      </c>
      <c r="J560" s="110">
        <f t="shared" si="125"/>
        <v>50</v>
      </c>
      <c r="K560" s="6"/>
      <c r="L560" s="53"/>
      <c r="M560" s="46"/>
      <c r="N560" s="46"/>
      <c r="O560" s="46"/>
      <c r="P560" s="46"/>
      <c r="Q560" s="46"/>
      <c r="R560" s="46"/>
      <c r="S560" s="46"/>
      <c r="T560" s="46"/>
      <c r="U560" s="46"/>
      <c r="V560" s="46"/>
      <c r="W560" s="46"/>
      <c r="X560" s="46"/>
      <c r="Y560" s="46"/>
      <c r="Z560" s="46"/>
      <c r="AA560" s="46"/>
      <c r="AB560" s="46"/>
      <c r="AC560" s="46"/>
      <c r="AD560" s="46"/>
      <c r="AE560" s="46"/>
      <c r="AF560" s="46"/>
      <c r="AG560" s="46"/>
      <c r="AH560" s="46"/>
      <c r="AI560" s="46"/>
      <c r="AJ560" s="46"/>
      <c r="AK560" s="46"/>
      <c r="AL560" s="46"/>
      <c r="AM560" s="46"/>
      <c r="AN560" s="46"/>
      <c r="AO560" s="46"/>
      <c r="AP560" s="46"/>
      <c r="AQ560" s="46"/>
      <c r="AR560" s="46"/>
      <c r="AS560" s="46"/>
      <c r="AT560" s="46"/>
      <c r="AU560" s="46"/>
      <c r="AV560" s="46"/>
      <c r="AW560" s="46"/>
      <c r="AX560" s="46"/>
      <c r="AY560" s="46"/>
      <c r="AZ560" s="46"/>
      <c r="BA560" s="46"/>
      <c r="BB560" s="46"/>
      <c r="BC560" s="46"/>
      <c r="BD560" s="46"/>
      <c r="BE560" s="46"/>
      <c r="BF560" s="46"/>
      <c r="BG560" s="46"/>
      <c r="BH560" s="46"/>
      <c r="BI560" s="46"/>
      <c r="BJ560" s="46"/>
      <c r="BK560" s="46"/>
      <c r="BL560" s="46"/>
      <c r="BM560" s="46"/>
      <c r="BN560" s="46"/>
      <c r="BO560" s="46"/>
      <c r="BP560" s="46"/>
      <c r="BQ560" s="46"/>
      <c r="BR560" s="46"/>
      <c r="BS560" s="46"/>
      <c r="BT560" s="46"/>
      <c r="BU560" s="46"/>
      <c r="BV560" s="46"/>
      <c r="BW560" s="46"/>
      <c r="BX560" s="46"/>
      <c r="BY560" s="46"/>
      <c r="BZ560" s="46"/>
      <c r="CA560" s="46"/>
      <c r="CB560" s="46"/>
      <c r="CC560" s="46"/>
      <c r="CD560" s="46"/>
      <c r="CE560" s="46"/>
      <c r="CF560" s="46"/>
      <c r="CG560" s="46"/>
      <c r="CH560" s="46"/>
      <c r="CI560" s="46"/>
      <c r="CJ560" s="46"/>
      <c r="CK560" s="46"/>
    </row>
    <row r="561" spans="1:89" s="7" customFormat="1" ht="48" customHeight="1" x14ac:dyDescent="0.2">
      <c r="A561" s="101">
        <v>551</v>
      </c>
      <c r="B561" s="56">
        <v>10</v>
      </c>
      <c r="C561" s="135"/>
      <c r="D561" s="90" t="s">
        <v>818</v>
      </c>
      <c r="E561" s="6" t="s">
        <v>819</v>
      </c>
      <c r="F561" s="90">
        <v>40000000</v>
      </c>
      <c r="G561" s="90">
        <v>20000000</v>
      </c>
      <c r="H561" s="122">
        <v>50</v>
      </c>
      <c r="I561" s="65">
        <v>20000000</v>
      </c>
      <c r="J561" s="122">
        <v>50</v>
      </c>
      <c r="K561" s="90"/>
      <c r="L561" s="91"/>
      <c r="M561" s="46"/>
      <c r="N561" s="46"/>
      <c r="O561" s="46"/>
      <c r="P561" s="46"/>
      <c r="Q561" s="46"/>
      <c r="R561" s="46"/>
      <c r="S561" s="46"/>
      <c r="T561" s="46"/>
      <c r="U561" s="46"/>
      <c r="V561" s="46"/>
      <c r="W561" s="46"/>
      <c r="X561" s="46"/>
      <c r="Y561" s="46"/>
      <c r="Z561" s="46"/>
      <c r="AA561" s="46"/>
      <c r="AB561" s="46"/>
      <c r="AC561" s="46"/>
      <c r="AD561" s="46"/>
      <c r="AE561" s="46"/>
      <c r="AF561" s="46"/>
      <c r="AG561" s="46"/>
      <c r="AH561" s="46"/>
      <c r="AI561" s="46"/>
      <c r="AJ561" s="46"/>
      <c r="AK561" s="46"/>
      <c r="AL561" s="46"/>
      <c r="AM561" s="46"/>
      <c r="AN561" s="46"/>
      <c r="AO561" s="46"/>
      <c r="AP561" s="46"/>
      <c r="AQ561" s="46"/>
      <c r="AR561" s="46"/>
      <c r="AS561" s="46"/>
      <c r="AT561" s="46"/>
      <c r="AU561" s="46"/>
      <c r="AV561" s="46"/>
      <c r="AW561" s="46"/>
      <c r="AX561" s="46"/>
      <c r="AY561" s="46"/>
      <c r="AZ561" s="46"/>
      <c r="BA561" s="46"/>
      <c r="BB561" s="46"/>
      <c r="BC561" s="46"/>
      <c r="BD561" s="46"/>
      <c r="BE561" s="46"/>
      <c r="BF561" s="46"/>
      <c r="BG561" s="46"/>
      <c r="BH561" s="46"/>
      <c r="BI561" s="46"/>
      <c r="BJ561" s="46"/>
      <c r="BK561" s="46"/>
      <c r="BL561" s="46"/>
      <c r="BM561" s="46"/>
      <c r="BN561" s="46"/>
      <c r="BO561" s="46"/>
      <c r="BP561" s="46"/>
      <c r="BQ561" s="46"/>
      <c r="BR561" s="46"/>
      <c r="BS561" s="46"/>
      <c r="BT561" s="46"/>
      <c r="BU561" s="46"/>
      <c r="BV561" s="46"/>
      <c r="BW561" s="46"/>
      <c r="BX561" s="46"/>
      <c r="BY561" s="46"/>
      <c r="BZ561" s="46"/>
      <c r="CA561" s="46"/>
      <c r="CB561" s="46"/>
      <c r="CC561" s="46"/>
      <c r="CD561" s="46"/>
      <c r="CE561" s="46"/>
      <c r="CF561" s="46"/>
      <c r="CG561" s="46"/>
      <c r="CH561" s="46"/>
      <c r="CI561" s="46"/>
      <c r="CJ561" s="46"/>
      <c r="CK561" s="46"/>
    </row>
    <row r="562" spans="1:89" s="27" customFormat="1" ht="48" customHeight="1" x14ac:dyDescent="0.25">
      <c r="A562" s="101">
        <v>552</v>
      </c>
      <c r="B562" s="56">
        <v>11</v>
      </c>
      <c r="C562" s="135"/>
      <c r="D562" s="62" t="s">
        <v>820</v>
      </c>
      <c r="E562" s="6" t="s">
        <v>821</v>
      </c>
      <c r="F562" s="59">
        <v>25378304</v>
      </c>
      <c r="G562" s="59">
        <v>8882406</v>
      </c>
      <c r="H562" s="114">
        <f t="shared" ref="H562:H593" si="126">G562/F562*100</f>
        <v>34.999998423850549</v>
      </c>
      <c r="I562" s="59">
        <f t="shared" ref="I562:I593" si="127">F562-G562</f>
        <v>16495898</v>
      </c>
      <c r="J562" s="114">
        <f t="shared" ref="J562:J576" si="128">100-H562</f>
        <v>65.000001576149458</v>
      </c>
      <c r="K562" s="59"/>
      <c r="L562" s="61"/>
      <c r="M562" s="47"/>
      <c r="N562" s="47"/>
      <c r="O562" s="47"/>
      <c r="P562" s="47"/>
      <c r="Q562" s="47"/>
      <c r="R562" s="47"/>
      <c r="S562" s="47"/>
      <c r="T562" s="47"/>
      <c r="U562" s="47"/>
      <c r="V562" s="47"/>
      <c r="W562" s="47"/>
      <c r="X562" s="47"/>
      <c r="Y562" s="47"/>
      <c r="Z562" s="47"/>
      <c r="AA562" s="47"/>
      <c r="AB562" s="47"/>
      <c r="AC562" s="47"/>
      <c r="AD562" s="47"/>
      <c r="AE562" s="47"/>
      <c r="AF562" s="47"/>
      <c r="AG562" s="47"/>
      <c r="AH562" s="47"/>
      <c r="AI562" s="47"/>
      <c r="AJ562" s="47"/>
      <c r="AK562" s="47"/>
      <c r="AL562" s="47"/>
      <c r="AM562" s="47"/>
      <c r="AN562" s="47"/>
      <c r="AO562" s="47"/>
      <c r="AP562" s="47"/>
      <c r="AQ562" s="47"/>
      <c r="AR562" s="47"/>
      <c r="AS562" s="47"/>
      <c r="AT562" s="47"/>
      <c r="AU562" s="47"/>
      <c r="AV562" s="47"/>
      <c r="AW562" s="47"/>
      <c r="AX562" s="47"/>
      <c r="AY562" s="47"/>
      <c r="AZ562" s="47"/>
      <c r="BA562" s="47"/>
      <c r="BB562" s="47"/>
      <c r="BC562" s="47"/>
      <c r="BD562" s="47"/>
      <c r="BE562" s="47"/>
      <c r="BF562" s="47"/>
      <c r="BG562" s="47"/>
      <c r="BH562" s="47"/>
      <c r="BI562" s="47"/>
      <c r="BJ562" s="47"/>
      <c r="BK562" s="47"/>
      <c r="BL562" s="47"/>
      <c r="BM562" s="47"/>
      <c r="BN562" s="47"/>
      <c r="BO562" s="47"/>
      <c r="BP562" s="47"/>
      <c r="BQ562" s="47"/>
      <c r="BR562" s="47"/>
      <c r="BS562" s="47"/>
      <c r="BT562" s="47"/>
      <c r="BU562" s="47"/>
      <c r="BV562" s="47"/>
      <c r="BW562" s="47"/>
      <c r="BX562" s="47"/>
      <c r="BY562" s="47"/>
      <c r="BZ562" s="47"/>
      <c r="CA562" s="47"/>
      <c r="CB562" s="47"/>
      <c r="CC562" s="47"/>
      <c r="CD562" s="47"/>
      <c r="CE562" s="47"/>
      <c r="CF562" s="47"/>
      <c r="CG562" s="47"/>
      <c r="CH562" s="47"/>
      <c r="CI562" s="47"/>
      <c r="CJ562" s="47"/>
      <c r="CK562" s="47"/>
    </row>
    <row r="563" spans="1:89" s="27" customFormat="1" ht="48" customHeight="1" x14ac:dyDescent="0.25">
      <c r="A563" s="101">
        <v>553</v>
      </c>
      <c r="B563" s="56">
        <v>12</v>
      </c>
      <c r="C563" s="135"/>
      <c r="D563" s="62" t="s">
        <v>822</v>
      </c>
      <c r="E563" s="6" t="s">
        <v>823</v>
      </c>
      <c r="F563" s="59">
        <v>27626400</v>
      </c>
      <c r="G563" s="59">
        <v>9669240</v>
      </c>
      <c r="H563" s="110">
        <f t="shared" si="126"/>
        <v>35</v>
      </c>
      <c r="I563" s="6">
        <f t="shared" si="127"/>
        <v>17957160</v>
      </c>
      <c r="J563" s="110">
        <f t="shared" si="128"/>
        <v>65</v>
      </c>
      <c r="K563" s="59"/>
      <c r="L563" s="61"/>
      <c r="M563" s="47"/>
      <c r="N563" s="47"/>
      <c r="O563" s="47"/>
      <c r="P563" s="47"/>
      <c r="Q563" s="47"/>
      <c r="R563" s="47"/>
      <c r="S563" s="47"/>
      <c r="T563" s="47"/>
      <c r="U563" s="47"/>
      <c r="V563" s="47"/>
      <c r="W563" s="47"/>
      <c r="X563" s="47"/>
      <c r="Y563" s="47"/>
      <c r="Z563" s="47"/>
      <c r="AA563" s="47"/>
      <c r="AB563" s="47"/>
      <c r="AC563" s="47"/>
      <c r="AD563" s="47"/>
      <c r="AE563" s="47"/>
      <c r="AF563" s="47"/>
      <c r="AG563" s="47"/>
      <c r="AH563" s="47"/>
      <c r="AI563" s="47"/>
      <c r="AJ563" s="47"/>
      <c r="AK563" s="47"/>
      <c r="AL563" s="47"/>
      <c r="AM563" s="47"/>
      <c r="AN563" s="47"/>
      <c r="AO563" s="47"/>
      <c r="AP563" s="47"/>
      <c r="AQ563" s="47"/>
      <c r="AR563" s="47"/>
      <c r="AS563" s="47"/>
      <c r="AT563" s="47"/>
      <c r="AU563" s="47"/>
      <c r="AV563" s="47"/>
      <c r="AW563" s="47"/>
      <c r="AX563" s="47"/>
      <c r="AY563" s="47"/>
      <c r="AZ563" s="47"/>
      <c r="BA563" s="47"/>
      <c r="BB563" s="47"/>
      <c r="BC563" s="47"/>
      <c r="BD563" s="47"/>
      <c r="BE563" s="47"/>
      <c r="BF563" s="47"/>
      <c r="BG563" s="47"/>
      <c r="BH563" s="47"/>
      <c r="BI563" s="47"/>
      <c r="BJ563" s="47"/>
      <c r="BK563" s="47"/>
      <c r="BL563" s="47"/>
      <c r="BM563" s="47"/>
      <c r="BN563" s="47"/>
      <c r="BO563" s="47"/>
      <c r="BP563" s="47"/>
      <c r="BQ563" s="47"/>
      <c r="BR563" s="47"/>
      <c r="BS563" s="47"/>
      <c r="BT563" s="47"/>
      <c r="BU563" s="47"/>
      <c r="BV563" s="47"/>
      <c r="BW563" s="47"/>
      <c r="BX563" s="47"/>
      <c r="BY563" s="47"/>
      <c r="BZ563" s="47"/>
      <c r="CA563" s="47"/>
      <c r="CB563" s="47"/>
      <c r="CC563" s="47"/>
      <c r="CD563" s="47"/>
      <c r="CE563" s="47"/>
      <c r="CF563" s="47"/>
      <c r="CG563" s="47"/>
      <c r="CH563" s="47"/>
      <c r="CI563" s="47"/>
      <c r="CJ563" s="47"/>
      <c r="CK563" s="47"/>
    </row>
    <row r="564" spans="1:89" s="27" customFormat="1" ht="48" customHeight="1" x14ac:dyDescent="0.25">
      <c r="A564" s="101">
        <v>554</v>
      </c>
      <c r="B564" s="56">
        <v>13</v>
      </c>
      <c r="C564" s="135"/>
      <c r="D564" s="62" t="s">
        <v>824</v>
      </c>
      <c r="E564" s="6" t="s">
        <v>825</v>
      </c>
      <c r="F564" s="59">
        <v>25356520</v>
      </c>
      <c r="G564" s="59">
        <v>10142600</v>
      </c>
      <c r="H564" s="110">
        <f t="shared" si="126"/>
        <v>39.999968449929248</v>
      </c>
      <c r="I564" s="6">
        <f t="shared" si="127"/>
        <v>15213920</v>
      </c>
      <c r="J564" s="110">
        <f t="shared" si="128"/>
        <v>60.000031550070752</v>
      </c>
      <c r="K564" s="59"/>
      <c r="L564" s="61"/>
      <c r="M564" s="47"/>
      <c r="N564" s="47"/>
      <c r="O564" s="47"/>
      <c r="P564" s="47"/>
      <c r="Q564" s="47"/>
      <c r="R564" s="47"/>
      <c r="S564" s="47"/>
      <c r="T564" s="47"/>
      <c r="U564" s="47"/>
      <c r="V564" s="47"/>
      <c r="W564" s="47"/>
      <c r="X564" s="47"/>
      <c r="Y564" s="47"/>
      <c r="Z564" s="47"/>
      <c r="AA564" s="47"/>
      <c r="AB564" s="47"/>
      <c r="AC564" s="47"/>
      <c r="AD564" s="47"/>
      <c r="AE564" s="47"/>
      <c r="AF564" s="47"/>
      <c r="AG564" s="47"/>
      <c r="AH564" s="47"/>
      <c r="AI564" s="47"/>
      <c r="AJ564" s="47"/>
      <c r="AK564" s="47"/>
      <c r="AL564" s="47"/>
      <c r="AM564" s="47"/>
      <c r="AN564" s="47"/>
      <c r="AO564" s="47"/>
      <c r="AP564" s="47"/>
      <c r="AQ564" s="47"/>
      <c r="AR564" s="47"/>
      <c r="AS564" s="47"/>
      <c r="AT564" s="47"/>
      <c r="AU564" s="47"/>
      <c r="AV564" s="47"/>
      <c r="AW564" s="47"/>
      <c r="AX564" s="47"/>
      <c r="AY564" s="47"/>
      <c r="AZ564" s="47"/>
      <c r="BA564" s="47"/>
      <c r="BB564" s="47"/>
      <c r="BC564" s="47"/>
      <c r="BD564" s="47"/>
      <c r="BE564" s="47"/>
      <c r="BF564" s="47"/>
      <c r="BG564" s="47"/>
      <c r="BH564" s="47"/>
      <c r="BI564" s="47"/>
      <c r="BJ564" s="47"/>
      <c r="BK564" s="47"/>
      <c r="BL564" s="47"/>
      <c r="BM564" s="47"/>
      <c r="BN564" s="47"/>
      <c r="BO564" s="47"/>
      <c r="BP564" s="47"/>
      <c r="BQ564" s="47"/>
      <c r="BR564" s="47"/>
      <c r="BS564" s="47"/>
      <c r="BT564" s="47"/>
      <c r="BU564" s="47"/>
      <c r="BV564" s="47"/>
      <c r="BW564" s="47"/>
      <c r="BX564" s="47"/>
      <c r="BY564" s="47"/>
      <c r="BZ564" s="47"/>
      <c r="CA564" s="47"/>
      <c r="CB564" s="47"/>
      <c r="CC564" s="47"/>
      <c r="CD564" s="47"/>
      <c r="CE564" s="47"/>
      <c r="CF564" s="47"/>
      <c r="CG564" s="47"/>
      <c r="CH564" s="47"/>
      <c r="CI564" s="47"/>
      <c r="CJ564" s="47"/>
      <c r="CK564" s="47"/>
    </row>
    <row r="565" spans="1:89" s="27" customFormat="1" ht="48" customHeight="1" x14ac:dyDescent="0.25">
      <c r="A565" s="101">
        <v>555</v>
      </c>
      <c r="B565" s="56">
        <v>14</v>
      </c>
      <c r="C565" s="135"/>
      <c r="D565" s="62" t="s">
        <v>813</v>
      </c>
      <c r="E565" s="6" t="s">
        <v>826</v>
      </c>
      <c r="F565" s="92">
        <v>235759300</v>
      </c>
      <c r="G565" s="92">
        <v>141455580</v>
      </c>
      <c r="H565" s="110">
        <f t="shared" si="126"/>
        <v>60</v>
      </c>
      <c r="I565" s="6">
        <f t="shared" si="127"/>
        <v>94303720</v>
      </c>
      <c r="J565" s="110">
        <f t="shared" si="128"/>
        <v>40</v>
      </c>
      <c r="K565" s="59"/>
      <c r="L565" s="61"/>
      <c r="M565" s="47"/>
      <c r="N565" s="47"/>
      <c r="O565" s="47"/>
      <c r="P565" s="47"/>
      <c r="Q565" s="47"/>
      <c r="R565" s="47"/>
      <c r="S565" s="47"/>
      <c r="T565" s="47"/>
      <c r="U565" s="47"/>
      <c r="V565" s="47"/>
      <c r="W565" s="47"/>
      <c r="X565" s="47"/>
      <c r="Y565" s="47"/>
      <c r="Z565" s="47"/>
      <c r="AA565" s="47"/>
      <c r="AB565" s="47"/>
      <c r="AC565" s="47"/>
      <c r="AD565" s="47"/>
      <c r="AE565" s="47"/>
      <c r="AF565" s="47"/>
      <c r="AG565" s="47"/>
      <c r="AH565" s="47"/>
      <c r="AI565" s="47"/>
      <c r="AJ565" s="47"/>
      <c r="AK565" s="47"/>
      <c r="AL565" s="47"/>
      <c r="AM565" s="47"/>
      <c r="AN565" s="47"/>
      <c r="AO565" s="47"/>
      <c r="AP565" s="47"/>
      <c r="AQ565" s="47"/>
      <c r="AR565" s="47"/>
      <c r="AS565" s="47"/>
      <c r="AT565" s="47"/>
      <c r="AU565" s="47"/>
      <c r="AV565" s="47"/>
      <c r="AW565" s="47"/>
      <c r="AX565" s="47"/>
      <c r="AY565" s="47"/>
      <c r="AZ565" s="47"/>
      <c r="BA565" s="47"/>
      <c r="BB565" s="47"/>
      <c r="BC565" s="47"/>
      <c r="BD565" s="47"/>
      <c r="BE565" s="47"/>
      <c r="BF565" s="47"/>
      <c r="BG565" s="47"/>
      <c r="BH565" s="47"/>
      <c r="BI565" s="47"/>
      <c r="BJ565" s="47"/>
      <c r="BK565" s="47"/>
      <c r="BL565" s="47"/>
      <c r="BM565" s="47"/>
      <c r="BN565" s="47"/>
      <c r="BO565" s="47"/>
      <c r="BP565" s="47"/>
      <c r="BQ565" s="47"/>
      <c r="BR565" s="47"/>
      <c r="BS565" s="47"/>
      <c r="BT565" s="47"/>
      <c r="BU565" s="47"/>
      <c r="BV565" s="47"/>
      <c r="BW565" s="47"/>
      <c r="BX565" s="47"/>
      <c r="BY565" s="47"/>
      <c r="BZ565" s="47"/>
      <c r="CA565" s="47"/>
      <c r="CB565" s="47"/>
      <c r="CC565" s="47"/>
      <c r="CD565" s="47"/>
      <c r="CE565" s="47"/>
      <c r="CF565" s="47"/>
      <c r="CG565" s="47"/>
      <c r="CH565" s="47"/>
      <c r="CI565" s="47"/>
      <c r="CJ565" s="47"/>
      <c r="CK565" s="47"/>
    </row>
    <row r="566" spans="1:89" s="27" customFormat="1" ht="48" customHeight="1" x14ac:dyDescent="0.25">
      <c r="A566" s="101">
        <v>556</v>
      </c>
      <c r="B566" s="56">
        <v>15</v>
      </c>
      <c r="C566" s="135"/>
      <c r="D566" s="62" t="s">
        <v>827</v>
      </c>
      <c r="E566" s="6" t="s">
        <v>828</v>
      </c>
      <c r="F566" s="59">
        <v>17057050</v>
      </c>
      <c r="G566" s="59">
        <v>6822820</v>
      </c>
      <c r="H566" s="110">
        <f t="shared" si="126"/>
        <v>40</v>
      </c>
      <c r="I566" s="6">
        <f t="shared" si="127"/>
        <v>10234230</v>
      </c>
      <c r="J566" s="110">
        <f t="shared" si="128"/>
        <v>60</v>
      </c>
      <c r="K566" s="59"/>
      <c r="L566" s="61"/>
      <c r="M566" s="47"/>
      <c r="N566" s="47"/>
      <c r="O566" s="47"/>
      <c r="P566" s="47"/>
      <c r="Q566" s="47"/>
      <c r="R566" s="47"/>
      <c r="S566" s="47"/>
      <c r="T566" s="47"/>
      <c r="U566" s="47"/>
      <c r="V566" s="47"/>
      <c r="W566" s="47"/>
      <c r="X566" s="47"/>
      <c r="Y566" s="47"/>
      <c r="Z566" s="47"/>
      <c r="AA566" s="47"/>
      <c r="AB566" s="47"/>
      <c r="AC566" s="47"/>
      <c r="AD566" s="47"/>
      <c r="AE566" s="47"/>
      <c r="AF566" s="47"/>
      <c r="AG566" s="47"/>
      <c r="AH566" s="47"/>
      <c r="AI566" s="47"/>
      <c r="AJ566" s="47"/>
      <c r="AK566" s="47"/>
      <c r="AL566" s="47"/>
      <c r="AM566" s="47"/>
      <c r="AN566" s="47"/>
      <c r="AO566" s="47"/>
      <c r="AP566" s="47"/>
      <c r="AQ566" s="47"/>
      <c r="AR566" s="47"/>
      <c r="AS566" s="47"/>
      <c r="AT566" s="47"/>
      <c r="AU566" s="47"/>
      <c r="AV566" s="47"/>
      <c r="AW566" s="47"/>
      <c r="AX566" s="47"/>
      <c r="AY566" s="47"/>
      <c r="AZ566" s="47"/>
      <c r="BA566" s="47"/>
      <c r="BB566" s="47"/>
      <c r="BC566" s="47"/>
      <c r="BD566" s="47"/>
      <c r="BE566" s="47"/>
      <c r="BF566" s="47"/>
      <c r="BG566" s="47"/>
      <c r="BH566" s="47"/>
      <c r="BI566" s="47"/>
      <c r="BJ566" s="47"/>
      <c r="BK566" s="47"/>
      <c r="BL566" s="47"/>
      <c r="BM566" s="47"/>
      <c r="BN566" s="47"/>
      <c r="BO566" s="47"/>
      <c r="BP566" s="47"/>
      <c r="BQ566" s="47"/>
      <c r="BR566" s="47"/>
      <c r="BS566" s="47"/>
      <c r="BT566" s="47"/>
      <c r="BU566" s="47"/>
      <c r="BV566" s="47"/>
      <c r="BW566" s="47"/>
      <c r="BX566" s="47"/>
      <c r="BY566" s="47"/>
      <c r="BZ566" s="47"/>
      <c r="CA566" s="47"/>
      <c r="CB566" s="47"/>
      <c r="CC566" s="47"/>
      <c r="CD566" s="47"/>
      <c r="CE566" s="47"/>
      <c r="CF566" s="47"/>
      <c r="CG566" s="47"/>
      <c r="CH566" s="47"/>
      <c r="CI566" s="47"/>
      <c r="CJ566" s="47"/>
      <c r="CK566" s="47"/>
    </row>
    <row r="567" spans="1:89" s="27" customFormat="1" ht="48" customHeight="1" x14ac:dyDescent="0.25">
      <c r="A567" s="101">
        <v>557</v>
      </c>
      <c r="B567" s="56">
        <v>16</v>
      </c>
      <c r="C567" s="135"/>
      <c r="D567" s="72" t="s">
        <v>829</v>
      </c>
      <c r="E567" s="6" t="s">
        <v>830</v>
      </c>
      <c r="F567" s="57">
        <v>10759050</v>
      </c>
      <c r="G567" s="57">
        <v>5917480</v>
      </c>
      <c r="H567" s="110">
        <f t="shared" si="126"/>
        <v>55.000023236252268</v>
      </c>
      <c r="I567" s="6">
        <f t="shared" si="127"/>
        <v>4841570</v>
      </c>
      <c r="J567" s="110">
        <f t="shared" si="128"/>
        <v>44.999976763747732</v>
      </c>
      <c r="K567" s="57"/>
      <c r="L567" s="58"/>
      <c r="M567" s="47"/>
      <c r="N567" s="47"/>
      <c r="O567" s="47"/>
      <c r="P567" s="47"/>
      <c r="Q567" s="47"/>
      <c r="R567" s="47"/>
      <c r="S567" s="47"/>
      <c r="T567" s="47"/>
      <c r="U567" s="47"/>
      <c r="V567" s="47"/>
      <c r="W567" s="47"/>
      <c r="X567" s="47"/>
      <c r="Y567" s="47"/>
      <c r="Z567" s="47"/>
      <c r="AA567" s="47"/>
      <c r="AB567" s="47"/>
      <c r="AC567" s="47"/>
      <c r="AD567" s="47"/>
      <c r="AE567" s="47"/>
      <c r="AF567" s="47"/>
      <c r="AG567" s="47"/>
      <c r="AH567" s="47"/>
      <c r="AI567" s="47"/>
      <c r="AJ567" s="47"/>
      <c r="AK567" s="47"/>
      <c r="AL567" s="47"/>
      <c r="AM567" s="47"/>
      <c r="AN567" s="47"/>
      <c r="AO567" s="47"/>
      <c r="AP567" s="47"/>
      <c r="AQ567" s="47"/>
      <c r="AR567" s="47"/>
      <c r="AS567" s="47"/>
      <c r="AT567" s="47"/>
      <c r="AU567" s="47"/>
      <c r="AV567" s="47"/>
      <c r="AW567" s="47"/>
      <c r="AX567" s="47"/>
      <c r="AY567" s="47"/>
      <c r="AZ567" s="47"/>
      <c r="BA567" s="47"/>
      <c r="BB567" s="47"/>
      <c r="BC567" s="47"/>
      <c r="BD567" s="47"/>
      <c r="BE567" s="47"/>
      <c r="BF567" s="47"/>
      <c r="BG567" s="47"/>
      <c r="BH567" s="47"/>
      <c r="BI567" s="47"/>
      <c r="BJ567" s="47"/>
      <c r="BK567" s="47"/>
      <c r="BL567" s="47"/>
      <c r="BM567" s="47"/>
      <c r="BN567" s="47"/>
      <c r="BO567" s="47"/>
      <c r="BP567" s="47"/>
      <c r="BQ567" s="47"/>
      <c r="BR567" s="47"/>
      <c r="BS567" s="47"/>
      <c r="BT567" s="47"/>
      <c r="BU567" s="47"/>
      <c r="BV567" s="47"/>
      <c r="BW567" s="47"/>
      <c r="BX567" s="47"/>
      <c r="BY567" s="47"/>
      <c r="BZ567" s="47"/>
      <c r="CA567" s="47"/>
      <c r="CB567" s="47"/>
      <c r="CC567" s="47"/>
      <c r="CD567" s="47"/>
      <c r="CE567" s="47"/>
      <c r="CF567" s="47"/>
      <c r="CG567" s="47"/>
      <c r="CH567" s="47"/>
      <c r="CI567" s="47"/>
      <c r="CJ567" s="47"/>
      <c r="CK567" s="47"/>
    </row>
    <row r="568" spans="1:89" s="27" customFormat="1" ht="48" customHeight="1" x14ac:dyDescent="0.25">
      <c r="A568" s="101">
        <v>558</v>
      </c>
      <c r="B568" s="56">
        <v>17</v>
      </c>
      <c r="C568" s="135"/>
      <c r="D568" s="62" t="s">
        <v>824</v>
      </c>
      <c r="E568" s="6" t="s">
        <v>831</v>
      </c>
      <c r="F568" s="59">
        <v>30370150</v>
      </c>
      <c r="G568" s="59">
        <v>18222090</v>
      </c>
      <c r="H568" s="110">
        <f t="shared" si="126"/>
        <v>60</v>
      </c>
      <c r="I568" s="6">
        <f t="shared" si="127"/>
        <v>12148060</v>
      </c>
      <c r="J568" s="110">
        <f>100-H568</f>
        <v>40</v>
      </c>
      <c r="K568" s="59"/>
      <c r="L568" s="61"/>
      <c r="M568" s="47"/>
      <c r="N568" s="47"/>
      <c r="O568" s="47"/>
      <c r="P568" s="47"/>
      <c r="Q568" s="47"/>
      <c r="R568" s="47"/>
      <c r="S568" s="47"/>
      <c r="T568" s="47"/>
      <c r="U568" s="47"/>
      <c r="V568" s="47"/>
      <c r="W568" s="47"/>
      <c r="X568" s="47"/>
      <c r="Y568" s="47"/>
      <c r="Z568" s="47"/>
      <c r="AA568" s="47"/>
      <c r="AB568" s="47"/>
      <c r="AC568" s="47"/>
      <c r="AD568" s="47"/>
      <c r="AE568" s="47"/>
      <c r="AF568" s="47"/>
      <c r="AG568" s="47"/>
      <c r="AH568" s="47"/>
      <c r="AI568" s="47"/>
      <c r="AJ568" s="47"/>
      <c r="AK568" s="47"/>
      <c r="AL568" s="47"/>
      <c r="AM568" s="47"/>
      <c r="AN568" s="47"/>
      <c r="AO568" s="47"/>
      <c r="AP568" s="47"/>
      <c r="AQ568" s="47"/>
      <c r="AR568" s="47"/>
      <c r="AS568" s="47"/>
      <c r="AT568" s="47"/>
      <c r="AU568" s="47"/>
      <c r="AV568" s="47"/>
      <c r="AW568" s="47"/>
      <c r="AX568" s="47"/>
      <c r="AY568" s="47"/>
      <c r="AZ568" s="47"/>
      <c r="BA568" s="47"/>
      <c r="BB568" s="47"/>
      <c r="BC568" s="47"/>
      <c r="BD568" s="47"/>
      <c r="BE568" s="47"/>
      <c r="BF568" s="47"/>
      <c r="BG568" s="47"/>
      <c r="BH568" s="47"/>
      <c r="BI568" s="47"/>
      <c r="BJ568" s="47"/>
      <c r="BK568" s="47"/>
      <c r="BL568" s="47"/>
      <c r="BM568" s="47"/>
      <c r="BN568" s="47"/>
      <c r="BO568" s="47"/>
      <c r="BP568" s="47"/>
      <c r="BQ568" s="47"/>
      <c r="BR568" s="47"/>
      <c r="BS568" s="47"/>
      <c r="BT568" s="47"/>
      <c r="BU568" s="47"/>
      <c r="BV568" s="47"/>
      <c r="BW568" s="47"/>
      <c r="BX568" s="47"/>
      <c r="BY568" s="47"/>
      <c r="BZ568" s="47"/>
      <c r="CA568" s="47"/>
      <c r="CB568" s="47"/>
      <c r="CC568" s="47"/>
      <c r="CD568" s="47"/>
      <c r="CE568" s="47"/>
      <c r="CF568" s="47"/>
      <c r="CG568" s="47"/>
      <c r="CH568" s="47"/>
      <c r="CI568" s="47"/>
      <c r="CJ568" s="47"/>
      <c r="CK568" s="47"/>
    </row>
    <row r="569" spans="1:89" s="27" customFormat="1" ht="48" customHeight="1" x14ac:dyDescent="0.25">
      <c r="A569" s="101">
        <v>559</v>
      </c>
      <c r="B569" s="56">
        <v>18</v>
      </c>
      <c r="C569" s="135"/>
      <c r="D569" s="62" t="s">
        <v>832</v>
      </c>
      <c r="E569" s="6" t="s">
        <v>833</v>
      </c>
      <c r="F569" s="59">
        <v>141620990</v>
      </c>
      <c r="G569" s="59">
        <v>84972594</v>
      </c>
      <c r="H569" s="110">
        <f t="shared" si="126"/>
        <v>60</v>
      </c>
      <c r="I569" s="6">
        <f t="shared" si="127"/>
        <v>56648396</v>
      </c>
      <c r="J569" s="110">
        <f>100-H569</f>
        <v>40</v>
      </c>
      <c r="K569" s="59"/>
      <c r="L569" s="61"/>
      <c r="M569" s="47"/>
      <c r="N569" s="47"/>
      <c r="O569" s="47"/>
      <c r="P569" s="47"/>
      <c r="Q569" s="47"/>
      <c r="R569" s="47"/>
      <c r="S569" s="47"/>
      <c r="T569" s="47"/>
      <c r="U569" s="47"/>
      <c r="V569" s="47"/>
      <c r="W569" s="47"/>
      <c r="X569" s="47"/>
      <c r="Y569" s="47"/>
      <c r="Z569" s="47"/>
      <c r="AA569" s="47"/>
      <c r="AB569" s="47"/>
      <c r="AC569" s="47"/>
      <c r="AD569" s="47"/>
      <c r="AE569" s="47"/>
      <c r="AF569" s="47"/>
      <c r="AG569" s="47"/>
      <c r="AH569" s="47"/>
      <c r="AI569" s="47"/>
      <c r="AJ569" s="47"/>
      <c r="AK569" s="47"/>
      <c r="AL569" s="47"/>
      <c r="AM569" s="47"/>
      <c r="AN569" s="47"/>
      <c r="AO569" s="47"/>
      <c r="AP569" s="47"/>
      <c r="AQ569" s="47"/>
      <c r="AR569" s="47"/>
      <c r="AS569" s="47"/>
      <c r="AT569" s="47"/>
      <c r="AU569" s="47"/>
      <c r="AV569" s="47"/>
      <c r="AW569" s="47"/>
      <c r="AX569" s="47"/>
      <c r="AY569" s="47"/>
      <c r="AZ569" s="47"/>
      <c r="BA569" s="47"/>
      <c r="BB569" s="47"/>
      <c r="BC569" s="47"/>
      <c r="BD569" s="47"/>
      <c r="BE569" s="47"/>
      <c r="BF569" s="47"/>
      <c r="BG569" s="47"/>
      <c r="BH569" s="47"/>
      <c r="BI569" s="47"/>
      <c r="BJ569" s="47"/>
      <c r="BK569" s="47"/>
      <c r="BL569" s="47"/>
      <c r="BM569" s="47"/>
      <c r="BN569" s="47"/>
      <c r="BO569" s="47"/>
      <c r="BP569" s="47"/>
      <c r="BQ569" s="47"/>
      <c r="BR569" s="47"/>
      <c r="BS569" s="47"/>
      <c r="BT569" s="47"/>
      <c r="BU569" s="47"/>
      <c r="BV569" s="47"/>
      <c r="BW569" s="47"/>
      <c r="BX569" s="47"/>
      <c r="BY569" s="47"/>
      <c r="BZ569" s="47"/>
      <c r="CA569" s="47"/>
      <c r="CB569" s="47"/>
      <c r="CC569" s="47"/>
      <c r="CD569" s="47"/>
      <c r="CE569" s="47"/>
      <c r="CF569" s="47"/>
      <c r="CG569" s="47"/>
      <c r="CH569" s="47"/>
      <c r="CI569" s="47"/>
      <c r="CJ569" s="47"/>
      <c r="CK569" s="47"/>
    </row>
    <row r="570" spans="1:89" s="27" customFormat="1" ht="48" customHeight="1" x14ac:dyDescent="0.25">
      <c r="A570" s="101">
        <v>560</v>
      </c>
      <c r="B570" s="56">
        <v>19</v>
      </c>
      <c r="C570" s="135"/>
      <c r="D570" s="62" t="s">
        <v>834</v>
      </c>
      <c r="E570" s="6" t="s">
        <v>835</v>
      </c>
      <c r="F570" s="59">
        <v>49538700</v>
      </c>
      <c r="G570" s="59">
        <v>29723200</v>
      </c>
      <c r="H570" s="110">
        <f t="shared" si="126"/>
        <v>59.999959627523538</v>
      </c>
      <c r="I570" s="6">
        <f t="shared" si="127"/>
        <v>19815500</v>
      </c>
      <c r="J570" s="110">
        <f>100-H570</f>
        <v>40.000040372476462</v>
      </c>
      <c r="K570" s="59"/>
      <c r="L570" s="61"/>
      <c r="M570" s="47"/>
      <c r="N570" s="47"/>
      <c r="O570" s="47"/>
      <c r="P570" s="47"/>
      <c r="Q570" s="47"/>
      <c r="R570" s="47"/>
      <c r="S570" s="47"/>
      <c r="T570" s="47"/>
      <c r="U570" s="47"/>
      <c r="V570" s="47"/>
      <c r="W570" s="47"/>
      <c r="X570" s="47"/>
      <c r="Y570" s="47"/>
      <c r="Z570" s="47"/>
      <c r="AA570" s="47"/>
      <c r="AB570" s="47"/>
      <c r="AC570" s="47"/>
      <c r="AD570" s="47"/>
      <c r="AE570" s="47"/>
      <c r="AF570" s="47"/>
      <c r="AG570" s="47"/>
      <c r="AH570" s="47"/>
      <c r="AI570" s="47"/>
      <c r="AJ570" s="47"/>
      <c r="AK570" s="47"/>
      <c r="AL570" s="47"/>
      <c r="AM570" s="47"/>
      <c r="AN570" s="47"/>
      <c r="AO570" s="47"/>
      <c r="AP570" s="47"/>
      <c r="AQ570" s="47"/>
      <c r="AR570" s="47"/>
      <c r="AS570" s="47"/>
      <c r="AT570" s="47"/>
      <c r="AU570" s="47"/>
      <c r="AV570" s="47"/>
      <c r="AW570" s="47"/>
      <c r="AX570" s="47"/>
      <c r="AY570" s="47"/>
      <c r="AZ570" s="47"/>
      <c r="BA570" s="47"/>
      <c r="BB570" s="47"/>
      <c r="BC570" s="47"/>
      <c r="BD570" s="47"/>
      <c r="BE570" s="47"/>
      <c r="BF570" s="47"/>
      <c r="BG570" s="47"/>
      <c r="BH570" s="47"/>
      <c r="BI570" s="47"/>
      <c r="BJ570" s="47"/>
      <c r="BK570" s="47"/>
      <c r="BL570" s="47"/>
      <c r="BM570" s="47"/>
      <c r="BN570" s="47"/>
      <c r="BO570" s="47"/>
      <c r="BP570" s="47"/>
      <c r="BQ570" s="47"/>
      <c r="BR570" s="47"/>
      <c r="BS570" s="47"/>
      <c r="BT570" s="47"/>
      <c r="BU570" s="47"/>
      <c r="BV570" s="47"/>
      <c r="BW570" s="47"/>
      <c r="BX570" s="47"/>
      <c r="BY570" s="47"/>
      <c r="BZ570" s="47"/>
      <c r="CA570" s="47"/>
      <c r="CB570" s="47"/>
      <c r="CC570" s="47"/>
      <c r="CD570" s="47"/>
      <c r="CE570" s="47"/>
      <c r="CF570" s="47"/>
      <c r="CG570" s="47"/>
      <c r="CH570" s="47"/>
      <c r="CI570" s="47"/>
      <c r="CJ570" s="47"/>
      <c r="CK570" s="47"/>
    </row>
    <row r="571" spans="1:89" s="36" customFormat="1" ht="48" customHeight="1" x14ac:dyDescent="0.2">
      <c r="A571" s="101">
        <v>561</v>
      </c>
      <c r="B571" s="56">
        <v>20</v>
      </c>
      <c r="C571" s="135"/>
      <c r="D571" s="59" t="s">
        <v>818</v>
      </c>
      <c r="E571" s="6" t="s">
        <v>836</v>
      </c>
      <c r="F571" s="59">
        <v>43606290</v>
      </c>
      <c r="G571" s="59">
        <v>15262201</v>
      </c>
      <c r="H571" s="110">
        <f t="shared" si="126"/>
        <v>34.999998853376432</v>
      </c>
      <c r="I571" s="6">
        <f t="shared" si="127"/>
        <v>28344089</v>
      </c>
      <c r="J571" s="110">
        <f t="shared" ref="J571" si="129">100-H571</f>
        <v>65.000001146623561</v>
      </c>
      <c r="K571" s="59"/>
      <c r="L571" s="61"/>
      <c r="M571" s="51"/>
      <c r="N571" s="51"/>
      <c r="O571" s="51"/>
      <c r="P571" s="51"/>
      <c r="Q571" s="51"/>
      <c r="R571" s="51"/>
      <c r="S571" s="51"/>
      <c r="T571" s="51"/>
      <c r="U571" s="51"/>
      <c r="V571" s="51"/>
      <c r="W571" s="51"/>
      <c r="X571" s="51"/>
      <c r="Y571" s="51"/>
      <c r="Z571" s="51"/>
      <c r="AA571" s="51"/>
      <c r="AB571" s="51"/>
      <c r="AC571" s="51"/>
      <c r="AD571" s="51"/>
      <c r="AE571" s="51"/>
      <c r="AF571" s="51"/>
      <c r="AG571" s="51"/>
      <c r="AH571" s="51"/>
      <c r="AI571" s="51"/>
      <c r="AJ571" s="51"/>
      <c r="AK571" s="51"/>
      <c r="AL571" s="51"/>
      <c r="AM571" s="51"/>
      <c r="AN571" s="51"/>
      <c r="AO571" s="51"/>
      <c r="AP571" s="51"/>
      <c r="AQ571" s="51"/>
      <c r="AR571" s="51"/>
      <c r="AS571" s="51"/>
      <c r="AT571" s="51"/>
      <c r="AU571" s="51"/>
      <c r="AV571" s="51"/>
      <c r="AW571" s="51"/>
      <c r="AX571" s="51"/>
      <c r="AY571" s="51"/>
      <c r="AZ571" s="51"/>
      <c r="BA571" s="51"/>
      <c r="BB571" s="51"/>
      <c r="BC571" s="51"/>
      <c r="BD571" s="51"/>
      <c r="BE571" s="51"/>
      <c r="BF571" s="51"/>
      <c r="BG571" s="51"/>
      <c r="BH571" s="51"/>
      <c r="BI571" s="51"/>
      <c r="BJ571" s="51"/>
      <c r="BK571" s="51"/>
      <c r="BL571" s="51"/>
      <c r="BM571" s="51"/>
      <c r="BN571" s="51"/>
      <c r="BO571" s="51"/>
      <c r="BP571" s="51"/>
      <c r="BQ571" s="51"/>
      <c r="BR571" s="51"/>
      <c r="BS571" s="51"/>
      <c r="BT571" s="51"/>
      <c r="BU571" s="51"/>
      <c r="BV571" s="51"/>
      <c r="BW571" s="51"/>
      <c r="BX571" s="51"/>
      <c r="BY571" s="51"/>
      <c r="BZ571" s="51"/>
      <c r="CA571" s="51"/>
      <c r="CB571" s="51"/>
      <c r="CC571" s="51"/>
      <c r="CD571" s="51"/>
      <c r="CE571" s="51"/>
      <c r="CF571" s="51"/>
      <c r="CG571" s="51"/>
      <c r="CH571" s="51"/>
      <c r="CI571" s="51"/>
      <c r="CJ571" s="51"/>
      <c r="CK571" s="51"/>
    </row>
    <row r="572" spans="1:89" s="27" customFormat="1" ht="48" customHeight="1" x14ac:dyDescent="0.25">
      <c r="A572" s="101">
        <v>562</v>
      </c>
      <c r="B572" s="56">
        <v>21</v>
      </c>
      <c r="C572" s="135"/>
      <c r="D572" s="59" t="s">
        <v>837</v>
      </c>
      <c r="E572" s="6" t="s">
        <v>838</v>
      </c>
      <c r="F572" s="59">
        <v>74214880</v>
      </c>
      <c r="G572" s="59">
        <v>29685952</v>
      </c>
      <c r="H572" s="110">
        <f t="shared" si="126"/>
        <v>40</v>
      </c>
      <c r="I572" s="6">
        <f t="shared" si="127"/>
        <v>44528928</v>
      </c>
      <c r="J572" s="110">
        <f t="shared" si="128"/>
        <v>60</v>
      </c>
      <c r="K572" s="59"/>
      <c r="L572" s="61"/>
      <c r="M572" s="47"/>
      <c r="N572" s="47"/>
      <c r="O572" s="47"/>
      <c r="P572" s="47"/>
      <c r="Q572" s="47"/>
      <c r="R572" s="47"/>
      <c r="S572" s="47"/>
      <c r="T572" s="47"/>
      <c r="U572" s="47"/>
      <c r="V572" s="47"/>
      <c r="W572" s="47"/>
      <c r="X572" s="47"/>
      <c r="Y572" s="47"/>
      <c r="Z572" s="47"/>
      <c r="AA572" s="47"/>
      <c r="AB572" s="47"/>
      <c r="AC572" s="47"/>
      <c r="AD572" s="47"/>
      <c r="AE572" s="47"/>
      <c r="AF572" s="47"/>
      <c r="AG572" s="47"/>
      <c r="AH572" s="47"/>
      <c r="AI572" s="47"/>
      <c r="AJ572" s="47"/>
      <c r="AK572" s="47"/>
      <c r="AL572" s="47"/>
      <c r="AM572" s="47"/>
      <c r="AN572" s="47"/>
      <c r="AO572" s="47"/>
      <c r="AP572" s="47"/>
      <c r="AQ572" s="47"/>
      <c r="AR572" s="47"/>
      <c r="AS572" s="47"/>
      <c r="AT572" s="47"/>
      <c r="AU572" s="47"/>
      <c r="AV572" s="47"/>
      <c r="AW572" s="47"/>
      <c r="AX572" s="47"/>
      <c r="AY572" s="47"/>
      <c r="AZ572" s="47"/>
      <c r="BA572" s="47"/>
      <c r="BB572" s="47"/>
      <c r="BC572" s="47"/>
      <c r="BD572" s="47"/>
      <c r="BE572" s="47"/>
      <c r="BF572" s="47"/>
      <c r="BG572" s="47"/>
      <c r="BH572" s="47"/>
      <c r="BI572" s="47"/>
      <c r="BJ572" s="47"/>
      <c r="BK572" s="47"/>
      <c r="BL572" s="47"/>
      <c r="BM572" s="47"/>
      <c r="BN572" s="47"/>
      <c r="BO572" s="47"/>
      <c r="BP572" s="47"/>
      <c r="BQ572" s="47"/>
      <c r="BR572" s="47"/>
      <c r="BS572" s="47"/>
      <c r="BT572" s="47"/>
      <c r="BU572" s="47"/>
      <c r="BV572" s="47"/>
      <c r="BW572" s="47"/>
      <c r="BX572" s="47"/>
      <c r="BY572" s="47"/>
      <c r="BZ572" s="47"/>
      <c r="CA572" s="47"/>
      <c r="CB572" s="47"/>
      <c r="CC572" s="47"/>
      <c r="CD572" s="47"/>
      <c r="CE572" s="47"/>
      <c r="CF572" s="47"/>
      <c r="CG572" s="47"/>
      <c r="CH572" s="47"/>
      <c r="CI572" s="47"/>
      <c r="CJ572" s="47"/>
      <c r="CK572" s="47"/>
    </row>
    <row r="573" spans="1:89" s="20" customFormat="1" ht="48" customHeight="1" x14ac:dyDescent="0.2">
      <c r="A573" s="101">
        <v>563</v>
      </c>
      <c r="B573" s="56">
        <v>22</v>
      </c>
      <c r="C573" s="135"/>
      <c r="D573" s="59" t="s">
        <v>839</v>
      </c>
      <c r="E573" s="6" t="s">
        <v>840</v>
      </c>
      <c r="F573" s="59">
        <v>25911700</v>
      </c>
      <c r="G573" s="59">
        <v>10364700</v>
      </c>
      <c r="H573" s="110">
        <f t="shared" si="126"/>
        <v>40.000077185209769</v>
      </c>
      <c r="I573" s="6">
        <f t="shared" si="127"/>
        <v>15547000</v>
      </c>
      <c r="J573" s="110">
        <f t="shared" si="128"/>
        <v>59.999922814790231</v>
      </c>
      <c r="K573" s="59"/>
      <c r="L573" s="61"/>
      <c r="M573" s="9"/>
      <c r="N573" s="9"/>
      <c r="O573" s="9"/>
      <c r="P573" s="9"/>
      <c r="Q573" s="9"/>
      <c r="R573" s="9"/>
      <c r="S573" s="9"/>
      <c r="T573" s="9"/>
      <c r="U573" s="9"/>
      <c r="V573" s="9"/>
      <c r="W573" s="9"/>
      <c r="X573" s="9"/>
      <c r="Y573" s="9"/>
      <c r="Z573" s="9"/>
      <c r="AA573" s="9"/>
      <c r="AB573" s="9"/>
      <c r="AC573" s="9"/>
      <c r="AD573" s="9"/>
      <c r="AE573" s="9"/>
      <c r="AF573" s="9"/>
      <c r="AG573" s="9"/>
      <c r="AH573" s="9"/>
      <c r="AI573" s="9"/>
      <c r="AJ573" s="9"/>
      <c r="AK573" s="9"/>
      <c r="AL573" s="9"/>
      <c r="AM573" s="9"/>
      <c r="AN573" s="9"/>
      <c r="AO573" s="9"/>
      <c r="AP573" s="9"/>
      <c r="AQ573" s="9"/>
      <c r="AR573" s="9"/>
      <c r="AS573" s="9"/>
      <c r="AT573" s="9"/>
      <c r="AU573" s="9"/>
      <c r="AV573" s="9"/>
      <c r="AW573" s="9"/>
      <c r="AX573" s="9"/>
      <c r="AY573" s="9"/>
      <c r="AZ573" s="9"/>
      <c r="BA573" s="9"/>
      <c r="BB573" s="9"/>
      <c r="BC573" s="9"/>
      <c r="BD573" s="9"/>
      <c r="BE573" s="9"/>
      <c r="BF573" s="9"/>
      <c r="BG573" s="9"/>
      <c r="BH573" s="9"/>
      <c r="BI573" s="9"/>
      <c r="BJ573" s="9"/>
      <c r="BK573" s="9"/>
      <c r="BL573" s="9"/>
      <c r="BM573" s="9"/>
      <c r="BN573" s="9"/>
      <c r="BO573" s="9"/>
      <c r="BP573" s="9"/>
      <c r="BQ573" s="9"/>
      <c r="BR573" s="9"/>
      <c r="BS573" s="9"/>
      <c r="BT573" s="9"/>
      <c r="BU573" s="9"/>
      <c r="BV573" s="9"/>
      <c r="BW573" s="9"/>
      <c r="BX573" s="9"/>
      <c r="BY573" s="9"/>
      <c r="BZ573" s="9"/>
      <c r="CA573" s="9"/>
      <c r="CB573" s="9"/>
      <c r="CC573" s="9"/>
      <c r="CD573" s="9"/>
      <c r="CE573" s="9"/>
      <c r="CF573" s="9"/>
      <c r="CG573" s="9"/>
      <c r="CH573" s="9"/>
      <c r="CI573" s="9"/>
      <c r="CJ573" s="9"/>
      <c r="CK573" s="9"/>
    </row>
    <row r="574" spans="1:89" s="20" customFormat="1" ht="48" customHeight="1" x14ac:dyDescent="0.2">
      <c r="A574" s="101">
        <v>564</v>
      </c>
      <c r="B574" s="56">
        <v>23</v>
      </c>
      <c r="C574" s="135"/>
      <c r="D574" s="57" t="s">
        <v>841</v>
      </c>
      <c r="E574" s="6" t="s">
        <v>842</v>
      </c>
      <c r="F574" s="57">
        <v>58346440</v>
      </c>
      <c r="G574" s="57">
        <v>17503932</v>
      </c>
      <c r="H574" s="110">
        <f t="shared" si="126"/>
        <v>30</v>
      </c>
      <c r="I574" s="6">
        <f t="shared" si="127"/>
        <v>40842508</v>
      </c>
      <c r="J574" s="110">
        <f t="shared" si="128"/>
        <v>70</v>
      </c>
      <c r="K574" s="57"/>
      <c r="L574" s="58"/>
      <c r="M574" s="9"/>
      <c r="N574" s="9"/>
      <c r="O574" s="9"/>
      <c r="P574" s="9"/>
      <c r="Q574" s="9"/>
      <c r="R574" s="9"/>
      <c r="S574" s="9"/>
      <c r="T574" s="9"/>
      <c r="U574" s="9"/>
      <c r="V574" s="9"/>
      <c r="W574" s="9"/>
      <c r="X574" s="9"/>
      <c r="Y574" s="9"/>
      <c r="Z574" s="9"/>
      <c r="AA574" s="9"/>
      <c r="AB574" s="9"/>
      <c r="AC574" s="9"/>
      <c r="AD574" s="9"/>
      <c r="AE574" s="9"/>
      <c r="AF574" s="9"/>
      <c r="AG574" s="9"/>
      <c r="AH574" s="9"/>
      <c r="AI574" s="9"/>
      <c r="AJ574" s="9"/>
      <c r="AK574" s="9"/>
      <c r="AL574" s="9"/>
      <c r="AM574" s="9"/>
      <c r="AN574" s="9"/>
      <c r="AO574" s="9"/>
      <c r="AP574" s="9"/>
      <c r="AQ574" s="9"/>
      <c r="AR574" s="9"/>
      <c r="AS574" s="9"/>
      <c r="AT574" s="9"/>
      <c r="AU574" s="9"/>
      <c r="AV574" s="9"/>
      <c r="AW574" s="9"/>
      <c r="AX574" s="9"/>
      <c r="AY574" s="9"/>
      <c r="AZ574" s="9"/>
      <c r="BA574" s="9"/>
      <c r="BB574" s="9"/>
      <c r="BC574" s="9"/>
      <c r="BD574" s="9"/>
      <c r="BE574" s="9"/>
      <c r="BF574" s="9"/>
      <c r="BG574" s="9"/>
      <c r="BH574" s="9"/>
      <c r="BI574" s="9"/>
      <c r="BJ574" s="9"/>
      <c r="BK574" s="9"/>
      <c r="BL574" s="9"/>
      <c r="BM574" s="9"/>
      <c r="BN574" s="9"/>
      <c r="BO574" s="9"/>
      <c r="BP574" s="9"/>
      <c r="BQ574" s="9"/>
      <c r="BR574" s="9"/>
      <c r="BS574" s="9"/>
      <c r="BT574" s="9"/>
      <c r="BU574" s="9"/>
      <c r="BV574" s="9"/>
      <c r="BW574" s="9"/>
      <c r="BX574" s="9"/>
      <c r="BY574" s="9"/>
      <c r="BZ574" s="9"/>
      <c r="CA574" s="9"/>
      <c r="CB574" s="9"/>
      <c r="CC574" s="9"/>
      <c r="CD574" s="9"/>
      <c r="CE574" s="9"/>
      <c r="CF574" s="9"/>
      <c r="CG574" s="9"/>
      <c r="CH574" s="9"/>
      <c r="CI574" s="9"/>
      <c r="CJ574" s="9"/>
      <c r="CK574" s="9"/>
    </row>
    <row r="575" spans="1:89" s="20" customFormat="1" ht="48" customHeight="1" x14ac:dyDescent="0.2">
      <c r="A575" s="101">
        <v>565</v>
      </c>
      <c r="B575" s="56">
        <v>24</v>
      </c>
      <c r="C575" s="135"/>
      <c r="D575" s="72" t="s">
        <v>811</v>
      </c>
      <c r="E575" s="6" t="s">
        <v>843</v>
      </c>
      <c r="F575" s="57">
        <v>12665000</v>
      </c>
      <c r="G575" s="57">
        <v>6332500</v>
      </c>
      <c r="H575" s="111">
        <f t="shared" si="126"/>
        <v>50</v>
      </c>
      <c r="I575" s="57">
        <f t="shared" si="127"/>
        <v>6332500</v>
      </c>
      <c r="J575" s="111">
        <f t="shared" si="128"/>
        <v>50</v>
      </c>
      <c r="K575" s="57"/>
      <c r="L575" s="58"/>
      <c r="M575" s="9"/>
      <c r="N575" s="9"/>
      <c r="O575" s="9"/>
      <c r="P575" s="9"/>
      <c r="Q575" s="9"/>
      <c r="R575" s="9"/>
      <c r="S575" s="9"/>
      <c r="T575" s="9"/>
      <c r="U575" s="9"/>
      <c r="V575" s="9"/>
      <c r="W575" s="9"/>
      <c r="X575" s="9"/>
      <c r="Y575" s="9"/>
      <c r="Z575" s="9"/>
      <c r="AA575" s="9"/>
      <c r="AB575" s="9"/>
      <c r="AC575" s="9"/>
      <c r="AD575" s="9"/>
      <c r="AE575" s="9"/>
      <c r="AF575" s="9"/>
      <c r="AG575" s="9"/>
      <c r="AH575" s="9"/>
      <c r="AI575" s="9"/>
      <c r="AJ575" s="9"/>
      <c r="AK575" s="9"/>
      <c r="AL575" s="9"/>
      <c r="AM575" s="9"/>
      <c r="AN575" s="9"/>
      <c r="AO575" s="9"/>
      <c r="AP575" s="9"/>
      <c r="AQ575" s="9"/>
      <c r="AR575" s="9"/>
      <c r="AS575" s="9"/>
      <c r="AT575" s="9"/>
      <c r="AU575" s="9"/>
      <c r="AV575" s="9"/>
      <c r="AW575" s="9"/>
      <c r="AX575" s="9"/>
      <c r="AY575" s="9"/>
      <c r="AZ575" s="9"/>
      <c r="BA575" s="9"/>
      <c r="BB575" s="9"/>
      <c r="BC575" s="9"/>
      <c r="BD575" s="9"/>
      <c r="BE575" s="9"/>
      <c r="BF575" s="9"/>
      <c r="BG575" s="9"/>
      <c r="BH575" s="9"/>
      <c r="BI575" s="9"/>
      <c r="BJ575" s="9"/>
      <c r="BK575" s="9"/>
      <c r="BL575" s="9"/>
      <c r="BM575" s="9"/>
      <c r="BN575" s="9"/>
      <c r="BO575" s="9"/>
      <c r="BP575" s="9"/>
      <c r="BQ575" s="9"/>
      <c r="BR575" s="9"/>
      <c r="BS575" s="9"/>
      <c r="BT575" s="9"/>
      <c r="BU575" s="9"/>
      <c r="BV575" s="9"/>
      <c r="BW575" s="9"/>
      <c r="BX575" s="9"/>
      <c r="BY575" s="9"/>
      <c r="BZ575" s="9"/>
      <c r="CA575" s="9"/>
      <c r="CB575" s="9"/>
      <c r="CC575" s="9"/>
      <c r="CD575" s="9"/>
      <c r="CE575" s="9"/>
      <c r="CF575" s="9"/>
      <c r="CG575" s="9"/>
      <c r="CH575" s="9"/>
      <c r="CI575" s="9"/>
      <c r="CJ575" s="9"/>
      <c r="CK575" s="9"/>
    </row>
    <row r="576" spans="1:89" s="20" customFormat="1" ht="48" customHeight="1" x14ac:dyDescent="0.2">
      <c r="A576" s="101">
        <v>566</v>
      </c>
      <c r="B576" s="56">
        <v>25</v>
      </c>
      <c r="C576" s="135"/>
      <c r="D576" s="62" t="s">
        <v>827</v>
      </c>
      <c r="E576" s="6" t="s">
        <v>844</v>
      </c>
      <c r="F576" s="59">
        <v>71314910</v>
      </c>
      <c r="G576" s="59">
        <v>42788946</v>
      </c>
      <c r="H576" s="110">
        <f t="shared" si="126"/>
        <v>60</v>
      </c>
      <c r="I576" s="6">
        <f t="shared" si="127"/>
        <v>28525964</v>
      </c>
      <c r="J576" s="110">
        <f t="shared" si="128"/>
        <v>40</v>
      </c>
      <c r="K576" s="59"/>
      <c r="L576" s="61"/>
      <c r="M576" s="9"/>
      <c r="N576" s="9"/>
      <c r="O576" s="9"/>
      <c r="P576" s="9"/>
      <c r="Q576" s="9"/>
      <c r="R576" s="9"/>
      <c r="S576" s="9"/>
      <c r="T576" s="9"/>
      <c r="U576" s="9"/>
      <c r="V576" s="9"/>
      <c r="W576" s="9"/>
      <c r="X576" s="9"/>
      <c r="Y576" s="9"/>
      <c r="Z576" s="9"/>
      <c r="AA576" s="9"/>
      <c r="AB576" s="9"/>
      <c r="AC576" s="9"/>
      <c r="AD576" s="9"/>
      <c r="AE576" s="9"/>
      <c r="AF576" s="9"/>
      <c r="AG576" s="9"/>
      <c r="AH576" s="9"/>
      <c r="AI576" s="9"/>
      <c r="AJ576" s="9"/>
      <c r="AK576" s="9"/>
      <c r="AL576" s="9"/>
      <c r="AM576" s="9"/>
      <c r="AN576" s="9"/>
      <c r="AO576" s="9"/>
      <c r="AP576" s="9"/>
      <c r="AQ576" s="9"/>
      <c r="AR576" s="9"/>
      <c r="AS576" s="9"/>
      <c r="AT576" s="9"/>
      <c r="AU576" s="9"/>
      <c r="AV576" s="9"/>
      <c r="AW576" s="9"/>
      <c r="AX576" s="9"/>
      <c r="AY576" s="9"/>
      <c r="AZ576" s="9"/>
      <c r="BA576" s="9"/>
      <c r="BB576" s="9"/>
      <c r="BC576" s="9"/>
      <c r="BD576" s="9"/>
      <c r="BE576" s="9"/>
      <c r="BF576" s="9"/>
      <c r="BG576" s="9"/>
      <c r="BH576" s="9"/>
      <c r="BI576" s="9"/>
      <c r="BJ576" s="9"/>
      <c r="BK576" s="9"/>
      <c r="BL576" s="9"/>
      <c r="BM576" s="9"/>
      <c r="BN576" s="9"/>
      <c r="BO576" s="9"/>
      <c r="BP576" s="9"/>
      <c r="BQ576" s="9"/>
      <c r="BR576" s="9"/>
      <c r="BS576" s="9"/>
      <c r="BT576" s="9"/>
      <c r="BU576" s="9"/>
      <c r="BV576" s="9"/>
      <c r="BW576" s="9"/>
      <c r="BX576" s="9"/>
      <c r="BY576" s="9"/>
      <c r="BZ576" s="9"/>
      <c r="CA576" s="9"/>
      <c r="CB576" s="9"/>
      <c r="CC576" s="9"/>
      <c r="CD576" s="9"/>
      <c r="CE576" s="9"/>
      <c r="CF576" s="9"/>
      <c r="CG576" s="9"/>
      <c r="CH576" s="9"/>
      <c r="CI576" s="9"/>
      <c r="CJ576" s="9"/>
      <c r="CK576" s="9"/>
    </row>
    <row r="577" spans="1:89" s="20" customFormat="1" ht="48" customHeight="1" x14ac:dyDescent="0.2">
      <c r="A577" s="101">
        <v>567</v>
      </c>
      <c r="B577" s="56">
        <v>26</v>
      </c>
      <c r="C577" s="135"/>
      <c r="D577" s="72" t="s">
        <v>809</v>
      </c>
      <c r="E577" s="6" t="s">
        <v>845</v>
      </c>
      <c r="F577" s="57">
        <v>12400880</v>
      </c>
      <c r="G577" s="57">
        <v>6200440</v>
      </c>
      <c r="H577" s="111">
        <f t="shared" si="126"/>
        <v>50</v>
      </c>
      <c r="I577" s="57">
        <f t="shared" si="127"/>
        <v>6200440</v>
      </c>
      <c r="J577" s="111">
        <f>100-H577</f>
        <v>50</v>
      </c>
      <c r="K577" s="57"/>
      <c r="L577" s="58"/>
      <c r="M577" s="9"/>
      <c r="N577" s="9"/>
      <c r="O577" s="9"/>
      <c r="P577" s="9"/>
      <c r="Q577" s="9"/>
      <c r="R577" s="9"/>
      <c r="S577" s="9"/>
      <c r="T577" s="9"/>
      <c r="U577" s="9"/>
      <c r="V577" s="9"/>
      <c r="W577" s="9"/>
      <c r="X577" s="9"/>
      <c r="Y577" s="9"/>
      <c r="Z577" s="9"/>
      <c r="AA577" s="9"/>
      <c r="AB577" s="9"/>
      <c r="AC577" s="9"/>
      <c r="AD577" s="9"/>
      <c r="AE577" s="9"/>
      <c r="AF577" s="9"/>
      <c r="AG577" s="9"/>
      <c r="AH577" s="9"/>
      <c r="AI577" s="9"/>
      <c r="AJ577" s="9"/>
      <c r="AK577" s="9"/>
      <c r="AL577" s="9"/>
      <c r="AM577" s="9"/>
      <c r="AN577" s="9"/>
      <c r="AO577" s="9"/>
      <c r="AP577" s="9"/>
      <c r="AQ577" s="9"/>
      <c r="AR577" s="9"/>
      <c r="AS577" s="9"/>
      <c r="AT577" s="9"/>
      <c r="AU577" s="9"/>
      <c r="AV577" s="9"/>
      <c r="AW577" s="9"/>
      <c r="AX577" s="9"/>
      <c r="AY577" s="9"/>
      <c r="AZ577" s="9"/>
      <c r="BA577" s="9"/>
      <c r="BB577" s="9"/>
      <c r="BC577" s="9"/>
      <c r="BD577" s="9"/>
      <c r="BE577" s="9"/>
      <c r="BF577" s="9"/>
      <c r="BG577" s="9"/>
      <c r="BH577" s="9"/>
      <c r="BI577" s="9"/>
      <c r="BJ577" s="9"/>
      <c r="BK577" s="9"/>
      <c r="BL577" s="9"/>
      <c r="BM577" s="9"/>
      <c r="BN577" s="9"/>
      <c r="BO577" s="9"/>
      <c r="BP577" s="9"/>
      <c r="BQ577" s="9"/>
      <c r="BR577" s="9"/>
      <c r="BS577" s="9"/>
      <c r="BT577" s="9"/>
      <c r="BU577" s="9"/>
      <c r="BV577" s="9"/>
      <c r="BW577" s="9"/>
      <c r="BX577" s="9"/>
      <c r="BY577" s="9"/>
      <c r="BZ577" s="9"/>
      <c r="CA577" s="9"/>
      <c r="CB577" s="9"/>
      <c r="CC577" s="9"/>
      <c r="CD577" s="9"/>
      <c r="CE577" s="9"/>
      <c r="CF577" s="9"/>
      <c r="CG577" s="9"/>
      <c r="CH577" s="9"/>
      <c r="CI577" s="9"/>
      <c r="CJ577" s="9"/>
      <c r="CK577" s="9"/>
    </row>
    <row r="578" spans="1:89" s="20" customFormat="1" ht="48" customHeight="1" x14ac:dyDescent="0.2">
      <c r="A578" s="101">
        <v>568</v>
      </c>
      <c r="B578" s="56">
        <v>27</v>
      </c>
      <c r="C578" s="135"/>
      <c r="D578" s="72" t="s">
        <v>846</v>
      </c>
      <c r="E578" s="6" t="s">
        <v>847</v>
      </c>
      <c r="F578" s="57">
        <v>31221340</v>
      </c>
      <c r="G578" s="57">
        <v>9366402</v>
      </c>
      <c r="H578" s="111">
        <f t="shared" si="126"/>
        <v>30</v>
      </c>
      <c r="I578" s="57">
        <f t="shared" si="127"/>
        <v>21854938</v>
      </c>
      <c r="J578" s="111">
        <f>100-H578</f>
        <v>70</v>
      </c>
      <c r="K578" s="57"/>
      <c r="L578" s="58"/>
      <c r="M578" s="9"/>
      <c r="N578" s="9"/>
      <c r="O578" s="9"/>
      <c r="P578" s="9"/>
      <c r="Q578" s="9"/>
      <c r="R578" s="9"/>
      <c r="S578" s="9"/>
      <c r="T578" s="9"/>
      <c r="U578" s="9"/>
      <c r="V578" s="9"/>
      <c r="W578" s="9"/>
      <c r="X578" s="9"/>
      <c r="Y578" s="9"/>
      <c r="Z578" s="9"/>
      <c r="AA578" s="9"/>
      <c r="AB578" s="9"/>
      <c r="AC578" s="9"/>
      <c r="AD578" s="9"/>
      <c r="AE578" s="9"/>
      <c r="AF578" s="9"/>
      <c r="AG578" s="9"/>
      <c r="AH578" s="9"/>
      <c r="AI578" s="9"/>
      <c r="AJ578" s="9"/>
      <c r="AK578" s="9"/>
      <c r="AL578" s="9"/>
      <c r="AM578" s="9"/>
      <c r="AN578" s="9"/>
      <c r="AO578" s="9"/>
      <c r="AP578" s="9"/>
      <c r="AQ578" s="9"/>
      <c r="AR578" s="9"/>
      <c r="AS578" s="9"/>
      <c r="AT578" s="9"/>
      <c r="AU578" s="9"/>
      <c r="AV578" s="9"/>
      <c r="AW578" s="9"/>
      <c r="AX578" s="9"/>
      <c r="AY578" s="9"/>
      <c r="AZ578" s="9"/>
      <c r="BA578" s="9"/>
      <c r="BB578" s="9"/>
      <c r="BC578" s="9"/>
      <c r="BD578" s="9"/>
      <c r="BE578" s="9"/>
      <c r="BF578" s="9"/>
      <c r="BG578" s="9"/>
      <c r="BH578" s="9"/>
      <c r="BI578" s="9"/>
      <c r="BJ578" s="9"/>
      <c r="BK578" s="9"/>
      <c r="BL578" s="9"/>
      <c r="BM578" s="9"/>
      <c r="BN578" s="9"/>
      <c r="BO578" s="9"/>
      <c r="BP578" s="9"/>
      <c r="BQ578" s="9"/>
      <c r="BR578" s="9"/>
      <c r="BS578" s="9"/>
      <c r="BT578" s="9"/>
      <c r="BU578" s="9"/>
      <c r="BV578" s="9"/>
      <c r="BW578" s="9"/>
      <c r="BX578" s="9"/>
      <c r="BY578" s="9"/>
      <c r="BZ578" s="9"/>
      <c r="CA578" s="9"/>
      <c r="CB578" s="9"/>
      <c r="CC578" s="9"/>
      <c r="CD578" s="9"/>
      <c r="CE578" s="9"/>
      <c r="CF578" s="9"/>
      <c r="CG578" s="9"/>
      <c r="CH578" s="9"/>
      <c r="CI578" s="9"/>
      <c r="CJ578" s="9"/>
      <c r="CK578" s="9"/>
    </row>
    <row r="579" spans="1:89" s="20" customFormat="1" ht="48" customHeight="1" x14ac:dyDescent="0.2">
      <c r="A579" s="101">
        <v>569</v>
      </c>
      <c r="B579" s="56">
        <v>28</v>
      </c>
      <c r="C579" s="135"/>
      <c r="D579" s="62" t="s">
        <v>848</v>
      </c>
      <c r="E579" s="6" t="s">
        <v>849</v>
      </c>
      <c r="F579" s="59">
        <v>18110129</v>
      </c>
      <c r="G579" s="59">
        <v>10866077</v>
      </c>
      <c r="H579" s="110">
        <f t="shared" si="126"/>
        <v>59.999997791291271</v>
      </c>
      <c r="I579" s="6">
        <f t="shared" si="127"/>
        <v>7244052</v>
      </c>
      <c r="J579" s="110">
        <f>100-H579</f>
        <v>40.000002208708729</v>
      </c>
      <c r="K579" s="59"/>
      <c r="L579" s="61"/>
      <c r="M579" s="9"/>
      <c r="N579" s="9"/>
      <c r="O579" s="9"/>
      <c r="P579" s="9"/>
      <c r="Q579" s="9"/>
      <c r="R579" s="9"/>
      <c r="S579" s="9"/>
      <c r="T579" s="9"/>
      <c r="U579" s="9"/>
      <c r="V579" s="9"/>
      <c r="W579" s="9"/>
      <c r="X579" s="9"/>
      <c r="Y579" s="9"/>
      <c r="Z579" s="9"/>
      <c r="AA579" s="9"/>
      <c r="AB579" s="9"/>
      <c r="AC579" s="9"/>
      <c r="AD579" s="9"/>
      <c r="AE579" s="9"/>
      <c r="AF579" s="9"/>
      <c r="AG579" s="9"/>
      <c r="AH579" s="9"/>
      <c r="AI579" s="9"/>
      <c r="AJ579" s="9"/>
      <c r="AK579" s="9"/>
      <c r="AL579" s="9"/>
      <c r="AM579" s="9"/>
      <c r="AN579" s="9"/>
      <c r="AO579" s="9"/>
      <c r="AP579" s="9"/>
      <c r="AQ579" s="9"/>
      <c r="AR579" s="9"/>
      <c r="AS579" s="9"/>
      <c r="AT579" s="9"/>
      <c r="AU579" s="9"/>
      <c r="AV579" s="9"/>
      <c r="AW579" s="9"/>
      <c r="AX579" s="9"/>
      <c r="AY579" s="9"/>
      <c r="AZ579" s="9"/>
      <c r="BA579" s="9"/>
      <c r="BB579" s="9"/>
      <c r="BC579" s="9"/>
      <c r="BD579" s="9"/>
      <c r="BE579" s="9"/>
      <c r="BF579" s="9"/>
      <c r="BG579" s="9"/>
      <c r="BH579" s="9"/>
      <c r="BI579" s="9"/>
      <c r="BJ579" s="9"/>
      <c r="BK579" s="9"/>
      <c r="BL579" s="9"/>
      <c r="BM579" s="9"/>
      <c r="BN579" s="9"/>
      <c r="BO579" s="9"/>
      <c r="BP579" s="9"/>
      <c r="BQ579" s="9"/>
      <c r="BR579" s="9"/>
      <c r="BS579" s="9"/>
      <c r="BT579" s="9"/>
      <c r="BU579" s="9"/>
      <c r="BV579" s="9"/>
      <c r="BW579" s="9"/>
      <c r="BX579" s="9"/>
      <c r="BY579" s="9"/>
      <c r="BZ579" s="9"/>
      <c r="CA579" s="9"/>
      <c r="CB579" s="9"/>
      <c r="CC579" s="9"/>
      <c r="CD579" s="9"/>
      <c r="CE579" s="9"/>
      <c r="CF579" s="9"/>
      <c r="CG579" s="9"/>
      <c r="CH579" s="9"/>
      <c r="CI579" s="9"/>
      <c r="CJ579" s="9"/>
      <c r="CK579" s="9"/>
    </row>
    <row r="580" spans="1:89" s="20" customFormat="1" ht="48" customHeight="1" x14ac:dyDescent="0.2">
      <c r="A580" s="101">
        <v>570</v>
      </c>
      <c r="B580" s="56">
        <v>29</v>
      </c>
      <c r="C580" s="135"/>
      <c r="D580" s="72" t="s">
        <v>816</v>
      </c>
      <c r="E580" s="6" t="s">
        <v>850</v>
      </c>
      <c r="F580" s="57">
        <v>750231400</v>
      </c>
      <c r="G580" s="57">
        <v>300092560</v>
      </c>
      <c r="H580" s="110">
        <f t="shared" si="126"/>
        <v>40</v>
      </c>
      <c r="I580" s="6">
        <f t="shared" si="127"/>
        <v>450138840</v>
      </c>
      <c r="J580" s="110">
        <f t="shared" ref="J580:J581" si="130">100-H580</f>
        <v>60</v>
      </c>
      <c r="K580" s="57"/>
      <c r="L580" s="58"/>
      <c r="M580" s="9"/>
      <c r="N580" s="9"/>
      <c r="O580" s="9"/>
      <c r="P580" s="9"/>
      <c r="Q580" s="9"/>
      <c r="R580" s="9"/>
      <c r="S580" s="9"/>
      <c r="T580" s="9"/>
      <c r="U580" s="9"/>
      <c r="V580" s="9"/>
      <c r="W580" s="9"/>
      <c r="X580" s="9"/>
      <c r="Y580" s="9"/>
      <c r="Z580" s="9"/>
      <c r="AA580" s="9"/>
      <c r="AB580" s="9"/>
      <c r="AC580" s="9"/>
      <c r="AD580" s="9"/>
      <c r="AE580" s="9"/>
      <c r="AF580" s="9"/>
      <c r="AG580" s="9"/>
      <c r="AH580" s="9"/>
      <c r="AI580" s="9"/>
      <c r="AJ580" s="9"/>
      <c r="AK580" s="9"/>
      <c r="AL580" s="9"/>
      <c r="AM580" s="9"/>
      <c r="AN580" s="9"/>
      <c r="AO580" s="9"/>
      <c r="AP580" s="9"/>
      <c r="AQ580" s="9"/>
      <c r="AR580" s="9"/>
      <c r="AS580" s="9"/>
      <c r="AT580" s="9"/>
      <c r="AU580" s="9"/>
      <c r="AV580" s="9"/>
      <c r="AW580" s="9"/>
      <c r="AX580" s="9"/>
      <c r="AY580" s="9"/>
      <c r="AZ580" s="9"/>
      <c r="BA580" s="9"/>
      <c r="BB580" s="9"/>
      <c r="BC580" s="9"/>
      <c r="BD580" s="9"/>
      <c r="BE580" s="9"/>
      <c r="BF580" s="9"/>
      <c r="BG580" s="9"/>
      <c r="BH580" s="9"/>
      <c r="BI580" s="9"/>
      <c r="BJ580" s="9"/>
      <c r="BK580" s="9"/>
      <c r="BL580" s="9"/>
      <c r="BM580" s="9"/>
      <c r="BN580" s="9"/>
      <c r="BO580" s="9"/>
      <c r="BP580" s="9"/>
      <c r="BQ580" s="9"/>
      <c r="BR580" s="9"/>
      <c r="BS580" s="9"/>
      <c r="BT580" s="9"/>
      <c r="BU580" s="9"/>
      <c r="BV580" s="9"/>
      <c r="BW580" s="9"/>
      <c r="BX580" s="9"/>
      <c r="BY580" s="9"/>
      <c r="BZ580" s="9"/>
      <c r="CA580" s="9"/>
      <c r="CB580" s="9"/>
      <c r="CC580" s="9"/>
      <c r="CD580" s="9"/>
      <c r="CE580" s="9"/>
      <c r="CF580" s="9"/>
      <c r="CG580" s="9"/>
      <c r="CH580" s="9"/>
      <c r="CI580" s="9"/>
      <c r="CJ580" s="9"/>
      <c r="CK580" s="9"/>
    </row>
    <row r="581" spans="1:89" s="20" customFormat="1" ht="48" customHeight="1" x14ac:dyDescent="0.2">
      <c r="A581" s="101">
        <v>571</v>
      </c>
      <c r="B581" s="56">
        <v>30</v>
      </c>
      <c r="C581" s="135"/>
      <c r="D581" s="62" t="s">
        <v>816</v>
      </c>
      <c r="E581" s="6" t="s">
        <v>851</v>
      </c>
      <c r="F581" s="59">
        <v>797950580</v>
      </c>
      <c r="G581" s="59">
        <v>478770350</v>
      </c>
      <c r="H581" s="110">
        <f t="shared" si="126"/>
        <v>60.000000250642096</v>
      </c>
      <c r="I581" s="6">
        <f t="shared" si="127"/>
        <v>319180230</v>
      </c>
      <c r="J581" s="110">
        <f t="shared" si="130"/>
        <v>39.999999749357904</v>
      </c>
      <c r="K581" s="59"/>
      <c r="L581" s="61"/>
      <c r="M581" s="9"/>
      <c r="N581" s="9"/>
      <c r="O581" s="9"/>
      <c r="P581" s="9"/>
      <c r="Q581" s="9"/>
      <c r="R581" s="9"/>
      <c r="S581" s="9"/>
      <c r="T581" s="9"/>
      <c r="U581" s="9"/>
      <c r="V581" s="9"/>
      <c r="W581" s="9"/>
      <c r="X581" s="9"/>
      <c r="Y581" s="9"/>
      <c r="Z581" s="9"/>
      <c r="AA581" s="9"/>
      <c r="AB581" s="9"/>
      <c r="AC581" s="9"/>
      <c r="AD581" s="9"/>
      <c r="AE581" s="9"/>
      <c r="AF581" s="9"/>
      <c r="AG581" s="9"/>
      <c r="AH581" s="9"/>
      <c r="AI581" s="9"/>
      <c r="AJ581" s="9"/>
      <c r="AK581" s="9"/>
      <c r="AL581" s="9"/>
      <c r="AM581" s="9"/>
      <c r="AN581" s="9"/>
      <c r="AO581" s="9"/>
      <c r="AP581" s="9"/>
      <c r="AQ581" s="9"/>
      <c r="AR581" s="9"/>
      <c r="AS581" s="9"/>
      <c r="AT581" s="9"/>
      <c r="AU581" s="9"/>
      <c r="AV581" s="9"/>
      <c r="AW581" s="9"/>
      <c r="AX581" s="9"/>
      <c r="AY581" s="9"/>
      <c r="AZ581" s="9"/>
      <c r="BA581" s="9"/>
      <c r="BB581" s="9"/>
      <c r="BC581" s="9"/>
      <c r="BD581" s="9"/>
      <c r="BE581" s="9"/>
      <c r="BF581" s="9"/>
      <c r="BG581" s="9"/>
      <c r="BH581" s="9"/>
      <c r="BI581" s="9"/>
      <c r="BJ581" s="9"/>
      <c r="BK581" s="9"/>
      <c r="BL581" s="9"/>
      <c r="BM581" s="9"/>
      <c r="BN581" s="9"/>
      <c r="BO581" s="9"/>
      <c r="BP581" s="9"/>
      <c r="BQ581" s="9"/>
      <c r="BR581" s="9"/>
      <c r="BS581" s="9"/>
      <c r="BT581" s="9"/>
      <c r="BU581" s="9"/>
      <c r="BV581" s="9"/>
      <c r="BW581" s="9"/>
      <c r="BX581" s="9"/>
      <c r="BY581" s="9"/>
      <c r="BZ581" s="9"/>
      <c r="CA581" s="9"/>
      <c r="CB581" s="9"/>
      <c r="CC581" s="9"/>
      <c r="CD581" s="9"/>
      <c r="CE581" s="9"/>
      <c r="CF581" s="9"/>
      <c r="CG581" s="9"/>
      <c r="CH581" s="9"/>
      <c r="CI581" s="9"/>
      <c r="CJ581" s="9"/>
      <c r="CK581" s="9"/>
    </row>
    <row r="582" spans="1:89" s="20" customFormat="1" ht="48" customHeight="1" x14ac:dyDescent="0.2">
      <c r="A582" s="101">
        <v>572</v>
      </c>
      <c r="B582" s="56">
        <v>31</v>
      </c>
      <c r="C582" s="135"/>
      <c r="D582" s="72" t="s">
        <v>813</v>
      </c>
      <c r="E582" s="6" t="s">
        <v>852</v>
      </c>
      <c r="F582" s="57">
        <v>48700170</v>
      </c>
      <c r="G582" s="57">
        <v>17045060</v>
      </c>
      <c r="H582" s="110">
        <f t="shared" si="126"/>
        <v>35.000001026690462</v>
      </c>
      <c r="I582" s="6">
        <f t="shared" si="127"/>
        <v>31655110</v>
      </c>
      <c r="J582" s="110">
        <f>100-H582</f>
        <v>64.999998973309545</v>
      </c>
      <c r="K582" s="57"/>
      <c r="L582" s="58"/>
      <c r="M582" s="9"/>
      <c r="N582" s="9"/>
      <c r="O582" s="9"/>
      <c r="P582" s="9"/>
      <c r="Q582" s="9"/>
      <c r="R582" s="9"/>
      <c r="S582" s="9"/>
      <c r="T582" s="9"/>
      <c r="U582" s="9"/>
      <c r="V582" s="9"/>
      <c r="W582" s="9"/>
      <c r="X582" s="9"/>
      <c r="Y582" s="9"/>
      <c r="Z582" s="9"/>
      <c r="AA582" s="9"/>
      <c r="AB582" s="9"/>
      <c r="AC582" s="9"/>
      <c r="AD582" s="9"/>
      <c r="AE582" s="9"/>
      <c r="AF582" s="9"/>
      <c r="AG582" s="9"/>
      <c r="AH582" s="9"/>
      <c r="AI582" s="9"/>
      <c r="AJ582" s="9"/>
      <c r="AK582" s="9"/>
      <c r="AL582" s="9"/>
      <c r="AM582" s="9"/>
      <c r="AN582" s="9"/>
      <c r="AO582" s="9"/>
      <c r="AP582" s="9"/>
      <c r="AQ582" s="9"/>
      <c r="AR582" s="9"/>
      <c r="AS582" s="9"/>
      <c r="AT582" s="9"/>
      <c r="AU582" s="9"/>
      <c r="AV582" s="9"/>
      <c r="AW582" s="9"/>
      <c r="AX582" s="9"/>
      <c r="AY582" s="9"/>
      <c r="AZ582" s="9"/>
      <c r="BA582" s="9"/>
      <c r="BB582" s="9"/>
      <c r="BC582" s="9"/>
      <c r="BD582" s="9"/>
      <c r="BE582" s="9"/>
      <c r="BF582" s="9"/>
      <c r="BG582" s="9"/>
      <c r="BH582" s="9"/>
      <c r="BI582" s="9"/>
      <c r="BJ582" s="9"/>
      <c r="BK582" s="9"/>
      <c r="BL582" s="9"/>
      <c r="BM582" s="9"/>
      <c r="BN582" s="9"/>
      <c r="BO582" s="9"/>
      <c r="BP582" s="9"/>
      <c r="BQ582" s="9"/>
      <c r="BR582" s="9"/>
      <c r="BS582" s="9"/>
      <c r="BT582" s="9"/>
      <c r="BU582" s="9"/>
      <c r="BV582" s="9"/>
      <c r="BW582" s="9"/>
      <c r="BX582" s="9"/>
      <c r="BY582" s="9"/>
      <c r="BZ582" s="9"/>
      <c r="CA582" s="9"/>
      <c r="CB582" s="9"/>
      <c r="CC582" s="9"/>
      <c r="CD582" s="9"/>
      <c r="CE582" s="9"/>
      <c r="CF582" s="9"/>
      <c r="CG582" s="9"/>
      <c r="CH582" s="9"/>
      <c r="CI582" s="9"/>
      <c r="CJ582" s="9"/>
      <c r="CK582" s="9"/>
    </row>
    <row r="583" spans="1:89" s="20" customFormat="1" ht="48" customHeight="1" x14ac:dyDescent="0.2">
      <c r="A583" s="101">
        <v>573</v>
      </c>
      <c r="B583" s="56">
        <v>32</v>
      </c>
      <c r="C583" s="135"/>
      <c r="D583" s="59" t="s">
        <v>853</v>
      </c>
      <c r="E583" s="6" t="s">
        <v>854</v>
      </c>
      <c r="F583" s="59">
        <v>17122220</v>
      </c>
      <c r="G583" s="59">
        <v>5136700</v>
      </c>
      <c r="H583" s="110">
        <f t="shared" si="126"/>
        <v>30.000198572381386</v>
      </c>
      <c r="I583" s="6">
        <f t="shared" si="127"/>
        <v>11985520</v>
      </c>
      <c r="J583" s="110">
        <f t="shared" ref="J583:J587" si="131">100-H583</f>
        <v>69.999801427618621</v>
      </c>
      <c r="K583" s="59"/>
      <c r="L583" s="61"/>
      <c r="M583" s="9"/>
      <c r="N583" s="9"/>
      <c r="O583" s="9"/>
      <c r="P583" s="9"/>
      <c r="Q583" s="9"/>
      <c r="R583" s="9"/>
      <c r="S583" s="9"/>
      <c r="T583" s="9"/>
      <c r="U583" s="9"/>
      <c r="V583" s="9"/>
      <c r="W583" s="9"/>
      <c r="X583" s="9"/>
      <c r="Y583" s="9"/>
      <c r="Z583" s="9"/>
      <c r="AA583" s="9"/>
      <c r="AB583" s="9"/>
      <c r="AC583" s="9"/>
      <c r="AD583" s="9"/>
      <c r="AE583" s="9"/>
      <c r="AF583" s="9"/>
      <c r="AG583" s="9"/>
      <c r="AH583" s="9"/>
      <c r="AI583" s="9"/>
      <c r="AJ583" s="9"/>
      <c r="AK583" s="9"/>
      <c r="AL583" s="9"/>
      <c r="AM583" s="9"/>
      <c r="AN583" s="9"/>
      <c r="AO583" s="9"/>
      <c r="AP583" s="9"/>
      <c r="AQ583" s="9"/>
      <c r="AR583" s="9"/>
      <c r="AS583" s="9"/>
      <c r="AT583" s="9"/>
      <c r="AU583" s="9"/>
      <c r="AV583" s="9"/>
      <c r="AW583" s="9"/>
      <c r="AX583" s="9"/>
      <c r="AY583" s="9"/>
      <c r="AZ583" s="9"/>
      <c r="BA583" s="9"/>
      <c r="BB583" s="9"/>
      <c r="BC583" s="9"/>
      <c r="BD583" s="9"/>
      <c r="BE583" s="9"/>
      <c r="BF583" s="9"/>
      <c r="BG583" s="9"/>
      <c r="BH583" s="9"/>
      <c r="BI583" s="9"/>
      <c r="BJ583" s="9"/>
      <c r="BK583" s="9"/>
      <c r="BL583" s="9"/>
      <c r="BM583" s="9"/>
      <c r="BN583" s="9"/>
      <c r="BO583" s="9"/>
      <c r="BP583" s="9"/>
      <c r="BQ583" s="9"/>
      <c r="BR583" s="9"/>
      <c r="BS583" s="9"/>
      <c r="BT583" s="9"/>
      <c r="BU583" s="9"/>
      <c r="BV583" s="9"/>
      <c r="BW583" s="9"/>
      <c r="BX583" s="9"/>
      <c r="BY583" s="9"/>
      <c r="BZ583" s="9"/>
      <c r="CA583" s="9"/>
      <c r="CB583" s="9"/>
      <c r="CC583" s="9"/>
      <c r="CD583" s="9"/>
      <c r="CE583" s="9"/>
      <c r="CF583" s="9"/>
      <c r="CG583" s="9"/>
      <c r="CH583" s="9"/>
      <c r="CI583" s="9"/>
      <c r="CJ583" s="9"/>
      <c r="CK583" s="9"/>
    </row>
    <row r="584" spans="1:89" s="20" customFormat="1" ht="48" customHeight="1" x14ac:dyDescent="0.2">
      <c r="A584" s="101">
        <v>574</v>
      </c>
      <c r="B584" s="56">
        <v>33</v>
      </c>
      <c r="C584" s="135"/>
      <c r="D584" s="62" t="s">
        <v>813</v>
      </c>
      <c r="E584" s="6" t="s">
        <v>855</v>
      </c>
      <c r="F584" s="59">
        <v>74032157</v>
      </c>
      <c r="G584" s="59">
        <v>40717686</v>
      </c>
      <c r="H584" s="110">
        <f t="shared" si="126"/>
        <v>54.999999527232468</v>
      </c>
      <c r="I584" s="6">
        <f t="shared" si="127"/>
        <v>33314471</v>
      </c>
      <c r="J584" s="110">
        <f t="shared" si="131"/>
        <v>45.000000472767532</v>
      </c>
      <c r="K584" s="59"/>
      <c r="L584" s="61"/>
      <c r="M584" s="9"/>
      <c r="N584" s="9"/>
      <c r="O584" s="9"/>
      <c r="P584" s="9"/>
      <c r="Q584" s="9"/>
      <c r="R584" s="9"/>
      <c r="S584" s="9"/>
      <c r="T584" s="9"/>
      <c r="U584" s="9"/>
      <c r="V584" s="9"/>
      <c r="W584" s="9"/>
      <c r="X584" s="9"/>
      <c r="Y584" s="9"/>
      <c r="Z584" s="9"/>
      <c r="AA584" s="9"/>
      <c r="AB584" s="9"/>
      <c r="AC584" s="9"/>
      <c r="AD584" s="9"/>
      <c r="AE584" s="9"/>
      <c r="AF584" s="9"/>
      <c r="AG584" s="9"/>
      <c r="AH584" s="9"/>
      <c r="AI584" s="9"/>
      <c r="AJ584" s="9"/>
      <c r="AK584" s="9"/>
      <c r="AL584" s="9"/>
      <c r="AM584" s="9"/>
      <c r="AN584" s="9"/>
      <c r="AO584" s="9"/>
      <c r="AP584" s="9"/>
      <c r="AQ584" s="9"/>
      <c r="AR584" s="9"/>
      <c r="AS584" s="9"/>
      <c r="AT584" s="9"/>
      <c r="AU584" s="9"/>
      <c r="AV584" s="9"/>
      <c r="AW584" s="9"/>
      <c r="AX584" s="9"/>
      <c r="AY584" s="9"/>
      <c r="AZ584" s="9"/>
      <c r="BA584" s="9"/>
      <c r="BB584" s="9"/>
      <c r="BC584" s="9"/>
      <c r="BD584" s="9"/>
      <c r="BE584" s="9"/>
      <c r="BF584" s="9"/>
      <c r="BG584" s="9"/>
      <c r="BH584" s="9"/>
      <c r="BI584" s="9"/>
      <c r="BJ584" s="9"/>
      <c r="BK584" s="9"/>
      <c r="BL584" s="9"/>
      <c r="BM584" s="9"/>
      <c r="BN584" s="9"/>
      <c r="BO584" s="9"/>
      <c r="BP584" s="9"/>
      <c r="BQ584" s="9"/>
      <c r="BR584" s="9"/>
      <c r="BS584" s="9"/>
      <c r="BT584" s="9"/>
      <c r="BU584" s="9"/>
      <c r="BV584" s="9"/>
      <c r="BW584" s="9"/>
      <c r="BX584" s="9"/>
      <c r="BY584" s="9"/>
      <c r="BZ584" s="9"/>
      <c r="CA584" s="9"/>
      <c r="CB584" s="9"/>
      <c r="CC584" s="9"/>
      <c r="CD584" s="9"/>
      <c r="CE584" s="9"/>
      <c r="CF584" s="9"/>
      <c r="CG584" s="9"/>
      <c r="CH584" s="9"/>
      <c r="CI584" s="9"/>
      <c r="CJ584" s="9"/>
      <c r="CK584" s="9"/>
    </row>
    <row r="585" spans="1:89" s="20" customFormat="1" ht="48" customHeight="1" x14ac:dyDescent="0.2">
      <c r="A585" s="101">
        <v>575</v>
      </c>
      <c r="B585" s="56">
        <v>34</v>
      </c>
      <c r="C585" s="135"/>
      <c r="D585" s="72" t="s">
        <v>807</v>
      </c>
      <c r="E585" s="6" t="s">
        <v>856</v>
      </c>
      <c r="F585" s="57">
        <v>64951280</v>
      </c>
      <c r="G585" s="57">
        <v>35723204</v>
      </c>
      <c r="H585" s="111">
        <f t="shared" si="126"/>
        <v>55.000000000000007</v>
      </c>
      <c r="I585" s="57">
        <f t="shared" si="127"/>
        <v>29228076</v>
      </c>
      <c r="J585" s="111">
        <f t="shared" si="131"/>
        <v>44.999999999999993</v>
      </c>
      <c r="K585" s="57"/>
      <c r="L585" s="58"/>
      <c r="M585" s="9"/>
      <c r="N585" s="9"/>
      <c r="O585" s="9"/>
      <c r="P585" s="9"/>
      <c r="Q585" s="9"/>
      <c r="R585" s="9"/>
      <c r="S585" s="9"/>
      <c r="T585" s="9"/>
      <c r="U585" s="9"/>
      <c r="V585" s="9"/>
      <c r="W585" s="9"/>
      <c r="X585" s="9"/>
      <c r="Y585" s="9"/>
      <c r="Z585" s="9"/>
      <c r="AA585" s="9"/>
      <c r="AB585" s="9"/>
      <c r="AC585" s="9"/>
      <c r="AD585" s="9"/>
      <c r="AE585" s="9"/>
      <c r="AF585" s="9"/>
      <c r="AG585" s="9"/>
      <c r="AH585" s="9"/>
      <c r="AI585" s="9"/>
      <c r="AJ585" s="9"/>
      <c r="AK585" s="9"/>
      <c r="AL585" s="9"/>
      <c r="AM585" s="9"/>
      <c r="AN585" s="9"/>
      <c r="AO585" s="9"/>
      <c r="AP585" s="9"/>
      <c r="AQ585" s="9"/>
      <c r="AR585" s="9"/>
      <c r="AS585" s="9"/>
      <c r="AT585" s="9"/>
      <c r="AU585" s="9"/>
      <c r="AV585" s="9"/>
      <c r="AW585" s="9"/>
      <c r="AX585" s="9"/>
      <c r="AY585" s="9"/>
      <c r="AZ585" s="9"/>
      <c r="BA585" s="9"/>
      <c r="BB585" s="9"/>
      <c r="BC585" s="9"/>
      <c r="BD585" s="9"/>
      <c r="BE585" s="9"/>
      <c r="BF585" s="9"/>
      <c r="BG585" s="9"/>
      <c r="BH585" s="9"/>
      <c r="BI585" s="9"/>
      <c r="BJ585" s="9"/>
      <c r="BK585" s="9"/>
      <c r="BL585" s="9"/>
      <c r="BM585" s="9"/>
      <c r="BN585" s="9"/>
      <c r="BO585" s="9"/>
      <c r="BP585" s="9"/>
      <c r="BQ585" s="9"/>
      <c r="BR585" s="9"/>
      <c r="BS585" s="9"/>
      <c r="BT585" s="9"/>
      <c r="BU585" s="9"/>
      <c r="BV585" s="9"/>
      <c r="BW585" s="9"/>
      <c r="BX585" s="9"/>
      <c r="BY585" s="9"/>
      <c r="BZ585" s="9"/>
      <c r="CA585" s="9"/>
      <c r="CB585" s="9"/>
      <c r="CC585" s="9"/>
      <c r="CD585" s="9"/>
      <c r="CE585" s="9"/>
      <c r="CF585" s="9"/>
      <c r="CG585" s="9"/>
      <c r="CH585" s="9"/>
      <c r="CI585" s="9"/>
      <c r="CJ585" s="9"/>
      <c r="CK585" s="9"/>
    </row>
    <row r="586" spans="1:89" s="20" customFormat="1" ht="48" customHeight="1" x14ac:dyDescent="0.2">
      <c r="A586" s="101">
        <v>576</v>
      </c>
      <c r="B586" s="56">
        <v>35</v>
      </c>
      <c r="C586" s="135"/>
      <c r="D586" s="62" t="s">
        <v>857</v>
      </c>
      <c r="E586" s="6" t="s">
        <v>858</v>
      </c>
      <c r="F586" s="59">
        <v>15556170</v>
      </c>
      <c r="G586" s="59">
        <v>5444700</v>
      </c>
      <c r="H586" s="110">
        <f t="shared" si="126"/>
        <v>35.000260346859157</v>
      </c>
      <c r="I586" s="6">
        <f t="shared" si="127"/>
        <v>10111470</v>
      </c>
      <c r="J586" s="110">
        <f t="shared" si="131"/>
        <v>64.999739653140836</v>
      </c>
      <c r="K586" s="59"/>
      <c r="L586" s="61"/>
      <c r="M586" s="9"/>
      <c r="N586" s="9"/>
      <c r="O586" s="9"/>
      <c r="P586" s="9"/>
      <c r="Q586" s="9"/>
      <c r="R586" s="9"/>
      <c r="S586" s="9"/>
      <c r="T586" s="9"/>
      <c r="U586" s="9"/>
      <c r="V586" s="9"/>
      <c r="W586" s="9"/>
      <c r="X586" s="9"/>
      <c r="Y586" s="9"/>
      <c r="Z586" s="9"/>
      <c r="AA586" s="9"/>
      <c r="AB586" s="9"/>
      <c r="AC586" s="9"/>
      <c r="AD586" s="9"/>
      <c r="AE586" s="9"/>
      <c r="AF586" s="9"/>
      <c r="AG586" s="9"/>
      <c r="AH586" s="9"/>
      <c r="AI586" s="9"/>
      <c r="AJ586" s="9"/>
      <c r="AK586" s="9"/>
      <c r="AL586" s="9"/>
      <c r="AM586" s="9"/>
      <c r="AN586" s="9"/>
      <c r="AO586" s="9"/>
      <c r="AP586" s="9"/>
      <c r="AQ586" s="9"/>
      <c r="AR586" s="9"/>
      <c r="AS586" s="9"/>
      <c r="AT586" s="9"/>
      <c r="AU586" s="9"/>
      <c r="AV586" s="9"/>
      <c r="AW586" s="9"/>
      <c r="AX586" s="9"/>
      <c r="AY586" s="9"/>
      <c r="AZ586" s="9"/>
      <c r="BA586" s="9"/>
      <c r="BB586" s="9"/>
      <c r="BC586" s="9"/>
      <c r="BD586" s="9"/>
      <c r="BE586" s="9"/>
      <c r="BF586" s="9"/>
      <c r="BG586" s="9"/>
      <c r="BH586" s="9"/>
      <c r="BI586" s="9"/>
      <c r="BJ586" s="9"/>
      <c r="BK586" s="9"/>
      <c r="BL586" s="9"/>
      <c r="BM586" s="9"/>
      <c r="BN586" s="9"/>
      <c r="BO586" s="9"/>
      <c r="BP586" s="9"/>
      <c r="BQ586" s="9"/>
      <c r="BR586" s="9"/>
      <c r="BS586" s="9"/>
      <c r="BT586" s="9"/>
      <c r="BU586" s="9"/>
      <c r="BV586" s="9"/>
      <c r="BW586" s="9"/>
      <c r="BX586" s="9"/>
      <c r="BY586" s="9"/>
      <c r="BZ586" s="9"/>
      <c r="CA586" s="9"/>
      <c r="CB586" s="9"/>
      <c r="CC586" s="9"/>
      <c r="CD586" s="9"/>
      <c r="CE586" s="9"/>
      <c r="CF586" s="9"/>
      <c r="CG586" s="9"/>
      <c r="CH586" s="9"/>
      <c r="CI586" s="9"/>
      <c r="CJ586" s="9"/>
      <c r="CK586" s="9"/>
    </row>
    <row r="587" spans="1:89" s="20" customFormat="1" ht="48" customHeight="1" x14ac:dyDescent="0.2">
      <c r="A587" s="101">
        <v>577</v>
      </c>
      <c r="B587" s="56">
        <v>36</v>
      </c>
      <c r="C587" s="135"/>
      <c r="D587" s="72" t="s">
        <v>859</v>
      </c>
      <c r="E587" s="6" t="s">
        <v>860</v>
      </c>
      <c r="F587" s="57">
        <v>45927320</v>
      </c>
      <c r="G587" s="57">
        <f>9946050+13017610</f>
        <v>22963660</v>
      </c>
      <c r="H587" s="111">
        <f t="shared" si="126"/>
        <v>50</v>
      </c>
      <c r="I587" s="57">
        <f t="shared" si="127"/>
        <v>22963660</v>
      </c>
      <c r="J587" s="111">
        <f t="shared" si="131"/>
        <v>50</v>
      </c>
      <c r="K587" s="57"/>
      <c r="L587" s="58"/>
      <c r="M587" s="9"/>
      <c r="N587" s="9"/>
      <c r="O587" s="9"/>
      <c r="P587" s="9"/>
      <c r="Q587" s="9"/>
      <c r="R587" s="9"/>
      <c r="S587" s="9"/>
      <c r="T587" s="9"/>
      <c r="U587" s="9"/>
      <c r="V587" s="9"/>
      <c r="W587" s="9"/>
      <c r="X587" s="9"/>
      <c r="Y587" s="9"/>
      <c r="Z587" s="9"/>
      <c r="AA587" s="9"/>
      <c r="AB587" s="9"/>
      <c r="AC587" s="9"/>
      <c r="AD587" s="9"/>
      <c r="AE587" s="9"/>
      <c r="AF587" s="9"/>
      <c r="AG587" s="9"/>
      <c r="AH587" s="9"/>
      <c r="AI587" s="9"/>
      <c r="AJ587" s="9"/>
      <c r="AK587" s="9"/>
      <c r="AL587" s="9"/>
      <c r="AM587" s="9"/>
      <c r="AN587" s="9"/>
      <c r="AO587" s="9"/>
      <c r="AP587" s="9"/>
      <c r="AQ587" s="9"/>
      <c r="AR587" s="9"/>
      <c r="AS587" s="9"/>
      <c r="AT587" s="9"/>
      <c r="AU587" s="9"/>
      <c r="AV587" s="9"/>
      <c r="AW587" s="9"/>
      <c r="AX587" s="9"/>
      <c r="AY587" s="9"/>
      <c r="AZ587" s="9"/>
      <c r="BA587" s="9"/>
      <c r="BB587" s="9"/>
      <c r="BC587" s="9"/>
      <c r="BD587" s="9"/>
      <c r="BE587" s="9"/>
      <c r="BF587" s="9"/>
      <c r="BG587" s="9"/>
      <c r="BH587" s="9"/>
      <c r="BI587" s="9"/>
      <c r="BJ587" s="9"/>
      <c r="BK587" s="9"/>
      <c r="BL587" s="9"/>
      <c r="BM587" s="9"/>
      <c r="BN587" s="9"/>
      <c r="BO587" s="9"/>
      <c r="BP587" s="9"/>
      <c r="BQ587" s="9"/>
      <c r="BR587" s="9"/>
      <c r="BS587" s="9"/>
      <c r="BT587" s="9"/>
      <c r="BU587" s="9"/>
      <c r="BV587" s="9"/>
      <c r="BW587" s="9"/>
      <c r="BX587" s="9"/>
      <c r="BY587" s="9"/>
      <c r="BZ587" s="9"/>
      <c r="CA587" s="9"/>
      <c r="CB587" s="9"/>
      <c r="CC587" s="9"/>
      <c r="CD587" s="9"/>
      <c r="CE587" s="9"/>
      <c r="CF587" s="9"/>
      <c r="CG587" s="9"/>
      <c r="CH587" s="9"/>
      <c r="CI587" s="9"/>
      <c r="CJ587" s="9"/>
      <c r="CK587" s="9"/>
    </row>
    <row r="588" spans="1:89" s="20" customFormat="1" ht="48" customHeight="1" x14ac:dyDescent="0.2">
      <c r="A588" s="101">
        <v>578</v>
      </c>
      <c r="B588" s="56">
        <v>37</v>
      </c>
      <c r="C588" s="135"/>
      <c r="D588" s="59" t="s">
        <v>861</v>
      </c>
      <c r="E588" s="6" t="s">
        <v>862</v>
      </c>
      <c r="F588" s="59">
        <v>82500510</v>
      </c>
      <c r="G588" s="59">
        <v>33000204</v>
      </c>
      <c r="H588" s="110">
        <f t="shared" si="126"/>
        <v>40</v>
      </c>
      <c r="I588" s="6">
        <f t="shared" si="127"/>
        <v>49500306</v>
      </c>
      <c r="J588" s="110">
        <f>100-H588</f>
        <v>60</v>
      </c>
      <c r="K588" s="59"/>
      <c r="L588" s="61"/>
      <c r="M588" s="9"/>
      <c r="N588" s="9"/>
      <c r="O588" s="9"/>
      <c r="P588" s="9"/>
      <c r="Q588" s="9"/>
      <c r="R588" s="9"/>
      <c r="S588" s="9"/>
      <c r="T588" s="9"/>
      <c r="U588" s="9"/>
      <c r="V588" s="9"/>
      <c r="W588" s="9"/>
      <c r="X588" s="9"/>
      <c r="Y588" s="9"/>
      <c r="Z588" s="9"/>
      <c r="AA588" s="9"/>
      <c r="AB588" s="9"/>
      <c r="AC588" s="9"/>
      <c r="AD588" s="9"/>
      <c r="AE588" s="9"/>
      <c r="AF588" s="9"/>
      <c r="AG588" s="9"/>
      <c r="AH588" s="9"/>
      <c r="AI588" s="9"/>
      <c r="AJ588" s="9"/>
      <c r="AK588" s="9"/>
      <c r="AL588" s="9"/>
      <c r="AM588" s="9"/>
      <c r="AN588" s="9"/>
      <c r="AO588" s="9"/>
      <c r="AP588" s="9"/>
      <c r="AQ588" s="9"/>
      <c r="AR588" s="9"/>
      <c r="AS588" s="9"/>
      <c r="AT588" s="9"/>
      <c r="AU588" s="9"/>
      <c r="AV588" s="9"/>
      <c r="AW588" s="9"/>
      <c r="AX588" s="9"/>
      <c r="AY588" s="9"/>
      <c r="AZ588" s="9"/>
      <c r="BA588" s="9"/>
      <c r="BB588" s="9"/>
      <c r="BC588" s="9"/>
      <c r="BD588" s="9"/>
      <c r="BE588" s="9"/>
      <c r="BF588" s="9"/>
      <c r="BG588" s="9"/>
      <c r="BH588" s="9"/>
      <c r="BI588" s="9"/>
      <c r="BJ588" s="9"/>
      <c r="BK588" s="9"/>
      <c r="BL588" s="9"/>
      <c r="BM588" s="9"/>
      <c r="BN588" s="9"/>
      <c r="BO588" s="9"/>
      <c r="BP588" s="9"/>
      <c r="BQ588" s="9"/>
      <c r="BR588" s="9"/>
      <c r="BS588" s="9"/>
      <c r="BT588" s="9"/>
      <c r="BU588" s="9"/>
      <c r="BV588" s="9"/>
      <c r="BW588" s="9"/>
      <c r="BX588" s="9"/>
      <c r="BY588" s="9"/>
      <c r="BZ588" s="9"/>
      <c r="CA588" s="9"/>
      <c r="CB588" s="9"/>
      <c r="CC588" s="9"/>
      <c r="CD588" s="9"/>
      <c r="CE588" s="9"/>
      <c r="CF588" s="9"/>
      <c r="CG588" s="9"/>
      <c r="CH588" s="9"/>
      <c r="CI588" s="9"/>
      <c r="CJ588" s="9"/>
      <c r="CK588" s="9"/>
    </row>
    <row r="589" spans="1:89" s="20" customFormat="1" ht="48" customHeight="1" x14ac:dyDescent="0.2">
      <c r="A589" s="101">
        <v>579</v>
      </c>
      <c r="B589" s="56">
        <v>38</v>
      </c>
      <c r="C589" s="135"/>
      <c r="D589" s="59" t="s">
        <v>863</v>
      </c>
      <c r="E589" s="6" t="s">
        <v>864</v>
      </c>
      <c r="F589" s="59">
        <v>262890800</v>
      </c>
      <c r="G589" s="59">
        <v>105156000</v>
      </c>
      <c r="H589" s="110">
        <f t="shared" si="126"/>
        <v>39.999878276455469</v>
      </c>
      <c r="I589" s="6">
        <f t="shared" si="127"/>
        <v>157734800</v>
      </c>
      <c r="J589" s="110">
        <f>100-H589</f>
        <v>60.000121723544531</v>
      </c>
      <c r="K589" s="59"/>
      <c r="L589" s="61"/>
      <c r="M589" s="9"/>
      <c r="N589" s="9"/>
      <c r="O589" s="9"/>
      <c r="P589" s="9"/>
      <c r="Q589" s="9"/>
      <c r="R589" s="9"/>
      <c r="S589" s="9"/>
      <c r="T589" s="9"/>
      <c r="U589" s="9"/>
      <c r="V589" s="9"/>
      <c r="W589" s="9"/>
      <c r="X589" s="9"/>
      <c r="Y589" s="9"/>
      <c r="Z589" s="9"/>
      <c r="AA589" s="9"/>
      <c r="AB589" s="9"/>
      <c r="AC589" s="9"/>
      <c r="AD589" s="9"/>
      <c r="AE589" s="9"/>
      <c r="AF589" s="9"/>
      <c r="AG589" s="9"/>
      <c r="AH589" s="9"/>
      <c r="AI589" s="9"/>
      <c r="AJ589" s="9"/>
      <c r="AK589" s="9"/>
      <c r="AL589" s="9"/>
      <c r="AM589" s="9"/>
      <c r="AN589" s="9"/>
      <c r="AO589" s="9"/>
      <c r="AP589" s="9"/>
      <c r="AQ589" s="9"/>
      <c r="AR589" s="9"/>
      <c r="AS589" s="9"/>
      <c r="AT589" s="9"/>
      <c r="AU589" s="9"/>
      <c r="AV589" s="9"/>
      <c r="AW589" s="9"/>
      <c r="AX589" s="9"/>
      <c r="AY589" s="9"/>
      <c r="AZ589" s="9"/>
      <c r="BA589" s="9"/>
      <c r="BB589" s="9"/>
      <c r="BC589" s="9"/>
      <c r="BD589" s="9"/>
      <c r="BE589" s="9"/>
      <c r="BF589" s="9"/>
      <c r="BG589" s="9"/>
      <c r="BH589" s="9"/>
      <c r="BI589" s="9"/>
      <c r="BJ589" s="9"/>
      <c r="BK589" s="9"/>
      <c r="BL589" s="9"/>
      <c r="BM589" s="9"/>
      <c r="BN589" s="9"/>
      <c r="BO589" s="9"/>
      <c r="BP589" s="9"/>
      <c r="BQ589" s="9"/>
      <c r="BR589" s="9"/>
      <c r="BS589" s="9"/>
      <c r="BT589" s="9"/>
      <c r="BU589" s="9"/>
      <c r="BV589" s="9"/>
      <c r="BW589" s="9"/>
      <c r="BX589" s="9"/>
      <c r="BY589" s="9"/>
      <c r="BZ589" s="9"/>
      <c r="CA589" s="9"/>
      <c r="CB589" s="9"/>
      <c r="CC589" s="9"/>
      <c r="CD589" s="9"/>
      <c r="CE589" s="9"/>
      <c r="CF589" s="9"/>
      <c r="CG589" s="9"/>
      <c r="CH589" s="9"/>
      <c r="CI589" s="9"/>
      <c r="CJ589" s="9"/>
      <c r="CK589" s="9"/>
    </row>
    <row r="590" spans="1:89" s="20" customFormat="1" ht="48" customHeight="1" x14ac:dyDescent="0.2">
      <c r="A590" s="101">
        <v>580</v>
      </c>
      <c r="B590" s="56">
        <v>39</v>
      </c>
      <c r="C590" s="135"/>
      <c r="D590" s="62" t="s">
        <v>865</v>
      </c>
      <c r="E590" s="6" t="s">
        <v>866</v>
      </c>
      <c r="F590" s="59">
        <v>28736700</v>
      </c>
      <c r="G590" s="59">
        <v>17242020</v>
      </c>
      <c r="H590" s="110">
        <f t="shared" si="126"/>
        <v>60</v>
      </c>
      <c r="I590" s="6">
        <f t="shared" si="127"/>
        <v>11494680</v>
      </c>
      <c r="J590" s="110">
        <f>100-H590</f>
        <v>40</v>
      </c>
      <c r="K590" s="59"/>
      <c r="L590" s="61"/>
      <c r="M590" s="9"/>
      <c r="N590" s="9"/>
      <c r="O590" s="9"/>
      <c r="P590" s="9"/>
      <c r="Q590" s="9"/>
      <c r="R590" s="9"/>
      <c r="S590" s="9"/>
      <c r="T590" s="9"/>
      <c r="U590" s="9"/>
      <c r="V590" s="9"/>
      <c r="W590" s="9"/>
      <c r="X590" s="9"/>
      <c r="Y590" s="9"/>
      <c r="Z590" s="9"/>
      <c r="AA590" s="9"/>
      <c r="AB590" s="9"/>
      <c r="AC590" s="9"/>
      <c r="AD590" s="9"/>
      <c r="AE590" s="9"/>
      <c r="AF590" s="9"/>
      <c r="AG590" s="9"/>
      <c r="AH590" s="9"/>
      <c r="AI590" s="9"/>
      <c r="AJ590" s="9"/>
      <c r="AK590" s="9"/>
      <c r="AL590" s="9"/>
      <c r="AM590" s="9"/>
      <c r="AN590" s="9"/>
      <c r="AO590" s="9"/>
      <c r="AP590" s="9"/>
      <c r="AQ590" s="9"/>
      <c r="AR590" s="9"/>
      <c r="AS590" s="9"/>
      <c r="AT590" s="9"/>
      <c r="AU590" s="9"/>
      <c r="AV590" s="9"/>
      <c r="AW590" s="9"/>
      <c r="AX590" s="9"/>
      <c r="AY590" s="9"/>
      <c r="AZ590" s="9"/>
      <c r="BA590" s="9"/>
      <c r="BB590" s="9"/>
      <c r="BC590" s="9"/>
      <c r="BD590" s="9"/>
      <c r="BE590" s="9"/>
      <c r="BF590" s="9"/>
      <c r="BG590" s="9"/>
      <c r="BH590" s="9"/>
      <c r="BI590" s="9"/>
      <c r="BJ590" s="9"/>
      <c r="BK590" s="9"/>
      <c r="BL590" s="9"/>
      <c r="BM590" s="9"/>
      <c r="BN590" s="9"/>
      <c r="BO590" s="9"/>
      <c r="BP590" s="9"/>
      <c r="BQ590" s="9"/>
      <c r="BR590" s="9"/>
      <c r="BS590" s="9"/>
      <c r="BT590" s="9"/>
      <c r="BU590" s="9"/>
      <c r="BV590" s="9"/>
      <c r="BW590" s="9"/>
      <c r="BX590" s="9"/>
      <c r="BY590" s="9"/>
      <c r="BZ590" s="9"/>
      <c r="CA590" s="9"/>
      <c r="CB590" s="9"/>
      <c r="CC590" s="9"/>
      <c r="CD590" s="9"/>
      <c r="CE590" s="9"/>
      <c r="CF590" s="9"/>
      <c r="CG590" s="9"/>
      <c r="CH590" s="9"/>
      <c r="CI590" s="9"/>
      <c r="CJ590" s="9"/>
      <c r="CK590" s="9"/>
    </row>
    <row r="591" spans="1:89" s="20" customFormat="1" ht="48" customHeight="1" x14ac:dyDescent="0.2">
      <c r="A591" s="101">
        <v>581</v>
      </c>
      <c r="B591" s="56">
        <v>40</v>
      </c>
      <c r="C591" s="135"/>
      <c r="D591" s="59" t="s">
        <v>861</v>
      </c>
      <c r="E591" s="6" t="s">
        <v>867</v>
      </c>
      <c r="F591" s="57">
        <v>111880269</v>
      </c>
      <c r="G591" s="57">
        <v>44752107</v>
      </c>
      <c r="H591" s="110">
        <f t="shared" si="126"/>
        <v>39.999999463712413</v>
      </c>
      <c r="I591" s="6">
        <f t="shared" si="127"/>
        <v>67128162</v>
      </c>
      <c r="J591" s="110">
        <f>100-H591</f>
        <v>60.000000536287587</v>
      </c>
      <c r="K591" s="57"/>
      <c r="L591" s="58"/>
      <c r="M591" s="9"/>
      <c r="N591" s="9"/>
      <c r="O591" s="9"/>
      <c r="P591" s="9"/>
      <c r="Q591" s="9"/>
      <c r="R591" s="9"/>
      <c r="S591" s="9"/>
      <c r="T591" s="9"/>
      <c r="U591" s="9"/>
      <c r="V591" s="9"/>
      <c r="W591" s="9"/>
      <c r="X591" s="9"/>
      <c r="Y591" s="9"/>
      <c r="Z591" s="9"/>
      <c r="AA591" s="9"/>
      <c r="AB591" s="9"/>
      <c r="AC591" s="9"/>
      <c r="AD591" s="9"/>
      <c r="AE591" s="9"/>
      <c r="AF591" s="9"/>
      <c r="AG591" s="9"/>
      <c r="AH591" s="9"/>
      <c r="AI591" s="9"/>
      <c r="AJ591" s="9"/>
      <c r="AK591" s="9"/>
      <c r="AL591" s="9"/>
      <c r="AM591" s="9"/>
      <c r="AN591" s="9"/>
      <c r="AO591" s="9"/>
      <c r="AP591" s="9"/>
      <c r="AQ591" s="9"/>
      <c r="AR591" s="9"/>
      <c r="AS591" s="9"/>
      <c r="AT591" s="9"/>
      <c r="AU591" s="9"/>
      <c r="AV591" s="9"/>
      <c r="AW591" s="9"/>
      <c r="AX591" s="9"/>
      <c r="AY591" s="9"/>
      <c r="AZ591" s="9"/>
      <c r="BA591" s="9"/>
      <c r="BB591" s="9"/>
      <c r="BC591" s="9"/>
      <c r="BD591" s="9"/>
      <c r="BE591" s="9"/>
      <c r="BF591" s="9"/>
      <c r="BG591" s="9"/>
      <c r="BH591" s="9"/>
      <c r="BI591" s="9"/>
      <c r="BJ591" s="9"/>
      <c r="BK591" s="9"/>
      <c r="BL591" s="9"/>
      <c r="BM591" s="9"/>
      <c r="BN591" s="9"/>
      <c r="BO591" s="9"/>
      <c r="BP591" s="9"/>
      <c r="BQ591" s="9"/>
      <c r="BR591" s="9"/>
      <c r="BS591" s="9"/>
      <c r="BT591" s="9"/>
      <c r="BU591" s="9"/>
      <c r="BV591" s="9"/>
      <c r="BW591" s="9"/>
      <c r="BX591" s="9"/>
      <c r="BY591" s="9"/>
      <c r="BZ591" s="9"/>
      <c r="CA591" s="9"/>
      <c r="CB591" s="9"/>
      <c r="CC591" s="9"/>
      <c r="CD591" s="9"/>
      <c r="CE591" s="9"/>
      <c r="CF591" s="9"/>
      <c r="CG591" s="9"/>
      <c r="CH591" s="9"/>
      <c r="CI591" s="9"/>
      <c r="CJ591" s="9"/>
      <c r="CK591" s="9"/>
    </row>
    <row r="592" spans="1:89" s="20" customFormat="1" ht="48" customHeight="1" x14ac:dyDescent="0.2">
      <c r="A592" s="101">
        <v>582</v>
      </c>
      <c r="B592" s="56">
        <v>41</v>
      </c>
      <c r="C592" s="135"/>
      <c r="D592" s="62" t="s">
        <v>868</v>
      </c>
      <c r="E592" s="6" t="s">
        <v>869</v>
      </c>
      <c r="F592" s="59">
        <v>21115640</v>
      </c>
      <c r="G592" s="59">
        <v>8446256</v>
      </c>
      <c r="H592" s="110">
        <f t="shared" si="126"/>
        <v>40</v>
      </c>
      <c r="I592" s="6">
        <f t="shared" si="127"/>
        <v>12669384</v>
      </c>
      <c r="J592" s="110">
        <f>100-H592</f>
        <v>60</v>
      </c>
      <c r="K592" s="59"/>
      <c r="L592" s="61"/>
      <c r="M592" s="9"/>
      <c r="N592" s="9"/>
      <c r="O592" s="9"/>
      <c r="P592" s="9"/>
      <c r="Q592" s="9"/>
      <c r="R592" s="9"/>
      <c r="S592" s="9"/>
      <c r="T592" s="9"/>
      <c r="U592" s="9"/>
      <c r="V592" s="9"/>
      <c r="W592" s="9"/>
      <c r="X592" s="9"/>
      <c r="Y592" s="9"/>
      <c r="Z592" s="9"/>
      <c r="AA592" s="9"/>
      <c r="AB592" s="9"/>
      <c r="AC592" s="9"/>
      <c r="AD592" s="9"/>
      <c r="AE592" s="9"/>
      <c r="AF592" s="9"/>
      <c r="AG592" s="9"/>
      <c r="AH592" s="9"/>
      <c r="AI592" s="9"/>
      <c r="AJ592" s="9"/>
      <c r="AK592" s="9"/>
      <c r="AL592" s="9"/>
      <c r="AM592" s="9"/>
      <c r="AN592" s="9"/>
      <c r="AO592" s="9"/>
      <c r="AP592" s="9"/>
      <c r="AQ592" s="9"/>
      <c r="AR592" s="9"/>
      <c r="AS592" s="9"/>
      <c r="AT592" s="9"/>
      <c r="AU592" s="9"/>
      <c r="AV592" s="9"/>
      <c r="AW592" s="9"/>
      <c r="AX592" s="9"/>
      <c r="AY592" s="9"/>
      <c r="AZ592" s="9"/>
      <c r="BA592" s="9"/>
      <c r="BB592" s="9"/>
      <c r="BC592" s="9"/>
      <c r="BD592" s="9"/>
      <c r="BE592" s="9"/>
      <c r="BF592" s="9"/>
      <c r="BG592" s="9"/>
      <c r="BH592" s="9"/>
      <c r="BI592" s="9"/>
      <c r="BJ592" s="9"/>
      <c r="BK592" s="9"/>
      <c r="BL592" s="9"/>
      <c r="BM592" s="9"/>
      <c r="BN592" s="9"/>
      <c r="BO592" s="9"/>
      <c r="BP592" s="9"/>
      <c r="BQ592" s="9"/>
      <c r="BR592" s="9"/>
      <c r="BS592" s="9"/>
      <c r="BT592" s="9"/>
      <c r="BU592" s="9"/>
      <c r="BV592" s="9"/>
      <c r="BW592" s="9"/>
      <c r="BX592" s="9"/>
      <c r="BY592" s="9"/>
      <c r="BZ592" s="9"/>
      <c r="CA592" s="9"/>
      <c r="CB592" s="9"/>
      <c r="CC592" s="9"/>
      <c r="CD592" s="9"/>
      <c r="CE592" s="9"/>
      <c r="CF592" s="9"/>
      <c r="CG592" s="9"/>
      <c r="CH592" s="9"/>
      <c r="CI592" s="9"/>
      <c r="CJ592" s="9"/>
      <c r="CK592" s="9"/>
    </row>
    <row r="593" spans="1:89" s="20" customFormat="1" ht="48" customHeight="1" x14ac:dyDescent="0.2">
      <c r="A593" s="101">
        <v>583</v>
      </c>
      <c r="B593" s="56">
        <v>42</v>
      </c>
      <c r="C593" s="135"/>
      <c r="D593" s="72" t="s">
        <v>870</v>
      </c>
      <c r="E593" s="6" t="s">
        <v>871</v>
      </c>
      <c r="F593" s="57">
        <v>190354380</v>
      </c>
      <c r="G593" s="57">
        <v>104694909</v>
      </c>
      <c r="H593" s="114">
        <f t="shared" si="126"/>
        <v>55.000000000000007</v>
      </c>
      <c r="I593" s="59">
        <f t="shared" si="127"/>
        <v>85659471</v>
      </c>
      <c r="J593" s="114">
        <f t="shared" ref="J593" si="132">100-H593</f>
        <v>44.999999999999993</v>
      </c>
      <c r="K593" s="57"/>
      <c r="L593" s="58"/>
      <c r="M593" s="9"/>
      <c r="N593" s="9"/>
      <c r="O593" s="9"/>
      <c r="P593" s="9"/>
      <c r="Q593" s="9"/>
      <c r="R593" s="9"/>
      <c r="S593" s="9"/>
      <c r="T593" s="9"/>
      <c r="U593" s="9"/>
      <c r="V593" s="9"/>
      <c r="W593" s="9"/>
      <c r="X593" s="9"/>
      <c r="Y593" s="9"/>
      <c r="Z593" s="9"/>
      <c r="AA593" s="9"/>
      <c r="AB593" s="9"/>
      <c r="AC593" s="9"/>
      <c r="AD593" s="9"/>
      <c r="AE593" s="9"/>
      <c r="AF593" s="9"/>
      <c r="AG593" s="9"/>
      <c r="AH593" s="9"/>
      <c r="AI593" s="9"/>
      <c r="AJ593" s="9"/>
      <c r="AK593" s="9"/>
      <c r="AL593" s="9"/>
      <c r="AM593" s="9"/>
      <c r="AN593" s="9"/>
      <c r="AO593" s="9"/>
      <c r="AP593" s="9"/>
      <c r="AQ593" s="9"/>
      <c r="AR593" s="9"/>
      <c r="AS593" s="9"/>
      <c r="AT593" s="9"/>
      <c r="AU593" s="9"/>
      <c r="AV593" s="9"/>
      <c r="AW593" s="9"/>
      <c r="AX593" s="9"/>
      <c r="AY593" s="9"/>
      <c r="AZ593" s="9"/>
      <c r="BA593" s="9"/>
      <c r="BB593" s="9"/>
      <c r="BC593" s="9"/>
      <c r="BD593" s="9"/>
      <c r="BE593" s="9"/>
      <c r="BF593" s="9"/>
      <c r="BG593" s="9"/>
      <c r="BH593" s="9"/>
      <c r="BI593" s="9"/>
      <c r="BJ593" s="9"/>
      <c r="BK593" s="9"/>
      <c r="BL593" s="9"/>
      <c r="BM593" s="9"/>
      <c r="BN593" s="9"/>
      <c r="BO593" s="9"/>
      <c r="BP593" s="9"/>
      <c r="BQ593" s="9"/>
      <c r="BR593" s="9"/>
      <c r="BS593" s="9"/>
      <c r="BT593" s="9"/>
      <c r="BU593" s="9"/>
      <c r="BV593" s="9"/>
      <c r="BW593" s="9"/>
      <c r="BX593" s="9"/>
      <c r="BY593" s="9"/>
      <c r="BZ593" s="9"/>
      <c r="CA593" s="9"/>
      <c r="CB593" s="9"/>
      <c r="CC593" s="9"/>
      <c r="CD593" s="9"/>
      <c r="CE593" s="9"/>
      <c r="CF593" s="9"/>
      <c r="CG593" s="9"/>
      <c r="CH593" s="9"/>
      <c r="CI593" s="9"/>
      <c r="CJ593" s="9"/>
      <c r="CK593" s="9"/>
    </row>
    <row r="594" spans="1:89" s="20" customFormat="1" ht="48" customHeight="1" x14ac:dyDescent="0.2">
      <c r="A594" s="101">
        <v>584</v>
      </c>
      <c r="B594" s="56">
        <v>43</v>
      </c>
      <c r="C594" s="135"/>
      <c r="D594" s="62" t="s">
        <v>872</v>
      </c>
      <c r="E594" s="6" t="s">
        <v>873</v>
      </c>
      <c r="F594" s="59">
        <v>16242520</v>
      </c>
      <c r="G594" s="59">
        <v>5684882</v>
      </c>
      <c r="H594" s="110">
        <f t="shared" ref="H594:H613" si="133">G594/F594*100</f>
        <v>35</v>
      </c>
      <c r="I594" s="6">
        <f t="shared" ref="I594:I613" si="134">F594-G594</f>
        <v>10557638</v>
      </c>
      <c r="J594" s="110">
        <f>100-H594</f>
        <v>65</v>
      </c>
      <c r="K594" s="59"/>
      <c r="L594" s="61"/>
      <c r="M594" s="9"/>
      <c r="N594" s="9"/>
      <c r="O594" s="9"/>
      <c r="P594" s="9"/>
      <c r="Q594" s="9"/>
      <c r="R594" s="9"/>
      <c r="S594" s="9"/>
      <c r="T594" s="9"/>
      <c r="U594" s="9"/>
      <c r="V594" s="9"/>
      <c r="W594" s="9"/>
      <c r="X594" s="9"/>
      <c r="Y594" s="9"/>
      <c r="Z594" s="9"/>
      <c r="AA594" s="9"/>
      <c r="AB594" s="9"/>
      <c r="AC594" s="9"/>
      <c r="AD594" s="9"/>
      <c r="AE594" s="9"/>
      <c r="AF594" s="9"/>
      <c r="AG594" s="9"/>
      <c r="AH594" s="9"/>
      <c r="AI594" s="9"/>
      <c r="AJ594" s="9"/>
      <c r="AK594" s="9"/>
      <c r="AL594" s="9"/>
      <c r="AM594" s="9"/>
      <c r="AN594" s="9"/>
      <c r="AO594" s="9"/>
      <c r="AP594" s="9"/>
      <c r="AQ594" s="9"/>
      <c r="AR594" s="9"/>
      <c r="AS594" s="9"/>
      <c r="AT594" s="9"/>
      <c r="AU594" s="9"/>
      <c r="AV594" s="9"/>
      <c r="AW594" s="9"/>
      <c r="AX594" s="9"/>
      <c r="AY594" s="9"/>
      <c r="AZ594" s="9"/>
      <c r="BA594" s="9"/>
      <c r="BB594" s="9"/>
      <c r="BC594" s="9"/>
      <c r="BD594" s="9"/>
      <c r="BE594" s="9"/>
      <c r="BF594" s="9"/>
      <c r="BG594" s="9"/>
      <c r="BH594" s="9"/>
      <c r="BI594" s="9"/>
      <c r="BJ594" s="9"/>
      <c r="BK594" s="9"/>
      <c r="BL594" s="9"/>
      <c r="BM594" s="9"/>
      <c r="BN594" s="9"/>
      <c r="BO594" s="9"/>
      <c r="BP594" s="9"/>
      <c r="BQ594" s="9"/>
      <c r="BR594" s="9"/>
      <c r="BS594" s="9"/>
      <c r="BT594" s="9"/>
      <c r="BU594" s="9"/>
      <c r="BV594" s="9"/>
      <c r="BW594" s="9"/>
      <c r="BX594" s="9"/>
      <c r="BY594" s="9"/>
      <c r="BZ594" s="9"/>
      <c r="CA594" s="9"/>
      <c r="CB594" s="9"/>
      <c r="CC594" s="9"/>
      <c r="CD594" s="9"/>
      <c r="CE594" s="9"/>
      <c r="CF594" s="9"/>
      <c r="CG594" s="9"/>
      <c r="CH594" s="9"/>
      <c r="CI594" s="9"/>
      <c r="CJ594" s="9"/>
      <c r="CK594" s="9"/>
    </row>
    <row r="595" spans="1:89" s="20" customFormat="1" ht="48" customHeight="1" x14ac:dyDescent="0.2">
      <c r="A595" s="101">
        <v>585</v>
      </c>
      <c r="B595" s="56">
        <v>44</v>
      </c>
      <c r="C595" s="135"/>
      <c r="D595" s="59" t="s">
        <v>874</v>
      </c>
      <c r="E595" s="6" t="s">
        <v>1054</v>
      </c>
      <c r="F595" s="59">
        <v>20897640</v>
      </c>
      <c r="G595" s="59">
        <v>7314174</v>
      </c>
      <c r="H595" s="110">
        <f t="shared" si="133"/>
        <v>35</v>
      </c>
      <c r="I595" s="6">
        <f t="shared" si="134"/>
        <v>13583466</v>
      </c>
      <c r="J595" s="110">
        <f t="shared" ref="J595:J603" si="135">100-H595</f>
        <v>65</v>
      </c>
      <c r="K595" s="59"/>
      <c r="L595" s="61"/>
      <c r="M595" s="9"/>
      <c r="N595" s="9"/>
      <c r="O595" s="9"/>
      <c r="P595" s="9"/>
      <c r="Q595" s="9"/>
      <c r="R595" s="9"/>
      <c r="S595" s="9"/>
      <c r="T595" s="9"/>
      <c r="U595" s="9"/>
      <c r="V595" s="9"/>
      <c r="W595" s="9"/>
      <c r="X595" s="9"/>
      <c r="Y595" s="9"/>
      <c r="Z595" s="9"/>
      <c r="AA595" s="9"/>
      <c r="AB595" s="9"/>
      <c r="AC595" s="9"/>
      <c r="AD595" s="9"/>
      <c r="AE595" s="9"/>
      <c r="AF595" s="9"/>
      <c r="AG595" s="9"/>
      <c r="AH595" s="9"/>
      <c r="AI595" s="9"/>
      <c r="AJ595" s="9"/>
      <c r="AK595" s="9"/>
      <c r="AL595" s="9"/>
      <c r="AM595" s="9"/>
      <c r="AN595" s="9"/>
      <c r="AO595" s="9"/>
      <c r="AP595" s="9"/>
      <c r="AQ595" s="9"/>
      <c r="AR595" s="9"/>
      <c r="AS595" s="9"/>
      <c r="AT595" s="9"/>
      <c r="AU595" s="9"/>
      <c r="AV595" s="9"/>
      <c r="AW595" s="9"/>
      <c r="AX595" s="9"/>
      <c r="AY595" s="9"/>
      <c r="AZ595" s="9"/>
      <c r="BA595" s="9"/>
      <c r="BB595" s="9"/>
      <c r="BC595" s="9"/>
      <c r="BD595" s="9"/>
      <c r="BE595" s="9"/>
      <c r="BF595" s="9"/>
      <c r="BG595" s="9"/>
      <c r="BH595" s="9"/>
      <c r="BI595" s="9"/>
      <c r="BJ595" s="9"/>
      <c r="BK595" s="9"/>
      <c r="BL595" s="9"/>
      <c r="BM595" s="9"/>
      <c r="BN595" s="9"/>
      <c r="BO595" s="9"/>
      <c r="BP595" s="9"/>
      <c r="BQ595" s="9"/>
      <c r="BR595" s="9"/>
      <c r="BS595" s="9"/>
      <c r="BT595" s="9"/>
      <c r="BU595" s="9"/>
      <c r="BV595" s="9"/>
      <c r="BW595" s="9"/>
      <c r="BX595" s="9"/>
      <c r="BY595" s="9"/>
      <c r="BZ595" s="9"/>
      <c r="CA595" s="9"/>
      <c r="CB595" s="9"/>
      <c r="CC595" s="9"/>
      <c r="CD595" s="9"/>
      <c r="CE595" s="9"/>
      <c r="CF595" s="9"/>
      <c r="CG595" s="9"/>
      <c r="CH595" s="9"/>
      <c r="CI595" s="9"/>
      <c r="CJ595" s="9"/>
      <c r="CK595" s="9"/>
    </row>
    <row r="596" spans="1:89" s="35" customFormat="1" ht="48" customHeight="1" x14ac:dyDescent="0.2">
      <c r="A596" s="101">
        <v>586</v>
      </c>
      <c r="B596" s="56">
        <v>45</v>
      </c>
      <c r="C596" s="135"/>
      <c r="D596" s="6" t="s">
        <v>875</v>
      </c>
      <c r="E596" s="6" t="s">
        <v>876</v>
      </c>
      <c r="F596" s="6">
        <v>60463643</v>
      </c>
      <c r="G596" s="6">
        <v>18139092</v>
      </c>
      <c r="H596" s="110">
        <f t="shared" si="133"/>
        <v>29.999998511502191</v>
      </c>
      <c r="I596" s="6">
        <f t="shared" si="134"/>
        <v>42324551</v>
      </c>
      <c r="J596" s="110">
        <f t="shared" si="135"/>
        <v>70.000001488497816</v>
      </c>
      <c r="K596" s="6"/>
      <c r="L596" s="53"/>
      <c r="M596" s="21"/>
      <c r="N596" s="21"/>
      <c r="O596" s="21"/>
      <c r="P596" s="21"/>
      <c r="Q596" s="21"/>
      <c r="R596" s="21"/>
      <c r="S596" s="21"/>
      <c r="T596" s="21"/>
      <c r="U596" s="21"/>
      <c r="V596" s="21"/>
      <c r="W596" s="21"/>
      <c r="X596" s="21"/>
      <c r="Y596" s="21"/>
      <c r="Z596" s="21"/>
      <c r="AA596" s="21"/>
      <c r="AB596" s="21"/>
      <c r="AC596" s="21"/>
      <c r="AD596" s="21"/>
      <c r="AE596" s="21"/>
      <c r="AF596" s="21"/>
      <c r="AG596" s="21"/>
      <c r="AH596" s="21"/>
      <c r="AI596" s="21"/>
      <c r="AJ596" s="21"/>
      <c r="AK596" s="21"/>
      <c r="AL596" s="21"/>
      <c r="AM596" s="21"/>
      <c r="AN596" s="21"/>
      <c r="AO596" s="21"/>
      <c r="AP596" s="21"/>
      <c r="AQ596" s="21"/>
      <c r="AR596" s="21"/>
      <c r="AS596" s="21"/>
      <c r="AT596" s="21"/>
      <c r="AU596" s="21"/>
      <c r="AV596" s="21"/>
      <c r="AW596" s="21"/>
      <c r="AX596" s="21"/>
      <c r="AY596" s="21"/>
      <c r="AZ596" s="21"/>
      <c r="BA596" s="21"/>
      <c r="BB596" s="21"/>
      <c r="BC596" s="21"/>
      <c r="BD596" s="21"/>
      <c r="BE596" s="21"/>
      <c r="BF596" s="21"/>
      <c r="BG596" s="21"/>
      <c r="BH596" s="21"/>
      <c r="BI596" s="21"/>
      <c r="BJ596" s="21"/>
      <c r="BK596" s="21"/>
      <c r="BL596" s="21"/>
      <c r="BM596" s="21"/>
      <c r="BN596" s="21"/>
      <c r="BO596" s="21"/>
      <c r="BP596" s="21"/>
      <c r="BQ596" s="21"/>
      <c r="BR596" s="21"/>
      <c r="BS596" s="21"/>
      <c r="BT596" s="21"/>
      <c r="BU596" s="21"/>
      <c r="BV596" s="21"/>
      <c r="BW596" s="21"/>
      <c r="BX596" s="21"/>
      <c r="BY596" s="21"/>
      <c r="BZ596" s="21"/>
      <c r="CA596" s="21"/>
      <c r="CB596" s="21"/>
      <c r="CC596" s="21"/>
      <c r="CD596" s="21"/>
      <c r="CE596" s="21"/>
      <c r="CF596" s="21"/>
      <c r="CG596" s="21"/>
      <c r="CH596" s="21"/>
      <c r="CI596" s="21"/>
      <c r="CJ596" s="21"/>
      <c r="CK596" s="21"/>
    </row>
    <row r="597" spans="1:89" s="20" customFormat="1" ht="48" customHeight="1" x14ac:dyDescent="0.2">
      <c r="A597" s="101">
        <v>587</v>
      </c>
      <c r="B597" s="56">
        <v>46</v>
      </c>
      <c r="C597" s="135"/>
      <c r="D597" s="62" t="s">
        <v>877</v>
      </c>
      <c r="E597" s="6" t="s">
        <v>878</v>
      </c>
      <c r="F597" s="59">
        <v>24893890</v>
      </c>
      <c r="G597" s="59">
        <v>7468167</v>
      </c>
      <c r="H597" s="110">
        <f t="shared" si="133"/>
        <v>30</v>
      </c>
      <c r="I597" s="6">
        <f t="shared" si="134"/>
        <v>17425723</v>
      </c>
      <c r="J597" s="110">
        <f t="shared" si="135"/>
        <v>70</v>
      </c>
      <c r="K597" s="59"/>
      <c r="L597" s="61"/>
      <c r="M597" s="9"/>
      <c r="N597" s="9"/>
      <c r="O597" s="9"/>
      <c r="P597" s="9"/>
      <c r="Q597" s="9"/>
      <c r="R597" s="9"/>
      <c r="S597" s="9"/>
      <c r="T597" s="9"/>
      <c r="U597" s="9"/>
      <c r="V597" s="9"/>
      <c r="W597" s="9"/>
      <c r="X597" s="9"/>
      <c r="Y597" s="9"/>
      <c r="Z597" s="9"/>
      <c r="AA597" s="9"/>
      <c r="AB597" s="9"/>
      <c r="AC597" s="9"/>
      <c r="AD597" s="9"/>
      <c r="AE597" s="9"/>
      <c r="AF597" s="9"/>
      <c r="AG597" s="9"/>
      <c r="AH597" s="9"/>
      <c r="AI597" s="9"/>
      <c r="AJ597" s="9"/>
      <c r="AK597" s="9"/>
      <c r="AL597" s="9"/>
      <c r="AM597" s="9"/>
      <c r="AN597" s="9"/>
      <c r="AO597" s="9"/>
      <c r="AP597" s="9"/>
      <c r="AQ597" s="9"/>
      <c r="AR597" s="9"/>
      <c r="AS597" s="9"/>
      <c r="AT597" s="9"/>
      <c r="AU597" s="9"/>
      <c r="AV597" s="9"/>
      <c r="AW597" s="9"/>
      <c r="AX597" s="9"/>
      <c r="AY597" s="9"/>
      <c r="AZ597" s="9"/>
      <c r="BA597" s="9"/>
      <c r="BB597" s="9"/>
      <c r="BC597" s="9"/>
      <c r="BD597" s="9"/>
      <c r="BE597" s="9"/>
      <c r="BF597" s="9"/>
      <c r="BG597" s="9"/>
      <c r="BH597" s="9"/>
      <c r="BI597" s="9"/>
      <c r="BJ597" s="9"/>
      <c r="BK597" s="9"/>
      <c r="BL597" s="9"/>
      <c r="BM597" s="9"/>
      <c r="BN597" s="9"/>
      <c r="BO597" s="9"/>
      <c r="BP597" s="9"/>
      <c r="BQ597" s="9"/>
      <c r="BR597" s="9"/>
      <c r="BS597" s="9"/>
      <c r="BT597" s="9"/>
      <c r="BU597" s="9"/>
      <c r="BV597" s="9"/>
      <c r="BW597" s="9"/>
      <c r="BX597" s="9"/>
      <c r="BY597" s="9"/>
      <c r="BZ597" s="9"/>
      <c r="CA597" s="9"/>
      <c r="CB597" s="9"/>
      <c r="CC597" s="9"/>
      <c r="CD597" s="9"/>
      <c r="CE597" s="9"/>
      <c r="CF597" s="9"/>
      <c r="CG597" s="9"/>
      <c r="CH597" s="9"/>
      <c r="CI597" s="9"/>
      <c r="CJ597" s="9"/>
      <c r="CK597" s="9"/>
    </row>
    <row r="598" spans="1:89" s="20" customFormat="1" ht="48" customHeight="1" x14ac:dyDescent="0.2">
      <c r="A598" s="101">
        <v>588</v>
      </c>
      <c r="B598" s="56">
        <v>47</v>
      </c>
      <c r="C598" s="135"/>
      <c r="D598" s="59" t="s">
        <v>879</v>
      </c>
      <c r="E598" s="6" t="s">
        <v>880</v>
      </c>
      <c r="F598" s="59">
        <v>53960223</v>
      </c>
      <c r="G598" s="59">
        <v>21584089</v>
      </c>
      <c r="H598" s="110">
        <f t="shared" si="133"/>
        <v>39.999999629356608</v>
      </c>
      <c r="I598" s="6">
        <f t="shared" si="134"/>
        <v>32376134</v>
      </c>
      <c r="J598" s="110">
        <f t="shared" si="135"/>
        <v>60.000000370643392</v>
      </c>
      <c r="K598" s="59"/>
      <c r="L598" s="61"/>
      <c r="M598" s="9"/>
      <c r="N598" s="9"/>
      <c r="O598" s="9"/>
      <c r="P598" s="9"/>
      <c r="Q598" s="9"/>
      <c r="R598" s="9"/>
      <c r="S598" s="9"/>
      <c r="T598" s="9"/>
      <c r="U598" s="9"/>
      <c r="V598" s="9"/>
      <c r="W598" s="9"/>
      <c r="X598" s="9"/>
      <c r="Y598" s="9"/>
      <c r="Z598" s="9"/>
      <c r="AA598" s="9"/>
      <c r="AB598" s="9"/>
      <c r="AC598" s="9"/>
      <c r="AD598" s="9"/>
      <c r="AE598" s="9"/>
      <c r="AF598" s="9"/>
      <c r="AG598" s="9"/>
      <c r="AH598" s="9"/>
      <c r="AI598" s="9"/>
      <c r="AJ598" s="9"/>
      <c r="AK598" s="9"/>
      <c r="AL598" s="9"/>
      <c r="AM598" s="9"/>
      <c r="AN598" s="9"/>
      <c r="AO598" s="9"/>
      <c r="AP598" s="9"/>
      <c r="AQ598" s="9"/>
      <c r="AR598" s="9"/>
      <c r="AS598" s="9"/>
      <c r="AT598" s="9"/>
      <c r="AU598" s="9"/>
      <c r="AV598" s="9"/>
      <c r="AW598" s="9"/>
      <c r="AX598" s="9"/>
      <c r="AY598" s="9"/>
      <c r="AZ598" s="9"/>
      <c r="BA598" s="9"/>
      <c r="BB598" s="9"/>
      <c r="BC598" s="9"/>
      <c r="BD598" s="9"/>
      <c r="BE598" s="9"/>
      <c r="BF598" s="9"/>
      <c r="BG598" s="9"/>
      <c r="BH598" s="9"/>
      <c r="BI598" s="9"/>
      <c r="BJ598" s="9"/>
      <c r="BK598" s="9"/>
      <c r="BL598" s="9"/>
      <c r="BM598" s="9"/>
      <c r="BN598" s="9"/>
      <c r="BO598" s="9"/>
      <c r="BP598" s="9"/>
      <c r="BQ598" s="9"/>
      <c r="BR598" s="9"/>
      <c r="BS598" s="9"/>
      <c r="BT598" s="9"/>
      <c r="BU598" s="9"/>
      <c r="BV598" s="9"/>
      <c r="BW598" s="9"/>
      <c r="BX598" s="9"/>
      <c r="BY598" s="9"/>
      <c r="BZ598" s="9"/>
      <c r="CA598" s="9"/>
      <c r="CB598" s="9"/>
      <c r="CC598" s="9"/>
      <c r="CD598" s="9"/>
      <c r="CE598" s="9"/>
      <c r="CF598" s="9"/>
      <c r="CG598" s="9"/>
      <c r="CH598" s="9"/>
      <c r="CI598" s="9"/>
      <c r="CJ598" s="9"/>
      <c r="CK598" s="9"/>
    </row>
    <row r="599" spans="1:89" s="20" customFormat="1" ht="48" customHeight="1" x14ac:dyDescent="0.2">
      <c r="A599" s="101">
        <v>589</v>
      </c>
      <c r="B599" s="56">
        <v>48</v>
      </c>
      <c r="C599" s="135"/>
      <c r="D599" s="62" t="s">
        <v>807</v>
      </c>
      <c r="E599" s="6" t="s">
        <v>881</v>
      </c>
      <c r="F599" s="59">
        <v>17342810</v>
      </c>
      <c r="G599" s="59">
        <v>8671405</v>
      </c>
      <c r="H599" s="110">
        <f t="shared" si="133"/>
        <v>50</v>
      </c>
      <c r="I599" s="6">
        <f t="shared" si="134"/>
        <v>8671405</v>
      </c>
      <c r="J599" s="110">
        <f t="shared" si="135"/>
        <v>50</v>
      </c>
      <c r="K599" s="59"/>
      <c r="L599" s="61"/>
      <c r="M599" s="9"/>
      <c r="N599" s="9"/>
      <c r="O599" s="9"/>
      <c r="P599" s="9"/>
      <c r="Q599" s="9"/>
      <c r="R599" s="9"/>
      <c r="S599" s="9"/>
      <c r="T599" s="9"/>
      <c r="U599" s="9"/>
      <c r="V599" s="9"/>
      <c r="W599" s="9"/>
      <c r="X599" s="9"/>
      <c r="Y599" s="9"/>
      <c r="Z599" s="9"/>
      <c r="AA599" s="9"/>
      <c r="AB599" s="9"/>
      <c r="AC599" s="9"/>
      <c r="AD599" s="9"/>
      <c r="AE599" s="9"/>
      <c r="AF599" s="9"/>
      <c r="AG599" s="9"/>
      <c r="AH599" s="9"/>
      <c r="AI599" s="9"/>
      <c r="AJ599" s="9"/>
      <c r="AK599" s="9"/>
      <c r="AL599" s="9"/>
      <c r="AM599" s="9"/>
      <c r="AN599" s="9"/>
      <c r="AO599" s="9"/>
      <c r="AP599" s="9"/>
      <c r="AQ599" s="9"/>
      <c r="AR599" s="9"/>
      <c r="AS599" s="9"/>
      <c r="AT599" s="9"/>
      <c r="AU599" s="9"/>
      <c r="AV599" s="9"/>
      <c r="AW599" s="9"/>
      <c r="AX599" s="9"/>
      <c r="AY599" s="9"/>
      <c r="AZ599" s="9"/>
      <c r="BA599" s="9"/>
      <c r="BB599" s="9"/>
      <c r="BC599" s="9"/>
      <c r="BD599" s="9"/>
      <c r="BE599" s="9"/>
      <c r="BF599" s="9"/>
      <c r="BG599" s="9"/>
      <c r="BH599" s="9"/>
      <c r="BI599" s="9"/>
      <c r="BJ599" s="9"/>
      <c r="BK599" s="9"/>
      <c r="BL599" s="9"/>
      <c r="BM599" s="9"/>
      <c r="BN599" s="9"/>
      <c r="BO599" s="9"/>
      <c r="BP599" s="9"/>
      <c r="BQ599" s="9"/>
      <c r="BR599" s="9"/>
      <c r="BS599" s="9"/>
      <c r="BT599" s="9"/>
      <c r="BU599" s="9"/>
      <c r="BV599" s="9"/>
      <c r="BW599" s="9"/>
      <c r="BX599" s="9"/>
      <c r="BY599" s="9"/>
      <c r="BZ599" s="9"/>
      <c r="CA599" s="9"/>
      <c r="CB599" s="9"/>
      <c r="CC599" s="9"/>
      <c r="CD599" s="9"/>
      <c r="CE599" s="9"/>
      <c r="CF599" s="9"/>
      <c r="CG599" s="9"/>
      <c r="CH599" s="9"/>
      <c r="CI599" s="9"/>
      <c r="CJ599" s="9"/>
      <c r="CK599" s="9"/>
    </row>
    <row r="600" spans="1:89" s="20" customFormat="1" ht="48" customHeight="1" x14ac:dyDescent="0.2">
      <c r="A600" s="101">
        <v>590</v>
      </c>
      <c r="B600" s="56">
        <v>49</v>
      </c>
      <c r="C600" s="135"/>
      <c r="D600" s="72" t="s">
        <v>807</v>
      </c>
      <c r="E600" s="6" t="s">
        <v>882</v>
      </c>
      <c r="F600" s="57">
        <v>13479170</v>
      </c>
      <c r="G600" s="57">
        <v>5122085</v>
      </c>
      <c r="H600" s="111">
        <f t="shared" si="133"/>
        <v>38.000002967541768</v>
      </c>
      <c r="I600" s="57">
        <f t="shared" si="134"/>
        <v>8357085</v>
      </c>
      <c r="J600" s="111">
        <f t="shared" si="135"/>
        <v>61.999997032458232</v>
      </c>
      <c r="K600" s="57"/>
      <c r="L600" s="58"/>
      <c r="M600" s="9"/>
      <c r="N600" s="9"/>
      <c r="O600" s="9"/>
      <c r="P600" s="9"/>
      <c r="Q600" s="9"/>
      <c r="R600" s="9"/>
      <c r="S600" s="9"/>
      <c r="T600" s="9"/>
      <c r="U600" s="9"/>
      <c r="V600" s="9"/>
      <c r="W600" s="9"/>
      <c r="X600" s="9"/>
      <c r="Y600" s="9"/>
      <c r="Z600" s="9"/>
      <c r="AA600" s="9"/>
      <c r="AB600" s="9"/>
      <c r="AC600" s="9"/>
      <c r="AD600" s="9"/>
      <c r="AE600" s="9"/>
      <c r="AF600" s="9"/>
      <c r="AG600" s="9"/>
      <c r="AH600" s="9"/>
      <c r="AI600" s="9"/>
      <c r="AJ600" s="9"/>
      <c r="AK600" s="9"/>
      <c r="AL600" s="9"/>
      <c r="AM600" s="9"/>
      <c r="AN600" s="9"/>
      <c r="AO600" s="9"/>
      <c r="AP600" s="9"/>
      <c r="AQ600" s="9"/>
      <c r="AR600" s="9"/>
      <c r="AS600" s="9"/>
      <c r="AT600" s="9"/>
      <c r="AU600" s="9"/>
      <c r="AV600" s="9"/>
      <c r="AW600" s="9"/>
      <c r="AX600" s="9"/>
      <c r="AY600" s="9"/>
      <c r="AZ600" s="9"/>
      <c r="BA600" s="9"/>
      <c r="BB600" s="9"/>
      <c r="BC600" s="9"/>
      <c r="BD600" s="9"/>
      <c r="BE600" s="9"/>
      <c r="BF600" s="9"/>
      <c r="BG600" s="9"/>
      <c r="BH600" s="9"/>
      <c r="BI600" s="9"/>
      <c r="BJ600" s="9"/>
      <c r="BK600" s="9"/>
      <c r="BL600" s="9"/>
      <c r="BM600" s="9"/>
      <c r="BN600" s="9"/>
      <c r="BO600" s="9"/>
      <c r="BP600" s="9"/>
      <c r="BQ600" s="9"/>
      <c r="BR600" s="9"/>
      <c r="BS600" s="9"/>
      <c r="BT600" s="9"/>
      <c r="BU600" s="9"/>
      <c r="BV600" s="9"/>
      <c r="BW600" s="9"/>
      <c r="BX600" s="9"/>
      <c r="BY600" s="9"/>
      <c r="BZ600" s="9"/>
      <c r="CA600" s="9"/>
      <c r="CB600" s="9"/>
      <c r="CC600" s="9"/>
      <c r="CD600" s="9"/>
      <c r="CE600" s="9"/>
      <c r="CF600" s="9"/>
      <c r="CG600" s="9"/>
      <c r="CH600" s="9"/>
      <c r="CI600" s="9"/>
      <c r="CJ600" s="9"/>
      <c r="CK600" s="9"/>
    </row>
    <row r="601" spans="1:89" s="20" customFormat="1" ht="48" customHeight="1" x14ac:dyDescent="0.2">
      <c r="A601" s="101">
        <v>591</v>
      </c>
      <c r="B601" s="56">
        <v>50</v>
      </c>
      <c r="C601" s="135"/>
      <c r="D601" s="59" t="s">
        <v>883</v>
      </c>
      <c r="E601" s="6" t="s">
        <v>884</v>
      </c>
      <c r="F601" s="59">
        <v>38116520</v>
      </c>
      <c r="G601" s="59">
        <v>20964086</v>
      </c>
      <c r="H601" s="110">
        <f t="shared" si="133"/>
        <v>55.000000000000007</v>
      </c>
      <c r="I601" s="6">
        <f t="shared" si="134"/>
        <v>17152434</v>
      </c>
      <c r="J601" s="110">
        <f t="shared" si="135"/>
        <v>44.999999999999993</v>
      </c>
      <c r="K601" s="59"/>
      <c r="L601" s="61"/>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9"/>
      <c r="AZ601" s="9"/>
      <c r="BA601" s="9"/>
      <c r="BB601" s="9"/>
      <c r="BC601" s="9"/>
      <c r="BD601" s="9"/>
      <c r="BE601" s="9"/>
      <c r="BF601" s="9"/>
      <c r="BG601" s="9"/>
      <c r="BH601" s="9"/>
      <c r="BI601" s="9"/>
      <c r="BJ601" s="9"/>
      <c r="BK601" s="9"/>
      <c r="BL601" s="9"/>
      <c r="BM601" s="9"/>
      <c r="BN601" s="9"/>
      <c r="BO601" s="9"/>
      <c r="BP601" s="9"/>
      <c r="BQ601" s="9"/>
      <c r="BR601" s="9"/>
      <c r="BS601" s="9"/>
      <c r="BT601" s="9"/>
      <c r="BU601" s="9"/>
      <c r="BV601" s="9"/>
      <c r="BW601" s="9"/>
      <c r="BX601" s="9"/>
      <c r="BY601" s="9"/>
      <c r="BZ601" s="9"/>
      <c r="CA601" s="9"/>
      <c r="CB601" s="9"/>
      <c r="CC601" s="9"/>
      <c r="CD601" s="9"/>
      <c r="CE601" s="9"/>
      <c r="CF601" s="9"/>
      <c r="CG601" s="9"/>
      <c r="CH601" s="9"/>
      <c r="CI601" s="9"/>
      <c r="CJ601" s="9"/>
      <c r="CK601" s="9"/>
    </row>
    <row r="602" spans="1:89" s="20" customFormat="1" ht="48" customHeight="1" x14ac:dyDescent="0.2">
      <c r="A602" s="101">
        <v>592</v>
      </c>
      <c r="B602" s="56">
        <v>51</v>
      </c>
      <c r="C602" s="135"/>
      <c r="D602" s="59" t="s">
        <v>885</v>
      </c>
      <c r="E602" s="6" t="s">
        <v>886</v>
      </c>
      <c r="F602" s="59">
        <v>12715760</v>
      </c>
      <c r="G602" s="59">
        <v>5005000</v>
      </c>
      <c r="H602" s="110">
        <f t="shared" si="133"/>
        <v>39.360604478222299</v>
      </c>
      <c r="I602" s="6">
        <f t="shared" si="134"/>
        <v>7710760</v>
      </c>
      <c r="J602" s="110">
        <f t="shared" si="135"/>
        <v>60.639395521777701</v>
      </c>
      <c r="K602" s="59"/>
      <c r="L602" s="61"/>
      <c r="M602" s="9"/>
      <c r="N602" s="9"/>
      <c r="O602" s="9"/>
      <c r="P602" s="9"/>
      <c r="Q602" s="9"/>
      <c r="R602" s="9"/>
      <c r="S602" s="9"/>
      <c r="T602" s="9"/>
      <c r="U602" s="9"/>
      <c r="V602" s="9"/>
      <c r="W602" s="9"/>
      <c r="X602" s="9"/>
      <c r="Y602" s="9"/>
      <c r="Z602" s="9"/>
      <c r="AA602" s="9"/>
      <c r="AB602" s="9"/>
      <c r="AC602" s="9"/>
      <c r="AD602" s="9"/>
      <c r="AE602" s="9"/>
      <c r="AF602" s="9"/>
      <c r="AG602" s="9"/>
      <c r="AH602" s="9"/>
      <c r="AI602" s="9"/>
      <c r="AJ602" s="9"/>
      <c r="AK602" s="9"/>
      <c r="AL602" s="9"/>
      <c r="AM602" s="9"/>
      <c r="AN602" s="9"/>
      <c r="AO602" s="9"/>
      <c r="AP602" s="9"/>
      <c r="AQ602" s="9"/>
      <c r="AR602" s="9"/>
      <c r="AS602" s="9"/>
      <c r="AT602" s="9"/>
      <c r="AU602" s="9"/>
      <c r="AV602" s="9"/>
      <c r="AW602" s="9"/>
      <c r="AX602" s="9"/>
      <c r="AY602" s="9"/>
      <c r="AZ602" s="9"/>
      <c r="BA602" s="9"/>
      <c r="BB602" s="9"/>
      <c r="BC602" s="9"/>
      <c r="BD602" s="9"/>
      <c r="BE602" s="9"/>
      <c r="BF602" s="9"/>
      <c r="BG602" s="9"/>
      <c r="BH602" s="9"/>
      <c r="BI602" s="9"/>
      <c r="BJ602" s="9"/>
      <c r="BK602" s="9"/>
      <c r="BL602" s="9"/>
      <c r="BM602" s="9"/>
      <c r="BN602" s="9"/>
      <c r="BO602" s="9"/>
      <c r="BP602" s="9"/>
      <c r="BQ602" s="9"/>
      <c r="BR602" s="9"/>
      <c r="BS602" s="9"/>
      <c r="BT602" s="9"/>
      <c r="BU602" s="9"/>
      <c r="BV602" s="9"/>
      <c r="BW602" s="9"/>
      <c r="BX602" s="9"/>
      <c r="BY602" s="9"/>
      <c r="BZ602" s="9"/>
      <c r="CA602" s="9"/>
      <c r="CB602" s="9"/>
      <c r="CC602" s="9"/>
      <c r="CD602" s="9"/>
      <c r="CE602" s="9"/>
      <c r="CF602" s="9"/>
      <c r="CG602" s="9"/>
      <c r="CH602" s="9"/>
      <c r="CI602" s="9"/>
      <c r="CJ602" s="9"/>
      <c r="CK602" s="9"/>
    </row>
    <row r="603" spans="1:89" s="20" customFormat="1" ht="48" customHeight="1" x14ac:dyDescent="0.2">
      <c r="A603" s="101">
        <v>593</v>
      </c>
      <c r="B603" s="56">
        <v>52</v>
      </c>
      <c r="C603" s="135"/>
      <c r="D603" s="59" t="s">
        <v>861</v>
      </c>
      <c r="E603" s="6" t="s">
        <v>887</v>
      </c>
      <c r="F603" s="59">
        <v>48017916</v>
      </c>
      <c r="G603" s="59">
        <v>19207166</v>
      </c>
      <c r="H603" s="110">
        <f t="shared" si="133"/>
        <v>39.999999166977588</v>
      </c>
      <c r="I603" s="6">
        <f t="shared" si="134"/>
        <v>28810750</v>
      </c>
      <c r="J603" s="110">
        <f t="shared" si="135"/>
        <v>60.000000833022412</v>
      </c>
      <c r="K603" s="59"/>
      <c r="L603" s="61"/>
      <c r="M603" s="9"/>
      <c r="N603" s="9"/>
      <c r="O603" s="9"/>
      <c r="P603" s="9"/>
      <c r="Q603" s="9"/>
      <c r="R603" s="9"/>
      <c r="S603" s="9"/>
      <c r="T603" s="9"/>
      <c r="U603" s="9"/>
      <c r="V603" s="9"/>
      <c r="W603" s="9"/>
      <c r="X603" s="9"/>
      <c r="Y603" s="9"/>
      <c r="Z603" s="9"/>
      <c r="AA603" s="9"/>
      <c r="AB603" s="9"/>
      <c r="AC603" s="9"/>
      <c r="AD603" s="9"/>
      <c r="AE603" s="9"/>
      <c r="AF603" s="9"/>
      <c r="AG603" s="9"/>
      <c r="AH603" s="9"/>
      <c r="AI603" s="9"/>
      <c r="AJ603" s="9"/>
      <c r="AK603" s="9"/>
      <c r="AL603" s="9"/>
      <c r="AM603" s="9"/>
      <c r="AN603" s="9"/>
      <c r="AO603" s="9"/>
      <c r="AP603" s="9"/>
      <c r="AQ603" s="9"/>
      <c r="AR603" s="9"/>
      <c r="AS603" s="9"/>
      <c r="AT603" s="9"/>
      <c r="AU603" s="9"/>
      <c r="AV603" s="9"/>
      <c r="AW603" s="9"/>
      <c r="AX603" s="9"/>
      <c r="AY603" s="9"/>
      <c r="AZ603" s="9"/>
      <c r="BA603" s="9"/>
      <c r="BB603" s="9"/>
      <c r="BC603" s="9"/>
      <c r="BD603" s="9"/>
      <c r="BE603" s="9"/>
      <c r="BF603" s="9"/>
      <c r="BG603" s="9"/>
      <c r="BH603" s="9"/>
      <c r="BI603" s="9"/>
      <c r="BJ603" s="9"/>
      <c r="BK603" s="9"/>
      <c r="BL603" s="9"/>
      <c r="BM603" s="9"/>
      <c r="BN603" s="9"/>
      <c r="BO603" s="9"/>
      <c r="BP603" s="9"/>
      <c r="BQ603" s="9"/>
      <c r="BR603" s="9"/>
      <c r="BS603" s="9"/>
      <c r="BT603" s="9"/>
      <c r="BU603" s="9"/>
      <c r="BV603" s="9"/>
      <c r="BW603" s="9"/>
      <c r="BX603" s="9"/>
      <c r="BY603" s="9"/>
      <c r="BZ603" s="9"/>
      <c r="CA603" s="9"/>
      <c r="CB603" s="9"/>
      <c r="CC603" s="9"/>
      <c r="CD603" s="9"/>
      <c r="CE603" s="9"/>
      <c r="CF603" s="9"/>
      <c r="CG603" s="9"/>
      <c r="CH603" s="9"/>
      <c r="CI603" s="9"/>
      <c r="CJ603" s="9"/>
      <c r="CK603" s="9"/>
    </row>
    <row r="604" spans="1:89" s="20" customFormat="1" ht="48" customHeight="1" x14ac:dyDescent="0.2">
      <c r="A604" s="101">
        <v>594</v>
      </c>
      <c r="B604" s="56">
        <v>53</v>
      </c>
      <c r="C604" s="135"/>
      <c r="D604" s="62" t="s">
        <v>813</v>
      </c>
      <c r="E604" s="6" t="s">
        <v>888</v>
      </c>
      <c r="F604" s="59">
        <v>90982440</v>
      </c>
      <c r="G604" s="59">
        <v>31843854</v>
      </c>
      <c r="H604" s="110">
        <f t="shared" si="133"/>
        <v>35</v>
      </c>
      <c r="I604" s="6">
        <f t="shared" si="134"/>
        <v>59138586</v>
      </c>
      <c r="J604" s="110">
        <f>100-H604</f>
        <v>65</v>
      </c>
      <c r="K604" s="59"/>
      <c r="L604" s="61"/>
      <c r="M604" s="9"/>
      <c r="N604" s="9"/>
      <c r="O604" s="9"/>
      <c r="P604" s="9"/>
      <c r="Q604" s="9"/>
      <c r="R604" s="9"/>
      <c r="S604" s="9"/>
      <c r="T604" s="9"/>
      <c r="U604" s="9"/>
      <c r="V604" s="9"/>
      <c r="W604" s="9"/>
      <c r="X604" s="9"/>
      <c r="Y604" s="9"/>
      <c r="Z604" s="9"/>
      <c r="AA604" s="9"/>
      <c r="AB604" s="9"/>
      <c r="AC604" s="9"/>
      <c r="AD604" s="9"/>
      <c r="AE604" s="9"/>
      <c r="AF604" s="9"/>
      <c r="AG604" s="9"/>
      <c r="AH604" s="9"/>
      <c r="AI604" s="9"/>
      <c r="AJ604" s="9"/>
      <c r="AK604" s="9"/>
      <c r="AL604" s="9"/>
      <c r="AM604" s="9"/>
      <c r="AN604" s="9"/>
      <c r="AO604" s="9"/>
      <c r="AP604" s="9"/>
      <c r="AQ604" s="9"/>
      <c r="AR604" s="9"/>
      <c r="AS604" s="9"/>
      <c r="AT604" s="9"/>
      <c r="AU604" s="9"/>
      <c r="AV604" s="9"/>
      <c r="AW604" s="9"/>
      <c r="AX604" s="9"/>
      <c r="AY604" s="9"/>
      <c r="AZ604" s="9"/>
      <c r="BA604" s="9"/>
      <c r="BB604" s="9"/>
      <c r="BC604" s="9"/>
      <c r="BD604" s="9"/>
      <c r="BE604" s="9"/>
      <c r="BF604" s="9"/>
      <c r="BG604" s="9"/>
      <c r="BH604" s="9"/>
      <c r="BI604" s="9"/>
      <c r="BJ604" s="9"/>
      <c r="BK604" s="9"/>
      <c r="BL604" s="9"/>
      <c r="BM604" s="9"/>
      <c r="BN604" s="9"/>
      <c r="BO604" s="9"/>
      <c r="BP604" s="9"/>
      <c r="BQ604" s="9"/>
      <c r="BR604" s="9"/>
      <c r="BS604" s="9"/>
      <c r="BT604" s="9"/>
      <c r="BU604" s="9"/>
      <c r="BV604" s="9"/>
      <c r="BW604" s="9"/>
      <c r="BX604" s="9"/>
      <c r="BY604" s="9"/>
      <c r="BZ604" s="9"/>
      <c r="CA604" s="9"/>
      <c r="CB604" s="9"/>
      <c r="CC604" s="9"/>
      <c r="CD604" s="9"/>
      <c r="CE604" s="9"/>
      <c r="CF604" s="9"/>
      <c r="CG604" s="9"/>
      <c r="CH604" s="9"/>
      <c r="CI604" s="9"/>
      <c r="CJ604" s="9"/>
      <c r="CK604" s="9"/>
    </row>
    <row r="605" spans="1:89" s="20" customFormat="1" ht="48" customHeight="1" x14ac:dyDescent="0.2">
      <c r="A605" s="101">
        <v>595</v>
      </c>
      <c r="B605" s="56">
        <v>54</v>
      </c>
      <c r="C605" s="135"/>
      <c r="D605" s="62" t="s">
        <v>206</v>
      </c>
      <c r="E605" s="6" t="s">
        <v>889</v>
      </c>
      <c r="F605" s="59">
        <v>8947500</v>
      </c>
      <c r="G605" s="59">
        <v>3131625</v>
      </c>
      <c r="H605" s="110">
        <f t="shared" si="133"/>
        <v>35</v>
      </c>
      <c r="I605" s="6">
        <f t="shared" si="134"/>
        <v>5815875</v>
      </c>
      <c r="J605" s="110">
        <f>100-H605</f>
        <v>65</v>
      </c>
      <c r="K605" s="59"/>
      <c r="L605" s="61"/>
      <c r="M605" s="9"/>
      <c r="N605" s="9"/>
      <c r="O605" s="9"/>
      <c r="P605" s="9"/>
      <c r="Q605" s="9"/>
      <c r="R605" s="9"/>
      <c r="S605" s="9"/>
      <c r="T605" s="9"/>
      <c r="U605" s="9"/>
      <c r="V605" s="9"/>
      <c r="W605" s="9"/>
      <c r="X605" s="9"/>
      <c r="Y605" s="9"/>
      <c r="Z605" s="9"/>
      <c r="AA605" s="9"/>
      <c r="AB605" s="9"/>
      <c r="AC605" s="9"/>
      <c r="AD605" s="9"/>
      <c r="AE605" s="9"/>
      <c r="AF605" s="9"/>
      <c r="AG605" s="9"/>
      <c r="AH605" s="9"/>
      <c r="AI605" s="9"/>
      <c r="AJ605" s="9"/>
      <c r="AK605" s="9"/>
      <c r="AL605" s="9"/>
      <c r="AM605" s="9"/>
      <c r="AN605" s="9"/>
      <c r="AO605" s="9"/>
      <c r="AP605" s="9"/>
      <c r="AQ605" s="9"/>
      <c r="AR605" s="9"/>
      <c r="AS605" s="9"/>
      <c r="AT605" s="9"/>
      <c r="AU605" s="9"/>
      <c r="AV605" s="9"/>
      <c r="AW605" s="9"/>
      <c r="AX605" s="9"/>
      <c r="AY605" s="9"/>
      <c r="AZ605" s="9"/>
      <c r="BA605" s="9"/>
      <c r="BB605" s="9"/>
      <c r="BC605" s="9"/>
      <c r="BD605" s="9"/>
      <c r="BE605" s="9"/>
      <c r="BF605" s="9"/>
      <c r="BG605" s="9"/>
      <c r="BH605" s="9"/>
      <c r="BI605" s="9"/>
      <c r="BJ605" s="9"/>
      <c r="BK605" s="9"/>
      <c r="BL605" s="9"/>
      <c r="BM605" s="9"/>
      <c r="BN605" s="9"/>
      <c r="BO605" s="9"/>
      <c r="BP605" s="9"/>
      <c r="BQ605" s="9"/>
      <c r="BR605" s="9"/>
      <c r="BS605" s="9"/>
      <c r="BT605" s="9"/>
      <c r="BU605" s="9"/>
      <c r="BV605" s="9"/>
      <c r="BW605" s="9"/>
      <c r="BX605" s="9"/>
      <c r="BY605" s="9"/>
      <c r="BZ605" s="9"/>
      <c r="CA605" s="9"/>
      <c r="CB605" s="9"/>
      <c r="CC605" s="9"/>
      <c r="CD605" s="9"/>
      <c r="CE605" s="9"/>
      <c r="CF605" s="9"/>
      <c r="CG605" s="9"/>
      <c r="CH605" s="9"/>
      <c r="CI605" s="9"/>
      <c r="CJ605" s="9"/>
      <c r="CK605" s="9"/>
    </row>
    <row r="606" spans="1:89" s="20" customFormat="1" ht="48" customHeight="1" x14ac:dyDescent="0.2">
      <c r="A606" s="101">
        <v>596</v>
      </c>
      <c r="B606" s="56">
        <v>55</v>
      </c>
      <c r="C606" s="135"/>
      <c r="D606" s="59" t="s">
        <v>890</v>
      </c>
      <c r="E606" s="6" t="s">
        <v>891</v>
      </c>
      <c r="F606" s="59">
        <v>24177559</v>
      </c>
      <c r="G606" s="59">
        <v>14506535</v>
      </c>
      <c r="H606" s="110">
        <f t="shared" si="133"/>
        <v>59.999998345573267</v>
      </c>
      <c r="I606" s="6">
        <f t="shared" si="134"/>
        <v>9671024</v>
      </c>
      <c r="J606" s="110">
        <f t="shared" ref="J606" si="136">100-H606</f>
        <v>40.000001654426733</v>
      </c>
      <c r="K606" s="59"/>
      <c r="L606" s="61"/>
      <c r="M606" s="9"/>
      <c r="N606" s="9"/>
      <c r="O606" s="9"/>
      <c r="P606" s="9"/>
      <c r="Q606" s="9"/>
      <c r="R606" s="9"/>
      <c r="S606" s="9"/>
      <c r="T606" s="9"/>
      <c r="U606" s="9"/>
      <c r="V606" s="9"/>
      <c r="W606" s="9"/>
      <c r="X606" s="9"/>
      <c r="Y606" s="9"/>
      <c r="Z606" s="9"/>
      <c r="AA606" s="9"/>
      <c r="AB606" s="9"/>
      <c r="AC606" s="9"/>
      <c r="AD606" s="9"/>
      <c r="AE606" s="9"/>
      <c r="AF606" s="9"/>
      <c r="AG606" s="9"/>
      <c r="AH606" s="9"/>
      <c r="AI606" s="9"/>
      <c r="AJ606" s="9"/>
      <c r="AK606" s="9"/>
      <c r="AL606" s="9"/>
      <c r="AM606" s="9"/>
      <c r="AN606" s="9"/>
      <c r="AO606" s="9"/>
      <c r="AP606" s="9"/>
      <c r="AQ606" s="9"/>
      <c r="AR606" s="9"/>
      <c r="AS606" s="9"/>
      <c r="AT606" s="9"/>
      <c r="AU606" s="9"/>
      <c r="AV606" s="9"/>
      <c r="AW606" s="9"/>
      <c r="AX606" s="9"/>
      <c r="AY606" s="9"/>
      <c r="AZ606" s="9"/>
      <c r="BA606" s="9"/>
      <c r="BB606" s="9"/>
      <c r="BC606" s="9"/>
      <c r="BD606" s="9"/>
      <c r="BE606" s="9"/>
      <c r="BF606" s="9"/>
      <c r="BG606" s="9"/>
      <c r="BH606" s="9"/>
      <c r="BI606" s="9"/>
      <c r="BJ606" s="9"/>
      <c r="BK606" s="9"/>
      <c r="BL606" s="9"/>
      <c r="BM606" s="9"/>
      <c r="BN606" s="9"/>
      <c r="BO606" s="9"/>
      <c r="BP606" s="9"/>
      <c r="BQ606" s="9"/>
      <c r="BR606" s="9"/>
      <c r="BS606" s="9"/>
      <c r="BT606" s="9"/>
      <c r="BU606" s="9"/>
      <c r="BV606" s="9"/>
      <c r="BW606" s="9"/>
      <c r="BX606" s="9"/>
      <c r="BY606" s="9"/>
      <c r="BZ606" s="9"/>
      <c r="CA606" s="9"/>
      <c r="CB606" s="9"/>
      <c r="CC606" s="9"/>
      <c r="CD606" s="9"/>
      <c r="CE606" s="9"/>
      <c r="CF606" s="9"/>
      <c r="CG606" s="9"/>
      <c r="CH606" s="9"/>
      <c r="CI606" s="9"/>
      <c r="CJ606" s="9"/>
      <c r="CK606" s="9"/>
    </row>
    <row r="607" spans="1:89" s="20" customFormat="1" ht="48" customHeight="1" x14ac:dyDescent="0.2">
      <c r="A607" s="101">
        <v>597</v>
      </c>
      <c r="B607" s="56">
        <v>56</v>
      </c>
      <c r="C607" s="135"/>
      <c r="D607" s="59" t="s">
        <v>861</v>
      </c>
      <c r="E607" s="6" t="s">
        <v>892</v>
      </c>
      <c r="F607" s="59">
        <v>36985490</v>
      </c>
      <c r="G607" s="59">
        <v>14794196</v>
      </c>
      <c r="H607" s="110">
        <f t="shared" si="133"/>
        <v>40</v>
      </c>
      <c r="I607" s="6">
        <f t="shared" si="134"/>
        <v>22191294</v>
      </c>
      <c r="J607" s="110">
        <f>100-H607</f>
        <v>60</v>
      </c>
      <c r="K607" s="59"/>
      <c r="L607" s="61"/>
      <c r="M607" s="9"/>
      <c r="N607" s="9"/>
      <c r="O607" s="9"/>
      <c r="P607" s="9"/>
      <c r="Q607" s="9"/>
      <c r="R607" s="9"/>
      <c r="S607" s="9"/>
      <c r="T607" s="9"/>
      <c r="U607" s="9"/>
      <c r="V607" s="9"/>
      <c r="W607" s="9"/>
      <c r="X607" s="9"/>
      <c r="Y607" s="9"/>
      <c r="Z607" s="9"/>
      <c r="AA607" s="9"/>
      <c r="AB607" s="9"/>
      <c r="AC607" s="9"/>
      <c r="AD607" s="9"/>
      <c r="AE607" s="9"/>
      <c r="AF607" s="9"/>
      <c r="AG607" s="9"/>
      <c r="AH607" s="9"/>
      <c r="AI607" s="9"/>
      <c r="AJ607" s="9"/>
      <c r="AK607" s="9"/>
      <c r="AL607" s="9"/>
      <c r="AM607" s="9"/>
      <c r="AN607" s="9"/>
      <c r="AO607" s="9"/>
      <c r="AP607" s="9"/>
      <c r="AQ607" s="9"/>
      <c r="AR607" s="9"/>
      <c r="AS607" s="9"/>
      <c r="AT607" s="9"/>
      <c r="AU607" s="9"/>
      <c r="AV607" s="9"/>
      <c r="AW607" s="9"/>
      <c r="AX607" s="9"/>
      <c r="AY607" s="9"/>
      <c r="AZ607" s="9"/>
      <c r="BA607" s="9"/>
      <c r="BB607" s="9"/>
      <c r="BC607" s="9"/>
      <c r="BD607" s="9"/>
      <c r="BE607" s="9"/>
      <c r="BF607" s="9"/>
      <c r="BG607" s="9"/>
      <c r="BH607" s="9"/>
      <c r="BI607" s="9"/>
      <c r="BJ607" s="9"/>
      <c r="BK607" s="9"/>
      <c r="BL607" s="9"/>
      <c r="BM607" s="9"/>
      <c r="BN607" s="9"/>
      <c r="BO607" s="9"/>
      <c r="BP607" s="9"/>
      <c r="BQ607" s="9"/>
      <c r="BR607" s="9"/>
      <c r="BS607" s="9"/>
      <c r="BT607" s="9"/>
      <c r="BU607" s="9"/>
      <c r="BV607" s="9"/>
      <c r="BW607" s="9"/>
      <c r="BX607" s="9"/>
      <c r="BY607" s="9"/>
      <c r="BZ607" s="9"/>
      <c r="CA607" s="9"/>
      <c r="CB607" s="9"/>
      <c r="CC607" s="9"/>
      <c r="CD607" s="9"/>
      <c r="CE607" s="9"/>
      <c r="CF607" s="9"/>
      <c r="CG607" s="9"/>
      <c r="CH607" s="9"/>
      <c r="CI607" s="9"/>
      <c r="CJ607" s="9"/>
      <c r="CK607" s="9"/>
    </row>
    <row r="608" spans="1:89" s="20" customFormat="1" ht="48" customHeight="1" x14ac:dyDescent="0.2">
      <c r="A608" s="101">
        <v>598</v>
      </c>
      <c r="B608" s="56">
        <v>57</v>
      </c>
      <c r="C608" s="135"/>
      <c r="D608" s="62" t="s">
        <v>206</v>
      </c>
      <c r="E608" s="6" t="s">
        <v>893</v>
      </c>
      <c r="F608" s="59">
        <v>7216582</v>
      </c>
      <c r="G608" s="59">
        <v>3969120</v>
      </c>
      <c r="H608" s="110">
        <f t="shared" si="133"/>
        <v>54.999998614302449</v>
      </c>
      <c r="I608" s="6">
        <f t="shared" si="134"/>
        <v>3247462</v>
      </c>
      <c r="J608" s="110">
        <f>100-H608</f>
        <v>45.000001385697551</v>
      </c>
      <c r="K608" s="59"/>
      <c r="L608" s="61"/>
      <c r="M608" s="9"/>
      <c r="N608" s="9"/>
      <c r="O608" s="9"/>
      <c r="P608" s="9"/>
      <c r="Q608" s="9"/>
      <c r="R608" s="9"/>
      <c r="S608" s="9"/>
      <c r="T608" s="9"/>
      <c r="U608" s="9"/>
      <c r="V608" s="9"/>
      <c r="W608" s="9"/>
      <c r="X608" s="9"/>
      <c r="Y608" s="9"/>
      <c r="Z608" s="9"/>
      <c r="AA608" s="9"/>
      <c r="AB608" s="9"/>
      <c r="AC608" s="9"/>
      <c r="AD608" s="9"/>
      <c r="AE608" s="9"/>
      <c r="AF608" s="9"/>
      <c r="AG608" s="9"/>
      <c r="AH608" s="9"/>
      <c r="AI608" s="9"/>
      <c r="AJ608" s="9"/>
      <c r="AK608" s="9"/>
      <c r="AL608" s="9"/>
      <c r="AM608" s="9"/>
      <c r="AN608" s="9"/>
      <c r="AO608" s="9"/>
      <c r="AP608" s="9"/>
      <c r="AQ608" s="9"/>
      <c r="AR608" s="9"/>
      <c r="AS608" s="9"/>
      <c r="AT608" s="9"/>
      <c r="AU608" s="9"/>
      <c r="AV608" s="9"/>
      <c r="AW608" s="9"/>
      <c r="AX608" s="9"/>
      <c r="AY608" s="9"/>
      <c r="AZ608" s="9"/>
      <c r="BA608" s="9"/>
      <c r="BB608" s="9"/>
      <c r="BC608" s="9"/>
      <c r="BD608" s="9"/>
      <c r="BE608" s="9"/>
      <c r="BF608" s="9"/>
      <c r="BG608" s="9"/>
      <c r="BH608" s="9"/>
      <c r="BI608" s="9"/>
      <c r="BJ608" s="9"/>
      <c r="BK608" s="9"/>
      <c r="BL608" s="9"/>
      <c r="BM608" s="9"/>
      <c r="BN608" s="9"/>
      <c r="BO608" s="9"/>
      <c r="BP608" s="9"/>
      <c r="BQ608" s="9"/>
      <c r="BR608" s="9"/>
      <c r="BS608" s="9"/>
      <c r="BT608" s="9"/>
      <c r="BU608" s="9"/>
      <c r="BV608" s="9"/>
      <c r="BW608" s="9"/>
      <c r="BX608" s="9"/>
      <c r="BY608" s="9"/>
      <c r="BZ608" s="9"/>
      <c r="CA608" s="9"/>
      <c r="CB608" s="9"/>
      <c r="CC608" s="9"/>
      <c r="CD608" s="9"/>
      <c r="CE608" s="9"/>
      <c r="CF608" s="9"/>
      <c r="CG608" s="9"/>
      <c r="CH608" s="9"/>
      <c r="CI608" s="9"/>
      <c r="CJ608" s="9"/>
      <c r="CK608" s="9"/>
    </row>
    <row r="609" spans="1:138" s="20" customFormat="1" ht="48" customHeight="1" x14ac:dyDescent="0.2">
      <c r="A609" s="101">
        <v>599</v>
      </c>
      <c r="B609" s="56">
        <v>58</v>
      </c>
      <c r="C609" s="135"/>
      <c r="D609" s="59" t="s">
        <v>863</v>
      </c>
      <c r="E609" s="6" t="s">
        <v>894</v>
      </c>
      <c r="F609" s="59">
        <v>38153014</v>
      </c>
      <c r="G609" s="59">
        <v>22891808</v>
      </c>
      <c r="H609" s="110">
        <f t="shared" si="133"/>
        <v>59.999998951590037</v>
      </c>
      <c r="I609" s="6">
        <f t="shared" si="134"/>
        <v>15261206</v>
      </c>
      <c r="J609" s="110">
        <f>100-H609</f>
        <v>40.000001048409963</v>
      </c>
      <c r="K609" s="59"/>
      <c r="L609" s="61"/>
      <c r="M609" s="9"/>
      <c r="N609" s="9"/>
      <c r="O609" s="9"/>
      <c r="P609" s="9"/>
      <c r="Q609" s="9"/>
      <c r="R609" s="9"/>
      <c r="S609" s="9"/>
      <c r="T609" s="9"/>
      <c r="U609" s="9"/>
      <c r="V609" s="9"/>
      <c r="W609" s="9"/>
      <c r="X609" s="9"/>
      <c r="Y609" s="9"/>
      <c r="Z609" s="9"/>
      <c r="AA609" s="9"/>
      <c r="AB609" s="9"/>
      <c r="AC609" s="9"/>
      <c r="AD609" s="9"/>
      <c r="AE609" s="9"/>
      <c r="AF609" s="9"/>
      <c r="AG609" s="9"/>
      <c r="AH609" s="9"/>
      <c r="AI609" s="9"/>
      <c r="AJ609" s="9"/>
      <c r="AK609" s="9"/>
      <c r="AL609" s="9"/>
      <c r="AM609" s="9"/>
      <c r="AN609" s="9"/>
      <c r="AO609" s="9"/>
      <c r="AP609" s="9"/>
      <c r="AQ609" s="9"/>
      <c r="AR609" s="9"/>
      <c r="AS609" s="9"/>
      <c r="AT609" s="9"/>
      <c r="AU609" s="9"/>
      <c r="AV609" s="9"/>
      <c r="AW609" s="9"/>
      <c r="AX609" s="9"/>
      <c r="AY609" s="9"/>
      <c r="AZ609" s="9"/>
      <c r="BA609" s="9"/>
      <c r="BB609" s="9"/>
      <c r="BC609" s="9"/>
      <c r="BD609" s="9"/>
      <c r="BE609" s="9"/>
      <c r="BF609" s="9"/>
      <c r="BG609" s="9"/>
      <c r="BH609" s="9"/>
      <c r="BI609" s="9"/>
      <c r="BJ609" s="9"/>
      <c r="BK609" s="9"/>
      <c r="BL609" s="9"/>
      <c r="BM609" s="9"/>
      <c r="BN609" s="9"/>
      <c r="BO609" s="9"/>
      <c r="BP609" s="9"/>
      <c r="BQ609" s="9"/>
      <c r="BR609" s="9"/>
      <c r="BS609" s="9"/>
      <c r="BT609" s="9"/>
      <c r="BU609" s="9"/>
      <c r="BV609" s="9"/>
      <c r="BW609" s="9"/>
      <c r="BX609" s="9"/>
      <c r="BY609" s="9"/>
      <c r="BZ609" s="9"/>
      <c r="CA609" s="9"/>
      <c r="CB609" s="9"/>
      <c r="CC609" s="9"/>
      <c r="CD609" s="9"/>
      <c r="CE609" s="9"/>
      <c r="CF609" s="9"/>
      <c r="CG609" s="9"/>
      <c r="CH609" s="9"/>
      <c r="CI609" s="9"/>
      <c r="CJ609" s="9"/>
      <c r="CK609" s="9"/>
    </row>
    <row r="610" spans="1:138" s="20" customFormat="1" ht="48" customHeight="1" x14ac:dyDescent="0.2">
      <c r="A610" s="101">
        <v>600</v>
      </c>
      <c r="B610" s="56">
        <v>59</v>
      </c>
      <c r="C610" s="135"/>
      <c r="D610" s="57" t="s">
        <v>895</v>
      </c>
      <c r="E610" s="6" t="s">
        <v>896</v>
      </c>
      <c r="F610" s="57">
        <v>98561749</v>
      </c>
      <c r="G610" s="57">
        <v>64065137</v>
      </c>
      <c r="H610" s="110">
        <f t="shared" si="133"/>
        <v>65.000000152188846</v>
      </c>
      <c r="I610" s="6">
        <f t="shared" si="134"/>
        <v>34496612</v>
      </c>
      <c r="J610" s="110">
        <f>100-H610</f>
        <v>34.999999847811154</v>
      </c>
      <c r="K610" s="57"/>
      <c r="L610" s="58"/>
      <c r="M610" s="9"/>
      <c r="N610" s="9"/>
      <c r="O610" s="9"/>
      <c r="P610" s="9"/>
      <c r="Q610" s="9"/>
      <c r="R610" s="9"/>
      <c r="S610" s="9"/>
      <c r="T610" s="9"/>
      <c r="U610" s="9"/>
      <c r="V610" s="9"/>
      <c r="W610" s="9"/>
      <c r="X610" s="9"/>
      <c r="Y610" s="9"/>
      <c r="Z610" s="9"/>
      <c r="AA610" s="9"/>
      <c r="AB610" s="9"/>
      <c r="AC610" s="9"/>
      <c r="AD610" s="9"/>
      <c r="AE610" s="9"/>
      <c r="AF610" s="9"/>
      <c r="AG610" s="9"/>
      <c r="AH610" s="9"/>
      <c r="AI610" s="9"/>
      <c r="AJ610" s="9"/>
      <c r="AK610" s="9"/>
      <c r="AL610" s="9"/>
      <c r="AM610" s="9"/>
      <c r="AN610" s="9"/>
      <c r="AO610" s="9"/>
      <c r="AP610" s="9"/>
      <c r="AQ610" s="9"/>
      <c r="AR610" s="9"/>
      <c r="AS610" s="9"/>
      <c r="AT610" s="9"/>
      <c r="AU610" s="9"/>
      <c r="AV610" s="9"/>
      <c r="AW610" s="9"/>
      <c r="AX610" s="9"/>
      <c r="AY610" s="9"/>
      <c r="AZ610" s="9"/>
      <c r="BA610" s="9"/>
      <c r="BB610" s="9"/>
      <c r="BC610" s="9"/>
      <c r="BD610" s="9"/>
      <c r="BE610" s="9"/>
      <c r="BF610" s="9"/>
      <c r="BG610" s="9"/>
      <c r="BH610" s="9"/>
      <c r="BI610" s="9"/>
      <c r="BJ610" s="9"/>
      <c r="BK610" s="9"/>
      <c r="BL610" s="9"/>
      <c r="BM610" s="9"/>
      <c r="BN610" s="9"/>
      <c r="BO610" s="9"/>
      <c r="BP610" s="9"/>
      <c r="BQ610" s="9"/>
      <c r="BR610" s="9"/>
      <c r="BS610" s="9"/>
      <c r="BT610" s="9"/>
      <c r="BU610" s="9"/>
      <c r="BV610" s="9"/>
      <c r="BW610" s="9"/>
      <c r="BX610" s="9"/>
      <c r="BY610" s="9"/>
      <c r="BZ610" s="9"/>
      <c r="CA610" s="9"/>
      <c r="CB610" s="9"/>
      <c r="CC610" s="9"/>
      <c r="CD610" s="9"/>
      <c r="CE610" s="9"/>
      <c r="CF610" s="9"/>
      <c r="CG610" s="9"/>
      <c r="CH610" s="9"/>
      <c r="CI610" s="9"/>
      <c r="CJ610" s="9"/>
      <c r="CK610" s="9"/>
    </row>
    <row r="611" spans="1:138" s="20" customFormat="1" ht="48" customHeight="1" x14ac:dyDescent="0.2">
      <c r="A611" s="101">
        <v>601</v>
      </c>
      <c r="B611" s="68">
        <v>60</v>
      </c>
      <c r="C611" s="135"/>
      <c r="D611" s="59" t="s">
        <v>897</v>
      </c>
      <c r="E611" s="6" t="s">
        <v>898</v>
      </c>
      <c r="F611" s="59">
        <v>61324600</v>
      </c>
      <c r="G611" s="59">
        <v>21532315</v>
      </c>
      <c r="H611" s="110">
        <f t="shared" si="133"/>
        <v>35.112034974545288</v>
      </c>
      <c r="I611" s="6">
        <f t="shared" si="134"/>
        <v>39792285</v>
      </c>
      <c r="J611" s="110">
        <f>100-H611</f>
        <v>64.887965025454719</v>
      </c>
      <c r="K611" s="59"/>
      <c r="L611" s="61"/>
      <c r="M611" s="9"/>
      <c r="N611" s="9"/>
      <c r="O611" s="9"/>
      <c r="P611" s="9"/>
      <c r="Q611" s="9"/>
      <c r="R611" s="9"/>
      <c r="S611" s="9"/>
      <c r="T611" s="9"/>
      <c r="U611" s="9"/>
      <c r="V611" s="9"/>
      <c r="W611" s="9"/>
      <c r="X611" s="9"/>
      <c r="Y611" s="9"/>
      <c r="Z611" s="9"/>
      <c r="AA611" s="9"/>
      <c r="AB611" s="9"/>
      <c r="AC611" s="9"/>
      <c r="AD611" s="9"/>
      <c r="AE611" s="9"/>
      <c r="AF611" s="9"/>
      <c r="AG611" s="9"/>
      <c r="AH611" s="9"/>
      <c r="AI611" s="9"/>
      <c r="AJ611" s="9"/>
      <c r="AK611" s="9"/>
      <c r="AL611" s="9"/>
      <c r="AM611" s="9"/>
      <c r="AN611" s="9"/>
      <c r="AO611" s="9"/>
      <c r="AP611" s="9"/>
      <c r="AQ611" s="9"/>
      <c r="AR611" s="9"/>
      <c r="AS611" s="9"/>
      <c r="AT611" s="9"/>
      <c r="AU611" s="9"/>
      <c r="AV611" s="9"/>
      <c r="AW611" s="9"/>
      <c r="AX611" s="9"/>
      <c r="AY611" s="9"/>
      <c r="AZ611" s="9"/>
      <c r="BA611" s="9"/>
      <c r="BB611" s="9"/>
      <c r="BC611" s="9"/>
      <c r="BD611" s="9"/>
      <c r="BE611" s="9"/>
      <c r="BF611" s="9"/>
      <c r="BG611" s="9"/>
      <c r="BH611" s="9"/>
      <c r="BI611" s="9"/>
      <c r="BJ611" s="9"/>
      <c r="BK611" s="9"/>
      <c r="BL611" s="9"/>
      <c r="BM611" s="9"/>
      <c r="BN611" s="9"/>
      <c r="BO611" s="9"/>
      <c r="BP611" s="9"/>
      <c r="BQ611" s="9"/>
      <c r="BR611" s="9"/>
      <c r="BS611" s="9"/>
      <c r="BT611" s="9"/>
      <c r="BU611" s="9"/>
      <c r="BV611" s="9"/>
      <c r="BW611" s="9"/>
      <c r="BX611" s="9"/>
      <c r="BY611" s="9"/>
      <c r="BZ611" s="9"/>
      <c r="CA611" s="9"/>
      <c r="CB611" s="9"/>
      <c r="CC611" s="9"/>
      <c r="CD611" s="9"/>
      <c r="CE611" s="9"/>
      <c r="CF611" s="9"/>
      <c r="CG611" s="9"/>
      <c r="CH611" s="9"/>
      <c r="CI611" s="9"/>
      <c r="CJ611" s="9"/>
      <c r="CK611" s="9"/>
      <c r="CL611" s="9"/>
      <c r="CM611" s="9"/>
      <c r="CN611" s="9"/>
      <c r="CO611" s="9"/>
      <c r="CP611" s="9"/>
      <c r="CQ611" s="9"/>
      <c r="CR611" s="9"/>
      <c r="CS611" s="9"/>
      <c r="CT611" s="9"/>
      <c r="CU611" s="9"/>
      <c r="CV611" s="9"/>
      <c r="CW611" s="9"/>
      <c r="CX611" s="9"/>
      <c r="CY611" s="9"/>
      <c r="CZ611" s="9"/>
      <c r="DA611" s="9"/>
      <c r="DB611" s="9"/>
      <c r="DC611" s="9"/>
      <c r="DD611" s="9"/>
      <c r="DE611" s="9"/>
      <c r="DF611" s="9"/>
      <c r="DG611" s="9"/>
      <c r="DH611" s="9"/>
      <c r="DI611" s="9"/>
      <c r="DJ611" s="9"/>
      <c r="DK611" s="9"/>
      <c r="DL611" s="9"/>
      <c r="DM611" s="9"/>
      <c r="DN611" s="9"/>
      <c r="DO611" s="9"/>
      <c r="DP611" s="9"/>
      <c r="DQ611" s="9"/>
      <c r="DR611" s="9"/>
      <c r="DS611" s="9"/>
      <c r="DT611" s="9"/>
      <c r="DU611" s="9"/>
      <c r="DV611" s="9"/>
      <c r="DW611" s="9"/>
      <c r="DX611" s="9"/>
      <c r="DY611" s="9"/>
      <c r="DZ611" s="9"/>
      <c r="EA611" s="9"/>
      <c r="EB611" s="9"/>
      <c r="EC611" s="9"/>
      <c r="ED611" s="9"/>
      <c r="EE611" s="9"/>
      <c r="EF611" s="9"/>
      <c r="EG611" s="9"/>
      <c r="EH611" s="9"/>
    </row>
    <row r="612" spans="1:138" s="20" customFormat="1" ht="48" customHeight="1" x14ac:dyDescent="0.2">
      <c r="A612" s="101">
        <v>602</v>
      </c>
      <c r="B612" s="68">
        <v>61</v>
      </c>
      <c r="C612" s="135"/>
      <c r="D612" s="59" t="s">
        <v>899</v>
      </c>
      <c r="E612" s="6" t="s">
        <v>900</v>
      </c>
      <c r="F612" s="59">
        <v>33138360</v>
      </c>
      <c r="G612" s="59">
        <v>16569180</v>
      </c>
      <c r="H612" s="110">
        <f t="shared" si="133"/>
        <v>50</v>
      </c>
      <c r="I612" s="6">
        <f t="shared" si="134"/>
        <v>16569180</v>
      </c>
      <c r="J612" s="110">
        <f t="shared" ref="J612:J613" si="137">100-H612</f>
        <v>50</v>
      </c>
      <c r="K612" s="59"/>
      <c r="L612" s="61"/>
      <c r="M612" s="9"/>
      <c r="N612" s="9"/>
      <c r="O612" s="9"/>
      <c r="P612" s="9"/>
      <c r="Q612" s="9"/>
      <c r="R612" s="9"/>
      <c r="S612" s="9"/>
      <c r="T612" s="9"/>
      <c r="U612" s="9"/>
      <c r="V612" s="9"/>
      <c r="W612" s="9"/>
      <c r="X612" s="9"/>
      <c r="Y612" s="9"/>
      <c r="Z612" s="9"/>
      <c r="AA612" s="9"/>
      <c r="AB612" s="9"/>
      <c r="AC612" s="9"/>
      <c r="AD612" s="9"/>
      <c r="AE612" s="9"/>
      <c r="AF612" s="9"/>
      <c r="AG612" s="9"/>
      <c r="AH612" s="9"/>
      <c r="AI612" s="9"/>
      <c r="AJ612" s="9"/>
      <c r="AK612" s="9"/>
      <c r="AL612" s="9"/>
      <c r="AM612" s="9"/>
      <c r="AN612" s="9"/>
      <c r="AO612" s="9"/>
      <c r="AP612" s="9"/>
      <c r="AQ612" s="9"/>
      <c r="AR612" s="9"/>
      <c r="AS612" s="9"/>
      <c r="AT612" s="9"/>
      <c r="AU612" s="9"/>
      <c r="AV612" s="9"/>
      <c r="AW612" s="9"/>
      <c r="AX612" s="9"/>
      <c r="AY612" s="9"/>
      <c r="AZ612" s="9"/>
      <c r="BA612" s="9"/>
      <c r="BB612" s="9"/>
      <c r="BC612" s="9"/>
      <c r="BD612" s="9"/>
      <c r="BE612" s="9"/>
      <c r="BF612" s="9"/>
      <c r="BG612" s="9"/>
      <c r="BH612" s="9"/>
      <c r="BI612" s="9"/>
      <c r="BJ612" s="9"/>
      <c r="BK612" s="9"/>
      <c r="BL612" s="9"/>
      <c r="BM612" s="9"/>
      <c r="BN612" s="9"/>
      <c r="BO612" s="9"/>
      <c r="BP612" s="9"/>
      <c r="BQ612" s="9"/>
      <c r="BR612" s="9"/>
      <c r="BS612" s="9"/>
      <c r="BT612" s="9"/>
      <c r="BU612" s="9"/>
      <c r="BV612" s="9"/>
      <c r="BW612" s="9"/>
      <c r="BX612" s="9"/>
      <c r="BY612" s="9"/>
      <c r="BZ612" s="9"/>
      <c r="CA612" s="9"/>
      <c r="CB612" s="9"/>
      <c r="CC612" s="9"/>
      <c r="CD612" s="9"/>
      <c r="CE612" s="9"/>
      <c r="CF612" s="9"/>
      <c r="CG612" s="9"/>
      <c r="CH612" s="9"/>
      <c r="CI612" s="9"/>
      <c r="CJ612" s="9"/>
      <c r="CK612" s="9"/>
    </row>
    <row r="613" spans="1:138" s="20" customFormat="1" ht="48" customHeight="1" x14ac:dyDescent="0.2">
      <c r="A613" s="101">
        <v>603</v>
      </c>
      <c r="B613" s="68">
        <f t="shared" ref="B613" si="138">1+B612</f>
        <v>62</v>
      </c>
      <c r="C613" s="135"/>
      <c r="D613" s="59" t="s">
        <v>901</v>
      </c>
      <c r="E613" s="6" t="s">
        <v>902</v>
      </c>
      <c r="F613" s="59">
        <v>8999440</v>
      </c>
      <c r="G613" s="59">
        <v>4949692</v>
      </c>
      <c r="H613" s="110">
        <f t="shared" si="133"/>
        <v>55.000000000000007</v>
      </c>
      <c r="I613" s="6">
        <f t="shared" si="134"/>
        <v>4049748</v>
      </c>
      <c r="J613" s="110">
        <f t="shared" si="137"/>
        <v>44.999999999999993</v>
      </c>
      <c r="K613" s="59"/>
      <c r="L613" s="61"/>
      <c r="M613" s="9"/>
      <c r="N613" s="9"/>
      <c r="O613" s="9"/>
      <c r="P613" s="9"/>
      <c r="Q613" s="9"/>
      <c r="R613" s="9"/>
      <c r="S613" s="9"/>
      <c r="T613" s="9"/>
      <c r="U613" s="9"/>
      <c r="V613" s="9"/>
      <c r="W613" s="9"/>
      <c r="X613" s="9"/>
      <c r="Y613" s="9"/>
      <c r="Z613" s="9"/>
      <c r="AA613" s="9"/>
      <c r="AB613" s="9"/>
      <c r="AC613" s="9"/>
      <c r="AD613" s="9"/>
      <c r="AE613" s="9"/>
      <c r="AF613" s="9"/>
      <c r="AG613" s="9"/>
      <c r="AH613" s="9"/>
      <c r="AI613" s="9"/>
      <c r="AJ613" s="9"/>
      <c r="AK613" s="9"/>
      <c r="AL613" s="9"/>
      <c r="AM613" s="9"/>
      <c r="AN613" s="9"/>
      <c r="AO613" s="9"/>
      <c r="AP613" s="9"/>
      <c r="AQ613" s="9"/>
      <c r="AR613" s="9"/>
      <c r="AS613" s="9"/>
      <c r="AT613" s="9"/>
      <c r="AU613" s="9"/>
      <c r="AV613" s="9"/>
      <c r="AW613" s="9"/>
      <c r="AX613" s="9"/>
      <c r="AY613" s="9"/>
      <c r="AZ613" s="9"/>
      <c r="BA613" s="9"/>
      <c r="BB613" s="9"/>
      <c r="BC613" s="9"/>
      <c r="BD613" s="9"/>
      <c r="BE613" s="9"/>
      <c r="BF613" s="9"/>
      <c r="BG613" s="9"/>
      <c r="BH613" s="9"/>
      <c r="BI613" s="9"/>
      <c r="BJ613" s="9"/>
      <c r="BK613" s="9"/>
      <c r="BL613" s="9"/>
      <c r="BM613" s="9"/>
      <c r="BN613" s="9"/>
      <c r="BO613" s="9"/>
      <c r="BP613" s="9"/>
      <c r="BQ613" s="9"/>
      <c r="BR613" s="9"/>
      <c r="BS613" s="9"/>
      <c r="BT613" s="9"/>
      <c r="BU613" s="9"/>
      <c r="BV613" s="9"/>
      <c r="BW613" s="9"/>
      <c r="BX613" s="9"/>
      <c r="BY613" s="9"/>
      <c r="BZ613" s="9"/>
      <c r="CA613" s="9"/>
      <c r="CB613" s="9"/>
      <c r="CC613" s="9"/>
      <c r="CD613" s="9"/>
      <c r="CE613" s="9"/>
      <c r="CF613" s="9"/>
      <c r="CG613" s="9"/>
      <c r="CH613" s="9"/>
      <c r="CI613" s="9"/>
      <c r="CJ613" s="9"/>
      <c r="CK613" s="9"/>
      <c r="CL613" s="9"/>
      <c r="CM613" s="9"/>
      <c r="CN613" s="9"/>
      <c r="CO613" s="9"/>
      <c r="CP613" s="9"/>
      <c r="CQ613" s="9"/>
      <c r="CR613" s="9"/>
      <c r="CS613" s="9"/>
      <c r="CT613" s="9"/>
      <c r="CU613" s="9"/>
      <c r="CV613" s="9"/>
      <c r="CW613" s="9"/>
      <c r="CX613" s="9"/>
      <c r="CY613" s="9"/>
      <c r="CZ613" s="9"/>
      <c r="DA613" s="9"/>
      <c r="DB613" s="9"/>
      <c r="DC613" s="9"/>
      <c r="DD613" s="9"/>
      <c r="DE613" s="9"/>
      <c r="DF613" s="9"/>
      <c r="DG613" s="9"/>
      <c r="DH613" s="9"/>
      <c r="DI613" s="9"/>
      <c r="DJ613" s="9"/>
      <c r="DK613" s="9"/>
      <c r="DL613" s="9"/>
      <c r="DM613" s="9"/>
      <c r="DN613" s="9"/>
      <c r="DO613" s="9"/>
      <c r="DP613" s="9"/>
      <c r="DQ613" s="9"/>
      <c r="DR613" s="9"/>
      <c r="DS613" s="9"/>
      <c r="DT613" s="9"/>
      <c r="DU613" s="9"/>
      <c r="DV613" s="9"/>
      <c r="DW613" s="9"/>
      <c r="DX613" s="9"/>
      <c r="DY613" s="9"/>
      <c r="DZ613" s="9"/>
      <c r="EA613" s="9"/>
      <c r="EB613" s="9"/>
      <c r="EC613" s="9"/>
      <c r="ED613" s="9"/>
      <c r="EE613" s="9"/>
      <c r="EF613" s="9"/>
      <c r="EG613" s="9"/>
      <c r="EH613" s="9"/>
    </row>
    <row r="614" spans="1:138" ht="13.5" x14ac:dyDescent="0.2">
      <c r="A614" s="140" t="s">
        <v>903</v>
      </c>
      <c r="B614" s="141"/>
      <c r="C614" s="141"/>
      <c r="D614" s="141"/>
      <c r="E614" s="141"/>
      <c r="F614" s="74">
        <f>SUM(F552:F613)</f>
        <v>5247176305</v>
      </c>
      <c r="G614" s="74">
        <f>SUM(G552:G613)</f>
        <v>2548016764</v>
      </c>
      <c r="H614" s="113"/>
      <c r="I614" s="74">
        <f>SUM(I552:I613)</f>
        <v>2699159541</v>
      </c>
      <c r="J614" s="113"/>
      <c r="K614" s="74">
        <f>SUM(K552:K613)</f>
        <v>0</v>
      </c>
      <c r="L614" s="93"/>
    </row>
    <row r="615" spans="1:138" s="1" customFormat="1" ht="42.75" customHeight="1" x14ac:dyDescent="0.25">
      <c r="A615" s="101">
        <v>604</v>
      </c>
      <c r="B615" s="56">
        <v>1</v>
      </c>
      <c r="C615" s="135" t="s">
        <v>904</v>
      </c>
      <c r="D615" s="6" t="s">
        <v>905</v>
      </c>
      <c r="E615" s="6" t="s">
        <v>906</v>
      </c>
      <c r="F615" s="6">
        <v>31824680</v>
      </c>
      <c r="G615" s="6">
        <f>F615*H615/100</f>
        <v>15912340</v>
      </c>
      <c r="H615" s="110">
        <v>50</v>
      </c>
      <c r="I615" s="6">
        <f t="shared" ref="I615:I623" si="139">F615-G615-K615</f>
        <v>15912340</v>
      </c>
      <c r="J615" s="110">
        <f t="shared" ref="J615:J623" si="140">100-H615-L615</f>
        <v>50</v>
      </c>
      <c r="K615" s="6">
        <v>0</v>
      </c>
      <c r="L615" s="53"/>
      <c r="M615" s="17"/>
      <c r="N615" s="17"/>
      <c r="O615" s="17"/>
      <c r="P615" s="17"/>
      <c r="Q615" s="17"/>
      <c r="R615" s="17"/>
      <c r="S615" s="17"/>
      <c r="T615" s="17"/>
      <c r="U615" s="17"/>
      <c r="V615" s="17"/>
      <c r="W615" s="17"/>
      <c r="X615" s="17"/>
      <c r="Y615" s="17"/>
      <c r="Z615" s="17"/>
      <c r="AA615" s="17"/>
      <c r="AB615" s="17"/>
      <c r="AC615" s="17"/>
      <c r="AD615" s="17"/>
      <c r="AE615" s="17"/>
      <c r="AF615" s="17"/>
      <c r="AG615" s="17"/>
      <c r="AH615" s="17"/>
      <c r="AI615" s="17"/>
      <c r="AJ615" s="17"/>
      <c r="AK615" s="17"/>
      <c r="AL615" s="17"/>
      <c r="AM615" s="17"/>
      <c r="AN615" s="17"/>
      <c r="AO615" s="17"/>
      <c r="AP615" s="17"/>
      <c r="AQ615" s="17"/>
      <c r="AR615" s="17"/>
      <c r="AS615" s="17"/>
      <c r="AT615" s="17"/>
      <c r="AU615" s="17"/>
      <c r="AV615" s="17"/>
      <c r="AW615" s="17"/>
      <c r="AX615" s="17"/>
      <c r="AY615" s="17"/>
      <c r="AZ615" s="17"/>
      <c r="BA615" s="17"/>
      <c r="BB615" s="17"/>
      <c r="BC615" s="17"/>
      <c r="BD615" s="17"/>
      <c r="BE615" s="17"/>
      <c r="BF615" s="17"/>
      <c r="BG615" s="17"/>
      <c r="BH615" s="17"/>
      <c r="BI615" s="17"/>
      <c r="BJ615" s="17"/>
      <c r="BK615" s="17"/>
      <c r="BL615" s="17"/>
      <c r="BM615" s="17"/>
      <c r="BN615" s="17"/>
      <c r="BO615" s="17"/>
      <c r="BP615" s="17"/>
      <c r="BQ615" s="17"/>
      <c r="BR615" s="17"/>
      <c r="BS615" s="17"/>
      <c r="BT615" s="17"/>
      <c r="BU615" s="17"/>
      <c r="BV615" s="17"/>
      <c r="BW615" s="17"/>
      <c r="BX615" s="17"/>
      <c r="BY615" s="17"/>
      <c r="BZ615" s="17"/>
      <c r="CA615" s="17"/>
      <c r="CB615" s="17"/>
      <c r="CC615" s="17"/>
      <c r="CD615" s="17"/>
      <c r="CE615" s="17"/>
      <c r="CF615" s="17"/>
      <c r="CG615" s="17"/>
      <c r="CH615" s="17"/>
      <c r="CI615" s="17"/>
      <c r="CJ615" s="17"/>
      <c r="CK615" s="17"/>
    </row>
    <row r="616" spans="1:138" s="1" customFormat="1" ht="42.75" customHeight="1" x14ac:dyDescent="0.25">
      <c r="A616" s="101">
        <v>605</v>
      </c>
      <c r="B616" s="56">
        <v>2</v>
      </c>
      <c r="C616" s="135"/>
      <c r="D616" s="6" t="s">
        <v>905</v>
      </c>
      <c r="E616" s="6" t="s">
        <v>907</v>
      </c>
      <c r="F616" s="6">
        <v>22978220</v>
      </c>
      <c r="G616" s="6">
        <f>F616*H616/100</f>
        <v>15000182.016000001</v>
      </c>
      <c r="H616" s="110">
        <v>65.28</v>
      </c>
      <c r="I616" s="6">
        <f t="shared" si="139"/>
        <v>7978037.9839999992</v>
      </c>
      <c r="J616" s="110">
        <f t="shared" si="140"/>
        <v>34.72</v>
      </c>
      <c r="K616" s="6">
        <v>0</v>
      </c>
      <c r="L616" s="53"/>
      <c r="M616" s="17"/>
      <c r="N616" s="17"/>
      <c r="O616" s="17"/>
      <c r="P616" s="17"/>
      <c r="Q616" s="17"/>
      <c r="R616" s="17"/>
      <c r="S616" s="17"/>
      <c r="T616" s="17"/>
      <c r="U616" s="17"/>
      <c r="V616" s="17"/>
      <c r="W616" s="17"/>
      <c r="X616" s="17"/>
      <c r="Y616" s="17"/>
      <c r="Z616" s="17"/>
      <c r="AA616" s="17"/>
      <c r="AB616" s="17"/>
      <c r="AC616" s="17"/>
      <c r="AD616" s="17"/>
      <c r="AE616" s="17"/>
      <c r="AF616" s="17"/>
      <c r="AG616" s="17"/>
      <c r="AH616" s="17"/>
      <c r="AI616" s="17"/>
      <c r="AJ616" s="17"/>
      <c r="AK616" s="17"/>
      <c r="AL616" s="17"/>
      <c r="AM616" s="17"/>
      <c r="AN616" s="17"/>
      <c r="AO616" s="17"/>
      <c r="AP616" s="17"/>
      <c r="AQ616" s="17"/>
      <c r="AR616" s="17"/>
      <c r="AS616" s="17"/>
      <c r="AT616" s="17"/>
      <c r="AU616" s="17"/>
      <c r="AV616" s="17"/>
      <c r="AW616" s="17"/>
      <c r="AX616" s="17"/>
      <c r="AY616" s="17"/>
      <c r="AZ616" s="17"/>
      <c r="BA616" s="17"/>
      <c r="BB616" s="17"/>
      <c r="BC616" s="17"/>
      <c r="BD616" s="17"/>
      <c r="BE616" s="17"/>
      <c r="BF616" s="17"/>
      <c r="BG616" s="17"/>
      <c r="BH616" s="17"/>
      <c r="BI616" s="17"/>
      <c r="BJ616" s="17"/>
      <c r="BK616" s="17"/>
      <c r="BL616" s="17"/>
      <c r="BM616" s="17"/>
      <c r="BN616" s="17"/>
      <c r="BO616" s="17"/>
      <c r="BP616" s="17"/>
      <c r="BQ616" s="17"/>
      <c r="BR616" s="17"/>
      <c r="BS616" s="17"/>
      <c r="BT616" s="17"/>
      <c r="BU616" s="17"/>
      <c r="BV616" s="17"/>
      <c r="BW616" s="17"/>
      <c r="BX616" s="17"/>
      <c r="BY616" s="17"/>
      <c r="BZ616" s="17"/>
      <c r="CA616" s="17"/>
      <c r="CB616" s="17"/>
      <c r="CC616" s="17"/>
      <c r="CD616" s="17"/>
      <c r="CE616" s="17"/>
      <c r="CF616" s="17"/>
      <c r="CG616" s="17"/>
      <c r="CH616" s="17"/>
      <c r="CI616" s="17"/>
      <c r="CJ616" s="17"/>
      <c r="CK616" s="17"/>
    </row>
    <row r="617" spans="1:138" s="1" customFormat="1" ht="42.75" customHeight="1" x14ac:dyDescent="0.25">
      <c r="A617" s="101">
        <v>606</v>
      </c>
      <c r="B617" s="56">
        <v>3</v>
      </c>
      <c r="C617" s="135"/>
      <c r="D617" s="6" t="s">
        <v>908</v>
      </c>
      <c r="E617" s="6" t="s">
        <v>909</v>
      </c>
      <c r="F617" s="6">
        <v>48710200</v>
      </c>
      <c r="G617" s="6">
        <f>F617*H617/100</f>
        <v>29226120</v>
      </c>
      <c r="H617" s="110">
        <v>60</v>
      </c>
      <c r="I617" s="6">
        <f t="shared" si="139"/>
        <v>19484080</v>
      </c>
      <c r="J617" s="110">
        <f t="shared" si="140"/>
        <v>40</v>
      </c>
      <c r="K617" s="6">
        <v>0</v>
      </c>
      <c r="L617" s="53"/>
      <c r="M617" s="17"/>
      <c r="N617" s="17"/>
      <c r="O617" s="17"/>
      <c r="P617" s="17"/>
      <c r="Q617" s="17"/>
      <c r="R617" s="17"/>
      <c r="S617" s="17"/>
      <c r="T617" s="17"/>
      <c r="U617" s="17"/>
      <c r="V617" s="17"/>
      <c r="W617" s="17"/>
      <c r="X617" s="17"/>
      <c r="Y617" s="17"/>
      <c r="Z617" s="17"/>
      <c r="AA617" s="17"/>
      <c r="AB617" s="17"/>
      <c r="AC617" s="17"/>
      <c r="AD617" s="17"/>
      <c r="AE617" s="17"/>
      <c r="AF617" s="17"/>
      <c r="AG617" s="17"/>
      <c r="AH617" s="17"/>
      <c r="AI617" s="17"/>
      <c r="AJ617" s="17"/>
      <c r="AK617" s="17"/>
      <c r="AL617" s="17"/>
      <c r="AM617" s="17"/>
      <c r="AN617" s="17"/>
      <c r="AO617" s="17"/>
      <c r="AP617" s="17"/>
      <c r="AQ617" s="17"/>
      <c r="AR617" s="17"/>
      <c r="AS617" s="17"/>
      <c r="AT617" s="17"/>
      <c r="AU617" s="17"/>
      <c r="AV617" s="17"/>
      <c r="AW617" s="17"/>
      <c r="AX617" s="17"/>
      <c r="AY617" s="17"/>
      <c r="AZ617" s="17"/>
      <c r="BA617" s="17"/>
      <c r="BB617" s="17"/>
      <c r="BC617" s="17"/>
      <c r="BD617" s="17"/>
      <c r="BE617" s="17"/>
      <c r="BF617" s="17"/>
      <c r="BG617" s="17"/>
      <c r="BH617" s="17"/>
      <c r="BI617" s="17"/>
      <c r="BJ617" s="17"/>
      <c r="BK617" s="17"/>
      <c r="BL617" s="17"/>
      <c r="BM617" s="17"/>
      <c r="BN617" s="17"/>
      <c r="BO617" s="17"/>
      <c r="BP617" s="17"/>
      <c r="BQ617" s="17"/>
      <c r="BR617" s="17"/>
      <c r="BS617" s="17"/>
      <c r="BT617" s="17"/>
      <c r="BU617" s="17"/>
      <c r="BV617" s="17"/>
      <c r="BW617" s="17"/>
      <c r="BX617" s="17"/>
      <c r="BY617" s="17"/>
      <c r="BZ617" s="17"/>
      <c r="CA617" s="17"/>
      <c r="CB617" s="17"/>
      <c r="CC617" s="17"/>
      <c r="CD617" s="17"/>
      <c r="CE617" s="17"/>
      <c r="CF617" s="17"/>
      <c r="CG617" s="17"/>
      <c r="CH617" s="17"/>
      <c r="CI617" s="17"/>
      <c r="CJ617" s="17"/>
      <c r="CK617" s="17"/>
    </row>
    <row r="618" spans="1:138" s="1" customFormat="1" ht="42.75" customHeight="1" x14ac:dyDescent="0.25">
      <c r="A618" s="101">
        <v>607</v>
      </c>
      <c r="B618" s="56">
        <v>4</v>
      </c>
      <c r="C618" s="135"/>
      <c r="D618" s="6" t="s">
        <v>908</v>
      </c>
      <c r="E618" s="6" t="s">
        <v>1055</v>
      </c>
      <c r="F618" s="6">
        <v>20686100</v>
      </c>
      <c r="G618" s="6">
        <f>F618*H618/100</f>
        <v>8274440</v>
      </c>
      <c r="H618" s="110">
        <v>40</v>
      </c>
      <c r="I618" s="6">
        <f t="shared" si="139"/>
        <v>12411660</v>
      </c>
      <c r="J618" s="110">
        <f t="shared" si="140"/>
        <v>60</v>
      </c>
      <c r="K618" s="6">
        <v>0</v>
      </c>
      <c r="L618" s="53"/>
      <c r="M618" s="17"/>
      <c r="N618" s="17"/>
      <c r="O618" s="17"/>
      <c r="P618" s="17"/>
      <c r="Q618" s="17"/>
      <c r="R618" s="17"/>
      <c r="S618" s="17"/>
      <c r="T618" s="17"/>
      <c r="U618" s="17"/>
      <c r="V618" s="17"/>
      <c r="W618" s="17"/>
      <c r="X618" s="17"/>
      <c r="Y618" s="17"/>
      <c r="Z618" s="17"/>
      <c r="AA618" s="17"/>
      <c r="AB618" s="17"/>
      <c r="AC618" s="17"/>
      <c r="AD618" s="17"/>
      <c r="AE618" s="17"/>
      <c r="AF618" s="17"/>
      <c r="AG618" s="17"/>
      <c r="AH618" s="17"/>
      <c r="AI618" s="17"/>
      <c r="AJ618" s="17"/>
      <c r="AK618" s="17"/>
      <c r="AL618" s="17"/>
      <c r="AM618" s="17"/>
      <c r="AN618" s="17"/>
      <c r="AO618" s="17"/>
      <c r="AP618" s="17"/>
      <c r="AQ618" s="17"/>
      <c r="AR618" s="17"/>
      <c r="AS618" s="17"/>
      <c r="AT618" s="17"/>
      <c r="AU618" s="17"/>
      <c r="AV618" s="17"/>
      <c r="AW618" s="17"/>
      <c r="AX618" s="17"/>
      <c r="AY618" s="17"/>
      <c r="AZ618" s="17"/>
      <c r="BA618" s="17"/>
      <c r="BB618" s="17"/>
      <c r="BC618" s="17"/>
      <c r="BD618" s="17"/>
      <c r="BE618" s="17"/>
      <c r="BF618" s="17"/>
      <c r="BG618" s="17"/>
      <c r="BH618" s="17"/>
      <c r="BI618" s="17"/>
      <c r="BJ618" s="17"/>
      <c r="BK618" s="17"/>
      <c r="BL618" s="17"/>
      <c r="BM618" s="17"/>
      <c r="BN618" s="17"/>
      <c r="BO618" s="17"/>
      <c r="BP618" s="17"/>
      <c r="BQ618" s="17"/>
      <c r="BR618" s="17"/>
      <c r="BS618" s="17"/>
      <c r="BT618" s="17"/>
      <c r="BU618" s="17"/>
      <c r="BV618" s="17"/>
      <c r="BW618" s="17"/>
      <c r="BX618" s="17"/>
      <c r="BY618" s="17"/>
      <c r="BZ618" s="17"/>
      <c r="CA618" s="17"/>
      <c r="CB618" s="17"/>
      <c r="CC618" s="17"/>
      <c r="CD618" s="17"/>
      <c r="CE618" s="17"/>
      <c r="CF618" s="17"/>
      <c r="CG618" s="17"/>
      <c r="CH618" s="17"/>
      <c r="CI618" s="17"/>
      <c r="CJ618" s="17"/>
      <c r="CK618" s="17"/>
    </row>
    <row r="619" spans="1:138" s="1" customFormat="1" ht="42.75" customHeight="1" x14ac:dyDescent="0.25">
      <c r="A619" s="101">
        <v>608</v>
      </c>
      <c r="B619" s="56">
        <v>5</v>
      </c>
      <c r="C619" s="135"/>
      <c r="D619" s="6" t="s">
        <v>908</v>
      </c>
      <c r="E619" s="6" t="s">
        <v>910</v>
      </c>
      <c r="F619" s="6">
        <v>77502340</v>
      </c>
      <c r="G619" s="6">
        <f>(F619-K619)*53.9/100</f>
        <v>41295505.482000001</v>
      </c>
      <c r="H619" s="117">
        <v>53.9</v>
      </c>
      <c r="I619" s="6">
        <f t="shared" si="139"/>
        <v>35319532.517999999</v>
      </c>
      <c r="J619" s="110">
        <f>100-H619-L619</f>
        <v>44.955128761273535</v>
      </c>
      <c r="K619" s="6">
        <v>887302</v>
      </c>
      <c r="L619" s="53">
        <f>K619/F619*100</f>
        <v>1.1448712387264695</v>
      </c>
      <c r="M619" s="17"/>
      <c r="N619" s="17"/>
      <c r="O619" s="17"/>
      <c r="P619" s="17"/>
      <c r="Q619" s="17"/>
      <c r="R619" s="17"/>
      <c r="S619" s="17"/>
      <c r="T619" s="17"/>
      <c r="U619" s="17"/>
      <c r="V619" s="17"/>
      <c r="W619" s="17"/>
      <c r="X619" s="17"/>
      <c r="Y619" s="17"/>
      <c r="Z619" s="17"/>
      <c r="AA619" s="17"/>
      <c r="AB619" s="17"/>
      <c r="AC619" s="17"/>
      <c r="AD619" s="17"/>
      <c r="AE619" s="17"/>
      <c r="AF619" s="17"/>
      <c r="AG619" s="17"/>
      <c r="AH619" s="17"/>
      <c r="AI619" s="17"/>
      <c r="AJ619" s="17"/>
      <c r="AK619" s="17"/>
      <c r="AL619" s="17"/>
      <c r="AM619" s="17"/>
      <c r="AN619" s="17"/>
      <c r="AO619" s="17"/>
      <c r="AP619" s="17"/>
      <c r="AQ619" s="17"/>
      <c r="AR619" s="17"/>
      <c r="AS619" s="17"/>
      <c r="AT619" s="17"/>
      <c r="AU619" s="17"/>
      <c r="AV619" s="17"/>
      <c r="AW619" s="17"/>
      <c r="AX619" s="17"/>
      <c r="AY619" s="17"/>
      <c r="AZ619" s="17"/>
      <c r="BA619" s="17"/>
      <c r="BB619" s="17"/>
      <c r="BC619" s="17"/>
      <c r="BD619" s="17"/>
      <c r="BE619" s="17"/>
      <c r="BF619" s="17"/>
      <c r="BG619" s="17"/>
      <c r="BH619" s="17"/>
      <c r="BI619" s="17"/>
      <c r="BJ619" s="17"/>
      <c r="BK619" s="17"/>
      <c r="BL619" s="17"/>
      <c r="BM619" s="17"/>
      <c r="BN619" s="17"/>
      <c r="BO619" s="17"/>
      <c r="BP619" s="17"/>
      <c r="BQ619" s="17"/>
      <c r="BR619" s="17"/>
      <c r="BS619" s="17"/>
      <c r="BT619" s="17"/>
      <c r="BU619" s="17"/>
      <c r="BV619" s="17"/>
      <c r="BW619" s="17"/>
      <c r="BX619" s="17"/>
      <c r="BY619" s="17"/>
      <c r="BZ619" s="17"/>
      <c r="CA619" s="17"/>
      <c r="CB619" s="17"/>
      <c r="CC619" s="17"/>
      <c r="CD619" s="17"/>
      <c r="CE619" s="17"/>
      <c r="CF619" s="17"/>
      <c r="CG619" s="17"/>
      <c r="CH619" s="17"/>
      <c r="CI619" s="17"/>
      <c r="CJ619" s="17"/>
      <c r="CK619" s="17"/>
    </row>
    <row r="620" spans="1:138" s="1" customFormat="1" ht="42.75" customHeight="1" x14ac:dyDescent="0.25">
      <c r="A620" s="101">
        <v>609</v>
      </c>
      <c r="B620" s="56">
        <v>6</v>
      </c>
      <c r="C620" s="135"/>
      <c r="D620" s="6" t="s">
        <v>911</v>
      </c>
      <c r="E620" s="6" t="s">
        <v>912</v>
      </c>
      <c r="F620" s="6">
        <v>16968940</v>
      </c>
      <c r="G620" s="6">
        <f>F620*H620/100</f>
        <v>10181364</v>
      </c>
      <c r="H620" s="110">
        <v>60</v>
      </c>
      <c r="I620" s="6">
        <f t="shared" si="139"/>
        <v>6787576</v>
      </c>
      <c r="J620" s="110">
        <f>100-H620-L620</f>
        <v>40</v>
      </c>
      <c r="K620" s="6">
        <v>0</v>
      </c>
      <c r="L620" s="53"/>
      <c r="M620" s="17"/>
      <c r="N620" s="17"/>
      <c r="O620" s="17"/>
      <c r="P620" s="17"/>
      <c r="Q620" s="17"/>
      <c r="R620" s="17"/>
      <c r="S620" s="17"/>
      <c r="T620" s="17"/>
      <c r="U620" s="17"/>
      <c r="V620" s="17"/>
      <c r="W620" s="17"/>
      <c r="X620" s="17"/>
      <c r="Y620" s="17"/>
      <c r="Z620" s="17"/>
      <c r="AA620" s="17"/>
      <c r="AB620" s="17"/>
      <c r="AC620" s="17"/>
      <c r="AD620" s="17"/>
      <c r="AE620" s="17"/>
      <c r="AF620" s="17"/>
      <c r="AG620" s="17"/>
      <c r="AH620" s="17"/>
      <c r="AI620" s="17"/>
      <c r="AJ620" s="17"/>
      <c r="AK620" s="17"/>
      <c r="AL620" s="17"/>
      <c r="AM620" s="17"/>
      <c r="AN620" s="17"/>
      <c r="AO620" s="17"/>
      <c r="AP620" s="17"/>
      <c r="AQ620" s="17"/>
      <c r="AR620" s="17"/>
      <c r="AS620" s="17"/>
      <c r="AT620" s="17"/>
      <c r="AU620" s="17"/>
      <c r="AV620" s="17"/>
      <c r="AW620" s="17"/>
      <c r="AX620" s="17"/>
      <c r="AY620" s="17"/>
      <c r="AZ620" s="17"/>
      <c r="BA620" s="17"/>
      <c r="BB620" s="17"/>
      <c r="BC620" s="17"/>
      <c r="BD620" s="17"/>
      <c r="BE620" s="17"/>
      <c r="BF620" s="17"/>
      <c r="BG620" s="17"/>
      <c r="BH620" s="17"/>
      <c r="BI620" s="17"/>
      <c r="BJ620" s="17"/>
      <c r="BK620" s="17"/>
      <c r="BL620" s="17"/>
      <c r="BM620" s="17"/>
      <c r="BN620" s="17"/>
      <c r="BO620" s="17"/>
      <c r="BP620" s="17"/>
      <c r="BQ620" s="17"/>
      <c r="BR620" s="17"/>
      <c r="BS620" s="17"/>
      <c r="BT620" s="17"/>
      <c r="BU620" s="17"/>
      <c r="BV620" s="17"/>
      <c r="BW620" s="17"/>
      <c r="BX620" s="17"/>
      <c r="BY620" s="17"/>
      <c r="BZ620" s="17"/>
      <c r="CA620" s="17"/>
      <c r="CB620" s="17"/>
      <c r="CC620" s="17"/>
      <c r="CD620" s="17"/>
      <c r="CE620" s="17"/>
      <c r="CF620" s="17"/>
      <c r="CG620" s="17"/>
      <c r="CH620" s="17"/>
      <c r="CI620" s="17"/>
      <c r="CJ620" s="17"/>
      <c r="CK620" s="17"/>
    </row>
    <row r="621" spans="1:138" s="1" customFormat="1" ht="42.75" customHeight="1" x14ac:dyDescent="0.25">
      <c r="A621" s="101">
        <v>610</v>
      </c>
      <c r="B621" s="56">
        <v>7</v>
      </c>
      <c r="C621" s="135"/>
      <c r="D621" s="6" t="s">
        <v>911</v>
      </c>
      <c r="E621" s="6" t="s">
        <v>913</v>
      </c>
      <c r="F621" s="6">
        <v>40787050</v>
      </c>
      <c r="G621" s="6">
        <f>F621*H621/100</f>
        <v>24472230</v>
      </c>
      <c r="H621" s="110">
        <v>60</v>
      </c>
      <c r="I621" s="6">
        <f t="shared" si="139"/>
        <v>16314820</v>
      </c>
      <c r="J621" s="110">
        <f t="shared" si="140"/>
        <v>40</v>
      </c>
      <c r="K621" s="6">
        <v>0</v>
      </c>
      <c r="L621" s="53"/>
      <c r="M621" s="17"/>
      <c r="N621" s="17"/>
      <c r="O621" s="17"/>
      <c r="P621" s="17"/>
      <c r="Q621" s="17"/>
      <c r="R621" s="17"/>
      <c r="S621" s="17"/>
      <c r="T621" s="17"/>
      <c r="U621" s="17"/>
      <c r="V621" s="17"/>
      <c r="W621" s="17"/>
      <c r="X621" s="17"/>
      <c r="Y621" s="17"/>
      <c r="Z621" s="17"/>
      <c r="AA621" s="17"/>
      <c r="AB621" s="17"/>
      <c r="AC621" s="17"/>
      <c r="AD621" s="17"/>
      <c r="AE621" s="17"/>
      <c r="AF621" s="17"/>
      <c r="AG621" s="17"/>
      <c r="AH621" s="17"/>
      <c r="AI621" s="17"/>
      <c r="AJ621" s="17"/>
      <c r="AK621" s="17"/>
      <c r="AL621" s="17"/>
      <c r="AM621" s="17"/>
      <c r="AN621" s="17"/>
      <c r="AO621" s="17"/>
      <c r="AP621" s="17"/>
      <c r="AQ621" s="17"/>
      <c r="AR621" s="17"/>
      <c r="AS621" s="17"/>
      <c r="AT621" s="17"/>
      <c r="AU621" s="17"/>
      <c r="AV621" s="17"/>
      <c r="AW621" s="17"/>
      <c r="AX621" s="17"/>
      <c r="AY621" s="17"/>
      <c r="AZ621" s="17"/>
      <c r="BA621" s="17"/>
      <c r="BB621" s="17"/>
      <c r="BC621" s="17"/>
      <c r="BD621" s="17"/>
      <c r="BE621" s="17"/>
      <c r="BF621" s="17"/>
      <c r="BG621" s="17"/>
      <c r="BH621" s="17"/>
      <c r="BI621" s="17"/>
      <c r="BJ621" s="17"/>
      <c r="BK621" s="17"/>
      <c r="BL621" s="17"/>
      <c r="BM621" s="17"/>
      <c r="BN621" s="17"/>
      <c r="BO621" s="17"/>
      <c r="BP621" s="17"/>
      <c r="BQ621" s="17"/>
      <c r="BR621" s="17"/>
      <c r="BS621" s="17"/>
      <c r="BT621" s="17"/>
      <c r="BU621" s="17"/>
      <c r="BV621" s="17"/>
      <c r="BW621" s="17"/>
      <c r="BX621" s="17"/>
      <c r="BY621" s="17"/>
      <c r="BZ621" s="17"/>
      <c r="CA621" s="17"/>
      <c r="CB621" s="17"/>
      <c r="CC621" s="17"/>
      <c r="CD621" s="17"/>
      <c r="CE621" s="17"/>
      <c r="CF621" s="17"/>
      <c r="CG621" s="17"/>
      <c r="CH621" s="17"/>
      <c r="CI621" s="17"/>
      <c r="CJ621" s="17"/>
      <c r="CK621" s="17"/>
    </row>
    <row r="622" spans="1:138" s="1" customFormat="1" ht="42.75" customHeight="1" x14ac:dyDescent="0.25">
      <c r="A622" s="101">
        <v>611</v>
      </c>
      <c r="B622" s="56">
        <v>8</v>
      </c>
      <c r="C622" s="135"/>
      <c r="D622" s="6" t="s">
        <v>911</v>
      </c>
      <c r="E622" s="6" t="s">
        <v>914</v>
      </c>
      <c r="F622" s="6">
        <v>71527010</v>
      </c>
      <c r="G622" s="6">
        <f>F622*H622/100</f>
        <v>42916206</v>
      </c>
      <c r="H622" s="110">
        <v>60</v>
      </c>
      <c r="I622" s="6">
        <f t="shared" si="139"/>
        <v>28610804</v>
      </c>
      <c r="J622" s="110">
        <f t="shared" si="140"/>
        <v>40</v>
      </c>
      <c r="K622" s="6">
        <v>0</v>
      </c>
      <c r="L622" s="53"/>
      <c r="M622" s="17"/>
      <c r="N622" s="17"/>
      <c r="O622" s="17"/>
      <c r="P622" s="17"/>
      <c r="Q622" s="17"/>
      <c r="R622" s="17"/>
      <c r="S622" s="17"/>
      <c r="T622" s="17"/>
      <c r="U622" s="17"/>
      <c r="V622" s="17"/>
      <c r="W622" s="17"/>
      <c r="X622" s="17"/>
      <c r="Y622" s="17"/>
      <c r="Z622" s="17"/>
      <c r="AA622" s="17"/>
      <c r="AB622" s="17"/>
      <c r="AC622" s="17"/>
      <c r="AD622" s="17"/>
      <c r="AE622" s="17"/>
      <c r="AF622" s="17"/>
      <c r="AG622" s="17"/>
      <c r="AH622" s="17"/>
      <c r="AI622" s="17"/>
      <c r="AJ622" s="17"/>
      <c r="AK622" s="17"/>
      <c r="AL622" s="17"/>
      <c r="AM622" s="17"/>
      <c r="AN622" s="17"/>
      <c r="AO622" s="17"/>
      <c r="AP622" s="17"/>
      <c r="AQ622" s="17"/>
      <c r="AR622" s="17"/>
      <c r="AS622" s="17"/>
      <c r="AT622" s="17"/>
      <c r="AU622" s="17"/>
      <c r="AV622" s="17"/>
      <c r="AW622" s="17"/>
      <c r="AX622" s="17"/>
      <c r="AY622" s="17"/>
      <c r="AZ622" s="17"/>
      <c r="BA622" s="17"/>
      <c r="BB622" s="17"/>
      <c r="BC622" s="17"/>
      <c r="BD622" s="17"/>
      <c r="BE622" s="17"/>
      <c r="BF622" s="17"/>
      <c r="BG622" s="17"/>
      <c r="BH622" s="17"/>
      <c r="BI622" s="17"/>
      <c r="BJ622" s="17"/>
      <c r="BK622" s="17"/>
      <c r="BL622" s="17"/>
      <c r="BM622" s="17"/>
      <c r="BN622" s="17"/>
      <c r="BO622" s="17"/>
      <c r="BP622" s="17"/>
      <c r="BQ622" s="17"/>
      <c r="BR622" s="17"/>
      <c r="BS622" s="17"/>
      <c r="BT622" s="17"/>
      <c r="BU622" s="17"/>
      <c r="BV622" s="17"/>
      <c r="BW622" s="17"/>
      <c r="BX622" s="17"/>
      <c r="BY622" s="17"/>
      <c r="BZ622" s="17"/>
      <c r="CA622" s="17"/>
      <c r="CB622" s="17"/>
      <c r="CC622" s="17"/>
      <c r="CD622" s="17"/>
      <c r="CE622" s="17"/>
      <c r="CF622" s="17"/>
      <c r="CG622" s="17"/>
      <c r="CH622" s="17"/>
      <c r="CI622" s="17"/>
      <c r="CJ622" s="17"/>
      <c r="CK622" s="17"/>
    </row>
    <row r="623" spans="1:138" s="1" customFormat="1" ht="42.75" customHeight="1" x14ac:dyDescent="0.25">
      <c r="A623" s="101">
        <v>612</v>
      </c>
      <c r="B623" s="56">
        <v>9</v>
      </c>
      <c r="C623" s="135"/>
      <c r="D623" s="6" t="s">
        <v>911</v>
      </c>
      <c r="E623" s="6" t="s">
        <v>915</v>
      </c>
      <c r="F623" s="6">
        <v>22000000</v>
      </c>
      <c r="G623" s="6">
        <v>11000000</v>
      </c>
      <c r="H623" s="110">
        <v>50</v>
      </c>
      <c r="I623" s="6">
        <f t="shared" si="139"/>
        <v>11000000</v>
      </c>
      <c r="J623" s="110">
        <f t="shared" si="140"/>
        <v>50</v>
      </c>
      <c r="K623" s="6">
        <v>0</v>
      </c>
      <c r="L623" s="53"/>
      <c r="M623" s="17"/>
      <c r="N623" s="17"/>
      <c r="O623" s="17"/>
      <c r="P623" s="17"/>
      <c r="Q623" s="17"/>
      <c r="R623" s="17"/>
      <c r="S623" s="17"/>
      <c r="T623" s="17"/>
      <c r="U623" s="17"/>
      <c r="V623" s="17"/>
      <c r="W623" s="17"/>
      <c r="X623" s="17"/>
      <c r="Y623" s="17"/>
      <c r="Z623" s="17"/>
      <c r="AA623" s="17"/>
      <c r="AB623" s="17"/>
      <c r="AC623" s="17"/>
      <c r="AD623" s="17"/>
      <c r="AE623" s="17"/>
      <c r="AF623" s="17"/>
      <c r="AG623" s="17"/>
      <c r="AH623" s="17"/>
      <c r="AI623" s="17"/>
      <c r="AJ623" s="17"/>
      <c r="AK623" s="17"/>
      <c r="AL623" s="17"/>
      <c r="AM623" s="17"/>
      <c r="AN623" s="17"/>
      <c r="AO623" s="17"/>
      <c r="AP623" s="17"/>
      <c r="AQ623" s="17"/>
      <c r="AR623" s="17"/>
      <c r="AS623" s="17"/>
      <c r="AT623" s="17"/>
      <c r="AU623" s="17"/>
      <c r="AV623" s="17"/>
      <c r="AW623" s="17"/>
      <c r="AX623" s="17"/>
      <c r="AY623" s="17"/>
      <c r="AZ623" s="17"/>
      <c r="BA623" s="17"/>
      <c r="BB623" s="17"/>
      <c r="BC623" s="17"/>
      <c r="BD623" s="17"/>
      <c r="BE623" s="17"/>
      <c r="BF623" s="17"/>
      <c r="BG623" s="17"/>
      <c r="BH623" s="17"/>
      <c r="BI623" s="17"/>
      <c r="BJ623" s="17"/>
      <c r="BK623" s="17"/>
      <c r="BL623" s="17"/>
      <c r="BM623" s="17"/>
      <c r="BN623" s="17"/>
      <c r="BO623" s="17"/>
      <c r="BP623" s="17"/>
      <c r="BQ623" s="17"/>
      <c r="BR623" s="17"/>
      <c r="BS623" s="17"/>
      <c r="BT623" s="17"/>
      <c r="BU623" s="17"/>
      <c r="BV623" s="17"/>
      <c r="BW623" s="17"/>
      <c r="BX623" s="17"/>
      <c r="BY623" s="17"/>
      <c r="BZ623" s="17"/>
      <c r="CA623" s="17"/>
      <c r="CB623" s="17"/>
      <c r="CC623" s="17"/>
      <c r="CD623" s="17"/>
      <c r="CE623" s="17"/>
      <c r="CF623" s="17"/>
      <c r="CG623" s="17"/>
      <c r="CH623" s="17"/>
      <c r="CI623" s="17"/>
      <c r="CJ623" s="17"/>
      <c r="CK623" s="17"/>
    </row>
    <row r="624" spans="1:138" s="1" customFormat="1" ht="42.75" customHeight="1" x14ac:dyDescent="0.25">
      <c r="A624" s="101">
        <v>613</v>
      </c>
      <c r="B624" s="56">
        <v>10</v>
      </c>
      <c r="C624" s="135"/>
      <c r="D624" s="63" t="s">
        <v>911</v>
      </c>
      <c r="E624" s="6" t="s">
        <v>916</v>
      </c>
      <c r="F624" s="6">
        <v>12307500</v>
      </c>
      <c r="G624" s="6">
        <v>6769125</v>
      </c>
      <c r="H624" s="110">
        <v>55</v>
      </c>
      <c r="I624" s="6">
        <v>5538375</v>
      </c>
      <c r="J624" s="110">
        <v>45</v>
      </c>
      <c r="K624" s="6">
        <v>0</v>
      </c>
      <c r="L624" s="53"/>
      <c r="M624" s="17"/>
      <c r="N624" s="17"/>
      <c r="O624" s="17"/>
      <c r="P624" s="17"/>
      <c r="Q624" s="17"/>
      <c r="R624" s="17"/>
      <c r="S624" s="17"/>
      <c r="T624" s="17"/>
      <c r="U624" s="17"/>
      <c r="V624" s="17"/>
      <c r="W624" s="17"/>
      <c r="X624" s="17"/>
      <c r="Y624" s="17"/>
      <c r="Z624" s="17"/>
      <c r="AA624" s="17"/>
      <c r="AB624" s="17"/>
      <c r="AC624" s="17"/>
      <c r="AD624" s="17"/>
      <c r="AE624" s="17"/>
      <c r="AF624" s="17"/>
      <c r="AG624" s="17"/>
      <c r="AH624" s="17"/>
      <c r="AI624" s="17"/>
      <c r="AJ624" s="17"/>
      <c r="AK624" s="17"/>
      <c r="AL624" s="17"/>
      <c r="AM624" s="17"/>
      <c r="AN624" s="17"/>
      <c r="AO624" s="17"/>
      <c r="AP624" s="17"/>
      <c r="AQ624" s="17"/>
      <c r="AR624" s="17"/>
      <c r="AS624" s="17"/>
      <c r="AT624" s="17"/>
      <c r="AU624" s="17"/>
      <c r="AV624" s="17"/>
      <c r="AW624" s="17"/>
      <c r="AX624" s="17"/>
      <c r="AY624" s="17"/>
      <c r="AZ624" s="17"/>
      <c r="BA624" s="17"/>
      <c r="BB624" s="17"/>
      <c r="BC624" s="17"/>
      <c r="BD624" s="17"/>
      <c r="BE624" s="17"/>
      <c r="BF624" s="17"/>
      <c r="BG624" s="17"/>
      <c r="BH624" s="17"/>
      <c r="BI624" s="17"/>
      <c r="BJ624" s="17"/>
      <c r="BK624" s="17"/>
      <c r="BL624" s="17"/>
      <c r="BM624" s="17"/>
      <c r="BN624" s="17"/>
      <c r="BO624" s="17"/>
      <c r="BP624" s="17"/>
      <c r="BQ624" s="17"/>
      <c r="BR624" s="17"/>
      <c r="BS624" s="17"/>
      <c r="BT624" s="17"/>
      <c r="BU624" s="17"/>
      <c r="BV624" s="17"/>
      <c r="BW624" s="17"/>
      <c r="BX624" s="17"/>
      <c r="BY624" s="17"/>
      <c r="BZ624" s="17"/>
      <c r="CA624" s="17"/>
      <c r="CB624" s="17"/>
      <c r="CC624" s="17"/>
      <c r="CD624" s="17"/>
      <c r="CE624" s="17"/>
      <c r="CF624" s="17"/>
      <c r="CG624" s="17"/>
      <c r="CH624" s="17"/>
      <c r="CI624" s="17"/>
      <c r="CJ624" s="17"/>
      <c r="CK624" s="17"/>
    </row>
    <row r="625" spans="1:90" s="1" customFormat="1" ht="42.75" customHeight="1" x14ac:dyDescent="0.25">
      <c r="A625" s="101">
        <v>614</v>
      </c>
      <c r="B625" s="56">
        <v>11</v>
      </c>
      <c r="C625" s="135"/>
      <c r="D625" s="6" t="s">
        <v>917</v>
      </c>
      <c r="E625" s="6" t="s">
        <v>918</v>
      </c>
      <c r="F625" s="6">
        <v>25779200</v>
      </c>
      <c r="G625" s="6">
        <f>F625*H625/100</f>
        <v>10311680</v>
      </c>
      <c r="H625" s="110">
        <v>40</v>
      </c>
      <c r="I625" s="6">
        <f>F625-G625-K625</f>
        <v>15467520</v>
      </c>
      <c r="J625" s="110">
        <f>100-H625-L625</f>
        <v>60</v>
      </c>
      <c r="K625" s="6">
        <v>0</v>
      </c>
      <c r="L625" s="53"/>
      <c r="M625" s="17"/>
      <c r="N625" s="17"/>
      <c r="O625" s="17"/>
      <c r="P625" s="17"/>
      <c r="Q625" s="17"/>
      <c r="R625" s="17"/>
      <c r="S625" s="17"/>
      <c r="T625" s="17"/>
      <c r="U625" s="17"/>
      <c r="V625" s="17"/>
      <c r="W625" s="17"/>
      <c r="X625" s="17"/>
      <c r="Y625" s="17"/>
      <c r="Z625" s="17"/>
      <c r="AA625" s="17"/>
      <c r="AB625" s="17"/>
      <c r="AC625" s="17"/>
      <c r="AD625" s="17"/>
      <c r="AE625" s="17"/>
      <c r="AF625" s="17"/>
      <c r="AG625" s="17"/>
      <c r="AH625" s="17"/>
      <c r="AI625" s="17"/>
      <c r="AJ625" s="17"/>
      <c r="AK625" s="17"/>
      <c r="AL625" s="17"/>
      <c r="AM625" s="17"/>
      <c r="AN625" s="17"/>
      <c r="AO625" s="17"/>
      <c r="AP625" s="17"/>
      <c r="AQ625" s="17"/>
      <c r="AR625" s="17"/>
      <c r="AS625" s="17"/>
      <c r="AT625" s="17"/>
      <c r="AU625" s="17"/>
      <c r="AV625" s="17"/>
      <c r="AW625" s="17"/>
      <c r="AX625" s="17"/>
      <c r="AY625" s="17"/>
      <c r="AZ625" s="17"/>
      <c r="BA625" s="17"/>
      <c r="BB625" s="17"/>
      <c r="BC625" s="17"/>
      <c r="BD625" s="17"/>
      <c r="BE625" s="17"/>
      <c r="BF625" s="17"/>
      <c r="BG625" s="17"/>
      <c r="BH625" s="17"/>
      <c r="BI625" s="17"/>
      <c r="BJ625" s="17"/>
      <c r="BK625" s="17"/>
      <c r="BL625" s="17"/>
      <c r="BM625" s="17"/>
      <c r="BN625" s="17"/>
      <c r="BO625" s="17"/>
      <c r="BP625" s="17"/>
      <c r="BQ625" s="17"/>
      <c r="BR625" s="17"/>
      <c r="BS625" s="17"/>
      <c r="BT625" s="17"/>
      <c r="BU625" s="17"/>
      <c r="BV625" s="17"/>
      <c r="BW625" s="17"/>
      <c r="BX625" s="17"/>
      <c r="BY625" s="17"/>
      <c r="BZ625" s="17"/>
      <c r="CA625" s="17"/>
      <c r="CB625" s="17"/>
      <c r="CC625" s="17"/>
      <c r="CD625" s="17"/>
      <c r="CE625" s="17"/>
      <c r="CF625" s="17"/>
      <c r="CG625" s="17"/>
      <c r="CH625" s="17"/>
      <c r="CI625" s="17"/>
      <c r="CJ625" s="17"/>
      <c r="CK625" s="17"/>
    </row>
    <row r="626" spans="1:90" s="1" customFormat="1" ht="69" customHeight="1" x14ac:dyDescent="0.25">
      <c r="A626" s="101">
        <v>615</v>
      </c>
      <c r="B626" s="56">
        <v>12</v>
      </c>
      <c r="C626" s="135"/>
      <c r="D626" s="6" t="s">
        <v>917</v>
      </c>
      <c r="E626" s="6" t="s">
        <v>1057</v>
      </c>
      <c r="F626" s="6">
        <v>79512700</v>
      </c>
      <c r="G626" s="6">
        <f>F626*H626/100</f>
        <v>27829445</v>
      </c>
      <c r="H626" s="110">
        <v>35</v>
      </c>
      <c r="I626" s="6">
        <f>F626-G626-K626</f>
        <v>51683255</v>
      </c>
      <c r="J626" s="110">
        <f>100-H626-L626</f>
        <v>65</v>
      </c>
      <c r="K626" s="6">
        <v>0</v>
      </c>
      <c r="L626" s="53"/>
      <c r="M626" s="17"/>
      <c r="N626" s="17"/>
      <c r="O626" s="17"/>
      <c r="P626" s="17"/>
      <c r="Q626" s="17"/>
      <c r="R626" s="17"/>
      <c r="S626" s="17"/>
      <c r="T626" s="17"/>
      <c r="U626" s="17"/>
      <c r="V626" s="17"/>
      <c r="W626" s="17"/>
      <c r="X626" s="17"/>
      <c r="Y626" s="17"/>
      <c r="Z626" s="17"/>
      <c r="AA626" s="17"/>
      <c r="AB626" s="17"/>
      <c r="AC626" s="17"/>
      <c r="AD626" s="17"/>
      <c r="AE626" s="17"/>
      <c r="AF626" s="17"/>
      <c r="AG626" s="17"/>
      <c r="AH626" s="17"/>
      <c r="AI626" s="17"/>
      <c r="AJ626" s="17"/>
      <c r="AK626" s="17"/>
      <c r="AL626" s="17"/>
      <c r="AM626" s="17"/>
      <c r="AN626" s="17"/>
      <c r="AO626" s="17"/>
      <c r="AP626" s="17"/>
      <c r="AQ626" s="17"/>
      <c r="AR626" s="17"/>
      <c r="AS626" s="17"/>
      <c r="AT626" s="17"/>
      <c r="AU626" s="17"/>
      <c r="AV626" s="17"/>
      <c r="AW626" s="17"/>
      <c r="AX626" s="17"/>
      <c r="AY626" s="17"/>
      <c r="AZ626" s="17"/>
      <c r="BA626" s="17"/>
      <c r="BB626" s="17"/>
      <c r="BC626" s="17"/>
      <c r="BD626" s="17"/>
      <c r="BE626" s="17"/>
      <c r="BF626" s="17"/>
      <c r="BG626" s="17"/>
      <c r="BH626" s="17"/>
      <c r="BI626" s="17"/>
      <c r="BJ626" s="17"/>
      <c r="BK626" s="17"/>
      <c r="BL626" s="17"/>
      <c r="BM626" s="17"/>
      <c r="BN626" s="17"/>
      <c r="BO626" s="17"/>
      <c r="BP626" s="17"/>
      <c r="BQ626" s="17"/>
      <c r="BR626" s="17"/>
      <c r="BS626" s="17"/>
      <c r="BT626" s="17"/>
      <c r="BU626" s="17"/>
      <c r="BV626" s="17"/>
      <c r="BW626" s="17"/>
      <c r="BX626" s="17"/>
      <c r="BY626" s="17"/>
      <c r="BZ626" s="17"/>
      <c r="CA626" s="17"/>
      <c r="CB626" s="17"/>
      <c r="CC626" s="17"/>
      <c r="CD626" s="17"/>
      <c r="CE626" s="17"/>
      <c r="CF626" s="17"/>
      <c r="CG626" s="17"/>
      <c r="CH626" s="17"/>
      <c r="CI626" s="17"/>
      <c r="CJ626" s="17"/>
      <c r="CK626" s="17"/>
    </row>
    <row r="627" spans="1:90" s="1" customFormat="1" ht="59.25" customHeight="1" x14ac:dyDescent="0.25">
      <c r="A627" s="101">
        <v>616</v>
      </c>
      <c r="B627" s="56">
        <v>13</v>
      </c>
      <c r="C627" s="135"/>
      <c r="D627" s="6" t="s">
        <v>917</v>
      </c>
      <c r="E627" s="6" t="s">
        <v>1056</v>
      </c>
      <c r="F627" s="6">
        <v>77784900</v>
      </c>
      <c r="G627" s="6">
        <f>F627*H627/100</f>
        <v>23335470</v>
      </c>
      <c r="H627" s="110">
        <v>30</v>
      </c>
      <c r="I627" s="6">
        <f>F627-G627-K627</f>
        <v>54449430</v>
      </c>
      <c r="J627" s="110">
        <f>100-H627-L627</f>
        <v>70</v>
      </c>
      <c r="K627" s="6">
        <v>0</v>
      </c>
      <c r="L627" s="53"/>
      <c r="M627" s="17"/>
      <c r="N627" s="17"/>
      <c r="O627" s="17"/>
      <c r="P627" s="17"/>
      <c r="Q627" s="17"/>
      <c r="R627" s="17"/>
      <c r="S627" s="17"/>
      <c r="T627" s="17"/>
      <c r="U627" s="17"/>
      <c r="V627" s="17"/>
      <c r="W627" s="17"/>
      <c r="X627" s="17"/>
      <c r="Y627" s="17"/>
      <c r="Z627" s="17"/>
      <c r="AA627" s="17"/>
      <c r="AB627" s="17"/>
      <c r="AC627" s="17"/>
      <c r="AD627" s="17"/>
      <c r="AE627" s="17"/>
      <c r="AF627" s="17"/>
      <c r="AG627" s="17"/>
      <c r="AH627" s="17"/>
      <c r="AI627" s="17"/>
      <c r="AJ627" s="17"/>
      <c r="AK627" s="17"/>
      <c r="AL627" s="17"/>
      <c r="AM627" s="17"/>
      <c r="AN627" s="17"/>
      <c r="AO627" s="17"/>
      <c r="AP627" s="17"/>
      <c r="AQ627" s="17"/>
      <c r="AR627" s="17"/>
      <c r="AS627" s="17"/>
      <c r="AT627" s="17"/>
      <c r="AU627" s="17"/>
      <c r="AV627" s="17"/>
      <c r="AW627" s="17"/>
      <c r="AX627" s="17"/>
      <c r="AY627" s="17"/>
      <c r="AZ627" s="17"/>
      <c r="BA627" s="17"/>
      <c r="BB627" s="17"/>
      <c r="BC627" s="17"/>
      <c r="BD627" s="17"/>
      <c r="BE627" s="17"/>
      <c r="BF627" s="17"/>
      <c r="BG627" s="17"/>
      <c r="BH627" s="17"/>
      <c r="BI627" s="17"/>
      <c r="BJ627" s="17"/>
      <c r="BK627" s="17"/>
      <c r="BL627" s="17"/>
      <c r="BM627" s="17"/>
      <c r="BN627" s="17"/>
      <c r="BO627" s="17"/>
      <c r="BP627" s="17"/>
      <c r="BQ627" s="17"/>
      <c r="BR627" s="17"/>
      <c r="BS627" s="17"/>
      <c r="BT627" s="17"/>
      <c r="BU627" s="17"/>
      <c r="BV627" s="17"/>
      <c r="BW627" s="17"/>
      <c r="BX627" s="17"/>
      <c r="BY627" s="17"/>
      <c r="BZ627" s="17"/>
      <c r="CA627" s="17"/>
      <c r="CB627" s="17"/>
      <c r="CC627" s="17"/>
      <c r="CD627" s="17"/>
      <c r="CE627" s="17"/>
      <c r="CF627" s="17"/>
      <c r="CG627" s="17"/>
      <c r="CH627" s="17"/>
      <c r="CI627" s="17"/>
      <c r="CJ627" s="17"/>
      <c r="CK627" s="17"/>
    </row>
    <row r="628" spans="1:90" s="1" customFormat="1" ht="45.75" customHeight="1" x14ac:dyDescent="0.25">
      <c r="A628" s="101">
        <v>617</v>
      </c>
      <c r="B628" s="56">
        <v>14</v>
      </c>
      <c r="C628" s="135"/>
      <c r="D628" s="6" t="s">
        <v>919</v>
      </c>
      <c r="E628" s="6" t="s">
        <v>920</v>
      </c>
      <c r="F628" s="6">
        <v>49764000</v>
      </c>
      <c r="G628" s="6">
        <f>F628*H628/100</f>
        <v>29858400</v>
      </c>
      <c r="H628" s="110">
        <v>60</v>
      </c>
      <c r="I628" s="6">
        <f>F628-G628-K628</f>
        <v>19905600</v>
      </c>
      <c r="J628" s="110">
        <f>100-H628-L628</f>
        <v>40</v>
      </c>
      <c r="K628" s="6">
        <v>0</v>
      </c>
      <c r="L628" s="53"/>
      <c r="M628" s="17"/>
      <c r="N628" s="17"/>
      <c r="O628" s="17"/>
      <c r="P628" s="17"/>
      <c r="Q628" s="17"/>
      <c r="R628" s="17"/>
      <c r="S628" s="17"/>
      <c r="T628" s="17"/>
      <c r="U628" s="17"/>
      <c r="V628" s="17"/>
      <c r="W628" s="17"/>
      <c r="X628" s="17"/>
      <c r="Y628" s="17"/>
      <c r="Z628" s="17"/>
      <c r="AA628" s="17"/>
      <c r="AB628" s="17"/>
      <c r="AC628" s="17"/>
      <c r="AD628" s="17"/>
      <c r="AE628" s="17"/>
      <c r="AF628" s="17"/>
      <c r="AG628" s="17"/>
      <c r="AH628" s="17"/>
      <c r="AI628" s="17"/>
      <c r="AJ628" s="17"/>
      <c r="AK628" s="17"/>
      <c r="AL628" s="17"/>
      <c r="AM628" s="17"/>
      <c r="AN628" s="17"/>
      <c r="AO628" s="17"/>
      <c r="AP628" s="17"/>
      <c r="AQ628" s="17"/>
      <c r="AR628" s="17"/>
      <c r="AS628" s="17"/>
      <c r="AT628" s="17"/>
      <c r="AU628" s="17"/>
      <c r="AV628" s="17"/>
      <c r="AW628" s="17"/>
      <c r="AX628" s="17"/>
      <c r="AY628" s="17"/>
      <c r="AZ628" s="17"/>
      <c r="BA628" s="17"/>
      <c r="BB628" s="17"/>
      <c r="BC628" s="17"/>
      <c r="BD628" s="17"/>
      <c r="BE628" s="17"/>
      <c r="BF628" s="17"/>
      <c r="BG628" s="17"/>
      <c r="BH628" s="17"/>
      <c r="BI628" s="17"/>
      <c r="BJ628" s="17"/>
      <c r="BK628" s="17"/>
      <c r="BL628" s="17"/>
      <c r="BM628" s="17"/>
      <c r="BN628" s="17"/>
      <c r="BO628" s="17"/>
      <c r="BP628" s="17"/>
      <c r="BQ628" s="17"/>
      <c r="BR628" s="17"/>
      <c r="BS628" s="17"/>
      <c r="BT628" s="17"/>
      <c r="BU628" s="17"/>
      <c r="BV628" s="17"/>
      <c r="BW628" s="17"/>
      <c r="BX628" s="17"/>
      <c r="BY628" s="17"/>
      <c r="BZ628" s="17"/>
      <c r="CA628" s="17"/>
      <c r="CB628" s="17"/>
      <c r="CC628" s="17"/>
      <c r="CD628" s="17"/>
      <c r="CE628" s="17"/>
      <c r="CF628" s="17"/>
      <c r="CG628" s="17"/>
      <c r="CH628" s="17"/>
      <c r="CI628" s="17"/>
      <c r="CJ628" s="17"/>
      <c r="CK628" s="17"/>
    </row>
    <row r="629" spans="1:90" s="1" customFormat="1" ht="42.75" customHeight="1" x14ac:dyDescent="0.25">
      <c r="A629" s="101">
        <v>618</v>
      </c>
      <c r="B629" s="56">
        <v>15</v>
      </c>
      <c r="C629" s="135"/>
      <c r="D629" s="6" t="s">
        <v>919</v>
      </c>
      <c r="E629" s="6" t="s">
        <v>921</v>
      </c>
      <c r="F629" s="6">
        <v>77203000</v>
      </c>
      <c r="G629" s="6">
        <f>F629*H629/100</f>
        <v>46321800</v>
      </c>
      <c r="H629" s="110">
        <v>60</v>
      </c>
      <c r="I629" s="6">
        <f>F629-G629-K629</f>
        <v>30881200</v>
      </c>
      <c r="J629" s="110">
        <f>100-H629-L629</f>
        <v>40</v>
      </c>
      <c r="K629" s="6">
        <v>0</v>
      </c>
      <c r="L629" s="53"/>
      <c r="M629" s="17"/>
      <c r="N629" s="17"/>
      <c r="O629" s="17"/>
      <c r="P629" s="17"/>
      <c r="Q629" s="17"/>
      <c r="R629" s="17"/>
      <c r="S629" s="17"/>
      <c r="T629" s="17"/>
      <c r="U629" s="17"/>
      <c r="V629" s="17"/>
      <c r="W629" s="17"/>
      <c r="X629" s="17"/>
      <c r="Y629" s="17"/>
      <c r="Z629" s="17"/>
      <c r="AA629" s="17"/>
      <c r="AB629" s="17"/>
      <c r="AC629" s="17"/>
      <c r="AD629" s="17"/>
      <c r="AE629" s="17"/>
      <c r="AF629" s="17"/>
      <c r="AG629" s="17"/>
      <c r="AH629" s="17"/>
      <c r="AI629" s="17"/>
      <c r="AJ629" s="17"/>
      <c r="AK629" s="17"/>
      <c r="AL629" s="17"/>
      <c r="AM629" s="17"/>
      <c r="AN629" s="17"/>
      <c r="AO629" s="17"/>
      <c r="AP629" s="17"/>
      <c r="AQ629" s="17"/>
      <c r="AR629" s="17"/>
      <c r="AS629" s="17"/>
      <c r="AT629" s="17"/>
      <c r="AU629" s="17"/>
      <c r="AV629" s="17"/>
      <c r="AW629" s="17"/>
      <c r="AX629" s="17"/>
      <c r="AY629" s="17"/>
      <c r="AZ629" s="17"/>
      <c r="BA629" s="17"/>
      <c r="BB629" s="17"/>
      <c r="BC629" s="17"/>
      <c r="BD629" s="17"/>
      <c r="BE629" s="17"/>
      <c r="BF629" s="17"/>
      <c r="BG629" s="17"/>
      <c r="BH629" s="17"/>
      <c r="BI629" s="17"/>
      <c r="BJ629" s="17"/>
      <c r="BK629" s="17"/>
      <c r="BL629" s="17"/>
      <c r="BM629" s="17"/>
      <c r="BN629" s="17"/>
      <c r="BO629" s="17"/>
      <c r="BP629" s="17"/>
      <c r="BQ629" s="17"/>
      <c r="BR629" s="17"/>
      <c r="BS629" s="17"/>
      <c r="BT629" s="17"/>
      <c r="BU629" s="17"/>
      <c r="BV629" s="17"/>
      <c r="BW629" s="17"/>
      <c r="BX629" s="17"/>
      <c r="BY629" s="17"/>
      <c r="BZ629" s="17"/>
      <c r="CA629" s="17"/>
      <c r="CB629" s="17"/>
      <c r="CC629" s="17"/>
      <c r="CD629" s="17"/>
      <c r="CE629" s="17"/>
      <c r="CF629" s="17"/>
      <c r="CG629" s="17"/>
      <c r="CH629" s="17"/>
      <c r="CI629" s="17"/>
      <c r="CJ629" s="17"/>
      <c r="CK629" s="17"/>
    </row>
    <row r="630" spans="1:90" s="37" customFormat="1" ht="53.25" customHeight="1" x14ac:dyDescent="0.25">
      <c r="A630" s="101">
        <v>619</v>
      </c>
      <c r="B630" s="56">
        <v>16</v>
      </c>
      <c r="C630" s="135"/>
      <c r="D630" s="59" t="s">
        <v>922</v>
      </c>
      <c r="E630" s="6" t="s">
        <v>923</v>
      </c>
      <c r="F630" s="59">
        <v>12630300</v>
      </c>
      <c r="G630" s="59">
        <v>5052200</v>
      </c>
      <c r="H630" s="114">
        <v>40.000633397464824</v>
      </c>
      <c r="I630" s="59">
        <v>7578100</v>
      </c>
      <c r="J630" s="114">
        <v>59.999366602535176</v>
      </c>
      <c r="K630" s="57">
        <v>0</v>
      </c>
      <c r="L630" s="58"/>
      <c r="M630" s="24"/>
      <c r="N630" s="24"/>
      <c r="O630" s="24"/>
      <c r="P630" s="24"/>
      <c r="Q630" s="24"/>
      <c r="R630" s="24"/>
      <c r="S630" s="24"/>
      <c r="T630" s="24"/>
      <c r="U630" s="24"/>
      <c r="V630" s="24"/>
      <c r="W630" s="24"/>
      <c r="X630" s="24"/>
      <c r="Y630" s="24"/>
      <c r="Z630" s="24"/>
      <c r="AA630" s="24"/>
      <c r="AB630" s="24"/>
      <c r="AC630" s="24"/>
      <c r="AD630" s="24"/>
      <c r="AE630" s="24"/>
      <c r="AF630" s="24"/>
      <c r="AG630" s="24"/>
      <c r="AH630" s="24"/>
      <c r="AI630" s="24"/>
      <c r="AJ630" s="24"/>
      <c r="AK630" s="24"/>
      <c r="AL630" s="24"/>
      <c r="AM630" s="24"/>
      <c r="AN630" s="24"/>
      <c r="AO630" s="24"/>
      <c r="AP630" s="24"/>
      <c r="AQ630" s="24"/>
      <c r="AR630" s="24"/>
      <c r="AS630" s="24"/>
      <c r="AT630" s="24"/>
      <c r="AU630" s="24"/>
      <c r="AV630" s="24"/>
      <c r="AW630" s="24"/>
      <c r="AX630" s="24"/>
      <c r="AY630" s="24"/>
      <c r="AZ630" s="24"/>
      <c r="BA630" s="24"/>
      <c r="BB630" s="24"/>
      <c r="BC630" s="24"/>
      <c r="BD630" s="24"/>
      <c r="BE630" s="24"/>
      <c r="BF630" s="24"/>
      <c r="BG630" s="24"/>
      <c r="BH630" s="24"/>
      <c r="BI630" s="24"/>
      <c r="BJ630" s="24"/>
      <c r="BK630" s="24"/>
      <c r="BL630" s="24"/>
      <c r="BM630" s="24"/>
      <c r="BN630" s="24"/>
      <c r="BO630" s="24"/>
      <c r="BP630" s="24"/>
      <c r="BQ630" s="24"/>
      <c r="BR630" s="24"/>
      <c r="BS630" s="24"/>
      <c r="BT630" s="24"/>
      <c r="BU630" s="24"/>
      <c r="BV630" s="24"/>
      <c r="BW630" s="24"/>
      <c r="BX630" s="24"/>
      <c r="BY630" s="24"/>
      <c r="BZ630" s="24"/>
      <c r="CA630" s="24"/>
      <c r="CB630" s="24"/>
      <c r="CC630" s="24"/>
      <c r="CD630" s="24"/>
      <c r="CE630" s="24"/>
      <c r="CF630" s="24"/>
      <c r="CG630" s="24"/>
      <c r="CH630" s="24"/>
      <c r="CI630" s="24"/>
      <c r="CJ630" s="24"/>
      <c r="CK630" s="24"/>
    </row>
    <row r="631" spans="1:90" s="8" customFormat="1" ht="42.75" customHeight="1" x14ac:dyDescent="0.25">
      <c r="A631" s="101">
        <v>620</v>
      </c>
      <c r="B631" s="56">
        <v>17</v>
      </c>
      <c r="C631" s="135"/>
      <c r="D631" s="59" t="s">
        <v>924</v>
      </c>
      <c r="E631" s="6" t="s">
        <v>925</v>
      </c>
      <c r="F631" s="59">
        <v>47862070</v>
      </c>
      <c r="G631" s="59">
        <v>19144828</v>
      </c>
      <c r="H631" s="114">
        <v>40</v>
      </c>
      <c r="I631" s="59">
        <v>28717242</v>
      </c>
      <c r="J631" s="114">
        <v>60</v>
      </c>
      <c r="K631" s="59"/>
      <c r="L631" s="61"/>
      <c r="M631" s="22"/>
      <c r="N631" s="22"/>
      <c r="O631" s="22"/>
      <c r="P631" s="22"/>
      <c r="Q631" s="22"/>
      <c r="R631" s="22"/>
      <c r="S631" s="22"/>
      <c r="T631" s="22"/>
      <c r="U631" s="22"/>
      <c r="V631" s="22"/>
      <c r="W631" s="22"/>
      <c r="X631" s="22"/>
      <c r="Y631" s="22"/>
      <c r="Z631" s="22"/>
      <c r="AA631" s="22"/>
      <c r="AB631" s="22"/>
      <c r="AC631" s="22"/>
      <c r="AD631" s="22"/>
      <c r="AE631" s="22"/>
      <c r="AF631" s="22"/>
      <c r="AG631" s="22"/>
      <c r="AH631" s="22"/>
      <c r="AI631" s="22"/>
      <c r="AJ631" s="22"/>
      <c r="AK631" s="22"/>
      <c r="AL631" s="22"/>
      <c r="AM631" s="22"/>
      <c r="AN631" s="22"/>
      <c r="AO631" s="22"/>
      <c r="AP631" s="22"/>
      <c r="AQ631" s="22"/>
      <c r="AR631" s="22"/>
      <c r="AS631" s="22"/>
      <c r="AT631" s="22"/>
      <c r="AU631" s="22"/>
      <c r="AV631" s="22"/>
      <c r="AW631" s="22"/>
      <c r="AX631" s="22"/>
      <c r="AY631" s="22"/>
      <c r="AZ631" s="22"/>
      <c r="BA631" s="22"/>
      <c r="BB631" s="22"/>
      <c r="BC631" s="22"/>
      <c r="BD631" s="22"/>
      <c r="BE631" s="22"/>
      <c r="BF631" s="22"/>
      <c r="BG631" s="22"/>
      <c r="BH631" s="22"/>
      <c r="BI631" s="22"/>
      <c r="BJ631" s="22"/>
      <c r="BK631" s="22"/>
      <c r="BL631" s="22"/>
      <c r="BM631" s="22"/>
      <c r="BN631" s="22"/>
      <c r="BO631" s="22"/>
      <c r="BP631" s="22"/>
      <c r="BQ631" s="22"/>
      <c r="BR631" s="22"/>
      <c r="BS631" s="22"/>
      <c r="BT631" s="22"/>
      <c r="BU631" s="22"/>
      <c r="BV631" s="22"/>
      <c r="BW631" s="22"/>
      <c r="BX631" s="22"/>
      <c r="BY631" s="22"/>
      <c r="BZ631" s="22"/>
      <c r="CA631" s="22"/>
      <c r="CB631" s="22"/>
      <c r="CC631" s="22"/>
      <c r="CD631" s="22"/>
      <c r="CE631" s="22"/>
      <c r="CF631" s="22"/>
      <c r="CG631" s="22"/>
      <c r="CH631" s="22"/>
      <c r="CI631" s="22"/>
      <c r="CJ631" s="22"/>
      <c r="CK631" s="22"/>
      <c r="CL631" s="33"/>
    </row>
    <row r="632" spans="1:90" s="8" customFormat="1" ht="42.75" customHeight="1" x14ac:dyDescent="0.25">
      <c r="A632" s="101">
        <v>621</v>
      </c>
      <c r="B632" s="56">
        <v>18</v>
      </c>
      <c r="C632" s="135"/>
      <c r="D632" s="59" t="s">
        <v>924</v>
      </c>
      <c r="E632" s="6" t="s">
        <v>926</v>
      </c>
      <c r="F632" s="59">
        <v>85836730</v>
      </c>
      <c r="G632" s="59">
        <v>30042855.5</v>
      </c>
      <c r="H632" s="114">
        <v>35</v>
      </c>
      <c r="I632" s="59">
        <v>55793874.5</v>
      </c>
      <c r="J632" s="114">
        <v>65</v>
      </c>
      <c r="K632" s="59"/>
      <c r="L632" s="61"/>
      <c r="M632" s="22"/>
      <c r="N632" s="22"/>
      <c r="O632" s="22"/>
      <c r="P632" s="22"/>
      <c r="Q632" s="22"/>
      <c r="R632" s="22"/>
      <c r="S632" s="22"/>
      <c r="T632" s="22"/>
      <c r="U632" s="22"/>
      <c r="V632" s="22"/>
      <c r="W632" s="22"/>
      <c r="X632" s="22"/>
      <c r="Y632" s="22"/>
      <c r="Z632" s="22"/>
      <c r="AA632" s="22"/>
      <c r="AB632" s="22"/>
      <c r="AC632" s="22"/>
      <c r="AD632" s="22"/>
      <c r="AE632" s="22"/>
      <c r="AF632" s="22"/>
      <c r="AG632" s="22"/>
      <c r="AH632" s="22"/>
      <c r="AI632" s="22"/>
      <c r="AJ632" s="22"/>
      <c r="AK632" s="22"/>
      <c r="AL632" s="22"/>
      <c r="AM632" s="22"/>
      <c r="AN632" s="22"/>
      <c r="AO632" s="22"/>
      <c r="AP632" s="22"/>
      <c r="AQ632" s="22"/>
      <c r="AR632" s="22"/>
      <c r="AS632" s="22"/>
      <c r="AT632" s="22"/>
      <c r="AU632" s="22"/>
      <c r="AV632" s="22"/>
      <c r="AW632" s="22"/>
      <c r="AX632" s="22"/>
      <c r="AY632" s="22"/>
      <c r="AZ632" s="22"/>
      <c r="BA632" s="22"/>
      <c r="BB632" s="22"/>
      <c r="BC632" s="22"/>
      <c r="BD632" s="22"/>
      <c r="BE632" s="22"/>
      <c r="BF632" s="22"/>
      <c r="BG632" s="22"/>
      <c r="BH632" s="22"/>
      <c r="BI632" s="22"/>
      <c r="BJ632" s="22"/>
      <c r="BK632" s="22"/>
      <c r="BL632" s="22"/>
      <c r="BM632" s="22"/>
      <c r="BN632" s="22"/>
      <c r="BO632" s="22"/>
      <c r="BP632" s="22"/>
      <c r="BQ632" s="22"/>
      <c r="BR632" s="22"/>
      <c r="BS632" s="22"/>
      <c r="BT632" s="22"/>
      <c r="BU632" s="22"/>
      <c r="BV632" s="22"/>
      <c r="BW632" s="22"/>
      <c r="BX632" s="22"/>
      <c r="BY632" s="22"/>
      <c r="BZ632" s="22"/>
      <c r="CA632" s="22"/>
      <c r="CB632" s="22"/>
      <c r="CC632" s="22"/>
      <c r="CD632" s="22"/>
      <c r="CE632" s="22"/>
      <c r="CF632" s="22"/>
      <c r="CG632" s="22"/>
      <c r="CH632" s="22"/>
      <c r="CI632" s="22"/>
      <c r="CJ632" s="22"/>
      <c r="CK632" s="22"/>
      <c r="CL632" s="33"/>
    </row>
    <row r="633" spans="1:90" s="8" customFormat="1" ht="42.75" customHeight="1" x14ac:dyDescent="0.25">
      <c r="A633" s="101">
        <v>622</v>
      </c>
      <c r="B633" s="56">
        <v>19</v>
      </c>
      <c r="C633" s="135"/>
      <c r="D633" s="59" t="s">
        <v>911</v>
      </c>
      <c r="E633" s="6" t="s">
        <v>927</v>
      </c>
      <c r="F633" s="59">
        <v>14354040</v>
      </c>
      <c r="G633" s="59">
        <v>5741616</v>
      </c>
      <c r="H633" s="114">
        <v>40</v>
      </c>
      <c r="I633" s="59">
        <v>8612424</v>
      </c>
      <c r="J633" s="114">
        <v>60</v>
      </c>
      <c r="K633" s="59"/>
      <c r="L633" s="61"/>
      <c r="M633" s="22"/>
      <c r="N633" s="22"/>
      <c r="O633" s="22"/>
      <c r="P633" s="22"/>
      <c r="Q633" s="22"/>
      <c r="R633" s="22"/>
      <c r="S633" s="22"/>
      <c r="T633" s="22"/>
      <c r="U633" s="22"/>
      <c r="V633" s="22"/>
      <c r="W633" s="22"/>
      <c r="X633" s="22"/>
      <c r="Y633" s="22"/>
      <c r="Z633" s="22"/>
      <c r="AA633" s="22"/>
      <c r="AB633" s="22"/>
      <c r="AC633" s="22"/>
      <c r="AD633" s="22"/>
      <c r="AE633" s="22"/>
      <c r="AF633" s="22"/>
      <c r="AG633" s="22"/>
      <c r="AH633" s="22"/>
      <c r="AI633" s="22"/>
      <c r="AJ633" s="22"/>
      <c r="AK633" s="22"/>
      <c r="AL633" s="22"/>
      <c r="AM633" s="22"/>
      <c r="AN633" s="22"/>
      <c r="AO633" s="22"/>
      <c r="AP633" s="22"/>
      <c r="AQ633" s="22"/>
      <c r="AR633" s="22"/>
      <c r="AS633" s="22"/>
      <c r="AT633" s="22"/>
      <c r="AU633" s="22"/>
      <c r="AV633" s="22"/>
      <c r="AW633" s="22"/>
      <c r="AX633" s="22"/>
      <c r="AY633" s="22"/>
      <c r="AZ633" s="22"/>
      <c r="BA633" s="22"/>
      <c r="BB633" s="22"/>
      <c r="BC633" s="22"/>
      <c r="BD633" s="22"/>
      <c r="BE633" s="22"/>
      <c r="BF633" s="22"/>
      <c r="BG633" s="22"/>
      <c r="BH633" s="22"/>
      <c r="BI633" s="22"/>
      <c r="BJ633" s="22"/>
      <c r="BK633" s="22"/>
      <c r="BL633" s="22"/>
      <c r="BM633" s="22"/>
      <c r="BN633" s="22"/>
      <c r="BO633" s="22"/>
      <c r="BP633" s="22"/>
      <c r="BQ633" s="22"/>
      <c r="BR633" s="22"/>
      <c r="BS633" s="22"/>
      <c r="BT633" s="22"/>
      <c r="BU633" s="22"/>
      <c r="BV633" s="22"/>
      <c r="BW633" s="22"/>
      <c r="BX633" s="22"/>
      <c r="BY633" s="22"/>
      <c r="BZ633" s="22"/>
      <c r="CA633" s="22"/>
      <c r="CB633" s="22"/>
      <c r="CC633" s="22"/>
      <c r="CD633" s="22"/>
      <c r="CE633" s="22"/>
      <c r="CF633" s="22"/>
      <c r="CG633" s="22"/>
      <c r="CH633" s="22"/>
      <c r="CI633" s="22"/>
      <c r="CJ633" s="22"/>
      <c r="CK633" s="22"/>
      <c r="CL633" s="33"/>
    </row>
    <row r="634" spans="1:90" s="8" customFormat="1" ht="42.75" customHeight="1" x14ac:dyDescent="0.25">
      <c r="A634" s="101">
        <v>623</v>
      </c>
      <c r="B634" s="56">
        <v>20</v>
      </c>
      <c r="C634" s="135"/>
      <c r="D634" s="59" t="s">
        <v>911</v>
      </c>
      <c r="E634" s="6" t="s">
        <v>928</v>
      </c>
      <c r="F634" s="59">
        <v>21554400</v>
      </c>
      <c r="G634" s="59">
        <v>6466320</v>
      </c>
      <c r="H634" s="114">
        <v>30</v>
      </c>
      <c r="I634" s="59">
        <v>9699480</v>
      </c>
      <c r="J634" s="114">
        <v>45</v>
      </c>
      <c r="K634" s="59">
        <v>5388600</v>
      </c>
      <c r="L634" s="69">
        <v>25</v>
      </c>
      <c r="M634" s="22"/>
      <c r="N634" s="22"/>
      <c r="O634" s="22"/>
      <c r="P634" s="22"/>
      <c r="Q634" s="22"/>
      <c r="R634" s="22"/>
      <c r="S634" s="22"/>
      <c r="T634" s="22"/>
      <c r="U634" s="22"/>
      <c r="V634" s="22"/>
      <c r="W634" s="22"/>
      <c r="X634" s="22"/>
      <c r="Y634" s="22"/>
      <c r="Z634" s="22"/>
      <c r="AA634" s="22"/>
      <c r="AB634" s="22"/>
      <c r="AC634" s="22"/>
      <c r="AD634" s="22"/>
      <c r="AE634" s="22"/>
      <c r="AF634" s="22"/>
      <c r="AG634" s="22"/>
      <c r="AH634" s="22"/>
      <c r="AI634" s="22"/>
      <c r="AJ634" s="22"/>
      <c r="AK634" s="22"/>
      <c r="AL634" s="22"/>
      <c r="AM634" s="22"/>
      <c r="AN634" s="22"/>
      <c r="AO634" s="22"/>
      <c r="AP634" s="22"/>
      <c r="AQ634" s="22"/>
      <c r="AR634" s="22"/>
      <c r="AS634" s="22"/>
      <c r="AT634" s="22"/>
      <c r="AU634" s="22"/>
      <c r="AV634" s="22"/>
      <c r="AW634" s="22"/>
      <c r="AX634" s="22"/>
      <c r="AY634" s="22"/>
      <c r="AZ634" s="22"/>
      <c r="BA634" s="22"/>
      <c r="BB634" s="22"/>
      <c r="BC634" s="22"/>
      <c r="BD634" s="22"/>
      <c r="BE634" s="22"/>
      <c r="BF634" s="22"/>
      <c r="BG634" s="22"/>
      <c r="BH634" s="22"/>
      <c r="BI634" s="22"/>
      <c r="BJ634" s="22"/>
      <c r="BK634" s="22"/>
      <c r="BL634" s="22"/>
      <c r="BM634" s="22"/>
      <c r="BN634" s="22"/>
      <c r="BO634" s="22"/>
      <c r="BP634" s="22"/>
      <c r="BQ634" s="22"/>
      <c r="BR634" s="22"/>
      <c r="BS634" s="22"/>
      <c r="BT634" s="22"/>
      <c r="BU634" s="22"/>
      <c r="BV634" s="22"/>
      <c r="BW634" s="22"/>
      <c r="BX634" s="22"/>
      <c r="BY634" s="22"/>
      <c r="BZ634" s="22"/>
      <c r="CA634" s="22"/>
      <c r="CB634" s="22"/>
      <c r="CC634" s="22"/>
      <c r="CD634" s="22"/>
      <c r="CE634" s="22"/>
      <c r="CF634" s="22"/>
      <c r="CG634" s="22"/>
      <c r="CH634" s="22"/>
      <c r="CI634" s="22"/>
      <c r="CJ634" s="22"/>
      <c r="CK634" s="22"/>
      <c r="CL634" s="33"/>
    </row>
    <row r="635" spans="1:90" s="8" customFormat="1" ht="54.75" customHeight="1" x14ac:dyDescent="0.25">
      <c r="A635" s="101">
        <v>624</v>
      </c>
      <c r="B635" s="56">
        <v>21</v>
      </c>
      <c r="C635" s="135"/>
      <c r="D635" s="59" t="s">
        <v>922</v>
      </c>
      <c r="E635" s="6" t="s">
        <v>929</v>
      </c>
      <c r="F635" s="59">
        <v>13348800</v>
      </c>
      <c r="G635" s="59">
        <v>5339520</v>
      </c>
      <c r="H635" s="114">
        <v>40</v>
      </c>
      <c r="I635" s="59">
        <v>8009280</v>
      </c>
      <c r="J635" s="114">
        <v>60</v>
      </c>
      <c r="K635" s="59"/>
      <c r="L635" s="61"/>
      <c r="M635" s="22"/>
      <c r="N635" s="22"/>
      <c r="O635" s="22"/>
      <c r="P635" s="22"/>
      <c r="Q635" s="22"/>
      <c r="R635" s="22"/>
      <c r="S635" s="22"/>
      <c r="T635" s="22"/>
      <c r="U635" s="22"/>
      <c r="V635" s="22"/>
      <c r="W635" s="22"/>
      <c r="X635" s="22"/>
      <c r="Y635" s="22"/>
      <c r="Z635" s="22"/>
      <c r="AA635" s="22"/>
      <c r="AB635" s="22"/>
      <c r="AC635" s="22"/>
      <c r="AD635" s="22"/>
      <c r="AE635" s="22"/>
      <c r="AF635" s="22"/>
      <c r="AG635" s="22"/>
      <c r="AH635" s="22"/>
      <c r="AI635" s="22"/>
      <c r="AJ635" s="22"/>
      <c r="AK635" s="22"/>
      <c r="AL635" s="22"/>
      <c r="AM635" s="22"/>
      <c r="AN635" s="22"/>
      <c r="AO635" s="22"/>
      <c r="AP635" s="22"/>
      <c r="AQ635" s="22"/>
      <c r="AR635" s="22"/>
      <c r="AS635" s="22"/>
      <c r="AT635" s="22"/>
      <c r="AU635" s="22"/>
      <c r="AV635" s="22"/>
      <c r="AW635" s="22"/>
      <c r="AX635" s="22"/>
      <c r="AY635" s="22"/>
      <c r="AZ635" s="22"/>
      <c r="BA635" s="22"/>
      <c r="BB635" s="22"/>
      <c r="BC635" s="22"/>
      <c r="BD635" s="22"/>
      <c r="BE635" s="22"/>
      <c r="BF635" s="22"/>
      <c r="BG635" s="22"/>
      <c r="BH635" s="22"/>
      <c r="BI635" s="22"/>
      <c r="BJ635" s="22"/>
      <c r="BK635" s="22"/>
      <c r="BL635" s="22"/>
      <c r="BM635" s="22"/>
      <c r="BN635" s="22"/>
      <c r="BO635" s="22"/>
      <c r="BP635" s="22"/>
      <c r="BQ635" s="22"/>
      <c r="BR635" s="22"/>
      <c r="BS635" s="22"/>
      <c r="BT635" s="22"/>
      <c r="BU635" s="22"/>
      <c r="BV635" s="22"/>
      <c r="BW635" s="22"/>
      <c r="BX635" s="22"/>
      <c r="BY635" s="22"/>
      <c r="BZ635" s="22"/>
      <c r="CA635" s="22"/>
      <c r="CB635" s="22"/>
      <c r="CC635" s="22"/>
      <c r="CD635" s="22"/>
      <c r="CE635" s="22"/>
      <c r="CF635" s="22"/>
      <c r="CG635" s="22"/>
      <c r="CH635" s="22"/>
      <c r="CI635" s="22"/>
      <c r="CJ635" s="22"/>
      <c r="CK635" s="22"/>
      <c r="CL635" s="33"/>
    </row>
    <row r="636" spans="1:90" s="8" customFormat="1" ht="42.75" customHeight="1" x14ac:dyDescent="0.25">
      <c r="A636" s="101">
        <v>625</v>
      </c>
      <c r="B636" s="56">
        <v>22</v>
      </c>
      <c r="C636" s="135"/>
      <c r="D636" s="59" t="s">
        <v>922</v>
      </c>
      <c r="E636" s="6" t="s">
        <v>930</v>
      </c>
      <c r="F636" s="59">
        <v>14921922</v>
      </c>
      <c r="G636" s="59">
        <v>5222672.7</v>
      </c>
      <c r="H636" s="114">
        <v>35</v>
      </c>
      <c r="I636" s="59">
        <v>9699249.3000000007</v>
      </c>
      <c r="J636" s="114">
        <v>65</v>
      </c>
      <c r="K636" s="59"/>
      <c r="L636" s="61"/>
      <c r="M636" s="22"/>
      <c r="N636" s="22"/>
      <c r="O636" s="22"/>
      <c r="P636" s="22"/>
      <c r="Q636" s="22"/>
      <c r="R636" s="22"/>
      <c r="S636" s="22"/>
      <c r="T636" s="22"/>
      <c r="U636" s="22"/>
      <c r="V636" s="22"/>
      <c r="W636" s="22"/>
      <c r="X636" s="22"/>
      <c r="Y636" s="22"/>
      <c r="Z636" s="22"/>
      <c r="AA636" s="22"/>
      <c r="AB636" s="22"/>
      <c r="AC636" s="22"/>
      <c r="AD636" s="22"/>
      <c r="AE636" s="22"/>
      <c r="AF636" s="22"/>
      <c r="AG636" s="22"/>
      <c r="AH636" s="22"/>
      <c r="AI636" s="22"/>
      <c r="AJ636" s="22"/>
      <c r="AK636" s="22"/>
      <c r="AL636" s="22"/>
      <c r="AM636" s="22"/>
      <c r="AN636" s="22"/>
      <c r="AO636" s="22"/>
      <c r="AP636" s="22"/>
      <c r="AQ636" s="22"/>
      <c r="AR636" s="22"/>
      <c r="AS636" s="22"/>
      <c r="AT636" s="22"/>
      <c r="AU636" s="22"/>
      <c r="AV636" s="22"/>
      <c r="AW636" s="22"/>
      <c r="AX636" s="22"/>
      <c r="AY636" s="22"/>
      <c r="AZ636" s="22"/>
      <c r="BA636" s="22"/>
      <c r="BB636" s="22"/>
      <c r="BC636" s="22"/>
      <c r="BD636" s="22"/>
      <c r="BE636" s="22"/>
      <c r="BF636" s="22"/>
      <c r="BG636" s="22"/>
      <c r="BH636" s="22"/>
      <c r="BI636" s="22"/>
      <c r="BJ636" s="22"/>
      <c r="BK636" s="22"/>
      <c r="BL636" s="22"/>
      <c r="BM636" s="22"/>
      <c r="BN636" s="22"/>
      <c r="BO636" s="22"/>
      <c r="BP636" s="22"/>
      <c r="BQ636" s="22"/>
      <c r="BR636" s="22"/>
      <c r="BS636" s="22"/>
      <c r="BT636" s="22"/>
      <c r="BU636" s="22"/>
      <c r="BV636" s="22"/>
      <c r="BW636" s="22"/>
      <c r="BX636" s="22"/>
      <c r="BY636" s="22"/>
      <c r="BZ636" s="22"/>
      <c r="CA636" s="22"/>
      <c r="CB636" s="22"/>
      <c r="CC636" s="22"/>
      <c r="CD636" s="22"/>
      <c r="CE636" s="22"/>
      <c r="CF636" s="22"/>
      <c r="CG636" s="22"/>
      <c r="CH636" s="22"/>
      <c r="CI636" s="22"/>
      <c r="CJ636" s="22"/>
      <c r="CK636" s="22"/>
      <c r="CL636" s="33"/>
    </row>
    <row r="637" spans="1:90" s="8" customFormat="1" ht="42.75" customHeight="1" x14ac:dyDescent="0.25">
      <c r="A637" s="101">
        <v>626</v>
      </c>
      <c r="B637" s="56">
        <v>23</v>
      </c>
      <c r="C637" s="135"/>
      <c r="D637" s="59" t="s">
        <v>931</v>
      </c>
      <c r="E637" s="6" t="s">
        <v>932</v>
      </c>
      <c r="F637" s="59">
        <v>12753200</v>
      </c>
      <c r="G637" s="59">
        <v>5150000</v>
      </c>
      <c r="H637" s="114">
        <v>40.382021767085909</v>
      </c>
      <c r="I637" s="59">
        <v>7603200</v>
      </c>
      <c r="J637" s="114">
        <v>59.617978232914091</v>
      </c>
      <c r="K637" s="59"/>
      <c r="L637" s="61"/>
      <c r="M637" s="22"/>
      <c r="N637" s="22"/>
      <c r="O637" s="22"/>
      <c r="P637" s="22"/>
      <c r="Q637" s="22"/>
      <c r="R637" s="22"/>
      <c r="S637" s="22"/>
      <c r="T637" s="22"/>
      <c r="U637" s="22"/>
      <c r="V637" s="22"/>
      <c r="W637" s="22"/>
      <c r="X637" s="22"/>
      <c r="Y637" s="22"/>
      <c r="Z637" s="22"/>
      <c r="AA637" s="22"/>
      <c r="AB637" s="22"/>
      <c r="AC637" s="22"/>
      <c r="AD637" s="22"/>
      <c r="AE637" s="22"/>
      <c r="AF637" s="22"/>
      <c r="AG637" s="22"/>
      <c r="AH637" s="22"/>
      <c r="AI637" s="22"/>
      <c r="AJ637" s="22"/>
      <c r="AK637" s="22"/>
      <c r="AL637" s="22"/>
      <c r="AM637" s="22"/>
      <c r="AN637" s="22"/>
      <c r="AO637" s="22"/>
      <c r="AP637" s="22"/>
      <c r="AQ637" s="22"/>
      <c r="AR637" s="22"/>
      <c r="AS637" s="22"/>
      <c r="AT637" s="22"/>
      <c r="AU637" s="22"/>
      <c r="AV637" s="22"/>
      <c r="AW637" s="22"/>
      <c r="AX637" s="22"/>
      <c r="AY637" s="22"/>
      <c r="AZ637" s="22"/>
      <c r="BA637" s="22"/>
      <c r="BB637" s="22"/>
      <c r="BC637" s="22"/>
      <c r="BD637" s="22"/>
      <c r="BE637" s="22"/>
      <c r="BF637" s="22"/>
      <c r="BG637" s="22"/>
      <c r="BH637" s="22"/>
      <c r="BI637" s="22"/>
      <c r="BJ637" s="22"/>
      <c r="BK637" s="22"/>
      <c r="BL637" s="22"/>
      <c r="BM637" s="22"/>
      <c r="BN637" s="22"/>
      <c r="BO637" s="22"/>
      <c r="BP637" s="22"/>
      <c r="BQ637" s="22"/>
      <c r="BR637" s="22"/>
      <c r="BS637" s="22"/>
      <c r="BT637" s="22"/>
      <c r="BU637" s="22"/>
      <c r="BV637" s="22"/>
      <c r="BW637" s="22"/>
      <c r="BX637" s="22"/>
      <c r="BY637" s="22"/>
      <c r="BZ637" s="22"/>
      <c r="CA637" s="22"/>
      <c r="CB637" s="22"/>
      <c r="CC637" s="22"/>
      <c r="CD637" s="22"/>
      <c r="CE637" s="22"/>
      <c r="CF637" s="22"/>
      <c r="CG637" s="22"/>
      <c r="CH637" s="22"/>
      <c r="CI637" s="22"/>
      <c r="CJ637" s="22"/>
      <c r="CK637" s="22"/>
      <c r="CL637" s="33"/>
    </row>
    <row r="638" spans="1:90" s="8" customFormat="1" ht="42.75" customHeight="1" x14ac:dyDescent="0.25">
      <c r="A638" s="101">
        <v>627</v>
      </c>
      <c r="B638" s="56">
        <v>24</v>
      </c>
      <c r="C638" s="135"/>
      <c r="D638" s="59" t="s">
        <v>931</v>
      </c>
      <c r="E638" s="6" t="s">
        <v>933</v>
      </c>
      <c r="F638" s="59">
        <v>10436900</v>
      </c>
      <c r="G638" s="59">
        <v>5009712</v>
      </c>
      <c r="H638" s="114">
        <v>48</v>
      </c>
      <c r="I638" s="59">
        <v>5427188</v>
      </c>
      <c r="J638" s="114">
        <v>52</v>
      </c>
      <c r="K638" s="59"/>
      <c r="L638" s="61"/>
      <c r="M638" s="22"/>
      <c r="N638" s="22"/>
      <c r="O638" s="22"/>
      <c r="P638" s="22"/>
      <c r="Q638" s="22"/>
      <c r="R638" s="22"/>
      <c r="S638" s="22"/>
      <c r="T638" s="22"/>
      <c r="U638" s="22"/>
      <c r="V638" s="22"/>
      <c r="W638" s="22"/>
      <c r="X638" s="22"/>
      <c r="Y638" s="22"/>
      <c r="Z638" s="22"/>
      <c r="AA638" s="22"/>
      <c r="AB638" s="22"/>
      <c r="AC638" s="22"/>
      <c r="AD638" s="22"/>
      <c r="AE638" s="22"/>
      <c r="AF638" s="22"/>
      <c r="AG638" s="22"/>
      <c r="AH638" s="22"/>
      <c r="AI638" s="22"/>
      <c r="AJ638" s="22"/>
      <c r="AK638" s="22"/>
      <c r="AL638" s="22"/>
      <c r="AM638" s="22"/>
      <c r="AN638" s="22"/>
      <c r="AO638" s="22"/>
      <c r="AP638" s="22"/>
      <c r="AQ638" s="22"/>
      <c r="AR638" s="22"/>
      <c r="AS638" s="22"/>
      <c r="AT638" s="22"/>
      <c r="AU638" s="22"/>
      <c r="AV638" s="22"/>
      <c r="AW638" s="22"/>
      <c r="AX638" s="22"/>
      <c r="AY638" s="22"/>
      <c r="AZ638" s="22"/>
      <c r="BA638" s="22"/>
      <c r="BB638" s="22"/>
      <c r="BC638" s="22"/>
      <c r="BD638" s="22"/>
      <c r="BE638" s="22"/>
      <c r="BF638" s="22"/>
      <c r="BG638" s="22"/>
      <c r="BH638" s="22"/>
      <c r="BI638" s="22"/>
      <c r="BJ638" s="22"/>
      <c r="BK638" s="22"/>
      <c r="BL638" s="22"/>
      <c r="BM638" s="22"/>
      <c r="BN638" s="22"/>
      <c r="BO638" s="22"/>
      <c r="BP638" s="22"/>
      <c r="BQ638" s="22"/>
      <c r="BR638" s="22"/>
      <c r="BS638" s="22"/>
      <c r="BT638" s="22"/>
      <c r="BU638" s="22"/>
      <c r="BV638" s="22"/>
      <c r="BW638" s="22"/>
      <c r="BX638" s="22"/>
      <c r="BY638" s="22"/>
      <c r="BZ638" s="22"/>
      <c r="CA638" s="22"/>
      <c r="CB638" s="22"/>
      <c r="CC638" s="22"/>
      <c r="CD638" s="22"/>
      <c r="CE638" s="22"/>
      <c r="CF638" s="22"/>
      <c r="CG638" s="22"/>
      <c r="CH638" s="22"/>
      <c r="CI638" s="22"/>
      <c r="CJ638" s="22"/>
      <c r="CK638" s="22"/>
      <c r="CL638" s="33"/>
    </row>
    <row r="639" spans="1:90" s="8" customFormat="1" ht="42.75" customHeight="1" x14ac:dyDescent="0.25">
      <c r="A639" s="101">
        <v>628</v>
      </c>
      <c r="B639" s="56">
        <v>25</v>
      </c>
      <c r="C639" s="135"/>
      <c r="D639" s="59" t="s">
        <v>931</v>
      </c>
      <c r="E639" s="6" t="s">
        <v>934</v>
      </c>
      <c r="F639" s="59">
        <v>22532276</v>
      </c>
      <c r="G639" s="59">
        <v>13519365.6</v>
      </c>
      <c r="H639" s="114">
        <v>60</v>
      </c>
      <c r="I639" s="59">
        <v>9012910.4000000004</v>
      </c>
      <c r="J639" s="114">
        <v>40</v>
      </c>
      <c r="K639" s="59"/>
      <c r="L639" s="61"/>
      <c r="M639" s="22"/>
      <c r="N639" s="22"/>
      <c r="O639" s="22"/>
      <c r="P639" s="22"/>
      <c r="Q639" s="22"/>
      <c r="R639" s="22"/>
      <c r="S639" s="22"/>
      <c r="T639" s="22"/>
      <c r="U639" s="22"/>
      <c r="V639" s="22"/>
      <c r="W639" s="22"/>
      <c r="X639" s="22"/>
      <c r="Y639" s="22"/>
      <c r="Z639" s="22"/>
      <c r="AA639" s="22"/>
      <c r="AB639" s="22"/>
      <c r="AC639" s="22"/>
      <c r="AD639" s="22"/>
      <c r="AE639" s="22"/>
      <c r="AF639" s="22"/>
      <c r="AG639" s="22"/>
      <c r="AH639" s="22"/>
      <c r="AI639" s="22"/>
      <c r="AJ639" s="22"/>
      <c r="AK639" s="22"/>
      <c r="AL639" s="22"/>
      <c r="AM639" s="22"/>
      <c r="AN639" s="22"/>
      <c r="AO639" s="22"/>
      <c r="AP639" s="22"/>
      <c r="AQ639" s="22"/>
      <c r="AR639" s="22"/>
      <c r="AS639" s="22"/>
      <c r="AT639" s="22"/>
      <c r="AU639" s="22"/>
      <c r="AV639" s="22"/>
      <c r="AW639" s="22"/>
      <c r="AX639" s="22"/>
      <c r="AY639" s="22"/>
      <c r="AZ639" s="22"/>
      <c r="BA639" s="22"/>
      <c r="BB639" s="22"/>
      <c r="BC639" s="22"/>
      <c r="BD639" s="22"/>
      <c r="BE639" s="22"/>
      <c r="BF639" s="22"/>
      <c r="BG639" s="22"/>
      <c r="BH639" s="22"/>
      <c r="BI639" s="22"/>
      <c r="BJ639" s="22"/>
      <c r="BK639" s="22"/>
      <c r="BL639" s="22"/>
      <c r="BM639" s="22"/>
      <c r="BN639" s="22"/>
      <c r="BO639" s="22"/>
      <c r="BP639" s="22"/>
      <c r="BQ639" s="22"/>
      <c r="BR639" s="22"/>
      <c r="BS639" s="22"/>
      <c r="BT639" s="22"/>
      <c r="BU639" s="22"/>
      <c r="BV639" s="22"/>
      <c r="BW639" s="22"/>
      <c r="BX639" s="22"/>
      <c r="BY639" s="22"/>
      <c r="BZ639" s="22"/>
      <c r="CA639" s="22"/>
      <c r="CB639" s="22"/>
      <c r="CC639" s="22"/>
      <c r="CD639" s="22"/>
      <c r="CE639" s="22"/>
      <c r="CF639" s="22"/>
      <c r="CG639" s="22"/>
      <c r="CH639" s="22"/>
      <c r="CI639" s="22"/>
      <c r="CJ639" s="22"/>
      <c r="CK639" s="22"/>
      <c r="CL639" s="33"/>
    </row>
    <row r="640" spans="1:90" s="8" customFormat="1" ht="42.75" customHeight="1" x14ac:dyDescent="0.25">
      <c r="A640" s="101">
        <v>629</v>
      </c>
      <c r="B640" s="56">
        <v>26</v>
      </c>
      <c r="C640" s="135"/>
      <c r="D640" s="59" t="s">
        <v>931</v>
      </c>
      <c r="E640" s="6" t="s">
        <v>935</v>
      </c>
      <c r="F640" s="59">
        <v>39631724</v>
      </c>
      <c r="G640" s="59">
        <v>23779034.399999999</v>
      </c>
      <c r="H640" s="114">
        <v>60</v>
      </c>
      <c r="I640" s="59">
        <v>15852689.600000001</v>
      </c>
      <c r="J640" s="114">
        <v>40</v>
      </c>
      <c r="K640" s="59"/>
      <c r="L640" s="61"/>
      <c r="M640" s="22"/>
      <c r="N640" s="22"/>
      <c r="O640" s="22"/>
      <c r="P640" s="22"/>
      <c r="Q640" s="22"/>
      <c r="R640" s="22"/>
      <c r="S640" s="22"/>
      <c r="T640" s="22"/>
      <c r="U640" s="22"/>
      <c r="V640" s="22"/>
      <c r="W640" s="22"/>
      <c r="X640" s="22"/>
      <c r="Y640" s="22"/>
      <c r="Z640" s="22"/>
      <c r="AA640" s="22"/>
      <c r="AB640" s="22"/>
      <c r="AC640" s="22"/>
      <c r="AD640" s="22"/>
      <c r="AE640" s="22"/>
      <c r="AF640" s="22"/>
      <c r="AG640" s="22"/>
      <c r="AH640" s="22"/>
      <c r="AI640" s="22"/>
      <c r="AJ640" s="22"/>
      <c r="AK640" s="22"/>
      <c r="AL640" s="22"/>
      <c r="AM640" s="22"/>
      <c r="AN640" s="22"/>
      <c r="AO640" s="22"/>
      <c r="AP640" s="22"/>
      <c r="AQ640" s="22"/>
      <c r="AR640" s="22"/>
      <c r="AS640" s="22"/>
      <c r="AT640" s="22"/>
      <c r="AU640" s="22"/>
      <c r="AV640" s="22"/>
      <c r="AW640" s="22"/>
      <c r="AX640" s="22"/>
      <c r="AY640" s="22"/>
      <c r="AZ640" s="22"/>
      <c r="BA640" s="22"/>
      <c r="BB640" s="22"/>
      <c r="BC640" s="22"/>
      <c r="BD640" s="22"/>
      <c r="BE640" s="22"/>
      <c r="BF640" s="22"/>
      <c r="BG640" s="22"/>
      <c r="BH640" s="22"/>
      <c r="BI640" s="22"/>
      <c r="BJ640" s="22"/>
      <c r="BK640" s="22"/>
      <c r="BL640" s="22"/>
      <c r="BM640" s="22"/>
      <c r="BN640" s="22"/>
      <c r="BO640" s="22"/>
      <c r="BP640" s="22"/>
      <c r="BQ640" s="22"/>
      <c r="BR640" s="22"/>
      <c r="BS640" s="22"/>
      <c r="BT640" s="22"/>
      <c r="BU640" s="22"/>
      <c r="BV640" s="22"/>
      <c r="BW640" s="22"/>
      <c r="BX640" s="22"/>
      <c r="BY640" s="22"/>
      <c r="BZ640" s="22"/>
      <c r="CA640" s="22"/>
      <c r="CB640" s="22"/>
      <c r="CC640" s="22"/>
      <c r="CD640" s="22"/>
      <c r="CE640" s="22"/>
      <c r="CF640" s="22"/>
      <c r="CG640" s="22"/>
      <c r="CH640" s="22"/>
      <c r="CI640" s="22"/>
      <c r="CJ640" s="22"/>
      <c r="CK640" s="22"/>
      <c r="CL640" s="33"/>
    </row>
    <row r="641" spans="1:138" s="8" customFormat="1" ht="42.75" customHeight="1" x14ac:dyDescent="0.25">
      <c r="A641" s="101">
        <v>630</v>
      </c>
      <c r="B641" s="56">
        <v>27</v>
      </c>
      <c r="C641" s="135"/>
      <c r="D641" s="59" t="s">
        <v>936</v>
      </c>
      <c r="E641" s="6" t="s">
        <v>937</v>
      </c>
      <c r="F641" s="59">
        <v>162799770</v>
      </c>
      <c r="G641" s="59">
        <v>56979920</v>
      </c>
      <c r="H641" s="114">
        <f t="shared" ref="H641:H652" si="141">G641/F641*100</f>
        <v>35.000000307125738</v>
      </c>
      <c r="I641" s="59">
        <f t="shared" ref="I641:I652" si="142">F641*J641/100</f>
        <v>105819850.00000001</v>
      </c>
      <c r="J641" s="114">
        <f>100-H641</f>
        <v>64.999999692874269</v>
      </c>
      <c r="K641" s="59">
        <v>0</v>
      </c>
      <c r="L641" s="61"/>
      <c r="M641" s="22"/>
      <c r="N641" s="22"/>
      <c r="O641" s="22"/>
      <c r="P641" s="22"/>
      <c r="Q641" s="22"/>
      <c r="R641" s="22"/>
      <c r="S641" s="22"/>
      <c r="T641" s="22"/>
      <c r="U641" s="22"/>
      <c r="V641" s="22"/>
      <c r="W641" s="22"/>
      <c r="X641" s="22"/>
      <c r="Y641" s="22"/>
      <c r="Z641" s="22"/>
      <c r="AA641" s="22"/>
      <c r="AB641" s="22"/>
      <c r="AC641" s="22"/>
      <c r="AD641" s="22"/>
      <c r="AE641" s="22"/>
      <c r="AF641" s="22"/>
      <c r="AG641" s="22"/>
      <c r="AH641" s="22"/>
      <c r="AI641" s="22"/>
      <c r="AJ641" s="22"/>
      <c r="AK641" s="22"/>
      <c r="AL641" s="22"/>
      <c r="AM641" s="22"/>
      <c r="AN641" s="22"/>
      <c r="AO641" s="22"/>
      <c r="AP641" s="22"/>
      <c r="AQ641" s="22"/>
      <c r="AR641" s="22"/>
      <c r="AS641" s="22"/>
      <c r="AT641" s="22"/>
      <c r="AU641" s="22"/>
      <c r="AV641" s="22"/>
      <c r="AW641" s="22"/>
      <c r="AX641" s="22"/>
      <c r="AY641" s="22"/>
      <c r="AZ641" s="22"/>
      <c r="BA641" s="22"/>
      <c r="BB641" s="22"/>
      <c r="BC641" s="22"/>
      <c r="BD641" s="22"/>
      <c r="BE641" s="22"/>
      <c r="BF641" s="22"/>
      <c r="BG641" s="22"/>
      <c r="BH641" s="22"/>
      <c r="BI641" s="22"/>
      <c r="BJ641" s="22"/>
      <c r="BK641" s="22"/>
      <c r="BL641" s="22"/>
      <c r="BM641" s="22"/>
      <c r="BN641" s="22"/>
      <c r="BO641" s="22"/>
      <c r="BP641" s="22"/>
      <c r="BQ641" s="22"/>
      <c r="BR641" s="22"/>
      <c r="BS641" s="22"/>
      <c r="BT641" s="22"/>
      <c r="BU641" s="22"/>
      <c r="BV641" s="22"/>
      <c r="BW641" s="22"/>
      <c r="BX641" s="22"/>
      <c r="BY641" s="22"/>
      <c r="BZ641" s="22"/>
      <c r="CA641" s="22"/>
      <c r="CB641" s="22"/>
      <c r="CC641" s="22"/>
      <c r="CD641" s="22"/>
      <c r="CE641" s="22"/>
      <c r="CF641" s="22"/>
      <c r="CG641" s="22"/>
      <c r="CH641" s="22"/>
      <c r="CI641" s="22"/>
      <c r="CJ641" s="22"/>
      <c r="CK641" s="22"/>
      <c r="CL641" s="22"/>
      <c r="CM641" s="22"/>
      <c r="CN641" s="22"/>
      <c r="CO641" s="22"/>
      <c r="CP641" s="22"/>
      <c r="CQ641" s="22"/>
      <c r="CR641" s="22"/>
      <c r="CS641" s="22"/>
      <c r="CT641" s="22"/>
      <c r="CU641" s="22"/>
      <c r="CV641" s="22"/>
      <c r="CW641" s="22"/>
      <c r="CX641" s="22"/>
      <c r="CY641" s="22"/>
      <c r="CZ641" s="22"/>
      <c r="DA641" s="22"/>
      <c r="DB641" s="22"/>
      <c r="DC641" s="22"/>
      <c r="DD641" s="22"/>
      <c r="DE641" s="22"/>
      <c r="DF641" s="22"/>
      <c r="DG641" s="22"/>
      <c r="DH641" s="22"/>
      <c r="DI641" s="22"/>
      <c r="DJ641" s="22"/>
      <c r="DK641" s="22"/>
      <c r="DL641" s="22"/>
      <c r="DM641" s="22"/>
      <c r="DN641" s="22"/>
      <c r="DO641" s="22"/>
      <c r="DP641" s="22"/>
      <c r="DQ641" s="22"/>
      <c r="DR641" s="22"/>
      <c r="DS641" s="22"/>
      <c r="DT641" s="22"/>
      <c r="DU641" s="22"/>
      <c r="DV641" s="22"/>
      <c r="DW641" s="22"/>
      <c r="DX641" s="22"/>
      <c r="DY641" s="22"/>
      <c r="DZ641" s="22"/>
      <c r="EA641" s="22"/>
      <c r="EB641" s="22"/>
      <c r="EC641" s="22"/>
      <c r="ED641" s="22"/>
      <c r="EE641" s="22"/>
      <c r="EF641" s="22"/>
      <c r="EG641" s="22"/>
      <c r="EH641" s="22"/>
    </row>
    <row r="642" spans="1:138" s="8" customFormat="1" ht="42.75" customHeight="1" x14ac:dyDescent="0.25">
      <c r="A642" s="101">
        <v>631</v>
      </c>
      <c r="B642" s="56">
        <v>28</v>
      </c>
      <c r="C642" s="135"/>
      <c r="D642" s="59" t="s">
        <v>905</v>
      </c>
      <c r="E642" s="6" t="s">
        <v>938</v>
      </c>
      <c r="F642" s="59">
        <v>42477050</v>
      </c>
      <c r="G642" s="59">
        <v>21238525</v>
      </c>
      <c r="H642" s="114">
        <f t="shared" si="141"/>
        <v>50</v>
      </c>
      <c r="I642" s="59">
        <f t="shared" si="142"/>
        <v>21238525</v>
      </c>
      <c r="J642" s="114">
        <f t="shared" ref="J642:J652" si="143">100-H642</f>
        <v>50</v>
      </c>
      <c r="K642" s="59">
        <v>0</v>
      </c>
      <c r="L642" s="61"/>
      <c r="M642" s="22"/>
      <c r="N642" s="22"/>
      <c r="O642" s="22"/>
      <c r="P642" s="22"/>
      <c r="Q642" s="22"/>
      <c r="R642" s="22"/>
      <c r="S642" s="22"/>
      <c r="T642" s="22"/>
      <c r="U642" s="22"/>
      <c r="V642" s="22"/>
      <c r="W642" s="22"/>
      <c r="X642" s="22"/>
      <c r="Y642" s="22"/>
      <c r="Z642" s="22"/>
      <c r="AA642" s="22"/>
      <c r="AB642" s="22"/>
      <c r="AC642" s="22"/>
      <c r="AD642" s="22"/>
      <c r="AE642" s="22"/>
      <c r="AF642" s="22"/>
      <c r="AG642" s="22"/>
      <c r="AH642" s="22"/>
      <c r="AI642" s="22"/>
      <c r="AJ642" s="22"/>
      <c r="AK642" s="22"/>
      <c r="AL642" s="22"/>
      <c r="AM642" s="22"/>
      <c r="AN642" s="22"/>
      <c r="AO642" s="22"/>
      <c r="AP642" s="22"/>
      <c r="AQ642" s="22"/>
      <c r="AR642" s="22"/>
      <c r="AS642" s="22"/>
      <c r="AT642" s="22"/>
      <c r="AU642" s="22"/>
      <c r="AV642" s="22"/>
      <c r="AW642" s="22"/>
      <c r="AX642" s="22"/>
      <c r="AY642" s="22"/>
      <c r="AZ642" s="22"/>
      <c r="BA642" s="22"/>
      <c r="BB642" s="22"/>
      <c r="BC642" s="22"/>
      <c r="BD642" s="22"/>
      <c r="BE642" s="22"/>
      <c r="BF642" s="22"/>
      <c r="BG642" s="22"/>
      <c r="BH642" s="22"/>
      <c r="BI642" s="22"/>
      <c r="BJ642" s="22"/>
      <c r="BK642" s="22"/>
      <c r="BL642" s="22"/>
      <c r="BM642" s="22"/>
      <c r="BN642" s="22"/>
      <c r="BO642" s="22"/>
      <c r="BP642" s="22"/>
      <c r="BQ642" s="22"/>
      <c r="BR642" s="22"/>
      <c r="BS642" s="22"/>
      <c r="BT642" s="22"/>
      <c r="BU642" s="22"/>
      <c r="BV642" s="22"/>
      <c r="BW642" s="22"/>
      <c r="BX642" s="22"/>
      <c r="BY642" s="22"/>
      <c r="BZ642" s="22"/>
      <c r="CA642" s="22"/>
      <c r="CB642" s="22"/>
      <c r="CC642" s="22"/>
      <c r="CD642" s="22"/>
      <c r="CE642" s="22"/>
      <c r="CF642" s="22"/>
      <c r="CG642" s="22"/>
      <c r="CH642" s="22"/>
      <c r="CI642" s="22"/>
      <c r="CJ642" s="22"/>
      <c r="CK642" s="22"/>
      <c r="CL642" s="22"/>
      <c r="CM642" s="22"/>
      <c r="CN642" s="22"/>
      <c r="CO642" s="22"/>
      <c r="CP642" s="22"/>
      <c r="CQ642" s="22"/>
      <c r="CR642" s="22"/>
      <c r="CS642" s="22"/>
      <c r="CT642" s="22"/>
      <c r="CU642" s="22"/>
      <c r="CV642" s="22"/>
      <c r="CW642" s="22"/>
      <c r="CX642" s="22"/>
      <c r="CY642" s="22"/>
      <c r="CZ642" s="22"/>
      <c r="DA642" s="22"/>
      <c r="DB642" s="22"/>
      <c r="DC642" s="22"/>
      <c r="DD642" s="22"/>
      <c r="DE642" s="22"/>
      <c r="DF642" s="22"/>
      <c r="DG642" s="22"/>
      <c r="DH642" s="22"/>
      <c r="DI642" s="22"/>
      <c r="DJ642" s="22"/>
      <c r="DK642" s="22"/>
      <c r="DL642" s="22"/>
      <c r="DM642" s="22"/>
      <c r="DN642" s="22"/>
      <c r="DO642" s="22"/>
      <c r="DP642" s="22"/>
      <c r="DQ642" s="22"/>
      <c r="DR642" s="22"/>
      <c r="DS642" s="22"/>
      <c r="DT642" s="22"/>
      <c r="DU642" s="22"/>
      <c r="DV642" s="22"/>
      <c r="DW642" s="22"/>
      <c r="DX642" s="22"/>
      <c r="DY642" s="22"/>
      <c r="DZ642" s="22"/>
      <c r="EA642" s="22"/>
      <c r="EB642" s="22"/>
      <c r="EC642" s="22"/>
      <c r="ED642" s="22"/>
      <c r="EE642" s="22"/>
      <c r="EF642" s="22"/>
      <c r="EG642" s="22"/>
      <c r="EH642" s="22"/>
    </row>
    <row r="643" spans="1:138" s="8" customFormat="1" ht="42.75" customHeight="1" x14ac:dyDescent="0.25">
      <c r="A643" s="101">
        <v>632</v>
      </c>
      <c r="B643" s="56">
        <v>29</v>
      </c>
      <c r="C643" s="135"/>
      <c r="D643" s="59" t="s">
        <v>911</v>
      </c>
      <c r="E643" s="6" t="s">
        <v>939</v>
      </c>
      <c r="F643" s="59">
        <v>27775060</v>
      </c>
      <c r="G643" s="59">
        <v>16665036</v>
      </c>
      <c r="H643" s="114">
        <f t="shared" si="141"/>
        <v>60</v>
      </c>
      <c r="I643" s="59">
        <f t="shared" si="142"/>
        <v>11110024</v>
      </c>
      <c r="J643" s="114">
        <f t="shared" si="143"/>
        <v>40</v>
      </c>
      <c r="K643" s="59">
        <v>0</v>
      </c>
      <c r="L643" s="61"/>
      <c r="M643" s="22"/>
      <c r="N643" s="22"/>
      <c r="O643" s="22"/>
      <c r="P643" s="22"/>
      <c r="Q643" s="22"/>
      <c r="R643" s="22"/>
      <c r="S643" s="22"/>
      <c r="T643" s="22"/>
      <c r="U643" s="22"/>
      <c r="V643" s="22"/>
      <c r="W643" s="22"/>
      <c r="X643" s="22"/>
      <c r="Y643" s="22"/>
      <c r="Z643" s="22"/>
      <c r="AA643" s="22"/>
      <c r="AB643" s="22"/>
      <c r="AC643" s="22"/>
      <c r="AD643" s="22"/>
      <c r="AE643" s="22"/>
      <c r="AF643" s="22"/>
      <c r="AG643" s="22"/>
      <c r="AH643" s="22"/>
      <c r="AI643" s="22"/>
      <c r="AJ643" s="22"/>
      <c r="AK643" s="22"/>
      <c r="AL643" s="22"/>
      <c r="AM643" s="22"/>
      <c r="AN643" s="22"/>
      <c r="AO643" s="22"/>
      <c r="AP643" s="22"/>
      <c r="AQ643" s="22"/>
      <c r="AR643" s="22"/>
      <c r="AS643" s="22"/>
      <c r="AT643" s="22"/>
      <c r="AU643" s="22"/>
      <c r="AV643" s="22"/>
      <c r="AW643" s="22"/>
      <c r="AX643" s="22"/>
      <c r="AY643" s="22"/>
      <c r="AZ643" s="22"/>
      <c r="BA643" s="22"/>
      <c r="BB643" s="22"/>
      <c r="BC643" s="22"/>
      <c r="BD643" s="22"/>
      <c r="BE643" s="22"/>
      <c r="BF643" s="22"/>
      <c r="BG643" s="22"/>
      <c r="BH643" s="22"/>
      <c r="BI643" s="22"/>
      <c r="BJ643" s="22"/>
      <c r="BK643" s="22"/>
      <c r="BL643" s="22"/>
      <c r="BM643" s="22"/>
      <c r="BN643" s="22"/>
      <c r="BO643" s="22"/>
      <c r="BP643" s="22"/>
      <c r="BQ643" s="22"/>
      <c r="BR643" s="22"/>
      <c r="BS643" s="22"/>
      <c r="BT643" s="22"/>
      <c r="BU643" s="22"/>
      <c r="BV643" s="22"/>
      <c r="BW643" s="22"/>
      <c r="BX643" s="22"/>
      <c r="BY643" s="22"/>
      <c r="BZ643" s="22"/>
      <c r="CA643" s="22"/>
      <c r="CB643" s="22"/>
      <c r="CC643" s="22"/>
      <c r="CD643" s="22"/>
      <c r="CE643" s="22"/>
      <c r="CF643" s="22"/>
      <c r="CG643" s="22"/>
      <c r="CH643" s="22"/>
      <c r="CI643" s="22"/>
      <c r="CJ643" s="22"/>
      <c r="CK643" s="22"/>
      <c r="CL643" s="22"/>
      <c r="CM643" s="22"/>
      <c r="CN643" s="22"/>
      <c r="CO643" s="22"/>
      <c r="CP643" s="22"/>
      <c r="CQ643" s="22"/>
      <c r="CR643" s="22"/>
      <c r="CS643" s="22"/>
      <c r="CT643" s="22"/>
      <c r="CU643" s="22"/>
      <c r="CV643" s="22"/>
      <c r="CW643" s="22"/>
      <c r="CX643" s="22"/>
      <c r="CY643" s="22"/>
      <c r="CZ643" s="22"/>
      <c r="DA643" s="22"/>
      <c r="DB643" s="22"/>
      <c r="DC643" s="22"/>
      <c r="DD643" s="22"/>
      <c r="DE643" s="22"/>
      <c r="DF643" s="22"/>
      <c r="DG643" s="22"/>
      <c r="DH643" s="22"/>
      <c r="DI643" s="22"/>
      <c r="DJ643" s="22"/>
      <c r="DK643" s="22"/>
      <c r="DL643" s="22"/>
      <c r="DM643" s="22"/>
      <c r="DN643" s="22"/>
      <c r="DO643" s="22"/>
      <c r="DP643" s="22"/>
      <c r="DQ643" s="22"/>
      <c r="DR643" s="22"/>
      <c r="DS643" s="22"/>
      <c r="DT643" s="22"/>
      <c r="DU643" s="22"/>
      <c r="DV643" s="22"/>
      <c r="DW643" s="22"/>
      <c r="DX643" s="22"/>
      <c r="DY643" s="22"/>
      <c r="DZ643" s="22"/>
      <c r="EA643" s="22"/>
      <c r="EB643" s="22"/>
      <c r="EC643" s="22"/>
      <c r="ED643" s="22"/>
      <c r="EE643" s="22"/>
      <c r="EF643" s="22"/>
      <c r="EG643" s="22"/>
      <c r="EH643" s="22"/>
    </row>
    <row r="644" spans="1:138" s="8" customFormat="1" ht="42.75" customHeight="1" x14ac:dyDescent="0.25">
      <c r="A644" s="101">
        <v>633</v>
      </c>
      <c r="B644" s="56">
        <v>30</v>
      </c>
      <c r="C644" s="135"/>
      <c r="D644" s="59" t="s">
        <v>911</v>
      </c>
      <c r="E644" s="6" t="s">
        <v>940</v>
      </c>
      <c r="F644" s="59">
        <v>192900970</v>
      </c>
      <c r="G644" s="59">
        <v>115740582</v>
      </c>
      <c r="H644" s="114">
        <f t="shared" si="141"/>
        <v>60</v>
      </c>
      <c r="I644" s="59">
        <f t="shared" si="142"/>
        <v>77160388</v>
      </c>
      <c r="J644" s="114">
        <f t="shared" si="143"/>
        <v>40</v>
      </c>
      <c r="K644" s="59">
        <v>0</v>
      </c>
      <c r="L644" s="61"/>
      <c r="M644" s="22"/>
      <c r="N644" s="22"/>
      <c r="O644" s="22"/>
      <c r="P644" s="22"/>
      <c r="Q644" s="22"/>
      <c r="R644" s="22"/>
      <c r="S644" s="22"/>
      <c r="T644" s="22"/>
      <c r="U644" s="22"/>
      <c r="V644" s="22"/>
      <c r="W644" s="22"/>
      <c r="X644" s="22"/>
      <c r="Y644" s="22"/>
      <c r="Z644" s="22"/>
      <c r="AA644" s="22"/>
      <c r="AB644" s="22"/>
      <c r="AC644" s="22"/>
      <c r="AD644" s="22"/>
      <c r="AE644" s="22"/>
      <c r="AF644" s="22"/>
      <c r="AG644" s="22"/>
      <c r="AH644" s="22"/>
      <c r="AI644" s="22"/>
      <c r="AJ644" s="22"/>
      <c r="AK644" s="22"/>
      <c r="AL644" s="22"/>
      <c r="AM644" s="22"/>
      <c r="AN644" s="22"/>
      <c r="AO644" s="22"/>
      <c r="AP644" s="22"/>
      <c r="AQ644" s="22"/>
      <c r="AR644" s="22"/>
      <c r="AS644" s="22"/>
      <c r="AT644" s="22"/>
      <c r="AU644" s="22"/>
      <c r="AV644" s="22"/>
      <c r="AW644" s="22"/>
      <c r="AX644" s="22"/>
      <c r="AY644" s="22"/>
      <c r="AZ644" s="22"/>
      <c r="BA644" s="22"/>
      <c r="BB644" s="22"/>
      <c r="BC644" s="22"/>
      <c r="BD644" s="22"/>
      <c r="BE644" s="22"/>
      <c r="BF644" s="22"/>
      <c r="BG644" s="22"/>
      <c r="BH644" s="22"/>
      <c r="BI644" s="22"/>
      <c r="BJ644" s="22"/>
      <c r="BK644" s="22"/>
      <c r="BL644" s="22"/>
      <c r="BM644" s="22"/>
      <c r="BN644" s="22"/>
      <c r="BO644" s="22"/>
      <c r="BP644" s="22"/>
      <c r="BQ644" s="22"/>
      <c r="BR644" s="22"/>
      <c r="BS644" s="22"/>
      <c r="BT644" s="22"/>
      <c r="BU644" s="22"/>
      <c r="BV644" s="22"/>
      <c r="BW644" s="22"/>
      <c r="BX644" s="22"/>
      <c r="BY644" s="22"/>
      <c r="BZ644" s="22"/>
      <c r="CA644" s="22"/>
      <c r="CB644" s="22"/>
      <c r="CC644" s="22"/>
      <c r="CD644" s="22"/>
      <c r="CE644" s="22"/>
      <c r="CF644" s="22"/>
      <c r="CG644" s="22"/>
      <c r="CH644" s="22"/>
      <c r="CI644" s="22"/>
      <c r="CJ644" s="22"/>
      <c r="CK644" s="22"/>
      <c r="CL644" s="22"/>
      <c r="CM644" s="22"/>
      <c r="CN644" s="22"/>
      <c r="CO644" s="22"/>
      <c r="CP644" s="22"/>
      <c r="CQ644" s="22"/>
      <c r="CR644" s="22"/>
      <c r="CS644" s="22"/>
      <c r="CT644" s="22"/>
      <c r="CU644" s="22"/>
      <c r="CV644" s="22"/>
      <c r="CW644" s="22"/>
      <c r="CX644" s="22"/>
      <c r="CY644" s="22"/>
      <c r="CZ644" s="22"/>
      <c r="DA644" s="22"/>
      <c r="DB644" s="22"/>
      <c r="DC644" s="22"/>
      <c r="DD644" s="22"/>
      <c r="DE644" s="22"/>
      <c r="DF644" s="22"/>
      <c r="DG644" s="22"/>
      <c r="DH644" s="22"/>
      <c r="DI644" s="22"/>
      <c r="DJ644" s="22"/>
      <c r="DK644" s="22"/>
      <c r="DL644" s="22"/>
      <c r="DM644" s="22"/>
      <c r="DN644" s="22"/>
      <c r="DO644" s="22"/>
      <c r="DP644" s="22"/>
      <c r="DQ644" s="22"/>
      <c r="DR644" s="22"/>
      <c r="DS644" s="22"/>
      <c r="DT644" s="22"/>
      <c r="DU644" s="22"/>
      <c r="DV644" s="22"/>
      <c r="DW644" s="22"/>
      <c r="DX644" s="22"/>
      <c r="DY644" s="22"/>
      <c r="DZ644" s="22"/>
      <c r="EA644" s="22"/>
      <c r="EB644" s="22"/>
      <c r="EC644" s="22"/>
      <c r="ED644" s="22"/>
      <c r="EE644" s="22"/>
      <c r="EF644" s="22"/>
      <c r="EG644" s="22"/>
      <c r="EH644" s="22"/>
    </row>
    <row r="645" spans="1:138" s="8" customFormat="1" ht="42.75" customHeight="1" x14ac:dyDescent="0.25">
      <c r="A645" s="101">
        <v>634</v>
      </c>
      <c r="B645" s="56">
        <v>31</v>
      </c>
      <c r="C645" s="135"/>
      <c r="D645" s="59" t="s">
        <v>941</v>
      </c>
      <c r="E645" s="6" t="s">
        <v>942</v>
      </c>
      <c r="F645" s="59">
        <v>156005760</v>
      </c>
      <c r="G645" s="59">
        <v>78002880</v>
      </c>
      <c r="H645" s="114">
        <f t="shared" si="141"/>
        <v>50</v>
      </c>
      <c r="I645" s="59">
        <f t="shared" si="142"/>
        <v>78002880</v>
      </c>
      <c r="J645" s="114">
        <f t="shared" si="143"/>
        <v>50</v>
      </c>
      <c r="K645" s="59">
        <v>0</v>
      </c>
      <c r="L645" s="61"/>
      <c r="M645" s="22"/>
      <c r="N645" s="22"/>
      <c r="O645" s="22"/>
      <c r="P645" s="22"/>
      <c r="Q645" s="22"/>
      <c r="R645" s="22"/>
      <c r="S645" s="22"/>
      <c r="T645" s="22"/>
      <c r="U645" s="22"/>
      <c r="V645" s="22"/>
      <c r="W645" s="22"/>
      <c r="X645" s="22"/>
      <c r="Y645" s="22"/>
      <c r="Z645" s="22"/>
      <c r="AA645" s="22"/>
      <c r="AB645" s="22"/>
      <c r="AC645" s="22"/>
      <c r="AD645" s="22"/>
      <c r="AE645" s="22"/>
      <c r="AF645" s="22"/>
      <c r="AG645" s="22"/>
      <c r="AH645" s="22"/>
      <c r="AI645" s="22"/>
      <c r="AJ645" s="22"/>
      <c r="AK645" s="22"/>
      <c r="AL645" s="22"/>
      <c r="AM645" s="22"/>
      <c r="AN645" s="22"/>
      <c r="AO645" s="22"/>
      <c r="AP645" s="22"/>
      <c r="AQ645" s="22"/>
      <c r="AR645" s="22"/>
      <c r="AS645" s="22"/>
      <c r="AT645" s="22"/>
      <c r="AU645" s="22"/>
      <c r="AV645" s="22"/>
      <c r="AW645" s="22"/>
      <c r="AX645" s="22"/>
      <c r="AY645" s="22"/>
      <c r="AZ645" s="22"/>
      <c r="BA645" s="22"/>
      <c r="BB645" s="22"/>
      <c r="BC645" s="22"/>
      <c r="BD645" s="22"/>
      <c r="BE645" s="22"/>
      <c r="BF645" s="22"/>
      <c r="BG645" s="22"/>
      <c r="BH645" s="22"/>
      <c r="BI645" s="22"/>
      <c r="BJ645" s="22"/>
      <c r="BK645" s="22"/>
      <c r="BL645" s="22"/>
      <c r="BM645" s="22"/>
      <c r="BN645" s="22"/>
      <c r="BO645" s="22"/>
      <c r="BP645" s="22"/>
      <c r="BQ645" s="22"/>
      <c r="BR645" s="22"/>
      <c r="BS645" s="22"/>
      <c r="BT645" s="22"/>
      <c r="BU645" s="22"/>
      <c r="BV645" s="22"/>
      <c r="BW645" s="22"/>
      <c r="BX645" s="22"/>
      <c r="BY645" s="22"/>
      <c r="BZ645" s="22"/>
      <c r="CA645" s="22"/>
      <c r="CB645" s="22"/>
      <c r="CC645" s="22"/>
      <c r="CD645" s="22"/>
      <c r="CE645" s="22"/>
      <c r="CF645" s="22"/>
      <c r="CG645" s="22"/>
      <c r="CH645" s="22"/>
      <c r="CI645" s="22"/>
      <c r="CJ645" s="22"/>
      <c r="CK645" s="22"/>
      <c r="CL645" s="22"/>
      <c r="CM645" s="22"/>
      <c r="CN645" s="22"/>
      <c r="CO645" s="22"/>
      <c r="CP645" s="22"/>
      <c r="CQ645" s="22"/>
      <c r="CR645" s="22"/>
      <c r="CS645" s="22"/>
      <c r="CT645" s="22"/>
      <c r="CU645" s="22"/>
      <c r="CV645" s="22"/>
      <c r="CW645" s="22"/>
      <c r="CX645" s="22"/>
      <c r="CY645" s="22"/>
      <c r="CZ645" s="22"/>
      <c r="DA645" s="22"/>
      <c r="DB645" s="22"/>
      <c r="DC645" s="22"/>
      <c r="DD645" s="22"/>
      <c r="DE645" s="22"/>
      <c r="DF645" s="22"/>
      <c r="DG645" s="22"/>
      <c r="DH645" s="22"/>
      <c r="DI645" s="22"/>
      <c r="DJ645" s="22"/>
      <c r="DK645" s="22"/>
      <c r="DL645" s="22"/>
      <c r="DM645" s="22"/>
      <c r="DN645" s="22"/>
      <c r="DO645" s="22"/>
      <c r="DP645" s="22"/>
      <c r="DQ645" s="22"/>
      <c r="DR645" s="22"/>
      <c r="DS645" s="22"/>
      <c r="DT645" s="22"/>
      <c r="DU645" s="22"/>
      <c r="DV645" s="22"/>
      <c r="DW645" s="22"/>
      <c r="DX645" s="22"/>
      <c r="DY645" s="22"/>
      <c r="DZ645" s="22"/>
      <c r="EA645" s="22"/>
      <c r="EB645" s="22"/>
      <c r="EC645" s="22"/>
      <c r="ED645" s="22"/>
      <c r="EE645" s="22"/>
      <c r="EF645" s="22"/>
      <c r="EG645" s="22"/>
      <c r="EH645" s="22"/>
    </row>
    <row r="646" spans="1:138" s="8" customFormat="1" ht="127.5" customHeight="1" x14ac:dyDescent="0.25">
      <c r="A646" s="101">
        <v>635</v>
      </c>
      <c r="B646" s="56">
        <v>32</v>
      </c>
      <c r="C646" s="135"/>
      <c r="D646" s="59" t="s">
        <v>941</v>
      </c>
      <c r="E646" s="6" t="s">
        <v>943</v>
      </c>
      <c r="F646" s="59">
        <v>290629170</v>
      </c>
      <c r="G646" s="59">
        <v>87188751</v>
      </c>
      <c r="H646" s="114">
        <f t="shared" si="141"/>
        <v>30</v>
      </c>
      <c r="I646" s="59">
        <f t="shared" si="142"/>
        <v>203440419</v>
      </c>
      <c r="J646" s="114">
        <f t="shared" si="143"/>
        <v>70</v>
      </c>
      <c r="K646" s="59">
        <v>0</v>
      </c>
      <c r="L646" s="61"/>
      <c r="M646" s="22"/>
      <c r="N646" s="22"/>
      <c r="O646" s="22"/>
      <c r="P646" s="22"/>
      <c r="Q646" s="22"/>
      <c r="R646" s="22"/>
      <c r="S646" s="22"/>
      <c r="T646" s="22"/>
      <c r="U646" s="22"/>
      <c r="V646" s="22"/>
      <c r="W646" s="22"/>
      <c r="X646" s="22"/>
      <c r="Y646" s="22"/>
      <c r="Z646" s="22"/>
      <c r="AA646" s="22"/>
      <c r="AB646" s="22"/>
      <c r="AC646" s="22"/>
      <c r="AD646" s="22"/>
      <c r="AE646" s="22"/>
      <c r="AF646" s="22"/>
      <c r="AG646" s="22"/>
      <c r="AH646" s="22"/>
      <c r="AI646" s="22"/>
      <c r="AJ646" s="22"/>
      <c r="AK646" s="22"/>
      <c r="AL646" s="22"/>
      <c r="AM646" s="22"/>
      <c r="AN646" s="22"/>
      <c r="AO646" s="22"/>
      <c r="AP646" s="22"/>
      <c r="AQ646" s="22"/>
      <c r="AR646" s="22"/>
      <c r="AS646" s="22"/>
      <c r="AT646" s="22"/>
      <c r="AU646" s="22"/>
      <c r="AV646" s="22"/>
      <c r="AW646" s="22"/>
      <c r="AX646" s="22"/>
      <c r="AY646" s="22"/>
      <c r="AZ646" s="22"/>
      <c r="BA646" s="22"/>
      <c r="BB646" s="22"/>
      <c r="BC646" s="22"/>
      <c r="BD646" s="22"/>
      <c r="BE646" s="22"/>
      <c r="BF646" s="22"/>
      <c r="BG646" s="22"/>
      <c r="BH646" s="22"/>
      <c r="BI646" s="22"/>
      <c r="BJ646" s="22"/>
      <c r="BK646" s="22"/>
      <c r="BL646" s="22"/>
      <c r="BM646" s="22"/>
      <c r="BN646" s="22"/>
      <c r="BO646" s="22"/>
      <c r="BP646" s="22"/>
      <c r="BQ646" s="22"/>
      <c r="BR646" s="22"/>
      <c r="BS646" s="22"/>
      <c r="BT646" s="22"/>
      <c r="BU646" s="22"/>
      <c r="BV646" s="22"/>
      <c r="BW646" s="22"/>
      <c r="BX646" s="22"/>
      <c r="BY646" s="22"/>
      <c r="BZ646" s="22"/>
      <c r="CA646" s="22"/>
      <c r="CB646" s="22"/>
      <c r="CC646" s="22"/>
      <c r="CD646" s="22"/>
      <c r="CE646" s="22"/>
      <c r="CF646" s="22"/>
      <c r="CG646" s="22"/>
      <c r="CH646" s="22"/>
      <c r="CI646" s="22"/>
      <c r="CJ646" s="22"/>
      <c r="CK646" s="22"/>
      <c r="CL646" s="22"/>
      <c r="CM646" s="22"/>
      <c r="CN646" s="22"/>
      <c r="CO646" s="22"/>
      <c r="CP646" s="22"/>
      <c r="CQ646" s="22"/>
      <c r="CR646" s="22"/>
      <c r="CS646" s="22"/>
      <c r="CT646" s="22"/>
      <c r="CU646" s="22"/>
      <c r="CV646" s="22"/>
      <c r="CW646" s="22"/>
      <c r="CX646" s="22"/>
      <c r="CY646" s="22"/>
      <c r="CZ646" s="22"/>
      <c r="DA646" s="22"/>
      <c r="DB646" s="22"/>
      <c r="DC646" s="22"/>
      <c r="DD646" s="22"/>
      <c r="DE646" s="22"/>
      <c r="DF646" s="22"/>
      <c r="DG646" s="22"/>
      <c r="DH646" s="22"/>
      <c r="DI646" s="22"/>
      <c r="DJ646" s="22"/>
      <c r="DK646" s="22"/>
      <c r="DL646" s="22"/>
      <c r="DM646" s="22"/>
      <c r="DN646" s="22"/>
      <c r="DO646" s="22"/>
      <c r="DP646" s="22"/>
      <c r="DQ646" s="22"/>
      <c r="DR646" s="22"/>
      <c r="DS646" s="22"/>
      <c r="DT646" s="22"/>
      <c r="DU646" s="22"/>
      <c r="DV646" s="22"/>
      <c r="DW646" s="22"/>
      <c r="DX646" s="22"/>
      <c r="DY646" s="22"/>
      <c r="DZ646" s="22"/>
      <c r="EA646" s="22"/>
      <c r="EB646" s="22"/>
      <c r="EC646" s="22"/>
      <c r="ED646" s="22"/>
      <c r="EE646" s="22"/>
      <c r="EF646" s="22"/>
      <c r="EG646" s="22"/>
      <c r="EH646" s="22"/>
    </row>
    <row r="647" spans="1:138" s="8" customFormat="1" ht="42.75" customHeight="1" x14ac:dyDescent="0.25">
      <c r="A647" s="101">
        <v>636</v>
      </c>
      <c r="B647" s="56">
        <v>33</v>
      </c>
      <c r="C647" s="135"/>
      <c r="D647" s="59" t="s">
        <v>941</v>
      </c>
      <c r="E647" s="6" t="s">
        <v>944</v>
      </c>
      <c r="F647" s="59">
        <v>107057800</v>
      </c>
      <c r="G647" s="59">
        <v>64234680</v>
      </c>
      <c r="H647" s="114">
        <f t="shared" si="141"/>
        <v>60</v>
      </c>
      <c r="I647" s="59">
        <f t="shared" si="142"/>
        <v>42823120</v>
      </c>
      <c r="J647" s="114">
        <f t="shared" si="143"/>
        <v>40</v>
      </c>
      <c r="K647" s="59">
        <v>0</v>
      </c>
      <c r="L647" s="61"/>
      <c r="M647" s="22"/>
      <c r="N647" s="22"/>
      <c r="O647" s="22"/>
      <c r="P647" s="22"/>
      <c r="Q647" s="22"/>
      <c r="R647" s="22"/>
      <c r="S647" s="22"/>
      <c r="T647" s="22"/>
      <c r="U647" s="22"/>
      <c r="V647" s="22"/>
      <c r="W647" s="22"/>
      <c r="X647" s="22"/>
      <c r="Y647" s="22"/>
      <c r="Z647" s="22"/>
      <c r="AA647" s="22"/>
      <c r="AB647" s="22"/>
      <c r="AC647" s="22"/>
      <c r="AD647" s="22"/>
      <c r="AE647" s="22"/>
      <c r="AF647" s="22"/>
      <c r="AG647" s="22"/>
      <c r="AH647" s="22"/>
      <c r="AI647" s="22"/>
      <c r="AJ647" s="22"/>
      <c r="AK647" s="22"/>
      <c r="AL647" s="22"/>
      <c r="AM647" s="22"/>
      <c r="AN647" s="22"/>
      <c r="AO647" s="22"/>
      <c r="AP647" s="22"/>
      <c r="AQ647" s="22"/>
      <c r="AR647" s="22"/>
      <c r="AS647" s="22"/>
      <c r="AT647" s="22"/>
      <c r="AU647" s="22"/>
      <c r="AV647" s="22"/>
      <c r="AW647" s="22"/>
      <c r="AX647" s="22"/>
      <c r="AY647" s="22"/>
      <c r="AZ647" s="22"/>
      <c r="BA647" s="22"/>
      <c r="BB647" s="22"/>
      <c r="BC647" s="22"/>
      <c r="BD647" s="22"/>
      <c r="BE647" s="22"/>
      <c r="BF647" s="22"/>
      <c r="BG647" s="22"/>
      <c r="BH647" s="22"/>
      <c r="BI647" s="22"/>
      <c r="BJ647" s="22"/>
      <c r="BK647" s="22"/>
      <c r="BL647" s="22"/>
      <c r="BM647" s="22"/>
      <c r="BN647" s="22"/>
      <c r="BO647" s="22"/>
      <c r="BP647" s="22"/>
      <c r="BQ647" s="22"/>
      <c r="BR647" s="22"/>
      <c r="BS647" s="22"/>
      <c r="BT647" s="22"/>
      <c r="BU647" s="22"/>
      <c r="BV647" s="22"/>
      <c r="BW647" s="22"/>
      <c r="BX647" s="22"/>
      <c r="BY647" s="22"/>
      <c r="BZ647" s="22"/>
      <c r="CA647" s="22"/>
      <c r="CB647" s="22"/>
      <c r="CC647" s="22"/>
      <c r="CD647" s="22"/>
      <c r="CE647" s="22"/>
      <c r="CF647" s="22"/>
      <c r="CG647" s="22"/>
      <c r="CH647" s="22"/>
      <c r="CI647" s="22"/>
      <c r="CJ647" s="22"/>
      <c r="CK647" s="22"/>
      <c r="CL647" s="22"/>
      <c r="CM647" s="22"/>
      <c r="CN647" s="22"/>
      <c r="CO647" s="22"/>
      <c r="CP647" s="22"/>
      <c r="CQ647" s="22"/>
      <c r="CR647" s="22"/>
      <c r="CS647" s="22"/>
      <c r="CT647" s="22"/>
      <c r="CU647" s="22"/>
      <c r="CV647" s="22"/>
      <c r="CW647" s="22"/>
      <c r="CX647" s="22"/>
      <c r="CY647" s="22"/>
      <c r="CZ647" s="22"/>
      <c r="DA647" s="22"/>
      <c r="DB647" s="22"/>
      <c r="DC647" s="22"/>
      <c r="DD647" s="22"/>
      <c r="DE647" s="22"/>
      <c r="DF647" s="22"/>
      <c r="DG647" s="22"/>
      <c r="DH647" s="22"/>
      <c r="DI647" s="22"/>
      <c r="DJ647" s="22"/>
      <c r="DK647" s="22"/>
      <c r="DL647" s="22"/>
      <c r="DM647" s="22"/>
      <c r="DN647" s="22"/>
      <c r="DO647" s="22"/>
      <c r="DP647" s="22"/>
      <c r="DQ647" s="22"/>
      <c r="DR647" s="22"/>
      <c r="DS647" s="22"/>
      <c r="DT647" s="22"/>
      <c r="DU647" s="22"/>
      <c r="DV647" s="22"/>
      <c r="DW647" s="22"/>
      <c r="DX647" s="22"/>
      <c r="DY647" s="22"/>
      <c r="DZ647" s="22"/>
      <c r="EA647" s="22"/>
      <c r="EB647" s="22"/>
      <c r="EC647" s="22"/>
      <c r="ED647" s="22"/>
      <c r="EE647" s="22"/>
      <c r="EF647" s="22"/>
      <c r="EG647" s="22"/>
      <c r="EH647" s="22"/>
    </row>
    <row r="648" spans="1:138" s="8" customFormat="1" ht="42.75" customHeight="1" x14ac:dyDescent="0.25">
      <c r="A648" s="101">
        <v>637</v>
      </c>
      <c r="B648" s="56">
        <v>34</v>
      </c>
      <c r="C648" s="135"/>
      <c r="D648" s="59" t="s">
        <v>941</v>
      </c>
      <c r="E648" s="6" t="s">
        <v>945</v>
      </c>
      <c r="F648" s="59">
        <v>26894020</v>
      </c>
      <c r="G648" s="59">
        <v>10757608</v>
      </c>
      <c r="H648" s="114">
        <f t="shared" si="141"/>
        <v>40</v>
      </c>
      <c r="I648" s="59">
        <f t="shared" si="142"/>
        <v>16136412</v>
      </c>
      <c r="J648" s="114">
        <f t="shared" si="143"/>
        <v>60</v>
      </c>
      <c r="K648" s="59">
        <v>0</v>
      </c>
      <c r="L648" s="61"/>
      <c r="M648" s="22"/>
      <c r="N648" s="22"/>
      <c r="O648" s="22"/>
      <c r="P648" s="22"/>
      <c r="Q648" s="22"/>
      <c r="R648" s="22"/>
      <c r="S648" s="22"/>
      <c r="T648" s="22"/>
      <c r="U648" s="22"/>
      <c r="V648" s="22"/>
      <c r="W648" s="22"/>
      <c r="X648" s="22"/>
      <c r="Y648" s="22"/>
      <c r="Z648" s="22"/>
      <c r="AA648" s="22"/>
      <c r="AB648" s="22"/>
      <c r="AC648" s="22"/>
      <c r="AD648" s="22"/>
      <c r="AE648" s="22"/>
      <c r="AF648" s="22"/>
      <c r="AG648" s="22"/>
      <c r="AH648" s="22"/>
      <c r="AI648" s="22"/>
      <c r="AJ648" s="22"/>
      <c r="AK648" s="22"/>
      <c r="AL648" s="22"/>
      <c r="AM648" s="22"/>
      <c r="AN648" s="22"/>
      <c r="AO648" s="22"/>
      <c r="AP648" s="22"/>
      <c r="AQ648" s="22"/>
      <c r="AR648" s="22"/>
      <c r="AS648" s="22"/>
      <c r="AT648" s="22"/>
      <c r="AU648" s="22"/>
      <c r="AV648" s="22"/>
      <c r="AW648" s="22"/>
      <c r="AX648" s="22"/>
      <c r="AY648" s="22"/>
      <c r="AZ648" s="22"/>
      <c r="BA648" s="22"/>
      <c r="BB648" s="22"/>
      <c r="BC648" s="22"/>
      <c r="BD648" s="22"/>
      <c r="BE648" s="22"/>
      <c r="BF648" s="22"/>
      <c r="BG648" s="22"/>
      <c r="BH648" s="22"/>
      <c r="BI648" s="22"/>
      <c r="BJ648" s="22"/>
      <c r="BK648" s="22"/>
      <c r="BL648" s="22"/>
      <c r="BM648" s="22"/>
      <c r="BN648" s="22"/>
      <c r="BO648" s="22"/>
      <c r="BP648" s="22"/>
      <c r="BQ648" s="22"/>
      <c r="BR648" s="22"/>
      <c r="BS648" s="22"/>
      <c r="BT648" s="22"/>
      <c r="BU648" s="22"/>
      <c r="BV648" s="22"/>
      <c r="BW648" s="22"/>
      <c r="BX648" s="22"/>
      <c r="BY648" s="22"/>
      <c r="BZ648" s="22"/>
      <c r="CA648" s="22"/>
      <c r="CB648" s="22"/>
      <c r="CC648" s="22"/>
      <c r="CD648" s="22"/>
      <c r="CE648" s="22"/>
      <c r="CF648" s="22"/>
      <c r="CG648" s="22"/>
      <c r="CH648" s="22"/>
      <c r="CI648" s="22"/>
      <c r="CJ648" s="22"/>
      <c r="CK648" s="22"/>
      <c r="CL648" s="22"/>
      <c r="CM648" s="22"/>
      <c r="CN648" s="22"/>
      <c r="CO648" s="22"/>
      <c r="CP648" s="22"/>
      <c r="CQ648" s="22"/>
      <c r="CR648" s="22"/>
      <c r="CS648" s="22"/>
      <c r="CT648" s="22"/>
      <c r="CU648" s="22"/>
      <c r="CV648" s="22"/>
      <c r="CW648" s="22"/>
      <c r="CX648" s="22"/>
      <c r="CY648" s="22"/>
      <c r="CZ648" s="22"/>
      <c r="DA648" s="22"/>
      <c r="DB648" s="22"/>
      <c r="DC648" s="22"/>
      <c r="DD648" s="22"/>
      <c r="DE648" s="22"/>
      <c r="DF648" s="22"/>
      <c r="DG648" s="22"/>
      <c r="DH648" s="22"/>
      <c r="DI648" s="22"/>
      <c r="DJ648" s="22"/>
      <c r="DK648" s="22"/>
      <c r="DL648" s="22"/>
      <c r="DM648" s="22"/>
      <c r="DN648" s="22"/>
      <c r="DO648" s="22"/>
      <c r="DP648" s="22"/>
      <c r="DQ648" s="22"/>
      <c r="DR648" s="22"/>
      <c r="DS648" s="22"/>
      <c r="DT648" s="22"/>
      <c r="DU648" s="22"/>
      <c r="DV648" s="22"/>
      <c r="DW648" s="22"/>
      <c r="DX648" s="22"/>
      <c r="DY648" s="22"/>
      <c r="DZ648" s="22"/>
      <c r="EA648" s="22"/>
      <c r="EB648" s="22"/>
      <c r="EC648" s="22"/>
      <c r="ED648" s="22"/>
      <c r="EE648" s="22"/>
      <c r="EF648" s="22"/>
      <c r="EG648" s="22"/>
      <c r="EH648" s="22"/>
    </row>
    <row r="649" spans="1:138" s="8" customFormat="1" ht="42.75" customHeight="1" x14ac:dyDescent="0.25">
      <c r="A649" s="101">
        <v>638</v>
      </c>
      <c r="B649" s="56">
        <v>35</v>
      </c>
      <c r="C649" s="135"/>
      <c r="D649" s="59" t="s">
        <v>941</v>
      </c>
      <c r="E649" s="6" t="s">
        <v>946</v>
      </c>
      <c r="F649" s="59">
        <v>15525150</v>
      </c>
      <c r="G649" s="59">
        <v>7762575</v>
      </c>
      <c r="H649" s="114">
        <f t="shared" si="141"/>
        <v>50</v>
      </c>
      <c r="I649" s="59">
        <f t="shared" si="142"/>
        <v>7762575</v>
      </c>
      <c r="J649" s="114">
        <f t="shared" si="143"/>
        <v>50</v>
      </c>
      <c r="K649" s="59">
        <v>0</v>
      </c>
      <c r="L649" s="61"/>
      <c r="M649" s="22"/>
      <c r="N649" s="22"/>
      <c r="O649" s="22"/>
      <c r="P649" s="22"/>
      <c r="Q649" s="22"/>
      <c r="R649" s="22"/>
      <c r="S649" s="22"/>
      <c r="T649" s="22"/>
      <c r="U649" s="22"/>
      <c r="V649" s="22"/>
      <c r="W649" s="22"/>
      <c r="X649" s="22"/>
      <c r="Y649" s="22"/>
      <c r="Z649" s="22"/>
      <c r="AA649" s="22"/>
      <c r="AB649" s="22"/>
      <c r="AC649" s="22"/>
      <c r="AD649" s="22"/>
      <c r="AE649" s="22"/>
      <c r="AF649" s="22"/>
      <c r="AG649" s="22"/>
      <c r="AH649" s="22"/>
      <c r="AI649" s="22"/>
      <c r="AJ649" s="22"/>
      <c r="AK649" s="22"/>
      <c r="AL649" s="22"/>
      <c r="AM649" s="22"/>
      <c r="AN649" s="22"/>
      <c r="AO649" s="22"/>
      <c r="AP649" s="22"/>
      <c r="AQ649" s="22"/>
      <c r="AR649" s="22"/>
      <c r="AS649" s="22"/>
      <c r="AT649" s="22"/>
      <c r="AU649" s="22"/>
      <c r="AV649" s="22"/>
      <c r="AW649" s="22"/>
      <c r="AX649" s="22"/>
      <c r="AY649" s="22"/>
      <c r="AZ649" s="22"/>
      <c r="BA649" s="22"/>
      <c r="BB649" s="22"/>
      <c r="BC649" s="22"/>
      <c r="BD649" s="22"/>
      <c r="BE649" s="22"/>
      <c r="BF649" s="22"/>
      <c r="BG649" s="22"/>
      <c r="BH649" s="22"/>
      <c r="BI649" s="22"/>
      <c r="BJ649" s="22"/>
      <c r="BK649" s="22"/>
      <c r="BL649" s="22"/>
      <c r="BM649" s="22"/>
      <c r="BN649" s="22"/>
      <c r="BO649" s="22"/>
      <c r="BP649" s="22"/>
      <c r="BQ649" s="22"/>
      <c r="BR649" s="22"/>
      <c r="BS649" s="22"/>
      <c r="BT649" s="22"/>
      <c r="BU649" s="22"/>
      <c r="BV649" s="22"/>
      <c r="BW649" s="22"/>
      <c r="BX649" s="22"/>
      <c r="BY649" s="22"/>
      <c r="BZ649" s="22"/>
      <c r="CA649" s="22"/>
      <c r="CB649" s="22"/>
      <c r="CC649" s="22"/>
      <c r="CD649" s="22"/>
      <c r="CE649" s="22"/>
      <c r="CF649" s="22"/>
      <c r="CG649" s="22"/>
      <c r="CH649" s="22"/>
      <c r="CI649" s="22"/>
      <c r="CJ649" s="22"/>
      <c r="CK649" s="22"/>
      <c r="CL649" s="22"/>
      <c r="CM649" s="22"/>
      <c r="CN649" s="22"/>
      <c r="CO649" s="22"/>
      <c r="CP649" s="22"/>
      <c r="CQ649" s="22"/>
      <c r="CR649" s="22"/>
      <c r="CS649" s="22"/>
      <c r="CT649" s="22"/>
      <c r="CU649" s="22"/>
      <c r="CV649" s="22"/>
      <c r="CW649" s="22"/>
      <c r="CX649" s="22"/>
      <c r="CY649" s="22"/>
      <c r="CZ649" s="22"/>
      <c r="DA649" s="22"/>
      <c r="DB649" s="22"/>
      <c r="DC649" s="22"/>
      <c r="DD649" s="22"/>
      <c r="DE649" s="22"/>
      <c r="DF649" s="22"/>
      <c r="DG649" s="22"/>
      <c r="DH649" s="22"/>
      <c r="DI649" s="22"/>
      <c r="DJ649" s="22"/>
      <c r="DK649" s="22"/>
      <c r="DL649" s="22"/>
      <c r="DM649" s="22"/>
      <c r="DN649" s="22"/>
      <c r="DO649" s="22"/>
      <c r="DP649" s="22"/>
      <c r="DQ649" s="22"/>
      <c r="DR649" s="22"/>
      <c r="DS649" s="22"/>
      <c r="DT649" s="22"/>
      <c r="DU649" s="22"/>
      <c r="DV649" s="22"/>
      <c r="DW649" s="22"/>
      <c r="DX649" s="22"/>
      <c r="DY649" s="22"/>
      <c r="DZ649" s="22"/>
      <c r="EA649" s="22"/>
      <c r="EB649" s="22"/>
      <c r="EC649" s="22"/>
      <c r="ED649" s="22"/>
      <c r="EE649" s="22"/>
      <c r="EF649" s="22"/>
      <c r="EG649" s="22"/>
      <c r="EH649" s="22"/>
    </row>
    <row r="650" spans="1:138" s="8" customFormat="1" ht="42.75" customHeight="1" x14ac:dyDescent="0.25">
      <c r="A650" s="101">
        <v>639</v>
      </c>
      <c r="B650" s="56">
        <v>36</v>
      </c>
      <c r="C650" s="135"/>
      <c r="D650" s="59" t="s">
        <v>941</v>
      </c>
      <c r="E650" s="6" t="s">
        <v>947</v>
      </c>
      <c r="F650" s="59">
        <v>19818980</v>
      </c>
      <c r="G650" s="59">
        <v>6936640</v>
      </c>
      <c r="H650" s="114">
        <f t="shared" si="141"/>
        <v>34.999984862994964</v>
      </c>
      <c r="I650" s="59">
        <f t="shared" si="142"/>
        <v>12882340</v>
      </c>
      <c r="J650" s="114">
        <f t="shared" si="143"/>
        <v>65.000015137005036</v>
      </c>
      <c r="K650" s="59">
        <v>0</v>
      </c>
      <c r="L650" s="61"/>
      <c r="M650" s="22"/>
      <c r="N650" s="22"/>
      <c r="O650" s="22"/>
      <c r="P650" s="22"/>
      <c r="Q650" s="22"/>
      <c r="R650" s="22"/>
      <c r="S650" s="22"/>
      <c r="T650" s="22"/>
      <c r="U650" s="22"/>
      <c r="V650" s="22"/>
      <c r="W650" s="22"/>
      <c r="X650" s="22"/>
      <c r="Y650" s="22"/>
      <c r="Z650" s="22"/>
      <c r="AA650" s="22"/>
      <c r="AB650" s="22"/>
      <c r="AC650" s="22"/>
      <c r="AD650" s="22"/>
      <c r="AE650" s="22"/>
      <c r="AF650" s="22"/>
      <c r="AG650" s="22"/>
      <c r="AH650" s="22"/>
      <c r="AI650" s="22"/>
      <c r="AJ650" s="22"/>
      <c r="AK650" s="22"/>
      <c r="AL650" s="22"/>
      <c r="AM650" s="22"/>
      <c r="AN650" s="22"/>
      <c r="AO650" s="22"/>
      <c r="AP650" s="22"/>
      <c r="AQ650" s="22"/>
      <c r="AR650" s="22"/>
      <c r="AS650" s="22"/>
      <c r="AT650" s="22"/>
      <c r="AU650" s="22"/>
      <c r="AV650" s="22"/>
      <c r="AW650" s="22"/>
      <c r="AX650" s="22"/>
      <c r="AY650" s="22"/>
      <c r="AZ650" s="22"/>
      <c r="BA650" s="22"/>
      <c r="BB650" s="22"/>
      <c r="BC650" s="22"/>
      <c r="BD650" s="22"/>
      <c r="BE650" s="22"/>
      <c r="BF650" s="22"/>
      <c r="BG650" s="22"/>
      <c r="BH650" s="22"/>
      <c r="BI650" s="22"/>
      <c r="BJ650" s="22"/>
      <c r="BK650" s="22"/>
      <c r="BL650" s="22"/>
      <c r="BM650" s="22"/>
      <c r="BN650" s="22"/>
      <c r="BO650" s="22"/>
      <c r="BP650" s="22"/>
      <c r="BQ650" s="22"/>
      <c r="BR650" s="22"/>
      <c r="BS650" s="22"/>
      <c r="BT650" s="22"/>
      <c r="BU650" s="22"/>
      <c r="BV650" s="22"/>
      <c r="BW650" s="22"/>
      <c r="BX650" s="22"/>
      <c r="BY650" s="22"/>
      <c r="BZ650" s="22"/>
      <c r="CA650" s="22"/>
      <c r="CB650" s="22"/>
      <c r="CC650" s="22"/>
      <c r="CD650" s="22"/>
      <c r="CE650" s="22"/>
      <c r="CF650" s="22"/>
      <c r="CG650" s="22"/>
      <c r="CH650" s="22"/>
      <c r="CI650" s="22"/>
      <c r="CJ650" s="22"/>
      <c r="CK650" s="22"/>
      <c r="CL650" s="22"/>
      <c r="CM650" s="22"/>
      <c r="CN650" s="22"/>
      <c r="CO650" s="22"/>
      <c r="CP650" s="22"/>
      <c r="CQ650" s="22"/>
      <c r="CR650" s="22"/>
      <c r="CS650" s="22"/>
      <c r="CT650" s="22"/>
      <c r="CU650" s="22"/>
      <c r="CV650" s="22"/>
      <c r="CW650" s="22"/>
      <c r="CX650" s="22"/>
      <c r="CY650" s="22"/>
      <c r="CZ650" s="22"/>
      <c r="DA650" s="22"/>
      <c r="DB650" s="22"/>
      <c r="DC650" s="22"/>
      <c r="DD650" s="22"/>
      <c r="DE650" s="22"/>
      <c r="DF650" s="22"/>
      <c r="DG650" s="22"/>
      <c r="DH650" s="22"/>
      <c r="DI650" s="22"/>
      <c r="DJ650" s="22"/>
      <c r="DK650" s="22"/>
      <c r="DL650" s="22"/>
      <c r="DM650" s="22"/>
      <c r="DN650" s="22"/>
      <c r="DO650" s="22"/>
      <c r="DP650" s="22"/>
      <c r="DQ650" s="22"/>
      <c r="DR650" s="22"/>
      <c r="DS650" s="22"/>
      <c r="DT650" s="22"/>
      <c r="DU650" s="22"/>
      <c r="DV650" s="22"/>
      <c r="DW650" s="22"/>
      <c r="DX650" s="22"/>
      <c r="DY650" s="22"/>
      <c r="DZ650" s="22"/>
      <c r="EA650" s="22"/>
      <c r="EB650" s="22"/>
      <c r="EC650" s="22"/>
      <c r="ED650" s="22"/>
      <c r="EE650" s="22"/>
      <c r="EF650" s="22"/>
      <c r="EG650" s="22"/>
      <c r="EH650" s="22"/>
    </row>
    <row r="651" spans="1:138" s="8" customFormat="1" ht="75.75" customHeight="1" x14ac:dyDescent="0.25">
      <c r="A651" s="101">
        <v>640</v>
      </c>
      <c r="B651" s="56">
        <v>37</v>
      </c>
      <c r="C651" s="135"/>
      <c r="D651" s="59" t="s">
        <v>941</v>
      </c>
      <c r="E651" s="6" t="s">
        <v>948</v>
      </c>
      <c r="F651" s="59">
        <v>33240471</v>
      </c>
      <c r="G651" s="59">
        <v>9972141.3000000007</v>
      </c>
      <c r="H651" s="114">
        <f t="shared" si="141"/>
        <v>30.000000000000004</v>
      </c>
      <c r="I651" s="59">
        <f t="shared" si="142"/>
        <v>23268329.699999999</v>
      </c>
      <c r="J651" s="114">
        <f t="shared" si="143"/>
        <v>70</v>
      </c>
      <c r="K651" s="59">
        <v>0</v>
      </c>
      <c r="L651" s="61"/>
      <c r="M651" s="22"/>
      <c r="N651" s="22"/>
      <c r="O651" s="22"/>
      <c r="P651" s="22"/>
      <c r="Q651" s="22"/>
      <c r="R651" s="22"/>
      <c r="S651" s="22"/>
      <c r="T651" s="22"/>
      <c r="U651" s="22"/>
      <c r="V651" s="22"/>
      <c r="W651" s="22"/>
      <c r="X651" s="22"/>
      <c r="Y651" s="22"/>
      <c r="Z651" s="22"/>
      <c r="AA651" s="22"/>
      <c r="AB651" s="22"/>
      <c r="AC651" s="22"/>
      <c r="AD651" s="22"/>
      <c r="AE651" s="22"/>
      <c r="AF651" s="22"/>
      <c r="AG651" s="22"/>
      <c r="AH651" s="22"/>
      <c r="AI651" s="22"/>
      <c r="AJ651" s="22"/>
      <c r="AK651" s="22"/>
      <c r="AL651" s="22"/>
      <c r="AM651" s="22"/>
      <c r="AN651" s="22"/>
      <c r="AO651" s="22"/>
      <c r="AP651" s="22"/>
      <c r="AQ651" s="22"/>
      <c r="AR651" s="22"/>
      <c r="AS651" s="22"/>
      <c r="AT651" s="22"/>
      <c r="AU651" s="22"/>
      <c r="AV651" s="22"/>
      <c r="AW651" s="22"/>
      <c r="AX651" s="22"/>
      <c r="AY651" s="22"/>
      <c r="AZ651" s="22"/>
      <c r="BA651" s="22"/>
      <c r="BB651" s="22"/>
      <c r="BC651" s="22"/>
      <c r="BD651" s="22"/>
      <c r="BE651" s="22"/>
      <c r="BF651" s="22"/>
      <c r="BG651" s="22"/>
      <c r="BH651" s="22"/>
      <c r="BI651" s="22"/>
      <c r="BJ651" s="22"/>
      <c r="BK651" s="22"/>
      <c r="BL651" s="22"/>
      <c r="BM651" s="22"/>
      <c r="BN651" s="22"/>
      <c r="BO651" s="22"/>
      <c r="BP651" s="22"/>
      <c r="BQ651" s="22"/>
      <c r="BR651" s="22"/>
      <c r="BS651" s="22"/>
      <c r="BT651" s="22"/>
      <c r="BU651" s="22"/>
      <c r="BV651" s="22"/>
      <c r="BW651" s="22"/>
      <c r="BX651" s="22"/>
      <c r="BY651" s="22"/>
      <c r="BZ651" s="22"/>
      <c r="CA651" s="22"/>
      <c r="CB651" s="22"/>
      <c r="CC651" s="22"/>
      <c r="CD651" s="22"/>
      <c r="CE651" s="22"/>
      <c r="CF651" s="22"/>
      <c r="CG651" s="22"/>
      <c r="CH651" s="22"/>
      <c r="CI651" s="22"/>
      <c r="CJ651" s="22"/>
      <c r="CK651" s="22"/>
      <c r="CL651" s="22"/>
      <c r="CM651" s="22"/>
      <c r="CN651" s="22"/>
      <c r="CO651" s="22"/>
      <c r="CP651" s="22"/>
      <c r="CQ651" s="22"/>
      <c r="CR651" s="22"/>
      <c r="CS651" s="22"/>
      <c r="CT651" s="22"/>
      <c r="CU651" s="22"/>
      <c r="CV651" s="22"/>
      <c r="CW651" s="22"/>
      <c r="CX651" s="22"/>
      <c r="CY651" s="22"/>
      <c r="CZ651" s="22"/>
      <c r="DA651" s="22"/>
      <c r="DB651" s="22"/>
      <c r="DC651" s="22"/>
      <c r="DD651" s="22"/>
      <c r="DE651" s="22"/>
      <c r="DF651" s="22"/>
      <c r="DG651" s="22"/>
      <c r="DH651" s="22"/>
      <c r="DI651" s="22"/>
      <c r="DJ651" s="22"/>
      <c r="DK651" s="22"/>
      <c r="DL651" s="22"/>
      <c r="DM651" s="22"/>
      <c r="DN651" s="22"/>
      <c r="DO651" s="22"/>
      <c r="DP651" s="22"/>
      <c r="DQ651" s="22"/>
      <c r="DR651" s="22"/>
      <c r="DS651" s="22"/>
      <c r="DT651" s="22"/>
      <c r="DU651" s="22"/>
      <c r="DV651" s="22"/>
      <c r="DW651" s="22"/>
      <c r="DX651" s="22"/>
      <c r="DY651" s="22"/>
      <c r="DZ651" s="22"/>
      <c r="EA651" s="22"/>
      <c r="EB651" s="22"/>
      <c r="EC651" s="22"/>
      <c r="ED651" s="22"/>
      <c r="EE651" s="22"/>
      <c r="EF651" s="22"/>
      <c r="EG651" s="22"/>
      <c r="EH651" s="22"/>
    </row>
    <row r="652" spans="1:138" s="13" customFormat="1" ht="41.25" customHeight="1" x14ac:dyDescent="0.25">
      <c r="A652" s="101">
        <v>641</v>
      </c>
      <c r="B652" s="56">
        <v>38</v>
      </c>
      <c r="C652" s="135"/>
      <c r="D652" s="94" t="s">
        <v>917</v>
      </c>
      <c r="E652" s="6" t="s">
        <v>949</v>
      </c>
      <c r="F652" s="94">
        <v>79950000</v>
      </c>
      <c r="G652" s="94">
        <v>35977500</v>
      </c>
      <c r="H652" s="123">
        <f t="shared" si="141"/>
        <v>45</v>
      </c>
      <c r="I652" s="94">
        <f t="shared" si="142"/>
        <v>43972500</v>
      </c>
      <c r="J652" s="123">
        <f t="shared" si="143"/>
        <v>55</v>
      </c>
      <c r="K652" s="94">
        <v>0</v>
      </c>
      <c r="L652" s="95"/>
      <c r="M652" s="23"/>
      <c r="N652" s="23"/>
      <c r="O652" s="23"/>
      <c r="P652" s="23"/>
      <c r="Q652" s="23"/>
      <c r="R652" s="23"/>
      <c r="S652" s="23"/>
      <c r="T652" s="23"/>
      <c r="U652" s="23"/>
      <c r="V652" s="23"/>
      <c r="W652" s="23"/>
      <c r="X652" s="23"/>
      <c r="Y652" s="23"/>
      <c r="Z652" s="23"/>
      <c r="AA652" s="23"/>
      <c r="AB652" s="23"/>
      <c r="AC652" s="23"/>
      <c r="AD652" s="23"/>
      <c r="AE652" s="23"/>
      <c r="AF652" s="23"/>
      <c r="AG652" s="23"/>
      <c r="AH652" s="23"/>
      <c r="AI652" s="23"/>
      <c r="AJ652" s="23"/>
      <c r="AK652" s="23"/>
      <c r="AL652" s="23"/>
      <c r="AM652" s="23"/>
      <c r="AN652" s="23"/>
      <c r="AO652" s="23"/>
      <c r="AP652" s="23"/>
      <c r="AQ652" s="23"/>
      <c r="AR652" s="23"/>
      <c r="AS652" s="23"/>
      <c r="AT652" s="23"/>
      <c r="AU652" s="23"/>
      <c r="AV652" s="23"/>
      <c r="AW652" s="23"/>
      <c r="AX652" s="23"/>
      <c r="AY652" s="23"/>
      <c r="AZ652" s="23"/>
      <c r="BA652" s="23"/>
      <c r="BB652" s="23"/>
      <c r="BC652" s="23"/>
      <c r="BD652" s="23"/>
      <c r="BE652" s="23"/>
      <c r="BF652" s="23"/>
      <c r="BG652" s="23"/>
      <c r="BH652" s="23"/>
      <c r="BI652" s="23"/>
      <c r="BJ652" s="23"/>
      <c r="BK652" s="23"/>
      <c r="BL652" s="23"/>
      <c r="BM652" s="23"/>
      <c r="BN652" s="23"/>
      <c r="BO652" s="23"/>
      <c r="BP652" s="23"/>
      <c r="BQ652" s="23"/>
      <c r="BR652" s="23"/>
      <c r="BS652" s="23"/>
      <c r="BT652" s="23"/>
      <c r="BU652" s="23"/>
      <c r="BV652" s="23"/>
      <c r="BW652" s="23"/>
      <c r="BX652" s="23"/>
      <c r="BY652" s="23"/>
      <c r="BZ652" s="23"/>
      <c r="CA652" s="23"/>
      <c r="CB652" s="23"/>
      <c r="CC652" s="23"/>
      <c r="CD652" s="23"/>
      <c r="CE652" s="23"/>
      <c r="CF652" s="23"/>
      <c r="CG652" s="23"/>
      <c r="CH652" s="23"/>
      <c r="CI652" s="23"/>
      <c r="CJ652" s="23"/>
      <c r="CK652" s="23"/>
      <c r="CL652" s="23"/>
      <c r="CM652" s="23"/>
      <c r="CN652" s="23"/>
      <c r="CO652" s="23"/>
      <c r="CP652" s="23"/>
      <c r="CQ652" s="23"/>
      <c r="CR652" s="23"/>
      <c r="CS652" s="23"/>
      <c r="CT652" s="23"/>
      <c r="CU652" s="23"/>
      <c r="CV652" s="23"/>
      <c r="CW652" s="23"/>
      <c r="CX652" s="23"/>
      <c r="CY652" s="23"/>
      <c r="CZ652" s="23"/>
      <c r="DA652" s="23"/>
      <c r="DB652" s="23"/>
      <c r="DC652" s="23"/>
      <c r="DD652" s="23"/>
      <c r="DE652" s="23"/>
      <c r="DF652" s="23"/>
      <c r="DG652" s="23"/>
      <c r="DH652" s="23"/>
      <c r="DI652" s="23"/>
      <c r="DJ652" s="23"/>
      <c r="DK652" s="23"/>
      <c r="DL652" s="23"/>
      <c r="DM652" s="23"/>
      <c r="DN652" s="23"/>
      <c r="DO652" s="23"/>
      <c r="DP652" s="23"/>
      <c r="DQ652" s="23"/>
      <c r="DR652" s="23"/>
      <c r="DS652" s="23"/>
      <c r="DT652" s="23"/>
      <c r="DU652" s="23"/>
      <c r="DV652" s="23"/>
      <c r="DW652" s="23"/>
      <c r="DX652" s="23"/>
      <c r="DY652" s="23"/>
      <c r="DZ652" s="23"/>
      <c r="EA652" s="23"/>
      <c r="EB652" s="23"/>
      <c r="EC652" s="23"/>
      <c r="ED652" s="23"/>
      <c r="EE652" s="23"/>
      <c r="EF652" s="23"/>
      <c r="EG652" s="23"/>
      <c r="EH652" s="23"/>
    </row>
    <row r="653" spans="1:138" s="19" customFormat="1" ht="13.5" x14ac:dyDescent="0.2">
      <c r="A653" s="136" t="s">
        <v>950</v>
      </c>
      <c r="B653" s="137"/>
      <c r="C653" s="137"/>
      <c r="D653" s="137"/>
      <c r="E653" s="137"/>
      <c r="F653" s="84">
        <f>SUM(F615:F652)</f>
        <v>2126272403</v>
      </c>
      <c r="G653" s="84">
        <f>SUM(G615:G652)</f>
        <v>978629269.99799991</v>
      </c>
      <c r="H653" s="116"/>
      <c r="I653" s="84">
        <f>SUM(I615:I652)</f>
        <v>1141367231.0020001</v>
      </c>
      <c r="J653" s="116"/>
      <c r="K653" s="84">
        <f>SUM(K615:K652)</f>
        <v>6275902</v>
      </c>
      <c r="L653" s="83"/>
      <c r="M653" s="50"/>
      <c r="N653" s="50"/>
      <c r="O653" s="50"/>
      <c r="P653" s="50"/>
      <c r="Q653" s="50"/>
      <c r="R653" s="50"/>
      <c r="S653" s="50"/>
      <c r="T653" s="50"/>
      <c r="U653" s="50"/>
      <c r="V653" s="50"/>
      <c r="W653" s="50"/>
      <c r="X653" s="50"/>
      <c r="Y653" s="50"/>
      <c r="Z653" s="50"/>
      <c r="AA653" s="50"/>
      <c r="AB653" s="50"/>
      <c r="AC653" s="50"/>
      <c r="AD653" s="50"/>
      <c r="AE653" s="50"/>
      <c r="AF653" s="50"/>
      <c r="AG653" s="50"/>
      <c r="AH653" s="50"/>
      <c r="AI653" s="50"/>
      <c r="AJ653" s="50"/>
      <c r="AK653" s="50"/>
      <c r="AL653" s="50"/>
      <c r="AM653" s="50"/>
      <c r="AN653" s="50"/>
      <c r="AO653" s="50"/>
      <c r="AP653" s="50"/>
      <c r="AQ653" s="50"/>
      <c r="AR653" s="50"/>
      <c r="AS653" s="50"/>
      <c r="AT653" s="50"/>
      <c r="AU653" s="50"/>
      <c r="AV653" s="50"/>
      <c r="AW653" s="50"/>
      <c r="AX653" s="50"/>
      <c r="AY653" s="50"/>
      <c r="AZ653" s="50"/>
      <c r="BA653" s="50"/>
      <c r="BB653" s="50"/>
      <c r="BC653" s="50"/>
      <c r="BD653" s="50"/>
      <c r="BE653" s="50"/>
      <c r="BF653" s="50"/>
      <c r="BG653" s="50"/>
      <c r="BH653" s="50"/>
      <c r="BI653" s="50"/>
      <c r="BJ653" s="50"/>
      <c r="BK653" s="50"/>
      <c r="BL653" s="50"/>
      <c r="BM653" s="50"/>
      <c r="BN653" s="50"/>
      <c r="BO653" s="50"/>
      <c r="BP653" s="50"/>
      <c r="BQ653" s="50"/>
      <c r="BR653" s="50"/>
      <c r="BS653" s="50"/>
      <c r="BT653" s="50"/>
      <c r="BU653" s="50"/>
      <c r="BV653" s="50"/>
      <c r="BW653" s="50"/>
      <c r="BX653" s="50"/>
      <c r="BY653" s="50"/>
      <c r="BZ653" s="50"/>
      <c r="CA653" s="50"/>
      <c r="CB653" s="50"/>
      <c r="CC653" s="50"/>
      <c r="CD653" s="50"/>
      <c r="CE653" s="50"/>
      <c r="CF653" s="50"/>
      <c r="CG653" s="50"/>
      <c r="CH653" s="50"/>
      <c r="CI653" s="50"/>
      <c r="CJ653" s="50"/>
      <c r="CK653" s="50"/>
    </row>
    <row r="654" spans="1:138" s="37" customFormat="1" ht="77.25" customHeight="1" x14ac:dyDescent="0.25">
      <c r="A654" s="102">
        <v>642</v>
      </c>
      <c r="B654" s="68">
        <v>1</v>
      </c>
      <c r="C654" s="135" t="s">
        <v>951</v>
      </c>
      <c r="D654" s="62" t="s">
        <v>952</v>
      </c>
      <c r="E654" s="6" t="s">
        <v>953</v>
      </c>
      <c r="F654" s="59">
        <v>209489230</v>
      </c>
      <c r="G654" s="59">
        <v>115217276</v>
      </c>
      <c r="H654" s="114">
        <v>55</v>
      </c>
      <c r="I654" s="59">
        <v>83797492</v>
      </c>
      <c r="J654" s="114">
        <v>40</v>
      </c>
      <c r="K654" s="59">
        <f>L654*F654/100</f>
        <v>10474461.5</v>
      </c>
      <c r="L654" s="71">
        <v>5</v>
      </c>
      <c r="M654" s="24"/>
      <c r="N654" s="24"/>
      <c r="O654" s="24"/>
      <c r="P654" s="24"/>
      <c r="Q654" s="24"/>
      <c r="R654" s="24"/>
      <c r="S654" s="24"/>
      <c r="T654" s="24"/>
      <c r="U654" s="24"/>
      <c r="V654" s="24"/>
      <c r="W654" s="24"/>
      <c r="X654" s="24"/>
      <c r="Y654" s="24"/>
      <c r="Z654" s="24"/>
      <c r="AA654" s="24"/>
      <c r="AB654" s="24"/>
      <c r="AC654" s="24"/>
      <c r="AD654" s="24"/>
      <c r="AE654" s="24"/>
      <c r="AF654" s="24"/>
      <c r="AG654" s="24"/>
      <c r="AH654" s="24"/>
      <c r="AI654" s="24"/>
      <c r="AJ654" s="24"/>
      <c r="AK654" s="24"/>
      <c r="AL654" s="24"/>
      <c r="AM654" s="24"/>
      <c r="AN654" s="24"/>
      <c r="AO654" s="24"/>
      <c r="AP654" s="24"/>
      <c r="AQ654" s="24"/>
      <c r="AR654" s="24"/>
      <c r="AS654" s="24"/>
      <c r="AT654" s="24"/>
      <c r="AU654" s="24"/>
      <c r="AV654" s="24"/>
      <c r="AW654" s="24"/>
      <c r="AX654" s="24"/>
      <c r="AY654" s="24"/>
      <c r="AZ654" s="24"/>
      <c r="BA654" s="24"/>
      <c r="BB654" s="24"/>
      <c r="BC654" s="24"/>
      <c r="BD654" s="24"/>
      <c r="BE654" s="24"/>
      <c r="BF654" s="24"/>
      <c r="BG654" s="24"/>
      <c r="BH654" s="24"/>
      <c r="BI654" s="24"/>
      <c r="BJ654" s="24"/>
      <c r="BK654" s="24"/>
      <c r="BL654" s="24"/>
      <c r="BM654" s="24"/>
      <c r="BN654" s="24"/>
      <c r="BO654" s="24"/>
      <c r="BP654" s="24"/>
      <c r="BQ654" s="24"/>
      <c r="BR654" s="24"/>
      <c r="BS654" s="24"/>
      <c r="BT654" s="24"/>
      <c r="BU654" s="24"/>
      <c r="BV654" s="24"/>
      <c r="BW654" s="24"/>
      <c r="BX654" s="24"/>
      <c r="BY654" s="24"/>
      <c r="BZ654" s="24"/>
      <c r="CA654" s="24"/>
      <c r="CB654" s="24"/>
      <c r="CC654" s="24"/>
      <c r="CD654" s="24"/>
      <c r="CE654" s="24"/>
      <c r="CF654" s="24"/>
      <c r="CG654" s="24"/>
      <c r="CH654" s="24"/>
      <c r="CI654" s="24"/>
      <c r="CJ654" s="24"/>
      <c r="CK654" s="24"/>
    </row>
    <row r="655" spans="1:138" s="37" customFormat="1" ht="173.25" customHeight="1" x14ac:dyDescent="0.25">
      <c r="A655" s="102">
        <v>643</v>
      </c>
      <c r="B655" s="68">
        <v>2</v>
      </c>
      <c r="C655" s="135"/>
      <c r="D655" s="62" t="s">
        <v>954</v>
      </c>
      <c r="E655" s="6" t="s">
        <v>955</v>
      </c>
      <c r="F655" s="59">
        <v>244925064</v>
      </c>
      <c r="G655" s="59">
        <v>122462532</v>
      </c>
      <c r="H655" s="114">
        <f t="shared" ref="H655:H674" si="144">G655/F655*100</f>
        <v>50</v>
      </c>
      <c r="I655" s="59">
        <f t="shared" ref="I655:I674" si="145">F655*J655/100</f>
        <v>122462532</v>
      </c>
      <c r="J655" s="114">
        <f t="shared" ref="J655:J659" si="146">100-H655</f>
        <v>50</v>
      </c>
      <c r="K655" s="62"/>
      <c r="L655" s="61"/>
      <c r="M655" s="24"/>
      <c r="N655" s="24"/>
      <c r="O655" s="24"/>
      <c r="P655" s="24"/>
      <c r="Q655" s="24"/>
      <c r="R655" s="24"/>
      <c r="S655" s="24"/>
      <c r="T655" s="24"/>
      <c r="U655" s="24"/>
      <c r="V655" s="24"/>
      <c r="W655" s="24"/>
      <c r="X655" s="24"/>
      <c r="Y655" s="24"/>
      <c r="Z655" s="24"/>
      <c r="AA655" s="24"/>
      <c r="AB655" s="24"/>
      <c r="AC655" s="24"/>
      <c r="AD655" s="24"/>
      <c r="AE655" s="24"/>
      <c r="AF655" s="24"/>
      <c r="AG655" s="24"/>
      <c r="AH655" s="24"/>
      <c r="AI655" s="24"/>
      <c r="AJ655" s="24"/>
      <c r="AK655" s="24"/>
      <c r="AL655" s="24"/>
      <c r="AM655" s="24"/>
      <c r="AN655" s="24"/>
      <c r="AO655" s="24"/>
      <c r="AP655" s="24"/>
      <c r="AQ655" s="24"/>
      <c r="AR655" s="24"/>
      <c r="AS655" s="24"/>
      <c r="AT655" s="24"/>
      <c r="AU655" s="24"/>
      <c r="AV655" s="24"/>
      <c r="AW655" s="24"/>
      <c r="AX655" s="24"/>
      <c r="AY655" s="24"/>
      <c r="AZ655" s="24"/>
      <c r="BA655" s="24"/>
      <c r="BB655" s="24"/>
      <c r="BC655" s="24"/>
      <c r="BD655" s="24"/>
      <c r="BE655" s="24"/>
      <c r="BF655" s="24"/>
      <c r="BG655" s="24"/>
      <c r="BH655" s="24"/>
      <c r="BI655" s="24"/>
      <c r="BJ655" s="24"/>
      <c r="BK655" s="24"/>
      <c r="BL655" s="24"/>
      <c r="BM655" s="24"/>
      <c r="BN655" s="24"/>
      <c r="BO655" s="24"/>
      <c r="BP655" s="24"/>
      <c r="BQ655" s="24"/>
      <c r="BR655" s="24"/>
      <c r="BS655" s="24"/>
      <c r="BT655" s="24"/>
      <c r="BU655" s="24"/>
      <c r="BV655" s="24"/>
      <c r="BW655" s="24"/>
      <c r="BX655" s="24"/>
      <c r="BY655" s="24"/>
      <c r="BZ655" s="24"/>
      <c r="CA655" s="24"/>
      <c r="CB655" s="24"/>
      <c r="CC655" s="24"/>
      <c r="CD655" s="24"/>
      <c r="CE655" s="24"/>
      <c r="CF655" s="24"/>
      <c r="CG655" s="24"/>
      <c r="CH655" s="24"/>
      <c r="CI655" s="24"/>
      <c r="CJ655" s="24"/>
      <c r="CK655" s="24"/>
    </row>
    <row r="656" spans="1:138" s="37" customFormat="1" ht="77.25" customHeight="1" x14ac:dyDescent="0.25">
      <c r="A656" s="102">
        <v>644</v>
      </c>
      <c r="B656" s="68">
        <v>3</v>
      </c>
      <c r="C656" s="135"/>
      <c r="D656" s="62" t="s">
        <v>954</v>
      </c>
      <c r="E656" s="6" t="s">
        <v>956</v>
      </c>
      <c r="F656" s="59">
        <v>314579910</v>
      </c>
      <c r="G656" s="59">
        <v>94373973</v>
      </c>
      <c r="H656" s="114">
        <f t="shared" si="144"/>
        <v>30</v>
      </c>
      <c r="I656" s="59">
        <f t="shared" si="145"/>
        <v>220205937</v>
      </c>
      <c r="J656" s="114">
        <f t="shared" si="146"/>
        <v>70</v>
      </c>
      <c r="K656" s="62"/>
      <c r="L656" s="61"/>
      <c r="M656" s="24"/>
      <c r="N656" s="24"/>
      <c r="O656" s="24"/>
      <c r="P656" s="24"/>
      <c r="Q656" s="24"/>
      <c r="R656" s="24"/>
      <c r="S656" s="24"/>
      <c r="T656" s="24"/>
      <c r="U656" s="24"/>
      <c r="V656" s="24"/>
      <c r="W656" s="24"/>
      <c r="X656" s="24"/>
      <c r="Y656" s="24"/>
      <c r="Z656" s="24"/>
      <c r="AA656" s="24"/>
      <c r="AB656" s="24"/>
      <c r="AC656" s="24"/>
      <c r="AD656" s="24"/>
      <c r="AE656" s="24"/>
      <c r="AF656" s="24"/>
      <c r="AG656" s="24"/>
      <c r="AH656" s="24"/>
      <c r="AI656" s="24"/>
      <c r="AJ656" s="24"/>
      <c r="AK656" s="24"/>
      <c r="AL656" s="24"/>
      <c r="AM656" s="24"/>
      <c r="AN656" s="24"/>
      <c r="AO656" s="24"/>
      <c r="AP656" s="24"/>
      <c r="AQ656" s="24"/>
      <c r="AR656" s="24"/>
      <c r="AS656" s="24"/>
      <c r="AT656" s="24"/>
      <c r="AU656" s="24"/>
      <c r="AV656" s="24"/>
      <c r="AW656" s="24"/>
      <c r="AX656" s="24"/>
      <c r="AY656" s="24"/>
      <c r="AZ656" s="24"/>
      <c r="BA656" s="24"/>
      <c r="BB656" s="24"/>
      <c r="BC656" s="24"/>
      <c r="BD656" s="24"/>
      <c r="BE656" s="24"/>
      <c r="BF656" s="24"/>
      <c r="BG656" s="24"/>
      <c r="BH656" s="24"/>
      <c r="BI656" s="24"/>
      <c r="BJ656" s="24"/>
      <c r="BK656" s="24"/>
      <c r="BL656" s="24"/>
      <c r="BM656" s="24"/>
      <c r="BN656" s="24"/>
      <c r="BO656" s="24"/>
      <c r="BP656" s="24"/>
      <c r="BQ656" s="24"/>
      <c r="BR656" s="24"/>
      <c r="BS656" s="24"/>
      <c r="BT656" s="24"/>
      <c r="BU656" s="24"/>
      <c r="BV656" s="24"/>
      <c r="BW656" s="24"/>
      <c r="BX656" s="24"/>
      <c r="BY656" s="24"/>
      <c r="BZ656" s="24"/>
      <c r="CA656" s="24"/>
      <c r="CB656" s="24"/>
      <c r="CC656" s="24"/>
      <c r="CD656" s="24"/>
      <c r="CE656" s="24"/>
      <c r="CF656" s="24"/>
      <c r="CG656" s="24"/>
      <c r="CH656" s="24"/>
      <c r="CI656" s="24"/>
      <c r="CJ656" s="24"/>
      <c r="CK656" s="24"/>
    </row>
    <row r="657" spans="1:89" s="37" customFormat="1" ht="77.25" customHeight="1" x14ac:dyDescent="0.25">
      <c r="A657" s="102">
        <v>645</v>
      </c>
      <c r="B657" s="68">
        <v>4</v>
      </c>
      <c r="C657" s="135"/>
      <c r="D657" s="62" t="s">
        <v>954</v>
      </c>
      <c r="E657" s="6" t="s">
        <v>957</v>
      </c>
      <c r="F657" s="59">
        <v>1178780420</v>
      </c>
      <c r="G657" s="59">
        <v>648329231</v>
      </c>
      <c r="H657" s="114">
        <f t="shared" si="144"/>
        <v>55.000000000000007</v>
      </c>
      <c r="I657" s="59">
        <f t="shared" si="145"/>
        <v>530451188.99999994</v>
      </c>
      <c r="J657" s="114">
        <f t="shared" si="146"/>
        <v>44.999999999999993</v>
      </c>
      <c r="K657" s="62"/>
      <c r="L657" s="61"/>
      <c r="M657" s="24"/>
      <c r="N657" s="24"/>
      <c r="O657" s="24"/>
      <c r="P657" s="24"/>
      <c r="Q657" s="24"/>
      <c r="R657" s="24"/>
      <c r="S657" s="24"/>
      <c r="T657" s="24"/>
      <c r="U657" s="24"/>
      <c r="V657" s="24"/>
      <c r="W657" s="24"/>
      <c r="X657" s="24"/>
      <c r="Y657" s="24"/>
      <c r="Z657" s="24"/>
      <c r="AA657" s="24"/>
      <c r="AB657" s="24"/>
      <c r="AC657" s="24"/>
      <c r="AD657" s="24"/>
      <c r="AE657" s="24"/>
      <c r="AF657" s="24"/>
      <c r="AG657" s="24"/>
      <c r="AH657" s="24"/>
      <c r="AI657" s="24"/>
      <c r="AJ657" s="24"/>
      <c r="AK657" s="24"/>
      <c r="AL657" s="24"/>
      <c r="AM657" s="24"/>
      <c r="AN657" s="24"/>
      <c r="AO657" s="24"/>
      <c r="AP657" s="24"/>
      <c r="AQ657" s="24"/>
      <c r="AR657" s="24"/>
      <c r="AS657" s="24"/>
      <c r="AT657" s="24"/>
      <c r="AU657" s="24"/>
      <c r="AV657" s="24"/>
      <c r="AW657" s="24"/>
      <c r="AX657" s="24"/>
      <c r="AY657" s="24"/>
      <c r="AZ657" s="24"/>
      <c r="BA657" s="24"/>
      <c r="BB657" s="24"/>
      <c r="BC657" s="24"/>
      <c r="BD657" s="24"/>
      <c r="BE657" s="24"/>
      <c r="BF657" s="24"/>
      <c r="BG657" s="24"/>
      <c r="BH657" s="24"/>
      <c r="BI657" s="24"/>
      <c r="BJ657" s="24"/>
      <c r="BK657" s="24"/>
      <c r="BL657" s="24"/>
      <c r="BM657" s="24"/>
      <c r="BN657" s="24"/>
      <c r="BO657" s="24"/>
      <c r="BP657" s="24"/>
      <c r="BQ657" s="24"/>
      <c r="BR657" s="24"/>
      <c r="BS657" s="24"/>
      <c r="BT657" s="24"/>
      <c r="BU657" s="24"/>
      <c r="BV657" s="24"/>
      <c r="BW657" s="24"/>
      <c r="BX657" s="24"/>
      <c r="BY657" s="24"/>
      <c r="BZ657" s="24"/>
      <c r="CA657" s="24"/>
      <c r="CB657" s="24"/>
      <c r="CC657" s="24"/>
      <c r="CD657" s="24"/>
      <c r="CE657" s="24"/>
      <c r="CF657" s="24"/>
      <c r="CG657" s="24"/>
      <c r="CH657" s="24"/>
      <c r="CI657" s="24"/>
      <c r="CJ657" s="24"/>
      <c r="CK657" s="24"/>
    </row>
    <row r="658" spans="1:89" s="37" customFormat="1" ht="77.25" customHeight="1" x14ac:dyDescent="0.25">
      <c r="A658" s="102">
        <v>646</v>
      </c>
      <c r="B658" s="68">
        <v>5</v>
      </c>
      <c r="C658" s="135"/>
      <c r="D658" s="62" t="s">
        <v>954</v>
      </c>
      <c r="E658" s="6" t="s">
        <v>958</v>
      </c>
      <c r="F658" s="59">
        <v>164082400</v>
      </c>
      <c r="G658" s="59">
        <v>49224720</v>
      </c>
      <c r="H658" s="114">
        <f t="shared" si="144"/>
        <v>30</v>
      </c>
      <c r="I658" s="59">
        <f t="shared" si="145"/>
        <v>114857680</v>
      </c>
      <c r="J658" s="114">
        <f t="shared" si="146"/>
        <v>70</v>
      </c>
      <c r="K658" s="62"/>
      <c r="L658" s="61"/>
      <c r="M658" s="24"/>
      <c r="N658" s="24"/>
      <c r="O658" s="24"/>
      <c r="P658" s="24"/>
      <c r="Q658" s="24"/>
      <c r="R658" s="24"/>
      <c r="S658" s="24"/>
      <c r="T658" s="24"/>
      <c r="U658" s="24"/>
      <c r="V658" s="24"/>
      <c r="W658" s="24"/>
      <c r="X658" s="24"/>
      <c r="Y658" s="24"/>
      <c r="Z658" s="24"/>
      <c r="AA658" s="24"/>
      <c r="AB658" s="24"/>
      <c r="AC658" s="24"/>
      <c r="AD658" s="24"/>
      <c r="AE658" s="24"/>
      <c r="AF658" s="24"/>
      <c r="AG658" s="24"/>
      <c r="AH658" s="24"/>
      <c r="AI658" s="24"/>
      <c r="AJ658" s="24"/>
      <c r="AK658" s="24"/>
      <c r="AL658" s="24"/>
      <c r="AM658" s="24"/>
      <c r="AN658" s="24"/>
      <c r="AO658" s="24"/>
      <c r="AP658" s="24"/>
      <c r="AQ658" s="24"/>
      <c r="AR658" s="24"/>
      <c r="AS658" s="24"/>
      <c r="AT658" s="24"/>
      <c r="AU658" s="24"/>
      <c r="AV658" s="24"/>
      <c r="AW658" s="24"/>
      <c r="AX658" s="24"/>
      <c r="AY658" s="24"/>
      <c r="AZ658" s="24"/>
      <c r="BA658" s="24"/>
      <c r="BB658" s="24"/>
      <c r="BC658" s="24"/>
      <c r="BD658" s="24"/>
      <c r="BE658" s="24"/>
      <c r="BF658" s="24"/>
      <c r="BG658" s="24"/>
      <c r="BH658" s="24"/>
      <c r="BI658" s="24"/>
      <c r="BJ658" s="24"/>
      <c r="BK658" s="24"/>
      <c r="BL658" s="24"/>
      <c r="BM658" s="24"/>
      <c r="BN658" s="24"/>
      <c r="BO658" s="24"/>
      <c r="BP658" s="24"/>
      <c r="BQ658" s="24"/>
      <c r="BR658" s="24"/>
      <c r="BS658" s="24"/>
      <c r="BT658" s="24"/>
      <c r="BU658" s="24"/>
      <c r="BV658" s="24"/>
      <c r="BW658" s="24"/>
      <c r="BX658" s="24"/>
      <c r="BY658" s="24"/>
      <c r="BZ658" s="24"/>
      <c r="CA658" s="24"/>
      <c r="CB658" s="24"/>
      <c r="CC658" s="24"/>
      <c r="CD658" s="24"/>
      <c r="CE658" s="24"/>
      <c r="CF658" s="24"/>
      <c r="CG658" s="24"/>
      <c r="CH658" s="24"/>
      <c r="CI658" s="24"/>
      <c r="CJ658" s="24"/>
      <c r="CK658" s="24"/>
    </row>
    <row r="659" spans="1:89" s="37" customFormat="1" ht="77.25" customHeight="1" x14ac:dyDescent="0.25">
      <c r="A659" s="102">
        <v>647</v>
      </c>
      <c r="B659" s="68">
        <v>6</v>
      </c>
      <c r="C659" s="135"/>
      <c r="D659" s="62" t="s">
        <v>954</v>
      </c>
      <c r="E659" s="6" t="s">
        <v>959</v>
      </c>
      <c r="F659" s="59">
        <v>446279491</v>
      </c>
      <c r="G659" s="59">
        <v>245453720</v>
      </c>
      <c r="H659" s="114">
        <f t="shared" si="144"/>
        <v>54.999999988796255</v>
      </c>
      <c r="I659" s="59">
        <f t="shared" si="145"/>
        <v>200825771</v>
      </c>
      <c r="J659" s="114">
        <f t="shared" si="146"/>
        <v>45.000000011203745</v>
      </c>
      <c r="K659" s="62"/>
      <c r="L659" s="61"/>
      <c r="M659" s="24"/>
      <c r="N659" s="24"/>
      <c r="O659" s="24"/>
      <c r="P659" s="24"/>
      <c r="Q659" s="24"/>
      <c r="R659" s="24"/>
      <c r="S659" s="24"/>
      <c r="T659" s="24"/>
      <c r="U659" s="24"/>
      <c r="V659" s="24"/>
      <c r="W659" s="24"/>
      <c r="X659" s="24"/>
      <c r="Y659" s="24"/>
      <c r="Z659" s="24"/>
      <c r="AA659" s="24"/>
      <c r="AB659" s="24"/>
      <c r="AC659" s="24"/>
      <c r="AD659" s="24"/>
      <c r="AE659" s="24"/>
      <c r="AF659" s="24"/>
      <c r="AG659" s="24"/>
      <c r="AH659" s="24"/>
      <c r="AI659" s="24"/>
      <c r="AJ659" s="24"/>
      <c r="AK659" s="24"/>
      <c r="AL659" s="24"/>
      <c r="AM659" s="24"/>
      <c r="AN659" s="24"/>
      <c r="AO659" s="24"/>
      <c r="AP659" s="24"/>
      <c r="AQ659" s="24"/>
      <c r="AR659" s="24"/>
      <c r="AS659" s="24"/>
      <c r="AT659" s="24"/>
      <c r="AU659" s="24"/>
      <c r="AV659" s="24"/>
      <c r="AW659" s="24"/>
      <c r="AX659" s="24"/>
      <c r="AY659" s="24"/>
      <c r="AZ659" s="24"/>
      <c r="BA659" s="24"/>
      <c r="BB659" s="24"/>
      <c r="BC659" s="24"/>
      <c r="BD659" s="24"/>
      <c r="BE659" s="24"/>
      <c r="BF659" s="24"/>
      <c r="BG659" s="24"/>
      <c r="BH659" s="24"/>
      <c r="BI659" s="24"/>
      <c r="BJ659" s="24"/>
      <c r="BK659" s="24"/>
      <c r="BL659" s="24"/>
      <c r="BM659" s="24"/>
      <c r="BN659" s="24"/>
      <c r="BO659" s="24"/>
      <c r="BP659" s="24"/>
      <c r="BQ659" s="24"/>
      <c r="BR659" s="24"/>
      <c r="BS659" s="24"/>
      <c r="BT659" s="24"/>
      <c r="BU659" s="24"/>
      <c r="BV659" s="24"/>
      <c r="BW659" s="24"/>
      <c r="BX659" s="24"/>
      <c r="BY659" s="24"/>
      <c r="BZ659" s="24"/>
      <c r="CA659" s="24"/>
      <c r="CB659" s="24"/>
      <c r="CC659" s="24"/>
      <c r="CD659" s="24"/>
      <c r="CE659" s="24"/>
      <c r="CF659" s="24"/>
      <c r="CG659" s="24"/>
      <c r="CH659" s="24"/>
      <c r="CI659" s="24"/>
      <c r="CJ659" s="24"/>
      <c r="CK659" s="24"/>
    </row>
    <row r="660" spans="1:89" s="37" customFormat="1" ht="77.25" customHeight="1" x14ac:dyDescent="0.25">
      <c r="A660" s="102">
        <v>648</v>
      </c>
      <c r="B660" s="68">
        <v>7</v>
      </c>
      <c r="C660" s="135"/>
      <c r="D660" s="62" t="s">
        <v>960</v>
      </c>
      <c r="E660" s="6" t="s">
        <v>961</v>
      </c>
      <c r="F660" s="59">
        <v>1841562000</v>
      </c>
      <c r="G660" s="59">
        <v>25000000</v>
      </c>
      <c r="H660" s="124">
        <f t="shared" si="144"/>
        <v>1.357543216030739</v>
      </c>
      <c r="I660" s="59">
        <f t="shared" si="145"/>
        <v>828703000</v>
      </c>
      <c r="J660" s="114">
        <f>100-L660-H660</f>
        <v>45.000005430172862</v>
      </c>
      <c r="K660" s="59">
        <v>987859000</v>
      </c>
      <c r="L660" s="61">
        <f>K660/F660*100</f>
        <v>53.642451353796396</v>
      </c>
      <c r="M660" s="24"/>
      <c r="N660" s="24"/>
      <c r="O660" s="24"/>
      <c r="P660" s="24"/>
      <c r="Q660" s="24"/>
      <c r="R660" s="24"/>
      <c r="S660" s="24"/>
      <c r="T660" s="24"/>
      <c r="U660" s="24"/>
      <c r="V660" s="24"/>
      <c r="W660" s="24"/>
      <c r="X660" s="24"/>
      <c r="Y660" s="24"/>
      <c r="Z660" s="24"/>
      <c r="AA660" s="24"/>
      <c r="AB660" s="24"/>
      <c r="AC660" s="24"/>
      <c r="AD660" s="24"/>
      <c r="AE660" s="24"/>
      <c r="AF660" s="24"/>
      <c r="AG660" s="24"/>
      <c r="AH660" s="24"/>
      <c r="AI660" s="24"/>
      <c r="AJ660" s="24"/>
      <c r="AK660" s="24"/>
      <c r="AL660" s="24"/>
      <c r="AM660" s="24"/>
      <c r="AN660" s="24"/>
      <c r="AO660" s="24"/>
      <c r="AP660" s="24"/>
      <c r="AQ660" s="24"/>
      <c r="AR660" s="24"/>
      <c r="AS660" s="24"/>
      <c r="AT660" s="24"/>
      <c r="AU660" s="24"/>
      <c r="AV660" s="24"/>
      <c r="AW660" s="24"/>
      <c r="AX660" s="24"/>
      <c r="AY660" s="24"/>
      <c r="AZ660" s="24"/>
      <c r="BA660" s="24"/>
      <c r="BB660" s="24"/>
      <c r="BC660" s="24"/>
      <c r="BD660" s="24"/>
      <c r="BE660" s="24"/>
      <c r="BF660" s="24"/>
      <c r="BG660" s="24"/>
      <c r="BH660" s="24"/>
      <c r="BI660" s="24"/>
      <c r="BJ660" s="24"/>
      <c r="BK660" s="24"/>
      <c r="BL660" s="24"/>
      <c r="BM660" s="24"/>
      <c r="BN660" s="24"/>
      <c r="BO660" s="24"/>
      <c r="BP660" s="24"/>
      <c r="BQ660" s="24"/>
      <c r="BR660" s="24"/>
      <c r="BS660" s="24"/>
      <c r="BT660" s="24"/>
      <c r="BU660" s="24"/>
      <c r="BV660" s="24"/>
      <c r="BW660" s="24"/>
      <c r="BX660" s="24"/>
      <c r="BY660" s="24"/>
      <c r="BZ660" s="24"/>
      <c r="CA660" s="24"/>
      <c r="CB660" s="24"/>
      <c r="CC660" s="24"/>
      <c r="CD660" s="24"/>
      <c r="CE660" s="24"/>
      <c r="CF660" s="24"/>
      <c r="CG660" s="24"/>
      <c r="CH660" s="24"/>
      <c r="CI660" s="24"/>
      <c r="CJ660" s="24"/>
      <c r="CK660" s="24"/>
    </row>
    <row r="661" spans="1:89" s="37" customFormat="1" ht="77.25" customHeight="1" x14ac:dyDescent="0.25">
      <c r="A661" s="102">
        <v>649</v>
      </c>
      <c r="B661" s="68">
        <v>8</v>
      </c>
      <c r="C661" s="135"/>
      <c r="D661" s="62" t="s">
        <v>962</v>
      </c>
      <c r="E661" s="6" t="s">
        <v>963</v>
      </c>
      <c r="F661" s="59">
        <v>936507000</v>
      </c>
      <c r="G661" s="59">
        <v>25000000</v>
      </c>
      <c r="H661" s="124">
        <f t="shared" si="144"/>
        <v>2.6694941949179238</v>
      </c>
      <c r="I661" s="59">
        <f t="shared" si="145"/>
        <v>421470000.00000006</v>
      </c>
      <c r="J661" s="114">
        <f>100-H661-L661</f>
        <v>45.004468733282302</v>
      </c>
      <c r="K661" s="59">
        <v>490037000</v>
      </c>
      <c r="L661" s="61">
        <f>K661/F661*100</f>
        <v>52.326037071799782</v>
      </c>
      <c r="M661" s="24"/>
      <c r="N661" s="24"/>
      <c r="O661" s="24"/>
      <c r="P661" s="24"/>
      <c r="Q661" s="24"/>
      <c r="R661" s="24"/>
      <c r="S661" s="24"/>
      <c r="T661" s="24"/>
      <c r="U661" s="24"/>
      <c r="V661" s="24"/>
      <c r="W661" s="24"/>
      <c r="X661" s="24"/>
      <c r="Y661" s="24"/>
      <c r="Z661" s="24"/>
      <c r="AA661" s="24"/>
      <c r="AB661" s="24"/>
      <c r="AC661" s="24"/>
      <c r="AD661" s="24"/>
      <c r="AE661" s="24"/>
      <c r="AF661" s="24"/>
      <c r="AG661" s="24"/>
      <c r="AH661" s="24"/>
      <c r="AI661" s="24"/>
      <c r="AJ661" s="24"/>
      <c r="AK661" s="24"/>
      <c r="AL661" s="24"/>
      <c r="AM661" s="24"/>
      <c r="AN661" s="24"/>
      <c r="AO661" s="24"/>
      <c r="AP661" s="24"/>
      <c r="AQ661" s="24"/>
      <c r="AR661" s="24"/>
      <c r="AS661" s="24"/>
      <c r="AT661" s="24"/>
      <c r="AU661" s="24"/>
      <c r="AV661" s="24"/>
      <c r="AW661" s="24"/>
      <c r="AX661" s="24"/>
      <c r="AY661" s="24"/>
      <c r="AZ661" s="24"/>
      <c r="BA661" s="24"/>
      <c r="BB661" s="24"/>
      <c r="BC661" s="24"/>
      <c r="BD661" s="24"/>
      <c r="BE661" s="24"/>
      <c r="BF661" s="24"/>
      <c r="BG661" s="24"/>
      <c r="BH661" s="24"/>
      <c r="BI661" s="24"/>
      <c r="BJ661" s="24"/>
      <c r="BK661" s="24"/>
      <c r="BL661" s="24"/>
      <c r="BM661" s="24"/>
      <c r="BN661" s="24"/>
      <c r="BO661" s="24"/>
      <c r="BP661" s="24"/>
      <c r="BQ661" s="24"/>
      <c r="BR661" s="24"/>
      <c r="BS661" s="24"/>
      <c r="BT661" s="24"/>
      <c r="BU661" s="24"/>
      <c r="BV661" s="24"/>
      <c r="BW661" s="24"/>
      <c r="BX661" s="24"/>
      <c r="BY661" s="24"/>
      <c r="BZ661" s="24"/>
      <c r="CA661" s="24"/>
      <c r="CB661" s="24"/>
      <c r="CC661" s="24"/>
      <c r="CD661" s="24"/>
      <c r="CE661" s="24"/>
      <c r="CF661" s="24"/>
      <c r="CG661" s="24"/>
      <c r="CH661" s="24"/>
      <c r="CI661" s="24"/>
      <c r="CJ661" s="24"/>
      <c r="CK661" s="24"/>
    </row>
    <row r="662" spans="1:89" s="37" customFormat="1" ht="77.25" customHeight="1" x14ac:dyDescent="0.25">
      <c r="A662" s="102">
        <v>650</v>
      </c>
      <c r="B662" s="68">
        <v>9</v>
      </c>
      <c r="C662" s="135"/>
      <c r="D662" s="62" t="s">
        <v>964</v>
      </c>
      <c r="E662" s="6" t="s">
        <v>965</v>
      </c>
      <c r="F662" s="59">
        <v>53941520</v>
      </c>
      <c r="G662" s="59">
        <v>30000000</v>
      </c>
      <c r="H662" s="114">
        <f t="shared" si="144"/>
        <v>55.615785391290416</v>
      </c>
      <c r="I662" s="59">
        <f t="shared" si="145"/>
        <v>23941520</v>
      </c>
      <c r="J662" s="114">
        <f t="shared" ref="J662:J664" si="147">100-H662</f>
        <v>44.384214608709584</v>
      </c>
      <c r="K662" s="62"/>
      <c r="L662" s="61"/>
      <c r="M662" s="24"/>
      <c r="N662" s="24"/>
      <c r="O662" s="24"/>
      <c r="P662" s="24"/>
      <c r="Q662" s="24"/>
      <c r="R662" s="24"/>
      <c r="S662" s="24"/>
      <c r="T662" s="24"/>
      <c r="U662" s="24"/>
      <c r="V662" s="24"/>
      <c r="W662" s="24"/>
      <c r="X662" s="24"/>
      <c r="Y662" s="24"/>
      <c r="Z662" s="24"/>
      <c r="AA662" s="24"/>
      <c r="AB662" s="24"/>
      <c r="AC662" s="24"/>
      <c r="AD662" s="24"/>
      <c r="AE662" s="24"/>
      <c r="AF662" s="24"/>
      <c r="AG662" s="24"/>
      <c r="AH662" s="24"/>
      <c r="AI662" s="24"/>
      <c r="AJ662" s="24"/>
      <c r="AK662" s="24"/>
      <c r="AL662" s="24"/>
      <c r="AM662" s="24"/>
      <c r="AN662" s="24"/>
      <c r="AO662" s="24"/>
      <c r="AP662" s="24"/>
      <c r="AQ662" s="24"/>
      <c r="AR662" s="24"/>
      <c r="AS662" s="24"/>
      <c r="AT662" s="24"/>
      <c r="AU662" s="24"/>
      <c r="AV662" s="24"/>
      <c r="AW662" s="24"/>
      <c r="AX662" s="24"/>
      <c r="AY662" s="24"/>
      <c r="AZ662" s="24"/>
      <c r="BA662" s="24"/>
      <c r="BB662" s="24"/>
      <c r="BC662" s="24"/>
      <c r="BD662" s="24"/>
      <c r="BE662" s="24"/>
      <c r="BF662" s="24"/>
      <c r="BG662" s="24"/>
      <c r="BH662" s="24"/>
      <c r="BI662" s="24"/>
      <c r="BJ662" s="24"/>
      <c r="BK662" s="24"/>
      <c r="BL662" s="24"/>
      <c r="BM662" s="24"/>
      <c r="BN662" s="24"/>
      <c r="BO662" s="24"/>
      <c r="BP662" s="24"/>
      <c r="BQ662" s="24"/>
      <c r="BR662" s="24"/>
      <c r="BS662" s="24"/>
      <c r="BT662" s="24"/>
      <c r="BU662" s="24"/>
      <c r="BV662" s="24"/>
      <c r="BW662" s="24"/>
      <c r="BX662" s="24"/>
      <c r="BY662" s="24"/>
      <c r="BZ662" s="24"/>
      <c r="CA662" s="24"/>
      <c r="CB662" s="24"/>
      <c r="CC662" s="24"/>
      <c r="CD662" s="24"/>
      <c r="CE662" s="24"/>
      <c r="CF662" s="24"/>
      <c r="CG662" s="24"/>
      <c r="CH662" s="24"/>
      <c r="CI662" s="24"/>
      <c r="CJ662" s="24"/>
      <c r="CK662" s="24"/>
    </row>
    <row r="663" spans="1:89" s="37" customFormat="1" ht="77.25" customHeight="1" x14ac:dyDescent="0.25">
      <c r="A663" s="102">
        <v>651</v>
      </c>
      <c r="B663" s="68">
        <v>10</v>
      </c>
      <c r="C663" s="135"/>
      <c r="D663" s="62" t="s">
        <v>964</v>
      </c>
      <c r="E663" s="6" t="s">
        <v>966</v>
      </c>
      <c r="F663" s="59">
        <v>96880000</v>
      </c>
      <c r="G663" s="59">
        <v>53284000</v>
      </c>
      <c r="H663" s="114">
        <f t="shared" si="144"/>
        <v>55.000000000000007</v>
      </c>
      <c r="I663" s="59">
        <f t="shared" si="145"/>
        <v>43595999.999999993</v>
      </c>
      <c r="J663" s="114">
        <f t="shared" si="147"/>
        <v>44.999999999999993</v>
      </c>
      <c r="K663" s="59"/>
      <c r="L663" s="79"/>
      <c r="M663" s="24"/>
      <c r="N663" s="24"/>
      <c r="O663" s="24"/>
      <c r="P663" s="24"/>
      <c r="Q663" s="24"/>
      <c r="R663" s="24"/>
      <c r="S663" s="24"/>
      <c r="T663" s="24"/>
      <c r="U663" s="24"/>
      <c r="V663" s="24"/>
      <c r="W663" s="24"/>
      <c r="X663" s="24"/>
      <c r="Y663" s="24"/>
      <c r="Z663" s="24"/>
      <c r="AA663" s="24"/>
      <c r="AB663" s="24"/>
      <c r="AC663" s="24"/>
      <c r="AD663" s="24"/>
      <c r="AE663" s="24"/>
      <c r="AF663" s="24"/>
      <c r="AG663" s="24"/>
      <c r="AH663" s="24"/>
      <c r="AI663" s="24"/>
      <c r="AJ663" s="24"/>
      <c r="AK663" s="24"/>
      <c r="AL663" s="24"/>
      <c r="AM663" s="24"/>
      <c r="AN663" s="24"/>
      <c r="AO663" s="24"/>
      <c r="AP663" s="24"/>
      <c r="AQ663" s="24"/>
      <c r="AR663" s="24"/>
      <c r="AS663" s="24"/>
      <c r="AT663" s="24"/>
      <c r="AU663" s="24"/>
      <c r="AV663" s="24"/>
      <c r="AW663" s="24"/>
      <c r="AX663" s="24"/>
      <c r="AY663" s="24"/>
      <c r="AZ663" s="24"/>
      <c r="BA663" s="24"/>
      <c r="BB663" s="24"/>
      <c r="BC663" s="24"/>
      <c r="BD663" s="24"/>
      <c r="BE663" s="24"/>
      <c r="BF663" s="24"/>
      <c r="BG663" s="24"/>
      <c r="BH663" s="24"/>
      <c r="BI663" s="24"/>
      <c r="BJ663" s="24"/>
      <c r="BK663" s="24"/>
      <c r="BL663" s="24"/>
      <c r="BM663" s="24"/>
      <c r="BN663" s="24"/>
      <c r="BO663" s="24"/>
      <c r="BP663" s="24"/>
      <c r="BQ663" s="24"/>
      <c r="BR663" s="24"/>
      <c r="BS663" s="24"/>
      <c r="BT663" s="24"/>
      <c r="BU663" s="24"/>
      <c r="BV663" s="24"/>
      <c r="BW663" s="24"/>
      <c r="BX663" s="24"/>
      <c r="BY663" s="24"/>
      <c r="BZ663" s="24"/>
      <c r="CA663" s="24"/>
      <c r="CB663" s="24"/>
      <c r="CC663" s="24"/>
      <c r="CD663" s="24"/>
      <c r="CE663" s="24"/>
      <c r="CF663" s="24"/>
      <c r="CG663" s="24"/>
      <c r="CH663" s="24"/>
      <c r="CI663" s="24"/>
      <c r="CJ663" s="24"/>
      <c r="CK663" s="24"/>
    </row>
    <row r="664" spans="1:89" s="37" customFormat="1" ht="77.25" customHeight="1" x14ac:dyDescent="0.25">
      <c r="A664" s="102">
        <v>652</v>
      </c>
      <c r="B664" s="68">
        <v>11</v>
      </c>
      <c r="C664" s="135"/>
      <c r="D664" s="62" t="s">
        <v>964</v>
      </c>
      <c r="E664" s="6" t="s">
        <v>967</v>
      </c>
      <c r="F664" s="59">
        <v>70627800</v>
      </c>
      <c r="G664" s="59">
        <v>38845290</v>
      </c>
      <c r="H664" s="114">
        <f t="shared" si="144"/>
        <v>55.000000000000007</v>
      </c>
      <c r="I664" s="59">
        <f t="shared" si="145"/>
        <v>31782509.999999996</v>
      </c>
      <c r="J664" s="114">
        <f t="shared" si="147"/>
        <v>44.999999999999993</v>
      </c>
      <c r="K664" s="62"/>
      <c r="L664" s="61"/>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24"/>
      <c r="AK664" s="24"/>
      <c r="AL664" s="24"/>
      <c r="AM664" s="24"/>
      <c r="AN664" s="24"/>
      <c r="AO664" s="24"/>
      <c r="AP664" s="24"/>
      <c r="AQ664" s="24"/>
      <c r="AR664" s="24"/>
      <c r="AS664" s="24"/>
      <c r="AT664" s="24"/>
      <c r="AU664" s="24"/>
      <c r="AV664" s="24"/>
      <c r="AW664" s="24"/>
      <c r="AX664" s="24"/>
      <c r="AY664" s="24"/>
      <c r="AZ664" s="24"/>
      <c r="BA664" s="24"/>
      <c r="BB664" s="24"/>
      <c r="BC664" s="24"/>
      <c r="BD664" s="24"/>
      <c r="BE664" s="24"/>
      <c r="BF664" s="24"/>
      <c r="BG664" s="24"/>
      <c r="BH664" s="24"/>
      <c r="BI664" s="24"/>
      <c r="BJ664" s="24"/>
      <c r="BK664" s="24"/>
      <c r="BL664" s="24"/>
      <c r="BM664" s="24"/>
      <c r="BN664" s="24"/>
      <c r="BO664" s="24"/>
      <c r="BP664" s="24"/>
      <c r="BQ664" s="24"/>
      <c r="BR664" s="24"/>
      <c r="BS664" s="24"/>
      <c r="BT664" s="24"/>
      <c r="BU664" s="24"/>
      <c r="BV664" s="24"/>
      <c r="BW664" s="24"/>
      <c r="BX664" s="24"/>
      <c r="BY664" s="24"/>
      <c r="BZ664" s="24"/>
      <c r="CA664" s="24"/>
      <c r="CB664" s="24"/>
      <c r="CC664" s="24"/>
      <c r="CD664" s="24"/>
      <c r="CE664" s="24"/>
      <c r="CF664" s="24"/>
      <c r="CG664" s="24"/>
      <c r="CH664" s="24"/>
      <c r="CI664" s="24"/>
      <c r="CJ664" s="24"/>
      <c r="CK664" s="24"/>
    </row>
    <row r="665" spans="1:89" s="37" customFormat="1" ht="77.25" customHeight="1" x14ac:dyDescent="0.25">
      <c r="A665" s="102">
        <v>653</v>
      </c>
      <c r="B665" s="68">
        <v>12</v>
      </c>
      <c r="C665" s="135"/>
      <c r="D665" s="62" t="s">
        <v>968</v>
      </c>
      <c r="E665" s="6" t="s">
        <v>969</v>
      </c>
      <c r="F665" s="59">
        <v>35228810</v>
      </c>
      <c r="G665" s="59">
        <v>12330083</v>
      </c>
      <c r="H665" s="114">
        <f t="shared" si="144"/>
        <v>34.9999985807071</v>
      </c>
      <c r="I665" s="59">
        <f t="shared" si="145"/>
        <v>22898727</v>
      </c>
      <c r="J665" s="114">
        <f t="shared" ref="J665" si="148">100-H665-L665</f>
        <v>65.0000014192929</v>
      </c>
      <c r="K665" s="62"/>
      <c r="L665" s="61"/>
      <c r="M665" s="24"/>
      <c r="N665" s="24"/>
      <c r="O665" s="24"/>
      <c r="P665" s="24"/>
      <c r="Q665" s="24"/>
      <c r="R665" s="24"/>
      <c r="S665" s="24"/>
      <c r="T665" s="24"/>
      <c r="U665" s="24"/>
      <c r="V665" s="24"/>
      <c r="W665" s="24"/>
      <c r="X665" s="24"/>
      <c r="Y665" s="24"/>
      <c r="Z665" s="24"/>
      <c r="AA665" s="24"/>
      <c r="AB665" s="24"/>
      <c r="AC665" s="24"/>
      <c r="AD665" s="24"/>
      <c r="AE665" s="24"/>
      <c r="AF665" s="24"/>
      <c r="AG665" s="24"/>
      <c r="AH665" s="24"/>
      <c r="AI665" s="24"/>
      <c r="AJ665" s="24"/>
      <c r="AK665" s="24"/>
      <c r="AL665" s="24"/>
      <c r="AM665" s="24"/>
      <c r="AN665" s="24"/>
      <c r="AO665" s="24"/>
      <c r="AP665" s="24"/>
      <c r="AQ665" s="24"/>
      <c r="AR665" s="24"/>
      <c r="AS665" s="24"/>
      <c r="AT665" s="24"/>
      <c r="AU665" s="24"/>
      <c r="AV665" s="24"/>
      <c r="AW665" s="24"/>
      <c r="AX665" s="24"/>
      <c r="AY665" s="24"/>
      <c r="AZ665" s="24"/>
      <c r="BA665" s="24"/>
      <c r="BB665" s="24"/>
      <c r="BC665" s="24"/>
      <c r="BD665" s="24"/>
      <c r="BE665" s="24"/>
      <c r="BF665" s="24"/>
      <c r="BG665" s="24"/>
      <c r="BH665" s="24"/>
      <c r="BI665" s="24"/>
      <c r="BJ665" s="24"/>
      <c r="BK665" s="24"/>
      <c r="BL665" s="24"/>
      <c r="BM665" s="24"/>
      <c r="BN665" s="24"/>
      <c r="BO665" s="24"/>
      <c r="BP665" s="24"/>
      <c r="BQ665" s="24"/>
      <c r="BR665" s="24"/>
      <c r="BS665" s="24"/>
      <c r="BT665" s="24"/>
      <c r="BU665" s="24"/>
      <c r="BV665" s="24"/>
      <c r="BW665" s="24"/>
      <c r="BX665" s="24"/>
      <c r="BY665" s="24"/>
      <c r="BZ665" s="24"/>
      <c r="CA665" s="24"/>
      <c r="CB665" s="24"/>
      <c r="CC665" s="24"/>
      <c r="CD665" s="24"/>
      <c r="CE665" s="24"/>
      <c r="CF665" s="24"/>
      <c r="CG665" s="24"/>
      <c r="CH665" s="24"/>
      <c r="CI665" s="24"/>
      <c r="CJ665" s="24"/>
      <c r="CK665" s="24"/>
    </row>
    <row r="666" spans="1:89" s="37" customFormat="1" ht="77.25" customHeight="1" x14ac:dyDescent="0.25">
      <c r="A666" s="102">
        <v>654</v>
      </c>
      <c r="B666" s="68">
        <v>13</v>
      </c>
      <c r="C666" s="135"/>
      <c r="D666" s="62" t="s">
        <v>970</v>
      </c>
      <c r="E666" s="6" t="s">
        <v>971</v>
      </c>
      <c r="F666" s="59">
        <v>27039170</v>
      </c>
      <c r="G666" s="59">
        <v>9463709</v>
      </c>
      <c r="H666" s="114">
        <f t="shared" si="144"/>
        <v>34.999998150830812</v>
      </c>
      <c r="I666" s="59">
        <f t="shared" si="145"/>
        <v>17575461.000000004</v>
      </c>
      <c r="J666" s="114">
        <f>100-H666-L666</f>
        <v>65.000001849169195</v>
      </c>
      <c r="K666" s="62"/>
      <c r="L666" s="61"/>
      <c r="M666" s="24"/>
      <c r="N666" s="24"/>
      <c r="O666" s="24"/>
      <c r="P666" s="24"/>
      <c r="Q666" s="24"/>
      <c r="R666" s="24"/>
      <c r="S666" s="24"/>
      <c r="T666" s="24"/>
      <c r="U666" s="24"/>
      <c r="V666" s="24"/>
      <c r="W666" s="24"/>
      <c r="X666" s="24"/>
      <c r="Y666" s="24"/>
      <c r="Z666" s="24"/>
      <c r="AA666" s="24"/>
      <c r="AB666" s="24"/>
      <c r="AC666" s="24"/>
      <c r="AD666" s="24"/>
      <c r="AE666" s="24"/>
      <c r="AF666" s="24"/>
      <c r="AG666" s="24"/>
      <c r="AH666" s="24"/>
      <c r="AI666" s="24"/>
      <c r="AJ666" s="24"/>
      <c r="AK666" s="24"/>
      <c r="AL666" s="24"/>
      <c r="AM666" s="24"/>
      <c r="AN666" s="24"/>
      <c r="AO666" s="24"/>
      <c r="AP666" s="24"/>
      <c r="AQ666" s="24"/>
      <c r="AR666" s="24"/>
      <c r="AS666" s="24"/>
      <c r="AT666" s="24"/>
      <c r="AU666" s="24"/>
      <c r="AV666" s="24"/>
      <c r="AW666" s="24"/>
      <c r="AX666" s="24"/>
      <c r="AY666" s="24"/>
      <c r="AZ666" s="24"/>
      <c r="BA666" s="24"/>
      <c r="BB666" s="24"/>
      <c r="BC666" s="24"/>
      <c r="BD666" s="24"/>
      <c r="BE666" s="24"/>
      <c r="BF666" s="24"/>
      <c r="BG666" s="24"/>
      <c r="BH666" s="24"/>
      <c r="BI666" s="24"/>
      <c r="BJ666" s="24"/>
      <c r="BK666" s="24"/>
      <c r="BL666" s="24"/>
      <c r="BM666" s="24"/>
      <c r="BN666" s="24"/>
      <c r="BO666" s="24"/>
      <c r="BP666" s="24"/>
      <c r="BQ666" s="24"/>
      <c r="BR666" s="24"/>
      <c r="BS666" s="24"/>
      <c r="BT666" s="24"/>
      <c r="BU666" s="24"/>
      <c r="BV666" s="24"/>
      <c r="BW666" s="24"/>
      <c r="BX666" s="24"/>
      <c r="BY666" s="24"/>
      <c r="BZ666" s="24"/>
      <c r="CA666" s="24"/>
      <c r="CB666" s="24"/>
      <c r="CC666" s="24"/>
      <c r="CD666" s="24"/>
      <c r="CE666" s="24"/>
      <c r="CF666" s="24"/>
      <c r="CG666" s="24"/>
      <c r="CH666" s="24"/>
      <c r="CI666" s="24"/>
      <c r="CJ666" s="24"/>
      <c r="CK666" s="24"/>
    </row>
    <row r="667" spans="1:89" s="37" customFormat="1" ht="77.25" customHeight="1" x14ac:dyDescent="0.25">
      <c r="A667" s="102">
        <v>655</v>
      </c>
      <c r="B667" s="68">
        <v>14</v>
      </c>
      <c r="C667" s="135"/>
      <c r="D667" s="59" t="s">
        <v>972</v>
      </c>
      <c r="E667" s="6" t="s">
        <v>973</v>
      </c>
      <c r="F667" s="59">
        <v>40000000</v>
      </c>
      <c r="G667" s="59">
        <v>20000000</v>
      </c>
      <c r="H667" s="114">
        <f t="shared" si="144"/>
        <v>50</v>
      </c>
      <c r="I667" s="59">
        <f t="shared" si="145"/>
        <v>20000000</v>
      </c>
      <c r="J667" s="114">
        <f t="shared" ref="J667:J670" si="149">100-H667</f>
        <v>50</v>
      </c>
      <c r="K667" s="62"/>
      <c r="L667" s="61"/>
      <c r="M667" s="24"/>
      <c r="N667" s="24"/>
      <c r="O667" s="24"/>
      <c r="P667" s="24"/>
      <c r="Q667" s="24"/>
      <c r="R667" s="24"/>
      <c r="S667" s="24"/>
      <c r="T667" s="24"/>
      <c r="U667" s="24"/>
      <c r="V667" s="24"/>
      <c r="W667" s="24"/>
      <c r="X667" s="24"/>
      <c r="Y667" s="24"/>
      <c r="Z667" s="24"/>
      <c r="AA667" s="24"/>
      <c r="AB667" s="24"/>
      <c r="AC667" s="24"/>
      <c r="AD667" s="24"/>
      <c r="AE667" s="24"/>
      <c r="AF667" s="24"/>
      <c r="AG667" s="24"/>
      <c r="AH667" s="24"/>
      <c r="AI667" s="24"/>
      <c r="AJ667" s="24"/>
      <c r="AK667" s="24"/>
      <c r="AL667" s="24"/>
      <c r="AM667" s="24"/>
      <c r="AN667" s="24"/>
      <c r="AO667" s="24"/>
      <c r="AP667" s="24"/>
      <c r="AQ667" s="24"/>
      <c r="AR667" s="24"/>
      <c r="AS667" s="24"/>
      <c r="AT667" s="24"/>
      <c r="AU667" s="24"/>
      <c r="AV667" s="24"/>
      <c r="AW667" s="24"/>
      <c r="AX667" s="24"/>
      <c r="AY667" s="24"/>
      <c r="AZ667" s="24"/>
      <c r="BA667" s="24"/>
      <c r="BB667" s="24"/>
      <c r="BC667" s="24"/>
      <c r="BD667" s="24"/>
      <c r="BE667" s="24"/>
      <c r="BF667" s="24"/>
      <c r="BG667" s="24"/>
      <c r="BH667" s="24"/>
      <c r="BI667" s="24"/>
      <c r="BJ667" s="24"/>
      <c r="BK667" s="24"/>
      <c r="BL667" s="24"/>
      <c r="BM667" s="24"/>
      <c r="BN667" s="24"/>
      <c r="BO667" s="24"/>
      <c r="BP667" s="24"/>
      <c r="BQ667" s="24"/>
      <c r="BR667" s="24"/>
      <c r="BS667" s="24"/>
      <c r="BT667" s="24"/>
      <c r="BU667" s="24"/>
      <c r="BV667" s="24"/>
      <c r="BW667" s="24"/>
      <c r="BX667" s="24"/>
      <c r="BY667" s="24"/>
      <c r="BZ667" s="24"/>
      <c r="CA667" s="24"/>
      <c r="CB667" s="24"/>
      <c r="CC667" s="24"/>
      <c r="CD667" s="24"/>
      <c r="CE667" s="24"/>
      <c r="CF667" s="24"/>
      <c r="CG667" s="24"/>
      <c r="CH667" s="24"/>
      <c r="CI667" s="24"/>
      <c r="CJ667" s="24"/>
      <c r="CK667" s="24"/>
    </row>
    <row r="668" spans="1:89" s="37" customFormat="1" ht="77.25" customHeight="1" x14ac:dyDescent="0.25">
      <c r="A668" s="102">
        <v>656</v>
      </c>
      <c r="B668" s="68">
        <v>15</v>
      </c>
      <c r="C668" s="135"/>
      <c r="D668" s="59" t="s">
        <v>972</v>
      </c>
      <c r="E668" s="6" t="s">
        <v>974</v>
      </c>
      <c r="F668" s="59">
        <v>123163390</v>
      </c>
      <c r="G668" s="59">
        <v>43107186</v>
      </c>
      <c r="H668" s="114">
        <f t="shared" si="144"/>
        <v>34.999999594035209</v>
      </c>
      <c r="I668" s="59">
        <f t="shared" si="145"/>
        <v>80056203.999999985</v>
      </c>
      <c r="J668" s="114">
        <f t="shared" si="149"/>
        <v>65.000000405964784</v>
      </c>
      <c r="K668" s="62"/>
      <c r="L668" s="61"/>
      <c r="M668" s="24"/>
      <c r="N668" s="24"/>
      <c r="O668" s="24"/>
      <c r="P668" s="24"/>
      <c r="Q668" s="24"/>
      <c r="R668" s="24"/>
      <c r="S668" s="24"/>
      <c r="T668" s="24"/>
      <c r="U668" s="24"/>
      <c r="V668" s="24"/>
      <c r="W668" s="24"/>
      <c r="X668" s="24"/>
      <c r="Y668" s="24"/>
      <c r="Z668" s="24"/>
      <c r="AA668" s="24"/>
      <c r="AB668" s="24"/>
      <c r="AC668" s="24"/>
      <c r="AD668" s="24"/>
      <c r="AE668" s="24"/>
      <c r="AF668" s="24"/>
      <c r="AG668" s="24"/>
      <c r="AH668" s="24"/>
      <c r="AI668" s="24"/>
      <c r="AJ668" s="24"/>
      <c r="AK668" s="24"/>
      <c r="AL668" s="24"/>
      <c r="AM668" s="24"/>
      <c r="AN668" s="24"/>
      <c r="AO668" s="24"/>
      <c r="AP668" s="24"/>
      <c r="AQ668" s="24"/>
      <c r="AR668" s="24"/>
      <c r="AS668" s="24"/>
      <c r="AT668" s="24"/>
      <c r="AU668" s="24"/>
      <c r="AV668" s="24"/>
      <c r="AW668" s="24"/>
      <c r="AX668" s="24"/>
      <c r="AY668" s="24"/>
      <c r="AZ668" s="24"/>
      <c r="BA668" s="24"/>
      <c r="BB668" s="24"/>
      <c r="BC668" s="24"/>
      <c r="BD668" s="24"/>
      <c r="BE668" s="24"/>
      <c r="BF668" s="24"/>
      <c r="BG668" s="24"/>
      <c r="BH668" s="24"/>
      <c r="BI668" s="24"/>
      <c r="BJ668" s="24"/>
      <c r="BK668" s="24"/>
      <c r="BL668" s="24"/>
      <c r="BM668" s="24"/>
      <c r="BN668" s="24"/>
      <c r="BO668" s="24"/>
      <c r="BP668" s="24"/>
      <c r="BQ668" s="24"/>
      <c r="BR668" s="24"/>
      <c r="BS668" s="24"/>
      <c r="BT668" s="24"/>
      <c r="BU668" s="24"/>
      <c r="BV668" s="24"/>
      <c r="BW668" s="24"/>
      <c r="BX668" s="24"/>
      <c r="BY668" s="24"/>
      <c r="BZ668" s="24"/>
      <c r="CA668" s="24"/>
      <c r="CB668" s="24"/>
      <c r="CC668" s="24"/>
      <c r="CD668" s="24"/>
      <c r="CE668" s="24"/>
      <c r="CF668" s="24"/>
      <c r="CG668" s="24"/>
      <c r="CH668" s="24"/>
      <c r="CI668" s="24"/>
      <c r="CJ668" s="24"/>
      <c r="CK668" s="24"/>
    </row>
    <row r="669" spans="1:89" s="37" customFormat="1" ht="77.25" customHeight="1" x14ac:dyDescent="0.25">
      <c r="A669" s="102">
        <v>657</v>
      </c>
      <c r="B669" s="68">
        <v>16</v>
      </c>
      <c r="C669" s="135"/>
      <c r="D669" s="59" t="s">
        <v>972</v>
      </c>
      <c r="E669" s="6" t="s">
        <v>975</v>
      </c>
      <c r="F669" s="59">
        <v>28572990</v>
      </c>
      <c r="G669" s="59">
        <v>10000525</v>
      </c>
      <c r="H669" s="114">
        <f t="shared" si="144"/>
        <v>34.999924754112186</v>
      </c>
      <c r="I669" s="59">
        <f t="shared" si="145"/>
        <v>18572465</v>
      </c>
      <c r="J669" s="114">
        <f t="shared" si="149"/>
        <v>65.000075245887814</v>
      </c>
      <c r="K669" s="59"/>
      <c r="L669" s="61"/>
      <c r="M669" s="24"/>
      <c r="N669" s="24"/>
      <c r="O669" s="24"/>
      <c r="P669" s="24"/>
      <c r="Q669" s="24"/>
      <c r="R669" s="24"/>
      <c r="S669" s="24"/>
      <c r="T669" s="24"/>
      <c r="U669" s="24"/>
      <c r="V669" s="24"/>
      <c r="W669" s="24"/>
      <c r="X669" s="24"/>
      <c r="Y669" s="24"/>
      <c r="Z669" s="24"/>
      <c r="AA669" s="24"/>
      <c r="AB669" s="24"/>
      <c r="AC669" s="24"/>
      <c r="AD669" s="24"/>
      <c r="AE669" s="24"/>
      <c r="AF669" s="24"/>
      <c r="AG669" s="24"/>
      <c r="AH669" s="24"/>
      <c r="AI669" s="24"/>
      <c r="AJ669" s="24"/>
      <c r="AK669" s="24"/>
      <c r="AL669" s="24"/>
      <c r="AM669" s="24"/>
      <c r="AN669" s="24"/>
      <c r="AO669" s="24"/>
      <c r="AP669" s="24"/>
      <c r="AQ669" s="24"/>
      <c r="AR669" s="24"/>
      <c r="AS669" s="24"/>
      <c r="AT669" s="24"/>
      <c r="AU669" s="24"/>
      <c r="AV669" s="24"/>
      <c r="AW669" s="24"/>
      <c r="AX669" s="24"/>
      <c r="AY669" s="24"/>
      <c r="AZ669" s="24"/>
      <c r="BA669" s="24"/>
      <c r="BB669" s="24"/>
      <c r="BC669" s="24"/>
      <c r="BD669" s="24"/>
      <c r="BE669" s="24"/>
      <c r="BF669" s="24"/>
      <c r="BG669" s="24"/>
      <c r="BH669" s="24"/>
      <c r="BI669" s="24"/>
      <c r="BJ669" s="24"/>
      <c r="BK669" s="24"/>
      <c r="BL669" s="24"/>
      <c r="BM669" s="24"/>
      <c r="BN669" s="24"/>
      <c r="BO669" s="24"/>
      <c r="BP669" s="24"/>
      <c r="BQ669" s="24"/>
      <c r="BR669" s="24"/>
      <c r="BS669" s="24"/>
      <c r="BT669" s="24"/>
      <c r="BU669" s="24"/>
      <c r="BV669" s="24"/>
      <c r="BW669" s="24"/>
      <c r="BX669" s="24"/>
      <c r="BY669" s="24"/>
      <c r="BZ669" s="24"/>
      <c r="CA669" s="24"/>
      <c r="CB669" s="24"/>
      <c r="CC669" s="24"/>
      <c r="CD669" s="24"/>
      <c r="CE669" s="24"/>
      <c r="CF669" s="24"/>
      <c r="CG669" s="24"/>
      <c r="CH669" s="24"/>
      <c r="CI669" s="24"/>
      <c r="CJ669" s="24"/>
      <c r="CK669" s="24"/>
    </row>
    <row r="670" spans="1:89" s="37" customFormat="1" ht="77.25" customHeight="1" x14ac:dyDescent="0.25">
      <c r="A670" s="102">
        <v>658</v>
      </c>
      <c r="B670" s="68">
        <v>17</v>
      </c>
      <c r="C670" s="135"/>
      <c r="D670" s="59" t="s">
        <v>972</v>
      </c>
      <c r="E670" s="6" t="s">
        <v>976</v>
      </c>
      <c r="F670" s="59">
        <v>44294820</v>
      </c>
      <c r="G670" s="59">
        <v>15503187</v>
      </c>
      <c r="H670" s="114">
        <f t="shared" si="144"/>
        <v>35</v>
      </c>
      <c r="I670" s="59">
        <f t="shared" si="145"/>
        <v>28791633</v>
      </c>
      <c r="J670" s="114">
        <f t="shared" si="149"/>
        <v>65</v>
      </c>
      <c r="K670" s="62"/>
      <c r="L670" s="61"/>
      <c r="M670" s="24"/>
      <c r="N670" s="24"/>
      <c r="O670" s="24"/>
      <c r="P670" s="24"/>
      <c r="Q670" s="24"/>
      <c r="R670" s="24"/>
      <c r="S670" s="24"/>
      <c r="T670" s="24"/>
      <c r="U670" s="24"/>
      <c r="V670" s="24"/>
      <c r="W670" s="24"/>
      <c r="X670" s="24"/>
      <c r="Y670" s="24"/>
      <c r="Z670" s="24"/>
      <c r="AA670" s="24"/>
      <c r="AB670" s="24"/>
      <c r="AC670" s="24"/>
      <c r="AD670" s="24"/>
      <c r="AE670" s="24"/>
      <c r="AF670" s="24"/>
      <c r="AG670" s="24"/>
      <c r="AH670" s="24"/>
      <c r="AI670" s="24"/>
      <c r="AJ670" s="24"/>
      <c r="AK670" s="24"/>
      <c r="AL670" s="24"/>
      <c r="AM670" s="24"/>
      <c r="AN670" s="24"/>
      <c r="AO670" s="24"/>
      <c r="AP670" s="24"/>
      <c r="AQ670" s="24"/>
      <c r="AR670" s="24"/>
      <c r="AS670" s="24"/>
      <c r="AT670" s="24"/>
      <c r="AU670" s="24"/>
      <c r="AV670" s="24"/>
      <c r="AW670" s="24"/>
      <c r="AX670" s="24"/>
      <c r="AY670" s="24"/>
      <c r="AZ670" s="24"/>
      <c r="BA670" s="24"/>
      <c r="BB670" s="24"/>
      <c r="BC670" s="24"/>
      <c r="BD670" s="24"/>
      <c r="BE670" s="24"/>
      <c r="BF670" s="24"/>
      <c r="BG670" s="24"/>
      <c r="BH670" s="24"/>
      <c r="BI670" s="24"/>
      <c r="BJ670" s="24"/>
      <c r="BK670" s="24"/>
      <c r="BL670" s="24"/>
      <c r="BM670" s="24"/>
      <c r="BN670" s="24"/>
      <c r="BO670" s="24"/>
      <c r="BP670" s="24"/>
      <c r="BQ670" s="24"/>
      <c r="BR670" s="24"/>
      <c r="BS670" s="24"/>
      <c r="BT670" s="24"/>
      <c r="BU670" s="24"/>
      <c r="BV670" s="24"/>
      <c r="BW670" s="24"/>
      <c r="BX670" s="24"/>
      <c r="BY670" s="24"/>
      <c r="BZ670" s="24"/>
      <c r="CA670" s="24"/>
      <c r="CB670" s="24"/>
      <c r="CC670" s="24"/>
      <c r="CD670" s="24"/>
      <c r="CE670" s="24"/>
      <c r="CF670" s="24"/>
      <c r="CG670" s="24"/>
      <c r="CH670" s="24"/>
      <c r="CI670" s="24"/>
      <c r="CJ670" s="24"/>
      <c r="CK670" s="24"/>
    </row>
    <row r="671" spans="1:89" s="37" customFormat="1" ht="77.25" customHeight="1" x14ac:dyDescent="0.25">
      <c r="A671" s="102">
        <v>659</v>
      </c>
      <c r="B671" s="68">
        <v>18</v>
      </c>
      <c r="C671" s="135"/>
      <c r="D671" s="62" t="s">
        <v>977</v>
      </c>
      <c r="E671" s="6" t="s">
        <v>978</v>
      </c>
      <c r="F671" s="59">
        <v>294928286</v>
      </c>
      <c r="G671" s="59">
        <v>162210557</v>
      </c>
      <c r="H671" s="114">
        <f t="shared" si="144"/>
        <v>54.999999898280358</v>
      </c>
      <c r="I671" s="59">
        <f t="shared" si="145"/>
        <v>132717729</v>
      </c>
      <c r="J671" s="114">
        <f>100-H671-L671</f>
        <v>45.000000101719642</v>
      </c>
      <c r="K671" s="62"/>
      <c r="L671" s="61"/>
      <c r="M671" s="24"/>
      <c r="N671" s="24"/>
      <c r="O671" s="24"/>
      <c r="P671" s="24"/>
      <c r="Q671" s="24"/>
      <c r="R671" s="24"/>
      <c r="S671" s="24"/>
      <c r="T671" s="24"/>
      <c r="U671" s="24"/>
      <c r="V671" s="24"/>
      <c r="W671" s="24"/>
      <c r="X671" s="24"/>
      <c r="Y671" s="24"/>
      <c r="Z671" s="24"/>
      <c r="AA671" s="24"/>
      <c r="AB671" s="24"/>
      <c r="AC671" s="24"/>
      <c r="AD671" s="24"/>
      <c r="AE671" s="24"/>
      <c r="AF671" s="24"/>
      <c r="AG671" s="24"/>
      <c r="AH671" s="24"/>
      <c r="AI671" s="24"/>
      <c r="AJ671" s="24"/>
      <c r="AK671" s="24"/>
      <c r="AL671" s="24"/>
      <c r="AM671" s="24"/>
      <c r="AN671" s="24"/>
      <c r="AO671" s="24"/>
      <c r="AP671" s="24"/>
      <c r="AQ671" s="24"/>
      <c r="AR671" s="24"/>
      <c r="AS671" s="24"/>
      <c r="AT671" s="24"/>
      <c r="AU671" s="24"/>
      <c r="AV671" s="24"/>
      <c r="AW671" s="24"/>
      <c r="AX671" s="24"/>
      <c r="AY671" s="24"/>
      <c r="AZ671" s="24"/>
      <c r="BA671" s="24"/>
      <c r="BB671" s="24"/>
      <c r="BC671" s="24"/>
      <c r="BD671" s="24"/>
      <c r="BE671" s="24"/>
      <c r="BF671" s="24"/>
      <c r="BG671" s="24"/>
      <c r="BH671" s="24"/>
      <c r="BI671" s="24"/>
      <c r="BJ671" s="24"/>
      <c r="BK671" s="24"/>
      <c r="BL671" s="24"/>
      <c r="BM671" s="24"/>
      <c r="BN671" s="24"/>
      <c r="BO671" s="24"/>
      <c r="BP671" s="24"/>
      <c r="BQ671" s="24"/>
      <c r="BR671" s="24"/>
      <c r="BS671" s="24"/>
      <c r="BT671" s="24"/>
      <c r="BU671" s="24"/>
      <c r="BV671" s="24"/>
      <c r="BW671" s="24"/>
      <c r="BX671" s="24"/>
      <c r="BY671" s="24"/>
      <c r="BZ671" s="24"/>
      <c r="CA671" s="24"/>
      <c r="CB671" s="24"/>
      <c r="CC671" s="24"/>
      <c r="CD671" s="24"/>
      <c r="CE671" s="24"/>
      <c r="CF671" s="24"/>
      <c r="CG671" s="24"/>
      <c r="CH671" s="24"/>
      <c r="CI671" s="24"/>
      <c r="CJ671" s="24"/>
      <c r="CK671" s="24"/>
    </row>
    <row r="672" spans="1:89" s="37" customFormat="1" ht="77.25" customHeight="1" x14ac:dyDescent="0.25">
      <c r="A672" s="102">
        <v>660</v>
      </c>
      <c r="B672" s="68">
        <v>19</v>
      </c>
      <c r="C672" s="135"/>
      <c r="D672" s="62" t="s">
        <v>977</v>
      </c>
      <c r="E672" s="6" t="s">
        <v>979</v>
      </c>
      <c r="F672" s="59">
        <v>228288968</v>
      </c>
      <c r="G672" s="59">
        <v>125558932</v>
      </c>
      <c r="H672" s="114">
        <f t="shared" si="144"/>
        <v>54.999999824783472</v>
      </c>
      <c r="I672" s="59">
        <f t="shared" si="145"/>
        <v>102730036</v>
      </c>
      <c r="J672" s="114">
        <f t="shared" ref="J672" si="150">100-H672</f>
        <v>45.000000175216528</v>
      </c>
      <c r="K672" s="59"/>
      <c r="L672" s="78"/>
      <c r="M672" s="24"/>
      <c r="N672" s="24"/>
      <c r="O672" s="24"/>
      <c r="P672" s="24"/>
      <c r="Q672" s="24"/>
      <c r="R672" s="24"/>
      <c r="S672" s="24"/>
      <c r="T672" s="24"/>
      <c r="U672" s="24"/>
      <c r="V672" s="24"/>
      <c r="W672" s="24"/>
      <c r="X672" s="24"/>
      <c r="Y672" s="24"/>
      <c r="Z672" s="24"/>
      <c r="AA672" s="24"/>
      <c r="AB672" s="24"/>
      <c r="AC672" s="24"/>
      <c r="AD672" s="24"/>
      <c r="AE672" s="24"/>
      <c r="AF672" s="24"/>
      <c r="AG672" s="24"/>
      <c r="AH672" s="24"/>
      <c r="AI672" s="24"/>
      <c r="AJ672" s="24"/>
      <c r="AK672" s="24"/>
      <c r="AL672" s="24"/>
      <c r="AM672" s="24"/>
      <c r="AN672" s="24"/>
      <c r="AO672" s="24"/>
      <c r="AP672" s="24"/>
      <c r="AQ672" s="24"/>
      <c r="AR672" s="24"/>
      <c r="AS672" s="24"/>
      <c r="AT672" s="24"/>
      <c r="AU672" s="24"/>
      <c r="AV672" s="24"/>
      <c r="AW672" s="24"/>
      <c r="AX672" s="24"/>
      <c r="AY672" s="24"/>
      <c r="AZ672" s="24"/>
      <c r="BA672" s="24"/>
      <c r="BB672" s="24"/>
      <c r="BC672" s="24"/>
      <c r="BD672" s="24"/>
      <c r="BE672" s="24"/>
      <c r="BF672" s="24"/>
      <c r="BG672" s="24"/>
      <c r="BH672" s="24"/>
      <c r="BI672" s="24"/>
      <c r="BJ672" s="24"/>
      <c r="BK672" s="24"/>
      <c r="BL672" s="24"/>
      <c r="BM672" s="24"/>
      <c r="BN672" s="24"/>
      <c r="BO672" s="24"/>
      <c r="BP672" s="24"/>
      <c r="BQ672" s="24"/>
      <c r="BR672" s="24"/>
      <c r="BS672" s="24"/>
      <c r="BT672" s="24"/>
      <c r="BU672" s="24"/>
      <c r="BV672" s="24"/>
      <c r="BW672" s="24"/>
      <c r="BX672" s="24"/>
      <c r="BY672" s="24"/>
      <c r="BZ672" s="24"/>
      <c r="CA672" s="24"/>
      <c r="CB672" s="24"/>
      <c r="CC672" s="24"/>
      <c r="CD672" s="24"/>
      <c r="CE672" s="24"/>
      <c r="CF672" s="24"/>
      <c r="CG672" s="24"/>
      <c r="CH672" s="24"/>
      <c r="CI672" s="24"/>
      <c r="CJ672" s="24"/>
      <c r="CK672" s="24"/>
    </row>
    <row r="673" spans="1:89" s="37" customFormat="1" ht="107.25" customHeight="1" x14ac:dyDescent="0.25">
      <c r="A673" s="102">
        <v>661</v>
      </c>
      <c r="B673" s="68">
        <v>20</v>
      </c>
      <c r="C673" s="135"/>
      <c r="D673" s="62" t="s">
        <v>952</v>
      </c>
      <c r="E673" s="6" t="s">
        <v>980</v>
      </c>
      <c r="F673" s="59">
        <v>782331000</v>
      </c>
      <c r="G673" s="59">
        <v>469398600</v>
      </c>
      <c r="H673" s="114">
        <f t="shared" si="144"/>
        <v>60</v>
      </c>
      <c r="I673" s="59">
        <f t="shared" si="145"/>
        <v>312932400</v>
      </c>
      <c r="J673" s="114">
        <f>100-H673-L673</f>
        <v>40</v>
      </c>
      <c r="K673" s="59"/>
      <c r="L673" s="79"/>
      <c r="M673" s="24"/>
      <c r="N673" s="24"/>
      <c r="O673" s="24"/>
      <c r="P673" s="24"/>
      <c r="Q673" s="24"/>
      <c r="R673" s="24"/>
      <c r="S673" s="24"/>
      <c r="T673" s="24"/>
      <c r="U673" s="24"/>
      <c r="V673" s="24"/>
      <c r="W673" s="24"/>
      <c r="X673" s="24"/>
      <c r="Y673" s="24"/>
      <c r="Z673" s="24"/>
      <c r="AA673" s="24"/>
      <c r="AB673" s="24"/>
      <c r="AC673" s="24"/>
      <c r="AD673" s="24"/>
      <c r="AE673" s="24"/>
      <c r="AF673" s="24"/>
      <c r="AG673" s="24"/>
      <c r="AH673" s="24"/>
      <c r="AI673" s="24"/>
      <c r="AJ673" s="24"/>
      <c r="AK673" s="24"/>
      <c r="AL673" s="24"/>
      <c r="AM673" s="24"/>
      <c r="AN673" s="24"/>
      <c r="AO673" s="24"/>
      <c r="AP673" s="24"/>
      <c r="AQ673" s="24"/>
      <c r="AR673" s="24"/>
      <c r="AS673" s="24"/>
      <c r="AT673" s="24"/>
      <c r="AU673" s="24"/>
      <c r="AV673" s="24"/>
      <c r="AW673" s="24"/>
      <c r="AX673" s="24"/>
      <c r="AY673" s="24"/>
      <c r="AZ673" s="24"/>
      <c r="BA673" s="24"/>
      <c r="BB673" s="24"/>
      <c r="BC673" s="24"/>
      <c r="BD673" s="24"/>
      <c r="BE673" s="24"/>
      <c r="BF673" s="24"/>
      <c r="BG673" s="24"/>
      <c r="BH673" s="24"/>
      <c r="BI673" s="24"/>
      <c r="BJ673" s="24"/>
      <c r="BK673" s="24"/>
      <c r="BL673" s="24"/>
      <c r="BM673" s="24"/>
      <c r="BN673" s="24"/>
      <c r="BO673" s="24"/>
      <c r="BP673" s="24"/>
      <c r="BQ673" s="24"/>
      <c r="BR673" s="24"/>
      <c r="BS673" s="24"/>
      <c r="BT673" s="24"/>
      <c r="BU673" s="24"/>
      <c r="BV673" s="24"/>
      <c r="BW673" s="24"/>
      <c r="BX673" s="24"/>
      <c r="BY673" s="24"/>
      <c r="BZ673" s="24"/>
      <c r="CA673" s="24"/>
      <c r="CB673" s="24"/>
      <c r="CC673" s="24"/>
      <c r="CD673" s="24"/>
      <c r="CE673" s="24"/>
      <c r="CF673" s="24"/>
      <c r="CG673" s="24"/>
      <c r="CH673" s="24"/>
      <c r="CI673" s="24"/>
      <c r="CJ673" s="24"/>
      <c r="CK673" s="24"/>
    </row>
    <row r="674" spans="1:89" s="37" customFormat="1" ht="77.25" customHeight="1" x14ac:dyDescent="0.25">
      <c r="A674" s="102">
        <v>662</v>
      </c>
      <c r="B674" s="68">
        <v>21</v>
      </c>
      <c r="C674" s="135"/>
      <c r="D674" s="62" t="s">
        <v>977</v>
      </c>
      <c r="E674" s="6" t="s">
        <v>981</v>
      </c>
      <c r="F674" s="59">
        <v>127401713</v>
      </c>
      <c r="G674" s="59">
        <v>70070942</v>
      </c>
      <c r="H674" s="114">
        <f t="shared" si="144"/>
        <v>54.999999882262188</v>
      </c>
      <c r="I674" s="59">
        <f t="shared" si="145"/>
        <v>57330770.999999993</v>
      </c>
      <c r="J674" s="114">
        <f t="shared" ref="J674" si="151">100-H674</f>
        <v>45.000000117737812</v>
      </c>
      <c r="K674" s="59"/>
      <c r="L674" s="78"/>
      <c r="M674" s="24"/>
      <c r="N674" s="24"/>
      <c r="O674" s="24"/>
      <c r="P674" s="24"/>
      <c r="Q674" s="24"/>
      <c r="R674" s="24"/>
      <c r="S674" s="24"/>
      <c r="T674" s="24"/>
      <c r="U674" s="24"/>
      <c r="V674" s="24"/>
      <c r="W674" s="24"/>
      <c r="X674" s="24"/>
      <c r="Y674" s="24"/>
      <c r="Z674" s="24"/>
      <c r="AA674" s="24"/>
      <c r="AB674" s="24"/>
      <c r="AC674" s="24"/>
      <c r="AD674" s="24"/>
      <c r="AE674" s="24"/>
      <c r="AF674" s="24"/>
      <c r="AG674" s="24"/>
      <c r="AH674" s="24"/>
      <c r="AI674" s="24"/>
      <c r="AJ674" s="24"/>
      <c r="AK674" s="24"/>
      <c r="AL674" s="24"/>
      <c r="AM674" s="24"/>
      <c r="AN674" s="24"/>
      <c r="AO674" s="24"/>
      <c r="AP674" s="24"/>
      <c r="AQ674" s="24"/>
      <c r="AR674" s="24"/>
      <c r="AS674" s="24"/>
      <c r="AT674" s="24"/>
      <c r="AU674" s="24"/>
      <c r="AV674" s="24"/>
      <c r="AW674" s="24"/>
      <c r="AX674" s="24"/>
      <c r="AY674" s="24"/>
      <c r="AZ674" s="24"/>
      <c r="BA674" s="24"/>
      <c r="BB674" s="24"/>
      <c r="BC674" s="24"/>
      <c r="BD674" s="24"/>
      <c r="BE674" s="24"/>
      <c r="BF674" s="24"/>
      <c r="BG674" s="24"/>
      <c r="BH674" s="24"/>
      <c r="BI674" s="24"/>
      <c r="BJ674" s="24"/>
      <c r="BK674" s="24"/>
      <c r="BL674" s="24"/>
      <c r="BM674" s="24"/>
      <c r="BN674" s="24"/>
      <c r="BO674" s="24"/>
      <c r="BP674" s="24"/>
      <c r="BQ674" s="24"/>
      <c r="BR674" s="24"/>
      <c r="BS674" s="24"/>
      <c r="BT674" s="24"/>
      <c r="BU674" s="24"/>
      <c r="BV674" s="24"/>
      <c r="BW674" s="24"/>
      <c r="BX674" s="24"/>
      <c r="BY674" s="24"/>
      <c r="BZ674" s="24"/>
      <c r="CA674" s="24"/>
      <c r="CB674" s="24"/>
      <c r="CC674" s="24"/>
      <c r="CD674" s="24"/>
      <c r="CE674" s="24"/>
      <c r="CF674" s="24"/>
      <c r="CG674" s="24"/>
      <c r="CH674" s="24"/>
      <c r="CI674" s="24"/>
      <c r="CJ674" s="24"/>
      <c r="CK674" s="24"/>
    </row>
    <row r="675" spans="1:89" s="12" customFormat="1" ht="13.5" x14ac:dyDescent="0.25">
      <c r="A675" s="138" t="s">
        <v>982</v>
      </c>
      <c r="B675" s="139"/>
      <c r="C675" s="139"/>
      <c r="D675" s="139"/>
      <c r="E675" s="139"/>
      <c r="F675" s="96">
        <f>SUM(F654:F674)</f>
        <v>7288903982</v>
      </c>
      <c r="G675" s="96">
        <f>SUM(G654:G674)</f>
        <v>2384834463</v>
      </c>
      <c r="H675" s="125"/>
      <c r="I675" s="96">
        <f>SUM(I654:I674)</f>
        <v>3415699057</v>
      </c>
      <c r="J675" s="125"/>
      <c r="K675" s="96">
        <f>SUM(K654:K674)</f>
        <v>1488370461.5</v>
      </c>
      <c r="L675" s="97"/>
      <c r="M675" s="52"/>
      <c r="N675" s="52"/>
      <c r="O675" s="52"/>
      <c r="P675" s="52"/>
      <c r="Q675" s="52"/>
      <c r="R675" s="52"/>
      <c r="S675" s="52"/>
      <c r="T675" s="52"/>
      <c r="U675" s="52"/>
      <c r="V675" s="52"/>
      <c r="W675" s="52"/>
      <c r="X675" s="52"/>
      <c r="Y675" s="52"/>
      <c r="Z675" s="52"/>
      <c r="AA675" s="52"/>
      <c r="AB675" s="52"/>
      <c r="AC675" s="52"/>
      <c r="AD675" s="52"/>
      <c r="AE675" s="52"/>
      <c r="AF675" s="52"/>
      <c r="AG675" s="52"/>
      <c r="AH675" s="52"/>
      <c r="AI675" s="52"/>
      <c r="AJ675" s="52"/>
      <c r="AK675" s="52"/>
      <c r="AL675" s="52"/>
      <c r="AM675" s="52"/>
      <c r="AN675" s="52"/>
      <c r="AO675" s="52"/>
      <c r="AP675" s="52"/>
      <c r="AQ675" s="52"/>
      <c r="AR675" s="52"/>
      <c r="AS675" s="52"/>
      <c r="AT675" s="52"/>
      <c r="AU675" s="52"/>
      <c r="AV675" s="52"/>
      <c r="AW675" s="52"/>
      <c r="AX675" s="52"/>
      <c r="AY675" s="52"/>
      <c r="AZ675" s="52"/>
      <c r="BA675" s="52"/>
      <c r="BB675" s="52"/>
      <c r="BC675" s="52"/>
      <c r="BD675" s="52"/>
      <c r="BE675" s="52"/>
      <c r="BF675" s="52"/>
      <c r="BG675" s="52"/>
      <c r="BH675" s="52"/>
      <c r="BI675" s="52"/>
      <c r="BJ675" s="52"/>
      <c r="BK675" s="52"/>
      <c r="BL675" s="52"/>
      <c r="BM675" s="52"/>
      <c r="BN675" s="52"/>
      <c r="BO675" s="52"/>
      <c r="BP675" s="52"/>
      <c r="BQ675" s="52"/>
      <c r="BR675" s="52"/>
      <c r="BS675" s="52"/>
      <c r="BT675" s="52"/>
      <c r="BU675" s="52"/>
      <c r="BV675" s="52"/>
      <c r="BW675" s="52"/>
      <c r="BX675" s="52"/>
      <c r="BY675" s="52"/>
      <c r="BZ675" s="52"/>
      <c r="CA675" s="52"/>
      <c r="CB675" s="52"/>
      <c r="CC675" s="52"/>
      <c r="CD675" s="52"/>
      <c r="CE675" s="52"/>
      <c r="CF675" s="52"/>
      <c r="CG675" s="52"/>
      <c r="CH675" s="52"/>
      <c r="CI675" s="52"/>
      <c r="CJ675" s="52"/>
      <c r="CK675" s="52"/>
    </row>
    <row r="676" spans="1:89" s="7" customFormat="1" ht="51" customHeight="1" x14ac:dyDescent="0.2">
      <c r="A676" s="101">
        <v>663</v>
      </c>
      <c r="B676" s="56">
        <v>1</v>
      </c>
      <c r="C676" s="135" t="s">
        <v>983</v>
      </c>
      <c r="D676" s="6" t="s">
        <v>984</v>
      </c>
      <c r="E676" s="6" t="s">
        <v>985</v>
      </c>
      <c r="F676" s="6">
        <v>116329600</v>
      </c>
      <c r="G676" s="6">
        <v>69797760</v>
      </c>
      <c r="H676" s="110">
        <f t="shared" ref="H676:H691" si="152">G676/F676*100</f>
        <v>60</v>
      </c>
      <c r="I676" s="6">
        <f t="shared" ref="I676:I691" si="153">F676-G676-K676</f>
        <v>46531840</v>
      </c>
      <c r="J676" s="110">
        <f>100-H676-L676</f>
        <v>40</v>
      </c>
      <c r="K676" s="6"/>
      <c r="L676" s="53"/>
      <c r="M676" s="46"/>
      <c r="N676" s="46"/>
      <c r="O676" s="46"/>
      <c r="P676" s="46"/>
      <c r="Q676" s="46"/>
      <c r="R676" s="46"/>
      <c r="S676" s="46"/>
      <c r="T676" s="46"/>
      <c r="U676" s="46"/>
      <c r="V676" s="46"/>
      <c r="W676" s="46"/>
      <c r="X676" s="46"/>
      <c r="Y676" s="46"/>
      <c r="Z676" s="46"/>
      <c r="AA676" s="46"/>
      <c r="AB676" s="46"/>
      <c r="AC676" s="46"/>
      <c r="AD676" s="46"/>
      <c r="AE676" s="46"/>
      <c r="AF676" s="46"/>
      <c r="AG676" s="46"/>
      <c r="AH676" s="46"/>
      <c r="AI676" s="46"/>
      <c r="AJ676" s="46"/>
      <c r="AK676" s="46"/>
      <c r="AL676" s="46"/>
      <c r="AM676" s="46"/>
      <c r="AN676" s="46"/>
      <c r="AO676" s="46"/>
      <c r="AP676" s="46"/>
      <c r="AQ676" s="46"/>
      <c r="AR676" s="46"/>
      <c r="AS676" s="46"/>
      <c r="AT676" s="46"/>
      <c r="AU676" s="46"/>
      <c r="AV676" s="46"/>
      <c r="AW676" s="46"/>
      <c r="AX676" s="46"/>
      <c r="AY676" s="46"/>
      <c r="AZ676" s="46"/>
      <c r="BA676" s="46"/>
      <c r="BB676" s="46"/>
      <c r="BC676" s="46"/>
      <c r="BD676" s="46"/>
      <c r="BE676" s="46"/>
      <c r="BF676" s="46"/>
      <c r="BG676" s="46"/>
      <c r="BH676" s="46"/>
      <c r="BI676" s="46"/>
      <c r="BJ676" s="46"/>
      <c r="BK676" s="46"/>
      <c r="BL676" s="46"/>
      <c r="BM676" s="46"/>
      <c r="BN676" s="46"/>
      <c r="BO676" s="46"/>
      <c r="BP676" s="46"/>
      <c r="BQ676" s="46"/>
      <c r="BR676" s="46"/>
      <c r="BS676" s="46"/>
      <c r="BT676" s="46"/>
      <c r="BU676" s="46"/>
      <c r="BV676" s="46"/>
      <c r="BW676" s="46"/>
      <c r="BX676" s="46"/>
      <c r="BY676" s="46"/>
      <c r="BZ676" s="46"/>
      <c r="CA676" s="46"/>
      <c r="CB676" s="46"/>
      <c r="CC676" s="46"/>
      <c r="CD676" s="46"/>
      <c r="CE676" s="46"/>
      <c r="CF676" s="46"/>
      <c r="CG676" s="46"/>
      <c r="CH676" s="46"/>
      <c r="CI676" s="46"/>
      <c r="CJ676" s="46"/>
      <c r="CK676" s="46"/>
    </row>
    <row r="677" spans="1:89" s="7" customFormat="1" ht="51" customHeight="1" x14ac:dyDescent="0.2">
      <c r="A677" s="101">
        <v>664</v>
      </c>
      <c r="B677" s="56">
        <v>2</v>
      </c>
      <c r="C677" s="135"/>
      <c r="D677" s="6" t="s">
        <v>986</v>
      </c>
      <c r="E677" s="6" t="s">
        <v>987</v>
      </c>
      <c r="F677" s="6">
        <v>53317310</v>
      </c>
      <c r="G677" s="6">
        <v>34656251</v>
      </c>
      <c r="H677" s="110">
        <f t="shared" si="152"/>
        <v>64.999999062218251</v>
      </c>
      <c r="I677" s="6">
        <f t="shared" si="153"/>
        <v>18661059</v>
      </c>
      <c r="J677" s="110">
        <f>100-H677-L677</f>
        <v>35.000000937781749</v>
      </c>
      <c r="K677" s="6"/>
      <c r="L677" s="53"/>
      <c r="M677" s="46"/>
      <c r="N677" s="46"/>
      <c r="O677" s="46"/>
      <c r="P677" s="46"/>
      <c r="Q677" s="46"/>
      <c r="R677" s="46"/>
      <c r="S677" s="46"/>
      <c r="T677" s="46"/>
      <c r="U677" s="46"/>
      <c r="V677" s="46"/>
      <c r="W677" s="46"/>
      <c r="X677" s="46"/>
      <c r="Y677" s="46"/>
      <c r="Z677" s="46"/>
      <c r="AA677" s="46"/>
      <c r="AB677" s="46"/>
      <c r="AC677" s="46"/>
      <c r="AD677" s="46"/>
      <c r="AE677" s="46"/>
      <c r="AF677" s="46"/>
      <c r="AG677" s="46"/>
      <c r="AH677" s="46"/>
      <c r="AI677" s="46"/>
      <c r="AJ677" s="46"/>
      <c r="AK677" s="46"/>
      <c r="AL677" s="46"/>
      <c r="AM677" s="46"/>
      <c r="AN677" s="46"/>
      <c r="AO677" s="46"/>
      <c r="AP677" s="46"/>
      <c r="AQ677" s="46"/>
      <c r="AR677" s="46"/>
      <c r="AS677" s="46"/>
      <c r="AT677" s="46"/>
      <c r="AU677" s="46"/>
      <c r="AV677" s="46"/>
      <c r="AW677" s="46"/>
      <c r="AX677" s="46"/>
      <c r="AY677" s="46"/>
      <c r="AZ677" s="46"/>
      <c r="BA677" s="46"/>
      <c r="BB677" s="46"/>
      <c r="BC677" s="46"/>
      <c r="BD677" s="46"/>
      <c r="BE677" s="46"/>
      <c r="BF677" s="46"/>
      <c r="BG677" s="46"/>
      <c r="BH677" s="46"/>
      <c r="BI677" s="46"/>
      <c r="BJ677" s="46"/>
      <c r="BK677" s="46"/>
      <c r="BL677" s="46"/>
      <c r="BM677" s="46"/>
      <c r="BN677" s="46"/>
      <c r="BO677" s="46"/>
      <c r="BP677" s="46"/>
      <c r="BQ677" s="46"/>
      <c r="BR677" s="46"/>
      <c r="BS677" s="46"/>
      <c r="BT677" s="46"/>
      <c r="BU677" s="46"/>
      <c r="BV677" s="46"/>
      <c r="BW677" s="46"/>
      <c r="BX677" s="46"/>
      <c r="BY677" s="46"/>
      <c r="BZ677" s="46"/>
      <c r="CA677" s="46"/>
      <c r="CB677" s="46"/>
      <c r="CC677" s="46"/>
      <c r="CD677" s="46"/>
      <c r="CE677" s="46"/>
      <c r="CF677" s="46"/>
      <c r="CG677" s="46"/>
      <c r="CH677" s="46"/>
      <c r="CI677" s="46"/>
      <c r="CJ677" s="46"/>
      <c r="CK677" s="46"/>
    </row>
    <row r="678" spans="1:89" s="7" customFormat="1" ht="51" customHeight="1" x14ac:dyDescent="0.2">
      <c r="A678" s="101">
        <v>665</v>
      </c>
      <c r="B678" s="56">
        <v>3</v>
      </c>
      <c r="C678" s="135"/>
      <c r="D678" s="6" t="s">
        <v>986</v>
      </c>
      <c r="E678" s="6" t="s">
        <v>988</v>
      </c>
      <c r="F678" s="6">
        <v>658097440</v>
      </c>
      <c r="G678" s="6">
        <v>230334104</v>
      </c>
      <c r="H678" s="110">
        <f t="shared" si="152"/>
        <v>35</v>
      </c>
      <c r="I678" s="6">
        <f t="shared" si="153"/>
        <v>263238976</v>
      </c>
      <c r="J678" s="110">
        <f>100-H678-L678</f>
        <v>40</v>
      </c>
      <c r="K678" s="6">
        <v>164524360</v>
      </c>
      <c r="L678" s="66">
        <f>K678/F678*100</f>
        <v>25</v>
      </c>
      <c r="M678" s="46"/>
      <c r="N678" s="46"/>
      <c r="O678" s="46"/>
      <c r="P678" s="46"/>
      <c r="Q678" s="46"/>
      <c r="R678" s="46"/>
      <c r="S678" s="46"/>
      <c r="T678" s="46"/>
      <c r="U678" s="46"/>
      <c r="V678" s="46"/>
      <c r="W678" s="46"/>
      <c r="X678" s="46"/>
      <c r="Y678" s="46"/>
      <c r="Z678" s="46"/>
      <c r="AA678" s="46"/>
      <c r="AB678" s="46"/>
      <c r="AC678" s="46"/>
      <c r="AD678" s="46"/>
      <c r="AE678" s="46"/>
      <c r="AF678" s="46"/>
      <c r="AG678" s="46"/>
      <c r="AH678" s="46"/>
      <c r="AI678" s="46"/>
      <c r="AJ678" s="46"/>
      <c r="AK678" s="46"/>
      <c r="AL678" s="46"/>
      <c r="AM678" s="46"/>
      <c r="AN678" s="46"/>
      <c r="AO678" s="46"/>
      <c r="AP678" s="46"/>
      <c r="AQ678" s="46"/>
      <c r="AR678" s="46"/>
      <c r="AS678" s="46"/>
      <c r="AT678" s="46"/>
      <c r="AU678" s="46"/>
      <c r="AV678" s="46"/>
      <c r="AW678" s="46"/>
      <c r="AX678" s="46"/>
      <c r="AY678" s="46"/>
      <c r="AZ678" s="46"/>
      <c r="BA678" s="46"/>
      <c r="BB678" s="46"/>
      <c r="BC678" s="46"/>
      <c r="BD678" s="46"/>
      <c r="BE678" s="46"/>
      <c r="BF678" s="46"/>
      <c r="BG678" s="46"/>
      <c r="BH678" s="46"/>
      <c r="BI678" s="46"/>
      <c r="BJ678" s="46"/>
      <c r="BK678" s="46"/>
      <c r="BL678" s="46"/>
      <c r="BM678" s="46"/>
      <c r="BN678" s="46"/>
      <c r="BO678" s="46"/>
      <c r="BP678" s="46"/>
      <c r="BQ678" s="46"/>
      <c r="BR678" s="46"/>
      <c r="BS678" s="46"/>
      <c r="BT678" s="46"/>
      <c r="BU678" s="46"/>
      <c r="BV678" s="46"/>
      <c r="BW678" s="46"/>
      <c r="BX678" s="46"/>
      <c r="BY678" s="46"/>
      <c r="BZ678" s="46"/>
      <c r="CA678" s="46"/>
      <c r="CB678" s="46"/>
      <c r="CC678" s="46"/>
      <c r="CD678" s="46"/>
      <c r="CE678" s="46"/>
      <c r="CF678" s="46"/>
      <c r="CG678" s="46"/>
      <c r="CH678" s="46"/>
      <c r="CI678" s="46"/>
      <c r="CJ678" s="46"/>
      <c r="CK678" s="46"/>
    </row>
    <row r="679" spans="1:89" s="7" customFormat="1" ht="51" customHeight="1" x14ac:dyDescent="0.2">
      <c r="A679" s="101">
        <v>666</v>
      </c>
      <c r="B679" s="56">
        <v>4</v>
      </c>
      <c r="C679" s="135"/>
      <c r="D679" s="6" t="s">
        <v>989</v>
      </c>
      <c r="E679" s="6" t="s">
        <v>990</v>
      </c>
      <c r="F679" s="6">
        <v>79821040</v>
      </c>
      <c r="G679" s="6">
        <v>19955260</v>
      </c>
      <c r="H679" s="110">
        <f t="shared" si="152"/>
        <v>25</v>
      </c>
      <c r="I679" s="6">
        <f t="shared" si="153"/>
        <v>39910520</v>
      </c>
      <c r="J679" s="110">
        <f>100-H679-L679</f>
        <v>50</v>
      </c>
      <c r="K679" s="6">
        <v>19955260</v>
      </c>
      <c r="L679" s="66">
        <f>K679/F679*100</f>
        <v>25</v>
      </c>
      <c r="M679" s="46"/>
      <c r="N679" s="46"/>
      <c r="O679" s="46"/>
      <c r="P679" s="46"/>
      <c r="Q679" s="46"/>
      <c r="R679" s="46"/>
      <c r="S679" s="46"/>
      <c r="T679" s="46"/>
      <c r="U679" s="46"/>
      <c r="V679" s="46"/>
      <c r="W679" s="46"/>
      <c r="X679" s="46"/>
      <c r="Y679" s="46"/>
      <c r="Z679" s="46"/>
      <c r="AA679" s="46"/>
      <c r="AB679" s="46"/>
      <c r="AC679" s="46"/>
      <c r="AD679" s="46"/>
      <c r="AE679" s="46"/>
      <c r="AF679" s="46"/>
      <c r="AG679" s="46"/>
      <c r="AH679" s="46"/>
      <c r="AI679" s="46"/>
      <c r="AJ679" s="46"/>
      <c r="AK679" s="46"/>
      <c r="AL679" s="46"/>
      <c r="AM679" s="46"/>
      <c r="AN679" s="46"/>
      <c r="AO679" s="46"/>
      <c r="AP679" s="46"/>
      <c r="AQ679" s="46"/>
      <c r="AR679" s="46"/>
      <c r="AS679" s="46"/>
      <c r="AT679" s="46"/>
      <c r="AU679" s="46"/>
      <c r="AV679" s="46"/>
      <c r="AW679" s="46"/>
      <c r="AX679" s="46"/>
      <c r="AY679" s="46"/>
      <c r="AZ679" s="46"/>
      <c r="BA679" s="46"/>
      <c r="BB679" s="46"/>
      <c r="BC679" s="46"/>
      <c r="BD679" s="46"/>
      <c r="BE679" s="46"/>
      <c r="BF679" s="46"/>
      <c r="BG679" s="46"/>
      <c r="BH679" s="46"/>
      <c r="BI679" s="46"/>
      <c r="BJ679" s="46"/>
      <c r="BK679" s="46"/>
      <c r="BL679" s="46"/>
      <c r="BM679" s="46"/>
      <c r="BN679" s="46"/>
      <c r="BO679" s="46"/>
      <c r="BP679" s="46"/>
      <c r="BQ679" s="46"/>
      <c r="BR679" s="46"/>
      <c r="BS679" s="46"/>
      <c r="BT679" s="46"/>
      <c r="BU679" s="46"/>
      <c r="BV679" s="46"/>
      <c r="BW679" s="46"/>
      <c r="BX679" s="46"/>
      <c r="BY679" s="46"/>
      <c r="BZ679" s="46"/>
      <c r="CA679" s="46"/>
      <c r="CB679" s="46"/>
      <c r="CC679" s="46"/>
      <c r="CD679" s="46"/>
      <c r="CE679" s="46"/>
      <c r="CF679" s="46"/>
      <c r="CG679" s="46"/>
      <c r="CH679" s="46"/>
      <c r="CI679" s="46"/>
      <c r="CJ679" s="46"/>
      <c r="CK679" s="46"/>
    </row>
    <row r="680" spans="1:89" s="27" customFormat="1" ht="51" customHeight="1" x14ac:dyDescent="0.25">
      <c r="A680" s="101">
        <v>667</v>
      </c>
      <c r="B680" s="56">
        <v>5</v>
      </c>
      <c r="C680" s="135"/>
      <c r="D680" s="59" t="s">
        <v>991</v>
      </c>
      <c r="E680" s="6" t="s">
        <v>992</v>
      </c>
      <c r="F680" s="59">
        <v>57488920</v>
      </c>
      <c r="G680" s="59">
        <v>31618906</v>
      </c>
      <c r="H680" s="114">
        <f t="shared" si="152"/>
        <v>55.000000000000007</v>
      </c>
      <c r="I680" s="59">
        <f t="shared" si="153"/>
        <v>25870014</v>
      </c>
      <c r="J680" s="111">
        <f t="shared" ref="J680:J690" si="154">100-H680-L680</f>
        <v>44.999999999999993</v>
      </c>
      <c r="K680" s="57"/>
      <c r="L680" s="58"/>
      <c r="M680" s="47"/>
      <c r="N680" s="47"/>
      <c r="O680" s="47"/>
      <c r="P680" s="47"/>
      <c r="Q680" s="47"/>
      <c r="R680" s="47"/>
      <c r="S680" s="47"/>
      <c r="T680" s="47"/>
      <c r="U680" s="47"/>
      <c r="V680" s="47"/>
      <c r="W680" s="47"/>
      <c r="X680" s="47"/>
      <c r="Y680" s="47"/>
      <c r="Z680" s="47"/>
      <c r="AA680" s="47"/>
      <c r="AB680" s="47"/>
      <c r="AC680" s="47"/>
      <c r="AD680" s="47"/>
      <c r="AE680" s="47"/>
      <c r="AF680" s="47"/>
      <c r="AG680" s="47"/>
      <c r="AH680" s="47"/>
      <c r="AI680" s="47"/>
      <c r="AJ680" s="47"/>
      <c r="AK680" s="47"/>
      <c r="AL680" s="47"/>
      <c r="AM680" s="47"/>
      <c r="AN680" s="47"/>
      <c r="AO680" s="47"/>
      <c r="AP680" s="47"/>
      <c r="AQ680" s="47"/>
      <c r="AR680" s="47"/>
      <c r="AS680" s="47"/>
      <c r="AT680" s="47"/>
      <c r="AU680" s="47"/>
      <c r="AV680" s="47"/>
      <c r="AW680" s="47"/>
      <c r="AX680" s="47"/>
      <c r="AY680" s="47"/>
      <c r="AZ680" s="47"/>
      <c r="BA680" s="47"/>
      <c r="BB680" s="47"/>
      <c r="BC680" s="47"/>
      <c r="BD680" s="47"/>
      <c r="BE680" s="47"/>
      <c r="BF680" s="47"/>
      <c r="BG680" s="47"/>
      <c r="BH680" s="47"/>
      <c r="BI680" s="47"/>
      <c r="BJ680" s="47"/>
      <c r="BK680" s="47"/>
      <c r="BL680" s="47"/>
      <c r="BM680" s="47"/>
      <c r="BN680" s="47"/>
      <c r="BO680" s="47"/>
      <c r="BP680" s="47"/>
      <c r="BQ680" s="47"/>
      <c r="BR680" s="47"/>
      <c r="BS680" s="47"/>
      <c r="BT680" s="47"/>
      <c r="BU680" s="47"/>
      <c r="BV680" s="47"/>
      <c r="BW680" s="47"/>
      <c r="BX680" s="47"/>
      <c r="BY680" s="47"/>
      <c r="BZ680" s="47"/>
      <c r="CA680" s="47"/>
      <c r="CB680" s="47"/>
      <c r="CC680" s="47"/>
      <c r="CD680" s="47"/>
      <c r="CE680" s="47"/>
      <c r="CF680" s="47"/>
      <c r="CG680" s="47"/>
      <c r="CH680" s="47"/>
      <c r="CI680" s="47"/>
      <c r="CJ680" s="47"/>
      <c r="CK680" s="47"/>
    </row>
    <row r="681" spans="1:89" s="27" customFormat="1" ht="51" customHeight="1" x14ac:dyDescent="0.25">
      <c r="A681" s="101">
        <v>668</v>
      </c>
      <c r="B681" s="56">
        <v>6</v>
      </c>
      <c r="C681" s="135"/>
      <c r="D681" s="59" t="s">
        <v>991</v>
      </c>
      <c r="E681" s="6" t="s">
        <v>993</v>
      </c>
      <c r="F681" s="59">
        <v>68539140</v>
      </c>
      <c r="G681" s="59">
        <v>20561742</v>
      </c>
      <c r="H681" s="114">
        <f t="shared" si="152"/>
        <v>30</v>
      </c>
      <c r="I681" s="59">
        <f t="shared" si="153"/>
        <v>47977398</v>
      </c>
      <c r="J681" s="111">
        <f t="shared" si="154"/>
        <v>70</v>
      </c>
      <c r="K681" s="57"/>
      <c r="L681" s="58"/>
      <c r="M681" s="47"/>
      <c r="N681" s="47"/>
      <c r="O681" s="47"/>
      <c r="P681" s="47"/>
      <c r="Q681" s="47"/>
      <c r="R681" s="47"/>
      <c r="S681" s="47"/>
      <c r="T681" s="47"/>
      <c r="U681" s="47"/>
      <c r="V681" s="47"/>
      <c r="W681" s="47"/>
      <c r="X681" s="47"/>
      <c r="Y681" s="47"/>
      <c r="Z681" s="47"/>
      <c r="AA681" s="47"/>
      <c r="AB681" s="47"/>
      <c r="AC681" s="47"/>
      <c r="AD681" s="47"/>
      <c r="AE681" s="47"/>
      <c r="AF681" s="47"/>
      <c r="AG681" s="47"/>
      <c r="AH681" s="47"/>
      <c r="AI681" s="47"/>
      <c r="AJ681" s="47"/>
      <c r="AK681" s="47"/>
      <c r="AL681" s="47"/>
      <c r="AM681" s="47"/>
      <c r="AN681" s="47"/>
      <c r="AO681" s="47"/>
      <c r="AP681" s="47"/>
      <c r="AQ681" s="47"/>
      <c r="AR681" s="47"/>
      <c r="AS681" s="47"/>
      <c r="AT681" s="47"/>
      <c r="AU681" s="47"/>
      <c r="AV681" s="47"/>
      <c r="AW681" s="47"/>
      <c r="AX681" s="47"/>
      <c r="AY681" s="47"/>
      <c r="AZ681" s="47"/>
      <c r="BA681" s="47"/>
      <c r="BB681" s="47"/>
      <c r="BC681" s="47"/>
      <c r="BD681" s="47"/>
      <c r="BE681" s="47"/>
      <c r="BF681" s="47"/>
      <c r="BG681" s="47"/>
      <c r="BH681" s="47"/>
      <c r="BI681" s="47"/>
      <c r="BJ681" s="47"/>
      <c r="BK681" s="47"/>
      <c r="BL681" s="47"/>
      <c r="BM681" s="47"/>
      <c r="BN681" s="47"/>
      <c r="BO681" s="47"/>
      <c r="BP681" s="47"/>
      <c r="BQ681" s="47"/>
      <c r="BR681" s="47"/>
      <c r="BS681" s="47"/>
      <c r="BT681" s="47"/>
      <c r="BU681" s="47"/>
      <c r="BV681" s="47"/>
      <c r="BW681" s="47"/>
      <c r="BX681" s="47"/>
      <c r="BY681" s="47"/>
      <c r="BZ681" s="47"/>
      <c r="CA681" s="47"/>
      <c r="CB681" s="47"/>
      <c r="CC681" s="47"/>
      <c r="CD681" s="47"/>
      <c r="CE681" s="47"/>
      <c r="CF681" s="47"/>
      <c r="CG681" s="47"/>
      <c r="CH681" s="47"/>
      <c r="CI681" s="47"/>
      <c r="CJ681" s="47"/>
      <c r="CK681" s="47"/>
    </row>
    <row r="682" spans="1:89" s="20" customFormat="1" ht="51" customHeight="1" x14ac:dyDescent="0.2">
      <c r="A682" s="101">
        <v>669</v>
      </c>
      <c r="B682" s="56">
        <v>7</v>
      </c>
      <c r="C682" s="135"/>
      <c r="D682" s="59" t="s">
        <v>994</v>
      </c>
      <c r="E682" s="6" t="s">
        <v>995</v>
      </c>
      <c r="F682" s="59">
        <v>57749676</v>
      </c>
      <c r="G682" s="59">
        <v>20212386</v>
      </c>
      <c r="H682" s="111">
        <f t="shared" si="152"/>
        <v>34.999998961033128</v>
      </c>
      <c r="I682" s="57">
        <f t="shared" si="153"/>
        <v>37537290</v>
      </c>
      <c r="J682" s="111">
        <f t="shared" si="154"/>
        <v>65.000001038966872</v>
      </c>
      <c r="K682" s="57"/>
      <c r="L682" s="58"/>
      <c r="M682" s="9"/>
      <c r="N682" s="9"/>
      <c r="O682" s="9"/>
      <c r="P682" s="9"/>
      <c r="Q682" s="9"/>
      <c r="R682" s="9"/>
      <c r="S682" s="9"/>
      <c r="T682" s="9"/>
      <c r="U682" s="9"/>
      <c r="V682" s="9"/>
      <c r="W682" s="9"/>
      <c r="X682" s="9"/>
      <c r="Y682" s="9"/>
      <c r="Z682" s="9"/>
      <c r="AA682" s="9"/>
      <c r="AB682" s="9"/>
      <c r="AC682" s="9"/>
      <c r="AD682" s="9"/>
      <c r="AE682" s="9"/>
      <c r="AF682" s="9"/>
      <c r="AG682" s="9"/>
      <c r="AH682" s="9"/>
      <c r="AI682" s="9"/>
      <c r="AJ682" s="9"/>
      <c r="AK682" s="9"/>
      <c r="AL682" s="9"/>
      <c r="AM682" s="9"/>
      <c r="AN682" s="9"/>
      <c r="AO682" s="9"/>
      <c r="AP682" s="9"/>
      <c r="AQ682" s="9"/>
      <c r="AR682" s="9"/>
      <c r="AS682" s="9"/>
      <c r="AT682" s="9"/>
      <c r="AU682" s="9"/>
      <c r="AV682" s="9"/>
      <c r="AW682" s="9"/>
      <c r="AX682" s="9"/>
      <c r="AY682" s="9"/>
      <c r="AZ682" s="9"/>
      <c r="BA682" s="9"/>
      <c r="BB682" s="9"/>
      <c r="BC682" s="9"/>
      <c r="BD682" s="9"/>
      <c r="BE682" s="9"/>
      <c r="BF682" s="9"/>
      <c r="BG682" s="9"/>
      <c r="BH682" s="9"/>
      <c r="BI682" s="9"/>
      <c r="BJ682" s="9"/>
      <c r="BK682" s="9"/>
      <c r="BL682" s="9"/>
      <c r="BM682" s="9"/>
      <c r="BN682" s="9"/>
      <c r="BO682" s="9"/>
      <c r="BP682" s="9"/>
      <c r="BQ682" s="9"/>
      <c r="BR682" s="9"/>
      <c r="BS682" s="9"/>
      <c r="BT682" s="9"/>
      <c r="BU682" s="9"/>
      <c r="BV682" s="9"/>
      <c r="BW682" s="9"/>
      <c r="BX682" s="9"/>
      <c r="BY682" s="9"/>
      <c r="BZ682" s="9"/>
      <c r="CA682" s="9"/>
      <c r="CB682" s="9"/>
      <c r="CC682" s="9"/>
      <c r="CD682" s="9"/>
      <c r="CE682" s="9"/>
      <c r="CF682" s="9"/>
      <c r="CG682" s="9"/>
      <c r="CH682" s="9"/>
      <c r="CI682" s="9"/>
      <c r="CJ682" s="9"/>
      <c r="CK682" s="9"/>
    </row>
    <row r="683" spans="1:89" s="20" customFormat="1" ht="51" customHeight="1" x14ac:dyDescent="0.2">
      <c r="A683" s="101">
        <v>670</v>
      </c>
      <c r="B683" s="56">
        <v>8</v>
      </c>
      <c r="C683" s="135"/>
      <c r="D683" s="59" t="s">
        <v>996</v>
      </c>
      <c r="E683" s="6" t="s">
        <v>997</v>
      </c>
      <c r="F683" s="59">
        <v>75662307</v>
      </c>
      <c r="G683" s="59">
        <v>22698692</v>
      </c>
      <c r="H683" s="111">
        <f t="shared" si="152"/>
        <v>29.999999867833793</v>
      </c>
      <c r="I683" s="57">
        <f t="shared" si="153"/>
        <v>52963615</v>
      </c>
      <c r="J683" s="111">
        <f t="shared" si="154"/>
        <v>70.000000132166207</v>
      </c>
      <c r="K683" s="57"/>
      <c r="L683" s="58"/>
      <c r="M683" s="9"/>
      <c r="N683" s="9"/>
      <c r="O683" s="9"/>
      <c r="P683" s="9"/>
      <c r="Q683" s="9"/>
      <c r="R683" s="9"/>
      <c r="S683" s="9"/>
      <c r="T683" s="9"/>
      <c r="U683" s="9"/>
      <c r="V683" s="9"/>
      <c r="W683" s="9"/>
      <c r="X683" s="9"/>
      <c r="Y683" s="9"/>
      <c r="Z683" s="9"/>
      <c r="AA683" s="9"/>
      <c r="AB683" s="9"/>
      <c r="AC683" s="9"/>
      <c r="AD683" s="9"/>
      <c r="AE683" s="9"/>
      <c r="AF683" s="9"/>
      <c r="AG683" s="9"/>
      <c r="AH683" s="9"/>
      <c r="AI683" s="9"/>
      <c r="AJ683" s="9"/>
      <c r="AK683" s="9"/>
      <c r="AL683" s="9"/>
      <c r="AM683" s="9"/>
      <c r="AN683" s="9"/>
      <c r="AO683" s="9"/>
      <c r="AP683" s="9"/>
      <c r="AQ683" s="9"/>
      <c r="AR683" s="9"/>
      <c r="AS683" s="9"/>
      <c r="AT683" s="9"/>
      <c r="AU683" s="9"/>
      <c r="AV683" s="9"/>
      <c r="AW683" s="9"/>
      <c r="AX683" s="9"/>
      <c r="AY683" s="9"/>
      <c r="AZ683" s="9"/>
      <c r="BA683" s="9"/>
      <c r="BB683" s="9"/>
      <c r="BC683" s="9"/>
      <c r="BD683" s="9"/>
      <c r="BE683" s="9"/>
      <c r="BF683" s="9"/>
      <c r="BG683" s="9"/>
      <c r="BH683" s="9"/>
      <c r="BI683" s="9"/>
      <c r="BJ683" s="9"/>
      <c r="BK683" s="9"/>
      <c r="BL683" s="9"/>
      <c r="BM683" s="9"/>
      <c r="BN683" s="9"/>
      <c r="BO683" s="9"/>
      <c r="BP683" s="9"/>
      <c r="BQ683" s="9"/>
      <c r="BR683" s="9"/>
      <c r="BS683" s="9"/>
      <c r="BT683" s="9"/>
      <c r="BU683" s="9"/>
      <c r="BV683" s="9"/>
      <c r="BW683" s="9"/>
      <c r="BX683" s="9"/>
      <c r="BY683" s="9"/>
      <c r="BZ683" s="9"/>
      <c r="CA683" s="9"/>
      <c r="CB683" s="9"/>
      <c r="CC683" s="9"/>
      <c r="CD683" s="9"/>
      <c r="CE683" s="9"/>
      <c r="CF683" s="9"/>
      <c r="CG683" s="9"/>
      <c r="CH683" s="9"/>
      <c r="CI683" s="9"/>
      <c r="CJ683" s="9"/>
      <c r="CK683" s="9"/>
    </row>
    <row r="684" spans="1:89" s="20" customFormat="1" ht="51" customHeight="1" x14ac:dyDescent="0.2">
      <c r="A684" s="101">
        <v>671</v>
      </c>
      <c r="B684" s="56">
        <v>9</v>
      </c>
      <c r="C684" s="135"/>
      <c r="D684" s="59" t="s">
        <v>998</v>
      </c>
      <c r="E684" s="6" t="s">
        <v>999</v>
      </c>
      <c r="F684" s="59">
        <v>228766090</v>
      </c>
      <c r="G684" s="59">
        <v>11438305</v>
      </c>
      <c r="H684" s="114">
        <f t="shared" si="152"/>
        <v>5.0000002185638621</v>
      </c>
      <c r="I684" s="57">
        <f t="shared" si="153"/>
        <v>171574567</v>
      </c>
      <c r="J684" s="111">
        <f t="shared" si="154"/>
        <v>74.999999781436145</v>
      </c>
      <c r="K684" s="57">
        <v>45753218</v>
      </c>
      <c r="L684" s="67">
        <f t="shared" ref="L684:L690" si="155">K684/F684*100</f>
        <v>20</v>
      </c>
      <c r="M684" s="9"/>
      <c r="N684" s="9"/>
      <c r="O684" s="9"/>
      <c r="P684" s="9"/>
      <c r="Q684" s="9"/>
      <c r="R684" s="9"/>
      <c r="S684" s="9"/>
      <c r="T684" s="9"/>
      <c r="U684" s="9"/>
      <c r="V684" s="9"/>
      <c r="W684" s="9"/>
      <c r="X684" s="9"/>
      <c r="Y684" s="9"/>
      <c r="Z684" s="9"/>
      <c r="AA684" s="9"/>
      <c r="AB684" s="9"/>
      <c r="AC684" s="9"/>
      <c r="AD684" s="9"/>
      <c r="AE684" s="9"/>
      <c r="AF684" s="9"/>
      <c r="AG684" s="9"/>
      <c r="AH684" s="9"/>
      <c r="AI684" s="9"/>
      <c r="AJ684" s="9"/>
      <c r="AK684" s="9"/>
      <c r="AL684" s="9"/>
      <c r="AM684" s="9"/>
      <c r="AN684" s="9"/>
      <c r="AO684" s="9"/>
      <c r="AP684" s="9"/>
      <c r="AQ684" s="9"/>
      <c r="AR684" s="9"/>
      <c r="AS684" s="9"/>
      <c r="AT684" s="9"/>
      <c r="AU684" s="9"/>
      <c r="AV684" s="9"/>
      <c r="AW684" s="9"/>
      <c r="AX684" s="9"/>
      <c r="AY684" s="9"/>
      <c r="AZ684" s="9"/>
      <c r="BA684" s="9"/>
      <c r="BB684" s="9"/>
      <c r="BC684" s="9"/>
      <c r="BD684" s="9"/>
      <c r="BE684" s="9"/>
      <c r="BF684" s="9"/>
      <c r="BG684" s="9"/>
      <c r="BH684" s="9"/>
      <c r="BI684" s="9"/>
      <c r="BJ684" s="9"/>
      <c r="BK684" s="9"/>
      <c r="BL684" s="9"/>
      <c r="BM684" s="9"/>
      <c r="BN684" s="9"/>
      <c r="BO684" s="9"/>
      <c r="BP684" s="9"/>
      <c r="BQ684" s="9"/>
      <c r="BR684" s="9"/>
      <c r="BS684" s="9"/>
      <c r="BT684" s="9"/>
      <c r="BU684" s="9"/>
      <c r="BV684" s="9"/>
      <c r="BW684" s="9"/>
      <c r="BX684" s="9"/>
      <c r="BY684" s="9"/>
      <c r="BZ684" s="9"/>
      <c r="CA684" s="9"/>
      <c r="CB684" s="9"/>
      <c r="CC684" s="9"/>
      <c r="CD684" s="9"/>
      <c r="CE684" s="9"/>
      <c r="CF684" s="9"/>
      <c r="CG684" s="9"/>
      <c r="CH684" s="9"/>
      <c r="CI684" s="9"/>
      <c r="CJ684" s="9"/>
      <c r="CK684" s="9"/>
    </row>
    <row r="685" spans="1:89" s="20" customFormat="1" ht="51" customHeight="1" x14ac:dyDescent="0.2">
      <c r="A685" s="101">
        <v>672</v>
      </c>
      <c r="B685" s="56">
        <v>10</v>
      </c>
      <c r="C685" s="135"/>
      <c r="D685" s="62" t="s">
        <v>1000</v>
      </c>
      <c r="E685" s="6" t="s">
        <v>1001</v>
      </c>
      <c r="F685" s="59">
        <v>755634660</v>
      </c>
      <c r="G685" s="59">
        <v>226690398</v>
      </c>
      <c r="H685" s="111">
        <f t="shared" si="152"/>
        <v>30</v>
      </c>
      <c r="I685" s="57">
        <f t="shared" si="153"/>
        <v>528944262</v>
      </c>
      <c r="J685" s="111">
        <f t="shared" si="154"/>
        <v>70</v>
      </c>
      <c r="K685" s="57"/>
      <c r="L685" s="58"/>
      <c r="M685" s="9"/>
      <c r="N685" s="9"/>
      <c r="O685" s="9"/>
      <c r="P685" s="9"/>
      <c r="Q685" s="9"/>
      <c r="R685" s="9"/>
      <c r="S685" s="9"/>
      <c r="T685" s="9"/>
      <c r="U685" s="9"/>
      <c r="V685" s="9"/>
      <c r="W685" s="9"/>
      <c r="X685" s="9"/>
      <c r="Y685" s="9"/>
      <c r="Z685" s="9"/>
      <c r="AA685" s="9"/>
      <c r="AB685" s="9"/>
      <c r="AC685" s="9"/>
      <c r="AD685" s="9"/>
      <c r="AE685" s="9"/>
      <c r="AF685" s="9"/>
      <c r="AG685" s="9"/>
      <c r="AH685" s="9"/>
      <c r="AI685" s="9"/>
      <c r="AJ685" s="9"/>
      <c r="AK685" s="9"/>
      <c r="AL685" s="9"/>
      <c r="AM685" s="9"/>
      <c r="AN685" s="9"/>
      <c r="AO685" s="9"/>
      <c r="AP685" s="9"/>
      <c r="AQ685" s="9"/>
      <c r="AR685" s="9"/>
      <c r="AS685" s="9"/>
      <c r="AT685" s="9"/>
      <c r="AU685" s="9"/>
      <c r="AV685" s="9"/>
      <c r="AW685" s="9"/>
      <c r="AX685" s="9"/>
      <c r="AY685" s="9"/>
      <c r="AZ685" s="9"/>
      <c r="BA685" s="9"/>
      <c r="BB685" s="9"/>
      <c r="BC685" s="9"/>
      <c r="BD685" s="9"/>
      <c r="BE685" s="9"/>
      <c r="BF685" s="9"/>
      <c r="BG685" s="9"/>
      <c r="BH685" s="9"/>
      <c r="BI685" s="9"/>
      <c r="BJ685" s="9"/>
      <c r="BK685" s="9"/>
      <c r="BL685" s="9"/>
      <c r="BM685" s="9"/>
      <c r="BN685" s="9"/>
      <c r="BO685" s="9"/>
      <c r="BP685" s="9"/>
      <c r="BQ685" s="9"/>
      <c r="BR685" s="9"/>
      <c r="BS685" s="9"/>
      <c r="BT685" s="9"/>
      <c r="BU685" s="9"/>
      <c r="BV685" s="9"/>
      <c r="BW685" s="9"/>
      <c r="BX685" s="9"/>
      <c r="BY685" s="9"/>
      <c r="BZ685" s="9"/>
      <c r="CA685" s="9"/>
      <c r="CB685" s="9"/>
      <c r="CC685" s="9"/>
      <c r="CD685" s="9"/>
      <c r="CE685" s="9"/>
      <c r="CF685" s="9"/>
      <c r="CG685" s="9"/>
      <c r="CH685" s="9"/>
      <c r="CI685" s="9"/>
      <c r="CJ685" s="9"/>
      <c r="CK685" s="9"/>
    </row>
    <row r="686" spans="1:89" s="20" customFormat="1" ht="51" customHeight="1" x14ac:dyDescent="0.2">
      <c r="A686" s="101">
        <v>673</v>
      </c>
      <c r="B686" s="56">
        <v>11</v>
      </c>
      <c r="C686" s="135"/>
      <c r="D686" s="62" t="s">
        <v>1000</v>
      </c>
      <c r="E686" s="6" t="s">
        <v>1002</v>
      </c>
      <c r="F686" s="59">
        <v>275063700</v>
      </c>
      <c r="G686" s="59">
        <v>96272295</v>
      </c>
      <c r="H686" s="111">
        <f t="shared" si="152"/>
        <v>35</v>
      </c>
      <c r="I686" s="57">
        <f t="shared" si="153"/>
        <v>178791405</v>
      </c>
      <c r="J686" s="111">
        <f t="shared" si="154"/>
        <v>65</v>
      </c>
      <c r="K686" s="57"/>
      <c r="L686" s="58"/>
      <c r="M686" s="9"/>
      <c r="N686" s="9"/>
      <c r="O686" s="9"/>
      <c r="P686" s="9"/>
      <c r="Q686" s="9"/>
      <c r="R686" s="9"/>
      <c r="S686" s="9"/>
      <c r="T686" s="9"/>
      <c r="U686" s="9"/>
      <c r="V686" s="9"/>
      <c r="W686" s="9"/>
      <c r="X686" s="9"/>
      <c r="Y686" s="9"/>
      <c r="Z686" s="9"/>
      <c r="AA686" s="9"/>
      <c r="AB686" s="9"/>
      <c r="AC686" s="9"/>
      <c r="AD686" s="9"/>
      <c r="AE686" s="9"/>
      <c r="AF686" s="9"/>
      <c r="AG686" s="9"/>
      <c r="AH686" s="9"/>
      <c r="AI686" s="9"/>
      <c r="AJ686" s="9"/>
      <c r="AK686" s="9"/>
      <c r="AL686" s="9"/>
      <c r="AM686" s="9"/>
      <c r="AN686" s="9"/>
      <c r="AO686" s="9"/>
      <c r="AP686" s="9"/>
      <c r="AQ686" s="9"/>
      <c r="AR686" s="9"/>
      <c r="AS686" s="9"/>
      <c r="AT686" s="9"/>
      <c r="AU686" s="9"/>
      <c r="AV686" s="9"/>
      <c r="AW686" s="9"/>
      <c r="AX686" s="9"/>
      <c r="AY686" s="9"/>
      <c r="AZ686" s="9"/>
      <c r="BA686" s="9"/>
      <c r="BB686" s="9"/>
      <c r="BC686" s="9"/>
      <c r="BD686" s="9"/>
      <c r="BE686" s="9"/>
      <c r="BF686" s="9"/>
      <c r="BG686" s="9"/>
      <c r="BH686" s="9"/>
      <c r="BI686" s="9"/>
      <c r="BJ686" s="9"/>
      <c r="BK686" s="9"/>
      <c r="BL686" s="9"/>
      <c r="BM686" s="9"/>
      <c r="BN686" s="9"/>
      <c r="BO686" s="9"/>
      <c r="BP686" s="9"/>
      <c r="BQ686" s="9"/>
      <c r="BR686" s="9"/>
      <c r="BS686" s="9"/>
      <c r="BT686" s="9"/>
      <c r="BU686" s="9"/>
      <c r="BV686" s="9"/>
      <c r="BW686" s="9"/>
      <c r="BX686" s="9"/>
      <c r="BY686" s="9"/>
      <c r="BZ686" s="9"/>
      <c r="CA686" s="9"/>
      <c r="CB686" s="9"/>
      <c r="CC686" s="9"/>
      <c r="CD686" s="9"/>
      <c r="CE686" s="9"/>
      <c r="CF686" s="9"/>
      <c r="CG686" s="9"/>
      <c r="CH686" s="9"/>
      <c r="CI686" s="9"/>
      <c r="CJ686" s="9"/>
      <c r="CK686" s="9"/>
    </row>
    <row r="687" spans="1:89" s="20" customFormat="1" ht="51" customHeight="1" x14ac:dyDescent="0.2">
      <c r="A687" s="101">
        <v>674</v>
      </c>
      <c r="B687" s="56">
        <v>12</v>
      </c>
      <c r="C687" s="135"/>
      <c r="D687" s="59" t="s">
        <v>1000</v>
      </c>
      <c r="E687" s="6" t="s">
        <v>1003</v>
      </c>
      <c r="F687" s="59">
        <v>427699360</v>
      </c>
      <c r="G687" s="59">
        <v>128309808</v>
      </c>
      <c r="H687" s="111">
        <f t="shared" si="152"/>
        <v>30</v>
      </c>
      <c r="I687" s="57">
        <f t="shared" si="153"/>
        <v>299389552</v>
      </c>
      <c r="J687" s="111">
        <f t="shared" si="154"/>
        <v>70</v>
      </c>
      <c r="K687" s="57"/>
      <c r="L687" s="58"/>
      <c r="M687" s="9"/>
      <c r="N687" s="9"/>
      <c r="O687" s="9"/>
      <c r="P687" s="9"/>
      <c r="Q687" s="9"/>
      <c r="R687" s="9"/>
      <c r="S687" s="9"/>
      <c r="T687" s="9"/>
      <c r="U687" s="9"/>
      <c r="V687" s="9"/>
      <c r="W687" s="9"/>
      <c r="X687" s="9"/>
      <c r="Y687" s="9"/>
      <c r="Z687" s="9"/>
      <c r="AA687" s="9"/>
      <c r="AB687" s="9"/>
      <c r="AC687" s="9"/>
      <c r="AD687" s="9"/>
      <c r="AE687" s="9"/>
      <c r="AF687" s="9"/>
      <c r="AG687" s="9"/>
      <c r="AH687" s="9"/>
      <c r="AI687" s="9"/>
      <c r="AJ687" s="9"/>
      <c r="AK687" s="9"/>
      <c r="AL687" s="9"/>
      <c r="AM687" s="9"/>
      <c r="AN687" s="9"/>
      <c r="AO687" s="9"/>
      <c r="AP687" s="9"/>
      <c r="AQ687" s="9"/>
      <c r="AR687" s="9"/>
      <c r="AS687" s="9"/>
      <c r="AT687" s="9"/>
      <c r="AU687" s="9"/>
      <c r="AV687" s="9"/>
      <c r="AW687" s="9"/>
      <c r="AX687" s="9"/>
      <c r="AY687" s="9"/>
      <c r="AZ687" s="9"/>
      <c r="BA687" s="9"/>
      <c r="BB687" s="9"/>
      <c r="BC687" s="9"/>
      <c r="BD687" s="9"/>
      <c r="BE687" s="9"/>
      <c r="BF687" s="9"/>
      <c r="BG687" s="9"/>
      <c r="BH687" s="9"/>
      <c r="BI687" s="9"/>
      <c r="BJ687" s="9"/>
      <c r="BK687" s="9"/>
      <c r="BL687" s="9"/>
      <c r="BM687" s="9"/>
      <c r="BN687" s="9"/>
      <c r="BO687" s="9"/>
      <c r="BP687" s="9"/>
      <c r="BQ687" s="9"/>
      <c r="BR687" s="9"/>
      <c r="BS687" s="9"/>
      <c r="BT687" s="9"/>
      <c r="BU687" s="9"/>
      <c r="BV687" s="9"/>
      <c r="BW687" s="9"/>
      <c r="BX687" s="9"/>
      <c r="BY687" s="9"/>
      <c r="BZ687" s="9"/>
      <c r="CA687" s="9"/>
      <c r="CB687" s="9"/>
      <c r="CC687" s="9"/>
      <c r="CD687" s="9"/>
      <c r="CE687" s="9"/>
      <c r="CF687" s="9"/>
      <c r="CG687" s="9"/>
      <c r="CH687" s="9"/>
      <c r="CI687" s="9"/>
      <c r="CJ687" s="9"/>
      <c r="CK687" s="9"/>
    </row>
    <row r="688" spans="1:89" s="20" customFormat="1" ht="51" customHeight="1" x14ac:dyDescent="0.2">
      <c r="A688" s="101">
        <v>675</v>
      </c>
      <c r="B688" s="56">
        <v>13</v>
      </c>
      <c r="C688" s="135"/>
      <c r="D688" s="59" t="s">
        <v>1004</v>
      </c>
      <c r="E688" s="6" t="s">
        <v>1005</v>
      </c>
      <c r="F688" s="59">
        <v>69290040</v>
      </c>
      <c r="G688" s="59">
        <v>6929004</v>
      </c>
      <c r="H688" s="111">
        <f t="shared" si="152"/>
        <v>10</v>
      </c>
      <c r="I688" s="57">
        <f t="shared" si="153"/>
        <v>48503028</v>
      </c>
      <c r="J688" s="111">
        <f t="shared" si="154"/>
        <v>70</v>
      </c>
      <c r="K688" s="57">
        <v>13858008</v>
      </c>
      <c r="L688" s="67">
        <f t="shared" si="155"/>
        <v>20</v>
      </c>
      <c r="M688" s="9"/>
      <c r="N688" s="9"/>
      <c r="O688" s="9"/>
      <c r="P688" s="9"/>
      <c r="Q688" s="9"/>
      <c r="R688" s="9"/>
      <c r="S688" s="9"/>
      <c r="T688" s="9"/>
      <c r="U688" s="9"/>
      <c r="V688" s="9"/>
      <c r="W688" s="9"/>
      <c r="X688" s="9"/>
      <c r="Y688" s="9"/>
      <c r="Z688" s="9"/>
      <c r="AA688" s="9"/>
      <c r="AB688" s="9"/>
      <c r="AC688" s="9"/>
      <c r="AD688" s="9"/>
      <c r="AE688" s="9"/>
      <c r="AF688" s="9"/>
      <c r="AG688" s="9"/>
      <c r="AH688" s="9"/>
      <c r="AI688" s="9"/>
      <c r="AJ688" s="9"/>
      <c r="AK688" s="9"/>
      <c r="AL688" s="9"/>
      <c r="AM688" s="9"/>
      <c r="AN688" s="9"/>
      <c r="AO688" s="9"/>
      <c r="AP688" s="9"/>
      <c r="AQ688" s="9"/>
      <c r="AR688" s="9"/>
      <c r="AS688" s="9"/>
      <c r="AT688" s="9"/>
      <c r="AU688" s="9"/>
      <c r="AV688" s="9"/>
      <c r="AW688" s="9"/>
      <c r="AX688" s="9"/>
      <c r="AY688" s="9"/>
      <c r="AZ688" s="9"/>
      <c r="BA688" s="9"/>
      <c r="BB688" s="9"/>
      <c r="BC688" s="9"/>
      <c r="BD688" s="9"/>
      <c r="BE688" s="9"/>
      <c r="BF688" s="9"/>
      <c r="BG688" s="9"/>
      <c r="BH688" s="9"/>
      <c r="BI688" s="9"/>
      <c r="BJ688" s="9"/>
      <c r="BK688" s="9"/>
      <c r="BL688" s="9"/>
      <c r="BM688" s="9"/>
      <c r="BN688" s="9"/>
      <c r="BO688" s="9"/>
      <c r="BP688" s="9"/>
      <c r="BQ688" s="9"/>
      <c r="BR688" s="9"/>
      <c r="BS688" s="9"/>
      <c r="BT688" s="9"/>
      <c r="BU688" s="9"/>
      <c r="BV688" s="9"/>
      <c r="BW688" s="9"/>
      <c r="BX688" s="9"/>
      <c r="BY688" s="9"/>
      <c r="BZ688" s="9"/>
      <c r="CA688" s="9"/>
      <c r="CB688" s="9"/>
      <c r="CC688" s="9"/>
      <c r="CD688" s="9"/>
      <c r="CE688" s="9"/>
      <c r="CF688" s="9"/>
      <c r="CG688" s="9"/>
      <c r="CH688" s="9"/>
      <c r="CI688" s="9"/>
      <c r="CJ688" s="9"/>
      <c r="CK688" s="9"/>
    </row>
    <row r="689" spans="1:89" s="20" customFormat="1" ht="51" customHeight="1" x14ac:dyDescent="0.2">
      <c r="A689" s="101">
        <v>676</v>
      </c>
      <c r="B689" s="56">
        <v>14</v>
      </c>
      <c r="C689" s="135"/>
      <c r="D689" s="59" t="s">
        <v>1006</v>
      </c>
      <c r="E689" s="6" t="s">
        <v>1007</v>
      </c>
      <c r="F689" s="59">
        <v>32573000</v>
      </c>
      <c r="G689" s="59">
        <v>9771900</v>
      </c>
      <c r="H689" s="111">
        <f t="shared" si="152"/>
        <v>30</v>
      </c>
      <c r="I689" s="57">
        <f t="shared" si="153"/>
        <v>16286500</v>
      </c>
      <c r="J689" s="111">
        <f t="shared" si="154"/>
        <v>50</v>
      </c>
      <c r="K689" s="57">
        <v>6514600</v>
      </c>
      <c r="L689" s="67">
        <f t="shared" si="155"/>
        <v>20</v>
      </c>
      <c r="M689" s="9"/>
      <c r="N689" s="9"/>
      <c r="O689" s="9"/>
      <c r="P689" s="9"/>
      <c r="Q689" s="9"/>
      <c r="R689" s="9"/>
      <c r="S689" s="9"/>
      <c r="T689" s="9"/>
      <c r="U689" s="9"/>
      <c r="V689" s="9"/>
      <c r="W689" s="9"/>
      <c r="X689" s="9"/>
      <c r="Y689" s="9"/>
      <c r="Z689" s="9"/>
      <c r="AA689" s="9"/>
      <c r="AB689" s="9"/>
      <c r="AC689" s="9"/>
      <c r="AD689" s="9"/>
      <c r="AE689" s="9"/>
      <c r="AF689" s="9"/>
      <c r="AG689" s="9"/>
      <c r="AH689" s="9"/>
      <c r="AI689" s="9"/>
      <c r="AJ689" s="9"/>
      <c r="AK689" s="9"/>
      <c r="AL689" s="9"/>
      <c r="AM689" s="9"/>
      <c r="AN689" s="9"/>
      <c r="AO689" s="9"/>
      <c r="AP689" s="9"/>
      <c r="AQ689" s="9"/>
      <c r="AR689" s="9"/>
      <c r="AS689" s="9"/>
      <c r="AT689" s="9"/>
      <c r="AU689" s="9"/>
      <c r="AV689" s="9"/>
      <c r="AW689" s="9"/>
      <c r="AX689" s="9"/>
      <c r="AY689" s="9"/>
      <c r="AZ689" s="9"/>
      <c r="BA689" s="9"/>
      <c r="BB689" s="9"/>
      <c r="BC689" s="9"/>
      <c r="BD689" s="9"/>
      <c r="BE689" s="9"/>
      <c r="BF689" s="9"/>
      <c r="BG689" s="9"/>
      <c r="BH689" s="9"/>
      <c r="BI689" s="9"/>
      <c r="BJ689" s="9"/>
      <c r="BK689" s="9"/>
      <c r="BL689" s="9"/>
      <c r="BM689" s="9"/>
      <c r="BN689" s="9"/>
      <c r="BO689" s="9"/>
      <c r="BP689" s="9"/>
      <c r="BQ689" s="9"/>
      <c r="BR689" s="9"/>
      <c r="BS689" s="9"/>
      <c r="BT689" s="9"/>
      <c r="BU689" s="9"/>
      <c r="BV689" s="9"/>
      <c r="BW689" s="9"/>
      <c r="BX689" s="9"/>
      <c r="BY689" s="9"/>
      <c r="BZ689" s="9"/>
      <c r="CA689" s="9"/>
      <c r="CB689" s="9"/>
      <c r="CC689" s="9"/>
      <c r="CD689" s="9"/>
      <c r="CE689" s="9"/>
      <c r="CF689" s="9"/>
      <c r="CG689" s="9"/>
      <c r="CH689" s="9"/>
      <c r="CI689" s="9"/>
      <c r="CJ689" s="9"/>
      <c r="CK689" s="9"/>
    </row>
    <row r="690" spans="1:89" s="20" customFormat="1" ht="51" customHeight="1" x14ac:dyDescent="0.2">
      <c r="A690" s="101">
        <v>677</v>
      </c>
      <c r="B690" s="56">
        <v>15</v>
      </c>
      <c r="C690" s="135"/>
      <c r="D690" s="59" t="s">
        <v>1008</v>
      </c>
      <c r="E690" s="6" t="s">
        <v>1009</v>
      </c>
      <c r="F690" s="59">
        <v>53338019</v>
      </c>
      <c r="G690" s="59">
        <v>16001405</v>
      </c>
      <c r="H690" s="111">
        <f t="shared" si="152"/>
        <v>29.999998687615303</v>
      </c>
      <c r="I690" s="57">
        <f t="shared" si="153"/>
        <v>26669011</v>
      </c>
      <c r="J690" s="111">
        <f t="shared" si="154"/>
        <v>50.00000281225293</v>
      </c>
      <c r="K690" s="57">
        <v>10667603</v>
      </c>
      <c r="L690" s="67">
        <f t="shared" si="155"/>
        <v>19.99999850013177</v>
      </c>
      <c r="M690" s="9"/>
      <c r="N690" s="9"/>
      <c r="O690" s="9"/>
      <c r="P690" s="9"/>
      <c r="Q690" s="9"/>
      <c r="R690" s="9"/>
      <c r="S690" s="9"/>
      <c r="T690" s="9"/>
      <c r="U690" s="9"/>
      <c r="V690" s="9"/>
      <c r="W690" s="9"/>
      <c r="X690" s="9"/>
      <c r="Y690" s="9"/>
      <c r="Z690" s="9"/>
      <c r="AA690" s="9"/>
      <c r="AB690" s="9"/>
      <c r="AC690" s="9"/>
      <c r="AD690" s="9"/>
      <c r="AE690" s="9"/>
      <c r="AF690" s="9"/>
      <c r="AG690" s="9"/>
      <c r="AH690" s="9"/>
      <c r="AI690" s="9"/>
      <c r="AJ690" s="9"/>
      <c r="AK690" s="9"/>
      <c r="AL690" s="9"/>
      <c r="AM690" s="9"/>
      <c r="AN690" s="9"/>
      <c r="AO690" s="9"/>
      <c r="AP690" s="9"/>
      <c r="AQ690" s="9"/>
      <c r="AR690" s="9"/>
      <c r="AS690" s="9"/>
      <c r="AT690" s="9"/>
      <c r="AU690" s="9"/>
      <c r="AV690" s="9"/>
      <c r="AW690" s="9"/>
      <c r="AX690" s="9"/>
      <c r="AY690" s="9"/>
      <c r="AZ690" s="9"/>
      <c r="BA690" s="9"/>
      <c r="BB690" s="9"/>
      <c r="BC690" s="9"/>
      <c r="BD690" s="9"/>
      <c r="BE690" s="9"/>
      <c r="BF690" s="9"/>
      <c r="BG690" s="9"/>
      <c r="BH690" s="9"/>
      <c r="BI690" s="9"/>
      <c r="BJ690" s="9"/>
      <c r="BK690" s="9"/>
      <c r="BL690" s="9"/>
      <c r="BM690" s="9"/>
      <c r="BN690" s="9"/>
      <c r="BO690" s="9"/>
      <c r="BP690" s="9"/>
      <c r="BQ690" s="9"/>
      <c r="BR690" s="9"/>
      <c r="BS690" s="9"/>
      <c r="BT690" s="9"/>
      <c r="BU690" s="9"/>
      <c r="BV690" s="9"/>
      <c r="BW690" s="9"/>
      <c r="BX690" s="9"/>
      <c r="BY690" s="9"/>
      <c r="BZ690" s="9"/>
      <c r="CA690" s="9"/>
      <c r="CB690" s="9"/>
      <c r="CC690" s="9"/>
      <c r="CD690" s="9"/>
      <c r="CE690" s="9"/>
      <c r="CF690" s="9"/>
      <c r="CG690" s="9"/>
      <c r="CH690" s="9"/>
      <c r="CI690" s="9"/>
      <c r="CJ690" s="9"/>
      <c r="CK690" s="9"/>
    </row>
    <row r="691" spans="1:89" s="20" customFormat="1" ht="51" customHeight="1" x14ac:dyDescent="0.2">
      <c r="A691" s="101">
        <v>678</v>
      </c>
      <c r="B691" s="56">
        <v>16</v>
      </c>
      <c r="C691" s="135"/>
      <c r="D691" s="59" t="s">
        <v>1010</v>
      </c>
      <c r="E691" s="6" t="s">
        <v>1019</v>
      </c>
      <c r="F691" s="59">
        <v>102187680</v>
      </c>
      <c r="G691" s="59">
        <v>61312600</v>
      </c>
      <c r="H691" s="111">
        <f t="shared" si="152"/>
        <v>59.999992171267614</v>
      </c>
      <c r="I691" s="57">
        <f t="shared" si="153"/>
        <v>40875080</v>
      </c>
      <c r="J691" s="111">
        <f>100-H691-L691</f>
        <v>40.000007828732386</v>
      </c>
      <c r="K691" s="57"/>
      <c r="L691" s="58"/>
      <c r="M691" s="9"/>
      <c r="N691" s="9"/>
      <c r="O691" s="9"/>
      <c r="P691" s="9"/>
      <c r="Q691" s="9"/>
      <c r="R691" s="9"/>
      <c r="S691" s="9"/>
      <c r="T691" s="9"/>
      <c r="U691" s="9"/>
      <c r="V691" s="9"/>
      <c r="W691" s="9"/>
      <c r="X691" s="9"/>
      <c r="Y691" s="9"/>
      <c r="Z691" s="9"/>
      <c r="AA691" s="9"/>
      <c r="AB691" s="9"/>
      <c r="AC691" s="9"/>
      <c r="AD691" s="9"/>
      <c r="AE691" s="9"/>
      <c r="AF691" s="9"/>
      <c r="AG691" s="9"/>
      <c r="AH691" s="9"/>
      <c r="AI691" s="9"/>
      <c r="AJ691" s="9"/>
      <c r="AK691" s="9"/>
      <c r="AL691" s="9"/>
      <c r="AM691" s="9"/>
      <c r="AN691" s="9"/>
      <c r="AO691" s="9"/>
      <c r="AP691" s="9"/>
      <c r="AQ691" s="9"/>
      <c r="AR691" s="9"/>
      <c r="AS691" s="9"/>
      <c r="AT691" s="9"/>
      <c r="AU691" s="9"/>
      <c r="AV691" s="9"/>
      <c r="AW691" s="9"/>
      <c r="AX691" s="9"/>
      <c r="AY691" s="9"/>
      <c r="AZ691" s="9"/>
      <c r="BA691" s="9"/>
      <c r="BB691" s="9"/>
      <c r="BC691" s="9"/>
      <c r="BD691" s="9"/>
      <c r="BE691" s="9"/>
      <c r="BF691" s="9"/>
      <c r="BG691" s="9"/>
      <c r="BH691" s="9"/>
      <c r="BI691" s="9"/>
      <c r="BJ691" s="9"/>
      <c r="BK691" s="9"/>
      <c r="BL691" s="9"/>
      <c r="BM691" s="9"/>
      <c r="BN691" s="9"/>
      <c r="BO691" s="9"/>
      <c r="BP691" s="9"/>
      <c r="BQ691" s="9"/>
      <c r="BR691" s="9"/>
      <c r="BS691" s="9"/>
      <c r="BT691" s="9"/>
      <c r="BU691" s="9"/>
      <c r="BV691" s="9"/>
      <c r="BW691" s="9"/>
      <c r="BX691" s="9"/>
      <c r="BY691" s="9"/>
      <c r="BZ691" s="9"/>
      <c r="CA691" s="9"/>
      <c r="CB691" s="9"/>
      <c r="CC691" s="9"/>
      <c r="CD691" s="9"/>
      <c r="CE691" s="9"/>
      <c r="CF691" s="9"/>
      <c r="CG691" s="9"/>
      <c r="CH691" s="9"/>
      <c r="CI691" s="9"/>
      <c r="CJ691" s="9"/>
      <c r="CK691" s="9"/>
    </row>
    <row r="692" spans="1:89" s="7" customFormat="1" ht="13.5" x14ac:dyDescent="0.2">
      <c r="A692" s="101"/>
      <c r="B692" s="56"/>
      <c r="C692" s="104"/>
      <c r="D692" s="4"/>
      <c r="E692" s="4"/>
      <c r="F692" s="5"/>
      <c r="G692" s="5"/>
      <c r="H692" s="110"/>
      <c r="I692" s="5"/>
      <c r="J692" s="110"/>
      <c r="K692" s="5"/>
      <c r="L692" s="53"/>
      <c r="M692" s="46"/>
      <c r="N692" s="46"/>
      <c r="O692" s="46"/>
      <c r="P692" s="46"/>
      <c r="Q692" s="46"/>
      <c r="R692" s="46"/>
      <c r="S692" s="46"/>
      <c r="T692" s="46"/>
      <c r="U692" s="46"/>
      <c r="V692" s="46"/>
      <c r="W692" s="46"/>
      <c r="X692" s="46"/>
      <c r="Y692" s="46"/>
      <c r="Z692" s="46"/>
      <c r="AA692" s="46"/>
      <c r="AB692" s="46"/>
      <c r="AC692" s="46"/>
      <c r="AD692" s="46"/>
      <c r="AE692" s="46"/>
      <c r="AF692" s="46"/>
      <c r="AG692" s="46"/>
      <c r="AH692" s="46"/>
      <c r="AI692" s="46"/>
      <c r="AJ692" s="46"/>
      <c r="AK692" s="46"/>
      <c r="AL692" s="46"/>
      <c r="AM692" s="46"/>
      <c r="AN692" s="46"/>
      <c r="AO692" s="46"/>
      <c r="AP692" s="46"/>
      <c r="AQ692" s="46"/>
      <c r="AR692" s="46"/>
      <c r="AS692" s="46"/>
      <c r="AT692" s="46"/>
      <c r="AU692" s="46"/>
      <c r="AV692" s="46"/>
      <c r="AW692" s="46"/>
      <c r="AX692" s="46"/>
      <c r="AY692" s="46"/>
      <c r="AZ692" s="46"/>
      <c r="BA692" s="46"/>
      <c r="BB692" s="46"/>
      <c r="BC692" s="46"/>
      <c r="BD692" s="46"/>
      <c r="BE692" s="46"/>
      <c r="BF692" s="46"/>
      <c r="BG692" s="46"/>
      <c r="BH692" s="46"/>
      <c r="BI692" s="46"/>
      <c r="BJ692" s="46"/>
      <c r="BK692" s="46"/>
      <c r="BL692" s="46"/>
      <c r="BM692" s="46"/>
      <c r="BN692" s="46"/>
      <c r="BO692" s="46"/>
      <c r="BP692" s="46"/>
      <c r="BQ692" s="46"/>
      <c r="BR692" s="46"/>
      <c r="BS692" s="46"/>
      <c r="BT692" s="46"/>
      <c r="BU692" s="46"/>
      <c r="BV692" s="46"/>
      <c r="BW692" s="46"/>
      <c r="BX692" s="46"/>
      <c r="BY692" s="46"/>
      <c r="BZ692" s="46"/>
      <c r="CA692" s="46"/>
      <c r="CB692" s="46"/>
      <c r="CC692" s="46"/>
      <c r="CD692" s="46"/>
      <c r="CE692" s="46"/>
      <c r="CF692" s="46"/>
      <c r="CG692" s="46"/>
      <c r="CH692" s="46"/>
      <c r="CI692" s="46"/>
      <c r="CJ692" s="46"/>
      <c r="CK692" s="46"/>
    </row>
    <row r="693" spans="1:89" ht="15.75" customHeight="1" x14ac:dyDescent="0.2">
      <c r="A693" s="131" t="s">
        <v>1011</v>
      </c>
      <c r="B693" s="132"/>
      <c r="C693" s="132"/>
      <c r="D693" s="132"/>
      <c r="E693" s="132"/>
      <c r="F693" s="10">
        <f>SUM(F676:F692)</f>
        <v>3111557982</v>
      </c>
      <c r="G693" s="10">
        <f>SUM(G676:G692)</f>
        <v>1006560816</v>
      </c>
      <c r="H693" s="113"/>
      <c r="I693" s="10">
        <f>SUM(I676:I692)</f>
        <v>1843724117</v>
      </c>
      <c r="J693" s="113"/>
      <c r="K693" s="10">
        <f>SUM(K676:K692)</f>
        <v>261273049</v>
      </c>
      <c r="L693" s="54"/>
    </row>
    <row r="694" spans="1:89" ht="24" customHeight="1" thickBot="1" x14ac:dyDescent="0.3">
      <c r="A694" s="133" t="s">
        <v>1012</v>
      </c>
      <c r="B694" s="134"/>
      <c r="C694" s="134"/>
      <c r="D694" s="134"/>
      <c r="E694" s="134"/>
      <c r="F694" s="25">
        <f t="shared" ref="F694:G694" si="156">F693+F653+F614+F551+F439+F343+F227+F166+F87+F675</f>
        <v>48418484499</v>
      </c>
      <c r="G694" s="25">
        <f t="shared" si="156"/>
        <v>22990840702.898003</v>
      </c>
      <c r="H694" s="126"/>
      <c r="I694" s="25">
        <f>I693+I653+I614+I551+I439+I343+I227+I166+I87+I675</f>
        <v>23248012486.352001</v>
      </c>
      <c r="J694" s="126"/>
      <c r="K694" s="25">
        <f>K693+K653+K614+K551+K439+K343+K227+K166+K87+K675</f>
        <v>2182631308.5</v>
      </c>
      <c r="L694" s="55"/>
    </row>
    <row r="696" spans="1:89" x14ac:dyDescent="0.25">
      <c r="C696" s="105"/>
    </row>
    <row r="697" spans="1:89" x14ac:dyDescent="0.25">
      <c r="C697" s="105"/>
    </row>
    <row r="698" spans="1:89" x14ac:dyDescent="0.25">
      <c r="C698" s="105"/>
    </row>
    <row r="699" spans="1:89" x14ac:dyDescent="0.25">
      <c r="C699" s="105"/>
    </row>
    <row r="700" spans="1:89" x14ac:dyDescent="0.25">
      <c r="C700" s="105"/>
    </row>
    <row r="701" spans="1:89" x14ac:dyDescent="0.25">
      <c r="C701" s="105"/>
    </row>
    <row r="702" spans="1:89" x14ac:dyDescent="0.25">
      <c r="C702" s="105"/>
    </row>
    <row r="703" spans="1:89" x14ac:dyDescent="0.25">
      <c r="C703" s="105"/>
    </row>
    <row r="704" spans="1:89" x14ac:dyDescent="0.25">
      <c r="C704" s="105"/>
    </row>
    <row r="705" spans="3:3" x14ac:dyDescent="0.25">
      <c r="C705" s="105"/>
    </row>
    <row r="706" spans="3:3" x14ac:dyDescent="0.25">
      <c r="C706" s="105"/>
    </row>
    <row r="707" spans="3:3" x14ac:dyDescent="0.25">
      <c r="C707" s="105"/>
    </row>
    <row r="708" spans="3:3" x14ac:dyDescent="0.25">
      <c r="C708" s="105"/>
    </row>
    <row r="709" spans="3:3" x14ac:dyDescent="0.25">
      <c r="C709" s="105"/>
    </row>
    <row r="710" spans="3:3" x14ac:dyDescent="0.25">
      <c r="C710" s="105"/>
    </row>
    <row r="711" spans="3:3" x14ac:dyDescent="0.25">
      <c r="C711" s="105"/>
    </row>
    <row r="712" spans="3:3" x14ac:dyDescent="0.25">
      <c r="C712" s="105"/>
    </row>
    <row r="713" spans="3:3" x14ac:dyDescent="0.25">
      <c r="C713" s="105"/>
    </row>
    <row r="714" spans="3:3" x14ac:dyDescent="0.25">
      <c r="C714" s="105"/>
    </row>
    <row r="715" spans="3:3" x14ac:dyDescent="0.25">
      <c r="C715" s="105"/>
    </row>
    <row r="716" spans="3:3" x14ac:dyDescent="0.25">
      <c r="C716" s="105"/>
    </row>
    <row r="717" spans="3:3" x14ac:dyDescent="0.25">
      <c r="C717" s="105"/>
    </row>
    <row r="718" spans="3:3" x14ac:dyDescent="0.25">
      <c r="C718" s="105"/>
    </row>
    <row r="719" spans="3:3" x14ac:dyDescent="0.25">
      <c r="C719" s="105"/>
    </row>
    <row r="720" spans="3:3" x14ac:dyDescent="0.25">
      <c r="C720" s="105"/>
    </row>
    <row r="721" spans="3:3" x14ac:dyDescent="0.25">
      <c r="C721" s="105"/>
    </row>
    <row r="722" spans="3:3" x14ac:dyDescent="0.25">
      <c r="C722" s="105"/>
    </row>
    <row r="723" spans="3:3" x14ac:dyDescent="0.25">
      <c r="C723" s="105"/>
    </row>
    <row r="724" spans="3:3" x14ac:dyDescent="0.25">
      <c r="C724" s="105"/>
    </row>
    <row r="725" spans="3:3" x14ac:dyDescent="0.25">
      <c r="C725" s="105"/>
    </row>
    <row r="726" spans="3:3" x14ac:dyDescent="0.25">
      <c r="C726" s="105"/>
    </row>
    <row r="727" spans="3:3" x14ac:dyDescent="0.25">
      <c r="C727" s="105"/>
    </row>
    <row r="728" spans="3:3" x14ac:dyDescent="0.25">
      <c r="C728" s="105"/>
    </row>
    <row r="729" spans="3:3" x14ac:dyDescent="0.25">
      <c r="C729" s="105"/>
    </row>
    <row r="730" spans="3:3" x14ac:dyDescent="0.25">
      <c r="C730" s="105"/>
    </row>
    <row r="731" spans="3:3" x14ac:dyDescent="0.25">
      <c r="C731" s="105"/>
    </row>
    <row r="732" spans="3:3" x14ac:dyDescent="0.25">
      <c r="C732" s="105"/>
    </row>
    <row r="733" spans="3:3" x14ac:dyDescent="0.25">
      <c r="C733" s="105"/>
    </row>
    <row r="734" spans="3:3" x14ac:dyDescent="0.25">
      <c r="C734" s="105"/>
    </row>
    <row r="735" spans="3:3" x14ac:dyDescent="0.25">
      <c r="C735" s="105"/>
    </row>
    <row r="736" spans="3:3" x14ac:dyDescent="0.25">
      <c r="C736" s="105"/>
    </row>
    <row r="737" spans="3:3" x14ac:dyDescent="0.25">
      <c r="C737" s="105"/>
    </row>
    <row r="738" spans="3:3" x14ac:dyDescent="0.25">
      <c r="C738" s="105"/>
    </row>
    <row r="739" spans="3:3" x14ac:dyDescent="0.25">
      <c r="C739" s="105"/>
    </row>
    <row r="740" spans="3:3" x14ac:dyDescent="0.25">
      <c r="C740" s="105"/>
    </row>
    <row r="741" spans="3:3" x14ac:dyDescent="0.25">
      <c r="C741" s="105"/>
    </row>
    <row r="742" spans="3:3" x14ac:dyDescent="0.25">
      <c r="C742" s="105"/>
    </row>
    <row r="743" spans="3:3" x14ac:dyDescent="0.25">
      <c r="C743" s="105"/>
    </row>
    <row r="744" spans="3:3" x14ac:dyDescent="0.25">
      <c r="C744" s="105"/>
    </row>
    <row r="745" spans="3:3" x14ac:dyDescent="0.25">
      <c r="C745" s="105"/>
    </row>
    <row r="746" spans="3:3" x14ac:dyDescent="0.25">
      <c r="C746" s="105"/>
    </row>
    <row r="747" spans="3:3" x14ac:dyDescent="0.25">
      <c r="C747" s="105"/>
    </row>
    <row r="748" spans="3:3" x14ac:dyDescent="0.25">
      <c r="C748" s="105"/>
    </row>
    <row r="749" spans="3:3" x14ac:dyDescent="0.25">
      <c r="C749" s="105"/>
    </row>
    <row r="750" spans="3:3" x14ac:dyDescent="0.25">
      <c r="C750" s="105"/>
    </row>
    <row r="751" spans="3:3" x14ac:dyDescent="0.25">
      <c r="C751" s="105"/>
    </row>
    <row r="752" spans="3:3" x14ac:dyDescent="0.25">
      <c r="C752" s="105"/>
    </row>
    <row r="753" spans="3:3" x14ac:dyDescent="0.25">
      <c r="C753" s="105"/>
    </row>
    <row r="754" spans="3:3" x14ac:dyDescent="0.25">
      <c r="C754" s="105"/>
    </row>
    <row r="755" spans="3:3" x14ac:dyDescent="0.25">
      <c r="C755" s="105"/>
    </row>
    <row r="756" spans="3:3" x14ac:dyDescent="0.25">
      <c r="C756" s="105"/>
    </row>
    <row r="757" spans="3:3" x14ac:dyDescent="0.25">
      <c r="C757" s="105"/>
    </row>
    <row r="758" spans="3:3" x14ac:dyDescent="0.25">
      <c r="C758" s="105"/>
    </row>
    <row r="759" spans="3:3" x14ac:dyDescent="0.25">
      <c r="C759" s="105"/>
    </row>
    <row r="760" spans="3:3" x14ac:dyDescent="0.25">
      <c r="C760" s="105"/>
    </row>
    <row r="761" spans="3:3" x14ac:dyDescent="0.25">
      <c r="C761" s="105"/>
    </row>
    <row r="762" spans="3:3" x14ac:dyDescent="0.25">
      <c r="C762" s="105"/>
    </row>
    <row r="763" spans="3:3" x14ac:dyDescent="0.25">
      <c r="C763" s="105"/>
    </row>
    <row r="764" spans="3:3" x14ac:dyDescent="0.25">
      <c r="C764" s="105"/>
    </row>
    <row r="765" spans="3:3" x14ac:dyDescent="0.25">
      <c r="C765" s="105"/>
    </row>
    <row r="766" spans="3:3" x14ac:dyDescent="0.25">
      <c r="C766" s="105"/>
    </row>
    <row r="767" spans="3:3" x14ac:dyDescent="0.25">
      <c r="C767" s="105"/>
    </row>
    <row r="768" spans="3:3" x14ac:dyDescent="0.25">
      <c r="C768" s="105"/>
    </row>
    <row r="769" spans="3:3" x14ac:dyDescent="0.25">
      <c r="C769" s="105"/>
    </row>
    <row r="770" spans="3:3" x14ac:dyDescent="0.25">
      <c r="C770" s="105"/>
    </row>
    <row r="771" spans="3:3" x14ac:dyDescent="0.25">
      <c r="C771" s="105"/>
    </row>
    <row r="772" spans="3:3" x14ac:dyDescent="0.25">
      <c r="C772" s="105"/>
    </row>
    <row r="773" spans="3:3" x14ac:dyDescent="0.25">
      <c r="C773" s="105"/>
    </row>
    <row r="774" spans="3:3" x14ac:dyDescent="0.25">
      <c r="C774" s="105"/>
    </row>
    <row r="775" spans="3:3" x14ac:dyDescent="0.25">
      <c r="C775" s="105"/>
    </row>
    <row r="776" spans="3:3" x14ac:dyDescent="0.25">
      <c r="C776" s="105"/>
    </row>
    <row r="777" spans="3:3" x14ac:dyDescent="0.25">
      <c r="C777" s="105"/>
    </row>
    <row r="778" spans="3:3" x14ac:dyDescent="0.25">
      <c r="C778" s="105"/>
    </row>
    <row r="779" spans="3:3" x14ac:dyDescent="0.25">
      <c r="C779" s="105"/>
    </row>
    <row r="780" spans="3:3" x14ac:dyDescent="0.25">
      <c r="C780" s="105"/>
    </row>
    <row r="781" spans="3:3" x14ac:dyDescent="0.25">
      <c r="C781" s="105"/>
    </row>
    <row r="782" spans="3:3" x14ac:dyDescent="0.25">
      <c r="C782" s="105"/>
    </row>
    <row r="783" spans="3:3" x14ac:dyDescent="0.25">
      <c r="C783" s="105"/>
    </row>
    <row r="784" spans="3:3" x14ac:dyDescent="0.25">
      <c r="C784" s="105"/>
    </row>
    <row r="785" spans="3:3" x14ac:dyDescent="0.25">
      <c r="C785" s="105"/>
    </row>
    <row r="786" spans="3:3" x14ac:dyDescent="0.25">
      <c r="C786" s="105"/>
    </row>
    <row r="787" spans="3:3" x14ac:dyDescent="0.25">
      <c r="C787" s="105"/>
    </row>
    <row r="788" spans="3:3" x14ac:dyDescent="0.25">
      <c r="C788" s="105"/>
    </row>
    <row r="789" spans="3:3" x14ac:dyDescent="0.25">
      <c r="C789" s="105"/>
    </row>
    <row r="790" spans="3:3" x14ac:dyDescent="0.25">
      <c r="C790" s="105"/>
    </row>
    <row r="791" spans="3:3" x14ac:dyDescent="0.25">
      <c r="C791" s="105"/>
    </row>
    <row r="792" spans="3:3" x14ac:dyDescent="0.25">
      <c r="C792" s="105"/>
    </row>
    <row r="793" spans="3:3" x14ac:dyDescent="0.25">
      <c r="C793" s="105"/>
    </row>
    <row r="794" spans="3:3" x14ac:dyDescent="0.25">
      <c r="C794" s="105"/>
    </row>
    <row r="795" spans="3:3" x14ac:dyDescent="0.25">
      <c r="C795" s="105"/>
    </row>
    <row r="796" spans="3:3" x14ac:dyDescent="0.25">
      <c r="C796" s="105"/>
    </row>
    <row r="797" spans="3:3" x14ac:dyDescent="0.25">
      <c r="C797" s="105"/>
    </row>
    <row r="798" spans="3:3" x14ac:dyDescent="0.25">
      <c r="C798" s="105"/>
    </row>
    <row r="799" spans="3:3" x14ac:dyDescent="0.25">
      <c r="C799" s="105"/>
    </row>
    <row r="800" spans="3:3" x14ac:dyDescent="0.25">
      <c r="C800" s="105"/>
    </row>
    <row r="801" spans="3:3" x14ac:dyDescent="0.25">
      <c r="C801" s="105"/>
    </row>
    <row r="802" spans="3:3" x14ac:dyDescent="0.25">
      <c r="C802" s="105"/>
    </row>
    <row r="803" spans="3:3" x14ac:dyDescent="0.25">
      <c r="C803" s="105"/>
    </row>
    <row r="804" spans="3:3" x14ac:dyDescent="0.25">
      <c r="C804" s="105"/>
    </row>
    <row r="805" spans="3:3" x14ac:dyDescent="0.25">
      <c r="C805" s="105"/>
    </row>
    <row r="806" spans="3:3" x14ac:dyDescent="0.25">
      <c r="C806" s="105"/>
    </row>
    <row r="807" spans="3:3" x14ac:dyDescent="0.25">
      <c r="C807" s="105"/>
    </row>
    <row r="808" spans="3:3" x14ac:dyDescent="0.25">
      <c r="C808" s="105"/>
    </row>
    <row r="809" spans="3:3" x14ac:dyDescent="0.25">
      <c r="C809" s="105"/>
    </row>
    <row r="810" spans="3:3" x14ac:dyDescent="0.25">
      <c r="C810" s="105"/>
    </row>
    <row r="811" spans="3:3" x14ac:dyDescent="0.25">
      <c r="C811" s="105"/>
    </row>
    <row r="812" spans="3:3" x14ac:dyDescent="0.25">
      <c r="C812" s="105"/>
    </row>
    <row r="813" spans="3:3" x14ac:dyDescent="0.25">
      <c r="C813" s="105"/>
    </row>
    <row r="814" spans="3:3" x14ac:dyDescent="0.25">
      <c r="C814" s="105"/>
    </row>
    <row r="815" spans="3:3" x14ac:dyDescent="0.25">
      <c r="C815" s="105"/>
    </row>
    <row r="816" spans="3:3" x14ac:dyDescent="0.25">
      <c r="C816" s="105"/>
    </row>
    <row r="817" spans="3:3" x14ac:dyDescent="0.25">
      <c r="C817" s="105"/>
    </row>
    <row r="818" spans="3:3" x14ac:dyDescent="0.25">
      <c r="C818" s="105"/>
    </row>
  </sheetData>
  <mergeCells count="31">
    <mergeCell ref="B1:L1"/>
    <mergeCell ref="A2:A4"/>
    <mergeCell ref="B2:B4"/>
    <mergeCell ref="C2:C4"/>
    <mergeCell ref="D2:D4"/>
    <mergeCell ref="E2:E4"/>
    <mergeCell ref="C5:C86"/>
    <mergeCell ref="F2:F4"/>
    <mergeCell ref="I2:J3"/>
    <mergeCell ref="G2:H3"/>
    <mergeCell ref="K2:L3"/>
    <mergeCell ref="A227:E227"/>
    <mergeCell ref="C167:C226"/>
    <mergeCell ref="A166:E166"/>
    <mergeCell ref="C88:C165"/>
    <mergeCell ref="A87:E87"/>
    <mergeCell ref="C440:C550"/>
    <mergeCell ref="A439:E439"/>
    <mergeCell ref="C344:C438"/>
    <mergeCell ref="A343:E343"/>
    <mergeCell ref="C228:C342"/>
    <mergeCell ref="C615:C652"/>
    <mergeCell ref="C654:C674"/>
    <mergeCell ref="A614:E614"/>
    <mergeCell ref="C552:C613"/>
    <mergeCell ref="A551:E551"/>
    <mergeCell ref="A693:E693"/>
    <mergeCell ref="A694:E694"/>
    <mergeCell ref="C676:C691"/>
    <mergeCell ref="A653:E653"/>
    <mergeCell ref="A675:E675"/>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Narine Avetyan</dc:creator>
  <cp:lastModifiedBy>Samson Hovhannisyan</cp:lastModifiedBy>
  <dcterms:created xsi:type="dcterms:W3CDTF">2021-08-12T06:15:27Z</dcterms:created>
  <dcterms:modified xsi:type="dcterms:W3CDTF">2021-09-22T08:02:17Z</dcterms:modified>
</cp:coreProperties>
</file>