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21A52187-DB0F-4BE7-9F23-0E2C3C2BA5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MPOP " sheetId="4" r:id="rId1"/>
    <sheet name="Aragacotn" sheetId="7" r:id="rId2"/>
    <sheet name="Ararat" sheetId="6" r:id="rId3"/>
    <sheet name="Armavir" sheetId="16" r:id="rId4"/>
    <sheet name="Gexarquniq" sheetId="5" r:id="rId5"/>
    <sheet name="Lori" sheetId="9" r:id="rId6"/>
    <sheet name="Kotajq" sheetId="10" r:id="rId7"/>
    <sheet name="Shirak" sheetId="11" r:id="rId8"/>
    <sheet name="Sjuniq" sheetId="12" r:id="rId9"/>
    <sheet name="Vajoc-dzor" sheetId="14" r:id="rId10"/>
    <sheet name="Tavush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9" l="1"/>
  <c r="H36" i="9"/>
  <c r="A74" i="15"/>
  <c r="A73" i="15"/>
  <c r="G9" i="4"/>
  <c r="J38" i="16"/>
  <c r="I38" i="16"/>
  <c r="H38" i="16"/>
  <c r="G32" i="16"/>
  <c r="G31" i="16"/>
  <c r="G30" i="16"/>
  <c r="G29" i="16"/>
  <c r="G28" i="16"/>
  <c r="G27" i="16"/>
  <c r="G16" i="16"/>
  <c r="G15" i="16"/>
  <c r="G38" i="16" s="1"/>
  <c r="H49" i="15"/>
  <c r="I49" i="15"/>
  <c r="J49" i="15"/>
  <c r="J73" i="15" l="1"/>
  <c r="I73" i="15"/>
  <c r="H73" i="15"/>
  <c r="G68" i="15"/>
  <c r="G65" i="15"/>
  <c r="G62" i="15"/>
  <c r="G59" i="15"/>
  <c r="G56" i="15"/>
  <c r="G53" i="15"/>
  <c r="G50" i="15"/>
  <c r="G46" i="15"/>
  <c r="G43" i="15"/>
  <c r="G40" i="15"/>
  <c r="G49" i="15" s="1"/>
  <c r="J39" i="15"/>
  <c r="I39" i="15"/>
  <c r="H39" i="15"/>
  <c r="G39" i="15"/>
  <c r="J29" i="15"/>
  <c r="I29" i="15"/>
  <c r="H29" i="15"/>
  <c r="H74" i="15" s="1"/>
  <c r="G29" i="15"/>
  <c r="I74" i="15" l="1"/>
  <c r="G73" i="15"/>
  <c r="G74" i="15" s="1"/>
  <c r="J74" i="15"/>
  <c r="L29" i="15"/>
  <c r="A42" i="14" l="1"/>
  <c r="J41" i="14"/>
  <c r="I41" i="14"/>
  <c r="H41" i="14"/>
  <c r="G41" i="14"/>
  <c r="J31" i="14"/>
  <c r="I31" i="14"/>
  <c r="H31" i="14"/>
  <c r="G31" i="14"/>
  <c r="G23" i="14"/>
  <c r="J22" i="14"/>
  <c r="I22" i="14"/>
  <c r="H22" i="14"/>
  <c r="G22" i="14"/>
  <c r="J13" i="14"/>
  <c r="J42" i="14" s="1"/>
  <c r="I13" i="14"/>
  <c r="I42" i="14" s="1"/>
  <c r="H13" i="14"/>
  <c r="H42" i="14" s="1"/>
  <c r="G9" i="14"/>
  <c r="G13" i="14" s="1"/>
  <c r="G42" i="14" s="1"/>
  <c r="G17" i="12"/>
  <c r="H17" i="12"/>
  <c r="I17" i="12"/>
  <c r="J17" i="12"/>
  <c r="G13" i="4"/>
  <c r="I40" i="11"/>
  <c r="J40" i="11"/>
  <c r="H40" i="11"/>
  <c r="G12" i="11"/>
  <c r="G9" i="11"/>
  <c r="J523" i="10"/>
  <c r="I523" i="10"/>
  <c r="H523" i="10"/>
  <c r="G517" i="10"/>
  <c r="G470" i="10"/>
  <c r="G452" i="10"/>
  <c r="G47" i="10"/>
  <c r="G44" i="10"/>
  <c r="G41" i="10"/>
  <c r="G38" i="10"/>
  <c r="G35" i="10"/>
  <c r="G32" i="10"/>
  <c r="H69" i="6"/>
  <c r="J69" i="6"/>
  <c r="I69" i="6"/>
  <c r="I36" i="9"/>
  <c r="J36" i="9"/>
  <c r="G33" i="9" l="1"/>
  <c r="G24" i="9"/>
  <c r="G21" i="9"/>
  <c r="J263" i="7" l="1"/>
  <c r="I263" i="7"/>
  <c r="H263" i="7"/>
  <c r="G260" i="7"/>
  <c r="G257" i="7"/>
  <c r="G254" i="7"/>
  <c r="G251" i="7"/>
  <c r="G248" i="7"/>
  <c r="G245" i="7"/>
  <c r="G242" i="7"/>
  <c r="G239" i="7"/>
  <c r="G236" i="7"/>
  <c r="G233" i="7"/>
  <c r="G230" i="7"/>
  <c r="G227" i="7"/>
  <c r="G224" i="7"/>
  <c r="G221" i="7"/>
  <c r="G218" i="7"/>
  <c r="G215" i="7"/>
  <c r="G212" i="7"/>
  <c r="G209" i="7"/>
  <c r="G206" i="7"/>
  <c r="G203" i="7"/>
  <c r="G200" i="7"/>
  <c r="G197" i="7"/>
  <c r="G194" i="7"/>
  <c r="G191" i="7"/>
  <c r="G188" i="7"/>
  <c r="G185" i="7"/>
  <c r="G182" i="7"/>
  <c r="G179" i="7"/>
  <c r="G176" i="7"/>
  <c r="G173" i="7"/>
  <c r="G170" i="7"/>
  <c r="G167" i="7"/>
  <c r="G164" i="7"/>
  <c r="G161" i="7"/>
  <c r="G158" i="7"/>
  <c r="G155" i="7"/>
  <c r="G152" i="7"/>
  <c r="G149" i="7"/>
  <c r="G146" i="7"/>
  <c r="G143" i="7"/>
  <c r="G140" i="7"/>
  <c r="G137" i="7"/>
  <c r="G134" i="7"/>
  <c r="G131" i="7"/>
  <c r="G128" i="7"/>
  <c r="G125" i="7"/>
  <c r="G122" i="7"/>
  <c r="G119" i="7"/>
  <c r="G116" i="7"/>
  <c r="G113" i="7"/>
  <c r="G110" i="7"/>
  <c r="G107" i="7"/>
  <c r="G104" i="7"/>
  <c r="G101" i="7"/>
  <c r="G98" i="7"/>
  <c r="G95" i="7"/>
  <c r="G92" i="7"/>
  <c r="G89" i="7"/>
  <c r="G86" i="7"/>
  <c r="G83" i="7"/>
  <c r="G80" i="7"/>
  <c r="G77" i="7"/>
  <c r="G74" i="7"/>
  <c r="G71" i="7"/>
  <c r="G68" i="7"/>
  <c r="G65" i="7"/>
  <c r="G62" i="7"/>
  <c r="G59" i="7"/>
  <c r="G56" i="7"/>
  <c r="G53" i="7"/>
  <c r="G50" i="7"/>
  <c r="G47" i="7"/>
  <c r="G44" i="7"/>
  <c r="G41" i="7"/>
  <c r="G38" i="7"/>
  <c r="G35" i="7"/>
  <c r="G32" i="7"/>
  <c r="G29" i="7"/>
  <c r="G26" i="7"/>
  <c r="G23" i="7"/>
  <c r="G20" i="7"/>
  <c r="G17" i="7"/>
  <c r="G14" i="7"/>
  <c r="G11" i="7"/>
  <c r="G263" i="7" s="1"/>
  <c r="G8" i="7"/>
  <c r="G66" i="6" l="1"/>
  <c r="G63" i="6"/>
  <c r="G60" i="6"/>
  <c r="G57" i="6"/>
  <c r="G54" i="6"/>
  <c r="G51" i="6"/>
  <c r="G48" i="6"/>
  <c r="G45" i="6"/>
  <c r="G42" i="6"/>
  <c r="G39" i="6"/>
  <c r="G36" i="6"/>
  <c r="G33" i="6"/>
  <c r="G30" i="6"/>
  <c r="G27" i="6"/>
  <c r="G24" i="6"/>
  <c r="G21" i="6"/>
  <c r="G18" i="6"/>
  <c r="G15" i="6"/>
  <c r="G12" i="6"/>
  <c r="G9" i="6"/>
  <c r="H18" i="5"/>
  <c r="I18" i="5"/>
  <c r="J18" i="5"/>
  <c r="G18" i="5"/>
  <c r="C17" i="4"/>
  <c r="D17" i="4"/>
  <c r="E17" i="4"/>
  <c r="F17" i="4"/>
  <c r="G7" i="4"/>
  <c r="G11" i="4"/>
  <c r="G12" i="4"/>
  <c r="G16" i="4"/>
  <c r="G15" i="4"/>
  <c r="G14" i="4"/>
  <c r="G10" i="4"/>
  <c r="G8" i="4"/>
  <c r="G69" i="6" l="1"/>
  <c r="G17" i="4"/>
</calcChain>
</file>

<file path=xl/sharedStrings.xml><?xml version="1.0" encoding="utf-8"?>
<sst xmlns="http://schemas.openxmlformats.org/spreadsheetml/2006/main" count="2311" uniqueCount="938">
  <si>
    <t xml:space="preserve">  ՏԵՂԵԿԱՆՔ</t>
  </si>
  <si>
    <t>հ/հ</t>
  </si>
  <si>
    <t>Մարզի անվանումը</t>
  </si>
  <si>
    <t>ՀՀ ավագանու   որոշումների քանակը</t>
  </si>
  <si>
    <t>Հողատարածքի մակերեսը                         /հա/</t>
  </si>
  <si>
    <t>Համայնքային բյուջե կատարած մուտքագրումներ                                                                             (հազ.դրամ)</t>
  </si>
  <si>
    <t>նախատեսված</t>
  </si>
  <si>
    <t>փաստացի</t>
  </si>
  <si>
    <t>%</t>
  </si>
  <si>
    <t>Արագածոտն</t>
  </si>
  <si>
    <t xml:space="preserve">Արարատ </t>
  </si>
  <si>
    <t>Արմավիր</t>
  </si>
  <si>
    <t>Գեղարքունիք</t>
  </si>
  <si>
    <t xml:space="preserve">Լոռի </t>
  </si>
  <si>
    <t>Կոտայք</t>
  </si>
  <si>
    <t>Շիրակ</t>
  </si>
  <si>
    <t>Սյունիք</t>
  </si>
  <si>
    <t>Վայոց ձոր</t>
  </si>
  <si>
    <t>Տավուշ</t>
  </si>
  <si>
    <t>Ընդամենը</t>
  </si>
  <si>
    <t>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գումարների համապատասխան համայնքի բյուջեներ մուտքագրման վերաբերյալ                                                                                                                                                             առ 01.01.2025թ. դրությամբ</t>
  </si>
  <si>
    <t>2024թ.</t>
  </si>
  <si>
    <t>ՏԵՂԵԿԱՏՎՈՒԹՅՈՒՆ</t>
  </si>
  <si>
    <t>ՀՀ Գեղարքունիքի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01.01.2025թ. դրությամբ</t>
  </si>
  <si>
    <t>Համայնքի անվանումը</t>
  </si>
  <si>
    <r>
      <rPr>
        <b/>
        <sz val="12"/>
        <color indexed="8"/>
        <rFont val="GHEA Grapalat"/>
        <family val="3"/>
      </rPr>
      <t xml:space="preserve">Հաստատված գլխավոր հատակագիծ    </t>
    </r>
    <r>
      <rPr>
        <b/>
        <sz val="10"/>
        <color indexed="8"/>
        <rFont val="GHEA Grapalat"/>
        <family val="3"/>
      </rPr>
      <t xml:space="preserve">                      (նշել որոշման համարը, տարեթիվը եթե ունի, կամ չունի)</t>
    </r>
  </si>
  <si>
    <t>ՀՀ ավագանու     որոշման համարը, տարեթիվը</t>
  </si>
  <si>
    <t xml:space="preserve">Միջգերատեսչական հանձնաժողովի եզրակացության համարը, տարեթիվը </t>
  </si>
  <si>
    <t>Հողատարածքի մակերեսը</t>
  </si>
  <si>
    <t>Համայնքային բյուջե կատարած մուտքագրումներ                                                                       (հազ.դրամ)</t>
  </si>
  <si>
    <r>
      <t xml:space="preserve">ըստ սեփականության ձևի </t>
    </r>
    <r>
      <rPr>
        <b/>
        <sz val="10"/>
        <color indexed="8"/>
        <rFont val="GHEA Grapalat"/>
        <family val="3"/>
      </rPr>
      <t>(իրավաբ. կամ  ֆիզիկական անձ)</t>
    </r>
    <r>
      <rPr>
        <sz val="10"/>
        <color indexed="8"/>
        <rFont val="GHEA Grapalat"/>
        <family val="3"/>
      </rPr>
      <t xml:space="preserve">                                                ըստ հողակտորների</t>
    </r>
  </si>
  <si>
    <r>
      <t xml:space="preserve">ընդամենը </t>
    </r>
    <r>
      <rPr>
        <b/>
        <u/>
        <sz val="11"/>
        <color indexed="8"/>
        <rFont val="GHEA Grapalat"/>
        <family val="3"/>
      </rPr>
      <t>հա</t>
    </r>
  </si>
  <si>
    <t>հա</t>
  </si>
  <si>
    <t>Ճամբարակ    /Աղբերք/</t>
  </si>
  <si>
    <t>ունի</t>
  </si>
  <si>
    <t>N9-Ա 19.01.2024թ.</t>
  </si>
  <si>
    <t>N459    18.12.2023թ.</t>
  </si>
  <si>
    <t>իրավաբանական անձ</t>
  </si>
  <si>
    <t>N267    28.07.2024թ.</t>
  </si>
  <si>
    <t>N 9-Ա 02.09.2024թ.</t>
  </si>
  <si>
    <t>Վարդենիս  /Վանևան/</t>
  </si>
  <si>
    <t>N81-Ա 05.06.2024թ.</t>
  </si>
  <si>
    <t>N172     14.05.2024թ.</t>
  </si>
  <si>
    <t>ՀՀ Արարատի մարզի համայնքներում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01.01.2025թ. դրությամբ</t>
  </si>
  <si>
    <t>Արարատ</t>
  </si>
  <si>
    <t xml:space="preserve">գ.Արարատ 06.08.2020թ             N 28   </t>
  </si>
  <si>
    <t>26․06․2024թ        N 99-Ա</t>
  </si>
  <si>
    <t>30.04.2024 թ  2/փ-147</t>
  </si>
  <si>
    <t>ֆիզիկական անձ</t>
  </si>
  <si>
    <t>08.10.2024թ,       N 213-Ա</t>
  </si>
  <si>
    <t>05.09.2024 թ  2/փ-351</t>
  </si>
  <si>
    <t>Մասիս</t>
  </si>
  <si>
    <t>23.08.2024թ,        N 235-Ա</t>
  </si>
  <si>
    <t>16.07.2024 թ    2/փ-289</t>
  </si>
  <si>
    <t>11.10.2024թ,        N 298-Ա</t>
  </si>
  <si>
    <t>22.07.2024 թ    2/փ-302</t>
  </si>
  <si>
    <t>11.10.2024թ,         N 296-Ա</t>
  </si>
  <si>
    <t>11.09.2024 թ    2/փ-369</t>
  </si>
  <si>
    <t>15.11.2024թ,    N 317-Ա</t>
  </si>
  <si>
    <t>10.10.2024 թ  2/փ-407</t>
  </si>
  <si>
    <t>13.12.2024թ,    N 356-Ա</t>
  </si>
  <si>
    <t>21.11.2024 թ  2/փ-439</t>
  </si>
  <si>
    <t>13.12.2024թ,    N 355-Ա</t>
  </si>
  <si>
    <t>26.11.2024 թ  2/փ-465</t>
  </si>
  <si>
    <t>14.01.2025թ,    N 08-Ա</t>
  </si>
  <si>
    <t>18.12.2024 թ  2/փ-520</t>
  </si>
  <si>
    <t>Արտաշատ</t>
  </si>
  <si>
    <t>15.02.2024թ. N57-Ա</t>
  </si>
  <si>
    <t>10.01.2024թ. 2/փ-9</t>
  </si>
  <si>
    <t>գ. Մխչյան 01.03.2021թ            N 11</t>
  </si>
  <si>
    <t>15.02.2024թ. N56-Ա</t>
  </si>
  <si>
    <t>19.01.2024թ. 2/փ-23</t>
  </si>
  <si>
    <t>15.02.2024թ. N59-Ա</t>
  </si>
  <si>
    <t>19.01.2024 թ  2/փ-25</t>
  </si>
  <si>
    <t>15.02.2024թ. N55-Ա</t>
  </si>
  <si>
    <t>26.01.2024 թ  2/փ-40</t>
  </si>
  <si>
    <t>26.06.2024թ.   N 211-Ա</t>
  </si>
  <si>
    <t>31.05.2024 թ  2/փ-222</t>
  </si>
  <si>
    <t>25.07.2024թ.   N 227-Ա</t>
  </si>
  <si>
    <t>28.06.2024 թ  2/փ-272</t>
  </si>
  <si>
    <t>չի կայացվել</t>
  </si>
  <si>
    <t>16.07.2024 թ  2/փ-292</t>
  </si>
  <si>
    <t>25.07.2024թ.   N 228-Ա</t>
  </si>
  <si>
    <t>16.07.2024 թ  2/փ-293</t>
  </si>
  <si>
    <t>11.09.2024թ.   N 253-Ա</t>
  </si>
  <si>
    <t>13.08.2024 թ  2/փ-326</t>
  </si>
  <si>
    <t>11.09.2024թ.   N 257-Ա</t>
  </si>
  <si>
    <t>21.08.2024 թ  2/փ-334</t>
  </si>
  <si>
    <t>Վեդի</t>
  </si>
  <si>
    <t>09.10.2024թ,  N 129-Ա</t>
  </si>
  <si>
    <t>02.10.2024 թ  2/փ-398</t>
  </si>
  <si>
    <t>Իրավաբանական անձ</t>
  </si>
  <si>
    <t>ԸՆԴԱՄԵՆԸ</t>
  </si>
  <si>
    <r>
      <t xml:space="preserve">ՀՀ  </t>
    </r>
    <r>
      <rPr>
        <b/>
        <u/>
        <sz val="14"/>
        <color indexed="8"/>
        <rFont val="GHEA Grapalat"/>
        <family val="3"/>
      </rPr>
      <t>Արագածոտնի</t>
    </r>
    <r>
      <rPr>
        <b/>
        <sz val="14"/>
        <color indexed="8"/>
        <rFont val="GHEA Grapalat"/>
        <family val="3"/>
      </rPr>
      <t xml:space="preserve">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01.01.2025թ. դրությամբ</t>
    </r>
  </si>
  <si>
    <t>Ծաղկահովիտ /Գեղադիր/</t>
  </si>
  <si>
    <t>24.01.2022թ․ Որոշում N10-Ն</t>
  </si>
  <si>
    <t>23․11.2023թ․   ԹԻՎ 103-Ն</t>
  </si>
  <si>
    <t>N2/փ-481 03․12․2024թ․</t>
  </si>
  <si>
    <t>Ծաղկահովիտ</t>
  </si>
  <si>
    <t>15.02.2023թ․  ԹԻՎ 25-Ն</t>
  </si>
  <si>
    <t>N2/փ-433 18․11․2024թ․</t>
  </si>
  <si>
    <t>Ապարան, գ. Եղիպատրուշ</t>
  </si>
  <si>
    <t>Համայնքի ավագանու 16.02.2023թ թիվ 19-Ա</t>
  </si>
  <si>
    <t>19.03.2024թ. Թիվ 36-Ա</t>
  </si>
  <si>
    <t>06.02.2024թ թիվ 2/փ-69</t>
  </si>
  <si>
    <t>13.02.2024թ. Թիվ 19-Ա</t>
  </si>
  <si>
    <t>31.01.2024թ թիվ 2/փ-44</t>
  </si>
  <si>
    <t>31.01.2024թ թիվ 2/փ-43</t>
  </si>
  <si>
    <t>01.02.2024թ թիվ 2/փ-57</t>
  </si>
  <si>
    <t>01.02.2024թ թիվ 2/փ-56</t>
  </si>
  <si>
    <t>01.02.2024թ թիվ 2/փ-54</t>
  </si>
  <si>
    <t>01.02.2024թ թիվ 2/փ-55</t>
  </si>
  <si>
    <t>01.02.2024թ թիվ 2/փ-53</t>
  </si>
  <si>
    <t>01.02.2024թ թիվ 2/փ-51</t>
  </si>
  <si>
    <t>31.01.2024թ թիվ 2/փ-45</t>
  </si>
  <si>
    <t>31.01.2024թ թիվ 2/փ-46</t>
  </si>
  <si>
    <t>31.01.2024թ թիվ 2/փ-47</t>
  </si>
  <si>
    <t>31.01.2024թ թիվ 2/փ-48</t>
  </si>
  <si>
    <t>31.01.2024թ թիվ 2/փ-49</t>
  </si>
  <si>
    <t>31.01.2024թ թիվ 2/փ-50</t>
  </si>
  <si>
    <t>01.02.2024թ թիվ 2/փ-52</t>
  </si>
  <si>
    <t>22.05.2024թ. Թիվ 80-Ա</t>
  </si>
  <si>
    <t>30.04.2024թ թիվ 2/փ-157</t>
  </si>
  <si>
    <t>26.06.2024թ. Թիվ 93-Ա</t>
  </si>
  <si>
    <t>14.05.2024թ թիվ 2/փ-184</t>
  </si>
  <si>
    <t>26.06.2024թ. Թիվ 92-Ա</t>
  </si>
  <si>
    <t>14.05.2024թ թիվ 2/փ-185</t>
  </si>
  <si>
    <t>19.03.2024թ. Թիվ 43-Ա</t>
  </si>
  <si>
    <t>11.03.2024թ թիվ 2/փ-111</t>
  </si>
  <si>
    <t>20.10.2023թ. Թիվ 130-Ա</t>
  </si>
  <si>
    <t>10.10.2023թ թիվ 2/փ-341</t>
  </si>
  <si>
    <t>26.06.2024թ. Թիվ 94-Ա</t>
  </si>
  <si>
    <t>14.05.2024թ թիվ 2/փ-183</t>
  </si>
  <si>
    <t>Ապարան, գ. Շենավան</t>
  </si>
  <si>
    <t>13.02.2024թ. Թիվ 14-Ա</t>
  </si>
  <si>
    <t>18.12.2023թ թիվ 2/փ-461</t>
  </si>
  <si>
    <t>28.08.2024թ. Թիվ 115-Ա</t>
  </si>
  <si>
    <t>14.05.2024թ թիվ 2/փ-176</t>
  </si>
  <si>
    <t>28.08.2024թ. Թիվ 116-Ա</t>
  </si>
  <si>
    <t>16.07.2024թ թիվ 2/փ-287</t>
  </si>
  <si>
    <t>23.10.2024թ. Թիվ 151-Ա</t>
  </si>
  <si>
    <t>01.10.2024թ թիվ 2/փ-388</t>
  </si>
  <si>
    <t>30.09.2024թ թիվ 2/փ-383</t>
  </si>
  <si>
    <t>01.10.2024թ թիվ 2/փ-397</t>
  </si>
  <si>
    <t>23.10.2024թ. Թիվ 152-Ա</t>
  </si>
  <si>
    <t>16.09.2024թ թիվ 2/փ-375</t>
  </si>
  <si>
    <t>11.09.2024թ թիվ 2/փ-366</t>
  </si>
  <si>
    <t>11.09.2024թ թիվ 2/փ-367</t>
  </si>
  <si>
    <t>13.09.2024թ թիվ 2/փ-371</t>
  </si>
  <si>
    <t>13.09.2024թ թիվ 2/փ-372</t>
  </si>
  <si>
    <t>26.06.2024թ. Թիվ 103-Ա</t>
  </si>
  <si>
    <t>13.06.2024թ թիվ 2/փ-249</t>
  </si>
  <si>
    <t>22.05.2024թ. Թիվ 76-Ա</t>
  </si>
  <si>
    <t>30.04.2024թ թիվ 2/փ-152</t>
  </si>
  <si>
    <t>30.04.2024թ թիվ 2/փ-156</t>
  </si>
  <si>
    <t>30.04.2024թ թիվ 2/փ-160</t>
  </si>
  <si>
    <t>30.04.2024թ թիվ 2/փ-155</t>
  </si>
  <si>
    <t>30.04.2024թ թիվ 2/փ-158</t>
  </si>
  <si>
    <t>30.04.2024թ թիվ 2/փ-166</t>
  </si>
  <si>
    <t>30.04.2024թ թիվ 2/փ-161</t>
  </si>
  <si>
    <t>30.04.2024թ թիվ 2/փ-165</t>
  </si>
  <si>
    <t>30.04.2024թ թիվ 2/փ-167</t>
  </si>
  <si>
    <t>30.04.2024թ թիվ 2/փ-168</t>
  </si>
  <si>
    <t>30.04.2024թ թիվ 2/փ-154</t>
  </si>
  <si>
    <t>30.04.2024թ թիվ 2/փ-164</t>
  </si>
  <si>
    <t>30.04.2024թ թիվ 2/փ-159</t>
  </si>
  <si>
    <t>30.04.2024թ թիվ 2/փ-153</t>
  </si>
  <si>
    <t>27.11.2024թ. Թիվ 176-Ա</t>
  </si>
  <si>
    <t>08.11.2024թ թիվ 2/փ-423</t>
  </si>
  <si>
    <t>27.11.2024թ. Թիվ 169-Ա</t>
  </si>
  <si>
    <t>18.11.2024թ թիվ 2/փ-426</t>
  </si>
  <si>
    <t>10.10.2024թ թիվ 2/փ-406</t>
  </si>
  <si>
    <t>Թալին, գ.Արագածավան</t>
  </si>
  <si>
    <t xml:space="preserve">N 35-Ա     18․11․2022թ </t>
  </si>
  <si>
    <t>N 91-Ա 28․06․2024թ</t>
  </si>
  <si>
    <t>N 2/փ-265 24․06․2024թ</t>
  </si>
  <si>
    <t>N 159-Ա 29․11․2024թ</t>
  </si>
  <si>
    <t>N 2/փ-413, 17․10․2024թ</t>
  </si>
  <si>
    <t>N 175-Ա 25․12․2024թ</t>
  </si>
  <si>
    <t>N 2/փ-458 26․11․2024թ</t>
  </si>
  <si>
    <t>N 176-Ա, 25․12․2024թ</t>
  </si>
  <si>
    <t>N 2/փ-455, 17․10․2024թ</t>
  </si>
  <si>
    <t>Աշտարակ          գ․ Անտառուտ</t>
  </si>
  <si>
    <t>Արագածոտն-4 27․07․2022թ 125-Ա</t>
  </si>
  <si>
    <t>11․12․2023թ․    176-Ա</t>
  </si>
  <si>
    <t>17․11․2023թ․   2/փ-412</t>
  </si>
  <si>
    <t>17․01․2024թ․      10-Ա</t>
  </si>
  <si>
    <t>30․11․2023թ․    2/փ-430</t>
  </si>
  <si>
    <t>Աշտարակ          գ․ Օշական</t>
  </si>
  <si>
    <t>10․11․2023թ․    154-Ա</t>
  </si>
  <si>
    <t>20․10․2023թ․   2/փ-360</t>
  </si>
  <si>
    <t>ք. Աշտարակ</t>
  </si>
  <si>
    <t>Արագածոտն-2 10․06․2022թ 95-Ա</t>
  </si>
  <si>
    <t>09․11․2023թ․    2/փ-394</t>
  </si>
  <si>
    <t>Աշտարակ          գ․ Ագարակ</t>
  </si>
  <si>
    <t>15․04․2024թ․    50-Ա</t>
  </si>
  <si>
    <t>19․03․2024թ․      N 2/փ-113</t>
  </si>
  <si>
    <t>Աշտարակ          գ․ Փարպի</t>
  </si>
  <si>
    <t>11․06․2024թ․      75-Ա</t>
  </si>
  <si>
    <t>31․05․2024թ․      N 2/փ-225</t>
  </si>
  <si>
    <t>18․07․2024թ․    86-Ա</t>
  </si>
  <si>
    <t>28․06․2024թ․      N 2/փ-274</t>
  </si>
  <si>
    <t>28․06․2024թ․      N 2/փ-268</t>
  </si>
  <si>
    <t>27․07․2021թ․    40-Ա</t>
  </si>
  <si>
    <t>09․06․2021թ․       N 2/փ-174</t>
  </si>
  <si>
    <t>15․03․2024թ․     38-Ա</t>
  </si>
  <si>
    <t>13․02․2024թ․       N 2/փ-75</t>
  </si>
  <si>
    <t>11․10․2024թ․     124-Ա</t>
  </si>
  <si>
    <t>16․09․2024թ․      N 2/փ-376</t>
  </si>
  <si>
    <t>16․09․2024թ․       N 2/փ-376</t>
  </si>
  <si>
    <t>Աշտարակ          գ․ Ղազարավան</t>
  </si>
  <si>
    <t>11․06․2024թ․     75-Ա</t>
  </si>
  <si>
    <t>30․04․2024թ․       N 2/փ-144</t>
  </si>
  <si>
    <t>18․07․2024թ․     86-Ա</t>
  </si>
  <si>
    <t>14․06․2024թ․        N 2/փ-254</t>
  </si>
  <si>
    <t>Աշտարակ          գ․ Սաղմոսավան</t>
  </si>
  <si>
    <t>27․08․2024թ․      N 2/փ-342</t>
  </si>
  <si>
    <t>18․09․2024թ․      N 2/փ-378</t>
  </si>
  <si>
    <t>03․05․2022թ․      N 2/փ-57</t>
  </si>
  <si>
    <t>Աշտարակ          գ․ Արտաշավան</t>
  </si>
  <si>
    <t>31․05․2024թ․      N 2/փ-236</t>
  </si>
  <si>
    <t>24․06․2024թ․      N 2/փ-260</t>
  </si>
  <si>
    <t>Աշտարակ          գ․ Ուշի</t>
  </si>
  <si>
    <t>27․08․2024թ․      N 2/փ-341</t>
  </si>
  <si>
    <t>11․11․2024թ․     135-Ա</t>
  </si>
  <si>
    <t>30․09․2024թ․      N 2/փ-385</t>
  </si>
  <si>
    <t>Աշտարակ          գ․ Կարբի</t>
  </si>
  <si>
    <t>11․10․2024թ․    124-Ա</t>
  </si>
  <si>
    <t>18․09․2024թ․     N 2/փ-377</t>
  </si>
  <si>
    <t>09․09․2024թ․     N 2/փ-362</t>
  </si>
  <si>
    <t>11․06․2024թ․    75-Ա</t>
  </si>
  <si>
    <t>30․04․2024թ․     N 2/փ-143</t>
  </si>
  <si>
    <t>11․12․2024թ․    150-Ա</t>
  </si>
  <si>
    <t>18․11․2024թ․      N 2/փ-430</t>
  </si>
  <si>
    <t>25․11․2024թ․      N 2/փ- 449</t>
  </si>
  <si>
    <t>11․09․2024թ․    101-Ա</t>
  </si>
  <si>
    <t>21․08․2024թ․                  N 2/փ-260</t>
  </si>
  <si>
    <t>ՀՀ Արմավիրի մարզում 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01.01.2025թ. դրությամբ</t>
  </si>
  <si>
    <t xml:space="preserve"> ք. Մեծամոր</t>
  </si>
  <si>
    <t>22.02.2022                       N 042</t>
  </si>
  <si>
    <t>N 010-Ա     16.02.2024թ․</t>
  </si>
  <si>
    <t>N 2/փ-437 30.11.2023թ․</t>
  </si>
  <si>
    <t>22.02.2022                N 042</t>
  </si>
  <si>
    <t>N 011-Ա  16․02․2024թ․</t>
  </si>
  <si>
    <t>N 2/փ-5 03․01․2024թ․</t>
  </si>
  <si>
    <t xml:space="preserve"> Մեծամոր /Ալաշկերտ/</t>
  </si>
  <si>
    <t>N 023-Ա 16․02․2024թ</t>
  </si>
  <si>
    <t>N 1/փ-460 18․12․2023թ․</t>
  </si>
  <si>
    <t>N 098-Ա 12․07․2024թ․</t>
  </si>
  <si>
    <t>N 2/փ-277 02․07․2024թ․</t>
  </si>
  <si>
    <t xml:space="preserve"> Մեծամոր /Նալբանդյան/</t>
  </si>
  <si>
    <t>22.02.2022                    N 042</t>
  </si>
  <si>
    <t>N 099-Ա 12․07․2024թ․</t>
  </si>
  <si>
    <t>N 2/փ-245 13.06.2024թ․</t>
  </si>
  <si>
    <t>22.02.2022                     N 042</t>
  </si>
  <si>
    <t>N 153-Ա 18․10․2024թ․</t>
  </si>
  <si>
    <t>N 2/փ-360 09․09․2024թ․</t>
  </si>
  <si>
    <t xml:space="preserve"> Մեծամոր /Ակնալիճ/</t>
  </si>
  <si>
    <t>22.02.2022             N 042</t>
  </si>
  <si>
    <t>N 162-Ա 18․10․2024թ․</t>
  </si>
  <si>
    <t>N 2/փ-400 04.10.2024թ․</t>
  </si>
  <si>
    <t>Խոյ /Արշալույս/</t>
  </si>
  <si>
    <t>N96-Ա  05.08.2022թ.</t>
  </si>
  <si>
    <t>N175-Ա 20․12․2024թ,</t>
  </si>
  <si>
    <t>N2փ-451 25․11․2024թ</t>
  </si>
  <si>
    <t>Խոյ/Ամբերդ/</t>
  </si>
  <si>
    <t>N93-Ա 26․08․2024թ,</t>
  </si>
  <si>
    <t>N2փ-269 28․06․2024թ</t>
  </si>
  <si>
    <t>Խոյ /Ծաղկունք/</t>
  </si>
  <si>
    <t>N111-Ա 10․09․2024թ․</t>
  </si>
  <si>
    <t>N2փ-335 21․08․2024թ</t>
  </si>
  <si>
    <t>N54-Ա 17․05․2024թ․</t>
  </si>
  <si>
    <t>N2փ-120 26․04․2024թ</t>
  </si>
  <si>
    <t>14.11.2022                  N 141-Ա</t>
  </si>
  <si>
    <t>14.11.2022                       N 141-Ա</t>
  </si>
  <si>
    <t>N2/փ-145 30.04.2024թ</t>
  </si>
  <si>
    <t>N2/փ-463 18.12.2023թ</t>
  </si>
  <si>
    <t>Վաղարշապատ</t>
  </si>
  <si>
    <t>26.04.2022թ. Թիվ 80</t>
  </si>
  <si>
    <t>N2/փ-416 22.10.2024թ</t>
  </si>
  <si>
    <t>N2/փ-483 03.12.2024թ</t>
  </si>
  <si>
    <t>N2/փ-487 03.12.2024թ</t>
  </si>
  <si>
    <t>N2/փ-490 03.12.2024թ</t>
  </si>
  <si>
    <t>N2/փ-11 10.01.2024թ</t>
  </si>
  <si>
    <t>Բաղրամյան /Լեռնագոգ/</t>
  </si>
  <si>
    <t>07.03.2022թ․          N 20-Ա</t>
  </si>
  <si>
    <t>31․07․2024թ․               81-Ա</t>
  </si>
  <si>
    <t>N 2/փ 263 24․06․2024թ․</t>
  </si>
  <si>
    <t>20․06․2024թ․                  64-Ա</t>
  </si>
  <si>
    <t>N 2/փ 226 31․05․2024թ․</t>
  </si>
  <si>
    <t>20․06․2024թ․ 65-Ա</t>
  </si>
  <si>
    <t>N 2/փ 227 31․05․2024թ․</t>
  </si>
  <si>
    <t>29․02․2024թ․ 65-Ա</t>
  </si>
  <si>
    <t>N 2/փ 84 19․02․2024թ․</t>
  </si>
  <si>
    <t>24․05․2024թ․ 29-Ա</t>
  </si>
  <si>
    <t>N 2/փ 121 26․04․2024թ․</t>
  </si>
  <si>
    <t>29․02․2024թ․ 13-Ա</t>
  </si>
  <si>
    <t>N 2/փ 86 19․02․2024թ․</t>
  </si>
  <si>
    <t>Բաղրամյան /Վանանդ/</t>
  </si>
  <si>
    <t>18․09․2024թ․                               87-Ա</t>
  </si>
  <si>
    <t>N 2/փ 328 13․07․2024թ․</t>
  </si>
  <si>
    <t>քաղաքացի</t>
  </si>
  <si>
    <t>Արմավիր /գ․Լենուղի/</t>
  </si>
  <si>
    <t>թիվ 072-Ա 11.02․2022թ</t>
  </si>
  <si>
    <t>թիվ 031-Ա  23․02․2024թ</t>
  </si>
  <si>
    <t>06.02.2024թ    թիվ 2/փ 63</t>
  </si>
  <si>
    <t>ֆիզիկական</t>
  </si>
  <si>
    <t>Արմավիր /գ․Մայիսյան/</t>
  </si>
  <si>
    <t xml:space="preserve"> 030-Ա   23․02․2024թ</t>
  </si>
  <si>
    <t>26․01․2024թ       2/փ 34</t>
  </si>
  <si>
    <t>Ֆիզիկական</t>
  </si>
  <si>
    <t>Արմավիր /Մյասնիկյան/</t>
  </si>
  <si>
    <t>թիվ 066-Ա  31․05․2024թ</t>
  </si>
  <si>
    <t>30․04․2024թ     2/փ 163</t>
  </si>
  <si>
    <t>Արմավիր /Մայիսյան/</t>
  </si>
  <si>
    <t>թիվ 072-Ա    31․05․2024թ</t>
  </si>
  <si>
    <t>22․05․2024թ     թիվ 2/փ 206</t>
  </si>
  <si>
    <t>ԱՐԱՔՍ /Գայ/</t>
  </si>
  <si>
    <t xml:space="preserve">ֆիզիկական անձ                                                </t>
  </si>
  <si>
    <t>ՀՀ Լոռու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01.01.2025թ. դրությամբ</t>
  </si>
  <si>
    <t>Ֆիզիկական անձ</t>
  </si>
  <si>
    <t>Ալավերդի /Ծաղկաշատ/</t>
  </si>
  <si>
    <t>15.07.2024թ. 85-Ա</t>
  </si>
  <si>
    <t>27.06.2024թ. N 31</t>
  </si>
  <si>
    <t>«Արմենիան Ոլնատ» ՍՊԸ</t>
  </si>
  <si>
    <t>Ալավերդի /Հաղպատ/</t>
  </si>
  <si>
    <t>15.07.2024թ. 86-Ա</t>
  </si>
  <si>
    <t>30.04.2024թ. N 26</t>
  </si>
  <si>
    <t>Ալավերդի /Օձուն/</t>
  </si>
  <si>
    <t>14.08.2024թ. 95-Ա</t>
  </si>
  <si>
    <t>16.07.2024թ. N 34</t>
  </si>
  <si>
    <t>Փամբակ</t>
  </si>
  <si>
    <t>Սպիտակ</t>
  </si>
  <si>
    <t>Լոռի 4, 2024 թ</t>
  </si>
  <si>
    <t>Ստեփանավան</t>
  </si>
  <si>
    <t>Լոռի Բերդ</t>
  </si>
  <si>
    <t>թիվ 259-Ա, 16.05.2024թ.</t>
  </si>
  <si>
    <t>27.06.2024թ.                N 31</t>
  </si>
  <si>
    <t>30.04.2024թ.                N 26</t>
  </si>
  <si>
    <t>16.07.2024թ.                 N 34</t>
  </si>
  <si>
    <t>15․04․2024թ.            թիվ 25</t>
  </si>
  <si>
    <t>28.12.2023թ.                  N 2-10</t>
  </si>
  <si>
    <t>28.12.2023թ.                  N 2-11</t>
  </si>
  <si>
    <t xml:space="preserve">28.12.2023թ.                  N 2/-14 </t>
  </si>
  <si>
    <t>15.07.2024թ.             85-Ա</t>
  </si>
  <si>
    <t>15.07.2024թ.              86-Ա</t>
  </si>
  <si>
    <t>14.08.2024թ.              95-Ա</t>
  </si>
  <si>
    <t>16․ 05․ 2024 թ․               N 059-Ա</t>
  </si>
  <si>
    <t>14.05.2024թ.               թիվ 70-Ա</t>
  </si>
  <si>
    <t>17.05.2024թ.                   N 46-Ա</t>
  </si>
  <si>
    <t>18.05.2024թ.                     N 46-Ա</t>
  </si>
  <si>
    <t>10.05.2024թ.                         32-Ա</t>
  </si>
  <si>
    <t xml:space="preserve">10.05.2024թ.                  32-Ա          </t>
  </si>
  <si>
    <t xml:space="preserve">ՀՀ կառավարության 27.04.2006թ. N 570-Ն որոշում </t>
  </si>
  <si>
    <t>ՀՀ կառավարության 28.08.2024թ. N 096-Ա</t>
  </si>
  <si>
    <r>
      <rPr>
        <sz val="11"/>
        <rFont val="Calibri"/>
        <family val="2"/>
      </rPr>
      <t>N43</t>
    </r>
    <r>
      <rPr>
        <sz val="11"/>
        <rFont val="GHEA Grapalat"/>
        <family val="3"/>
      </rPr>
      <t>-Ա 24.05.2024թ</t>
    </r>
  </si>
  <si>
    <r>
      <rPr>
        <sz val="11"/>
        <rFont val="Calibri"/>
        <family val="2"/>
      </rPr>
      <t>N</t>
    </r>
    <r>
      <rPr>
        <sz val="11"/>
        <rFont val="GHEA Grapalat"/>
        <family val="3"/>
      </rPr>
      <t>60-Ա 26.06.2024թ</t>
    </r>
  </si>
  <si>
    <r>
      <rPr>
        <sz val="11"/>
        <rFont val="Calibri"/>
        <family val="2"/>
      </rPr>
      <t>N</t>
    </r>
    <r>
      <rPr>
        <sz val="11"/>
        <rFont val="GHEA Grapalat"/>
        <family val="3"/>
      </rPr>
      <t>84-Ա 15.11.2024թ</t>
    </r>
  </si>
  <si>
    <r>
      <rPr>
        <sz val="11"/>
        <rFont val="Calibri"/>
        <family val="2"/>
      </rPr>
      <t>N</t>
    </r>
    <r>
      <rPr>
        <sz val="11"/>
        <rFont val="GHEA Grapalat"/>
        <family val="3"/>
      </rPr>
      <t>104-Ա 20.12.2024թ</t>
    </r>
  </si>
  <si>
    <r>
      <rPr>
        <sz val="11"/>
        <rFont val="Calibri"/>
        <family val="2"/>
      </rPr>
      <t>N</t>
    </r>
    <r>
      <rPr>
        <sz val="11"/>
        <rFont val="GHEA Grapalat"/>
        <family val="3"/>
      </rPr>
      <t>103-Ա 20.12.2024թ</t>
    </r>
  </si>
  <si>
    <r>
      <rPr>
        <sz val="11"/>
        <rFont val="Calibri"/>
        <family val="2"/>
      </rPr>
      <t>N</t>
    </r>
    <r>
      <rPr>
        <sz val="11"/>
        <rFont val="GHEA Grapalat"/>
        <family val="3"/>
      </rPr>
      <t>106-Ա 20.12.2024թ</t>
    </r>
  </si>
  <si>
    <r>
      <rPr>
        <sz val="11"/>
        <rFont val="Calibri"/>
        <family val="2"/>
      </rPr>
      <t>N</t>
    </r>
    <r>
      <rPr>
        <sz val="11"/>
        <rFont val="GHEA Grapalat"/>
        <family val="3"/>
      </rPr>
      <t>07-Ա 13.02.2024թ</t>
    </r>
  </si>
  <si>
    <t xml:space="preserve">գ.Արարատ 06.08.2020թ.             N 28   </t>
  </si>
  <si>
    <t>ք. Մասիս 10.06.2021թ.         N60-Ա</t>
  </si>
  <si>
    <t>ք. Մասիս 10.06.2021թ.        N60-Ա</t>
  </si>
  <si>
    <t>գ.Նորաբաց 26.05.2021թ.         N30-Ն</t>
  </si>
  <si>
    <t>գ.Գեղանիստ 09.06.2021թ.         N17-Ն</t>
  </si>
  <si>
    <t>գ.Այնթապ 18.06.2021թ.         N29</t>
  </si>
  <si>
    <t>գ.Ազատաշեն 03.05.2021թ.         N 14</t>
  </si>
  <si>
    <t>գ. Արևշատ 15.05.2020թ.            N 13</t>
  </si>
  <si>
    <t>գ. Գետազատ 14.05.2020թ.            N 11</t>
  </si>
  <si>
    <t>գ. Մրգավան 15.05.2020թ.            N 16</t>
  </si>
  <si>
    <t>գ. Դվին 18.05.2020թ.            N 14</t>
  </si>
  <si>
    <t>գ. Հնաբերդ 15.05.2020թ.            N 13</t>
  </si>
  <si>
    <t>գ. Մրգանուշ 15.05.2020թ.            N 13</t>
  </si>
  <si>
    <t>ք. Արտաշատ 20.10.2020թ.            N 92-Ա</t>
  </si>
  <si>
    <t>գ. Լանջազատ 15.05.2020թ.            N 13</t>
  </si>
  <si>
    <t>ք. Վեդի             10.07.2020թ.         N40</t>
  </si>
  <si>
    <t>ՀՀ Կոտայքի մարզի համայնքներում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01.01.2025թ. դրությամբ</t>
  </si>
  <si>
    <t>Աբովյան</t>
  </si>
  <si>
    <t>26.01.2024թ.N 1/փ-39</t>
  </si>
  <si>
    <t>04.03.2024թ.N 17</t>
  </si>
  <si>
    <t>16.07.2024թ.N 35</t>
  </si>
  <si>
    <t>13.08.2024թ. N 115-Ա</t>
  </si>
  <si>
    <t>27.06.2024թ.N 33</t>
  </si>
  <si>
    <t>02.02.2018թ.N 24</t>
  </si>
  <si>
    <t>21.06.2022թ.N 83</t>
  </si>
  <si>
    <t>8526.692</t>
  </si>
  <si>
    <t>8411.04</t>
  </si>
  <si>
    <t>1333.250</t>
  </si>
  <si>
    <t>Բյուրեղավան</t>
  </si>
  <si>
    <t xml:space="preserve"> Բյուրեղավան համայնքի ավագանու 2024 թվականի օգոստոսի 29-ի N 60 - Ն որոշում</t>
  </si>
  <si>
    <t>2023 թվականի մարտի 13-ի 
N 28-Ա որոշում</t>
  </si>
  <si>
    <t>2023 թվականի փետրվարի 22-ի 
N 19 դրական եզրակացությունը</t>
  </si>
  <si>
    <t>0.31654</t>
  </si>
  <si>
    <t>0.15</t>
  </si>
  <si>
    <t>2804.5</t>
  </si>
  <si>
    <t xml:space="preserve"> </t>
  </si>
  <si>
    <t>2024 թվականի մարտի 13-ի 
N 28-Ա որոշում</t>
  </si>
  <si>
    <t>2024 թվականի փետրվարի 22-ի 
N 19 դրական եզրակացությունը</t>
  </si>
  <si>
    <t>0.02346</t>
  </si>
  <si>
    <t xml:space="preserve"> 0.02346</t>
  </si>
  <si>
    <t>438.6</t>
  </si>
  <si>
    <t>Նաիրի</t>
  </si>
  <si>
    <t>Քասախի ավագա-նու 15․02․2017թ N 9 որոշում</t>
  </si>
  <si>
    <t>18․01․2024թ․ N 10-Ա</t>
  </si>
  <si>
    <t>N 1/փ-474, 25․12․2023թ․</t>
  </si>
  <si>
    <t>Սեփականություն</t>
  </si>
  <si>
    <t xml:space="preserve">0․0811 </t>
  </si>
  <si>
    <t>0․05</t>
  </si>
  <si>
    <t>18․01․2024թ․ N 11-Ա</t>
  </si>
  <si>
    <t>N 1/փ-475, 25․12․2023թ․</t>
  </si>
  <si>
    <t>0․07276</t>
  </si>
  <si>
    <t>18․01․2024թ․ N 12-Ա</t>
  </si>
  <si>
    <t>N 1/փ-466, 18․12․2023թ․</t>
  </si>
  <si>
    <t>0․05724</t>
  </si>
  <si>
    <t>Կառավարության 2007 թ օգոստոսի 9-ի N 978-Ն</t>
  </si>
  <si>
    <t>18․01․2024թ․ N 14-Ա</t>
  </si>
  <si>
    <t>N 1/փ-480, 25․12․2023թ․</t>
  </si>
  <si>
    <t>0․3</t>
  </si>
  <si>
    <t>Պռոշյանի ավագա-նու 22․11․2016թ․ի N 42-Ն որոշում</t>
  </si>
  <si>
    <t>18․01․2024թ․ N 15-Ա</t>
  </si>
  <si>
    <t>N 1/փ-486, 28․12․2023թ․</t>
  </si>
  <si>
    <t>0․62802</t>
  </si>
  <si>
    <t>18․01․2024թ․ N 3-Ա</t>
  </si>
  <si>
    <t>N 1/փ-491, 28․12․2023թ․</t>
  </si>
  <si>
    <t>1․366535</t>
  </si>
  <si>
    <t>18․01․2024թ․ N 4-Ա</t>
  </si>
  <si>
    <t>N 1/փ-1, 3․01․2024թ․</t>
  </si>
  <si>
    <t>18․01․2024թ․ N 5-Ա</t>
  </si>
  <si>
    <t>N 1/փ-3, 3․01․2024թ․</t>
  </si>
  <si>
    <t>18․01․2024թ․ N 6-Ա</t>
  </si>
  <si>
    <t>N 1/փ-2, 3․01․2024թ․</t>
  </si>
  <si>
    <t xml:space="preserve"> 2007 թ օգոստոսի 9-ի N 978-Ն</t>
  </si>
  <si>
    <t>18․01․2024թ․ N 7-Ա</t>
  </si>
  <si>
    <t>N 1/փ-484, 27․12․2023թ․</t>
  </si>
  <si>
    <t>2․7685</t>
  </si>
  <si>
    <t>18․01․2024թ․ N 8-Ա</t>
  </si>
  <si>
    <t>N 1/փ-467, 18․12․2023թ․</t>
  </si>
  <si>
    <t>18․01․2024թ․ N 9-Ա</t>
  </si>
  <si>
    <t>N 1/փ-465, 18․12․2023թ․</t>
  </si>
  <si>
    <t>14․02․2024թ․ N 25-Ա</t>
  </si>
  <si>
    <t xml:space="preserve">ՏԿԵՆ 21․06․2022թ․ NL-682 </t>
  </si>
  <si>
    <t>Վարձակալություն</t>
  </si>
  <si>
    <t>7․2233</t>
  </si>
  <si>
    <t>14․02․2024թ․ N 31-Ա</t>
  </si>
  <si>
    <t>N 1/փ-30, 26.01.2024թ․</t>
  </si>
  <si>
    <t>14․02․2024թ․ N 32-Ա</t>
  </si>
  <si>
    <t>N 1/փ-21, 19․01․2024թ․</t>
  </si>
  <si>
    <t>14․06․2024թ․ N 135-Ա</t>
  </si>
  <si>
    <t>N 1/փ-203, 22․05․2024թ․</t>
  </si>
  <si>
    <t>0,04</t>
  </si>
  <si>
    <t>14․06․2024թ․ N 136-Ա</t>
  </si>
  <si>
    <t>N 1/փ-202, 22․05․2024թ․</t>
  </si>
  <si>
    <t>14․06․2024թ․ N 137-Ա</t>
  </si>
  <si>
    <t>N 1/փ-200, 22․05․2024թ․</t>
  </si>
  <si>
    <t>Զովունի ավագա-նու 26.10.2016թ.ի N 43 որոշում</t>
  </si>
  <si>
    <t>14․06․2024թ․ N 138-Ա</t>
  </si>
  <si>
    <t>N 1/փ-187, 14․05․2024թ․</t>
  </si>
  <si>
    <t xml:space="preserve">0,0997 </t>
  </si>
  <si>
    <t>N 1/փ-189, 14․05․2024թ․</t>
  </si>
  <si>
    <t>0․1066</t>
  </si>
  <si>
    <t>14․06․2024թ․ N 140-Ա</t>
  </si>
  <si>
    <t>N 1/փ-178, 14․05․2024թ․</t>
  </si>
  <si>
    <t xml:space="preserve">0,05 </t>
  </si>
  <si>
    <t>14․06․2024թ․ N 141-Ա</t>
  </si>
  <si>
    <t>N 1/փ-177, 14․05․2024թ․</t>
  </si>
  <si>
    <t xml:space="preserve">0,0565 </t>
  </si>
  <si>
    <t>14․06․2024թ․ N 142-Ա</t>
  </si>
  <si>
    <t>N 1/փ-195, 22․05․2024թ․</t>
  </si>
  <si>
    <t xml:space="preserve">0,04405 </t>
  </si>
  <si>
    <t>14․06․2024թ․ N 143-Ա</t>
  </si>
  <si>
    <t>N 1/փ-191, 22․05․2024թ․</t>
  </si>
  <si>
    <t xml:space="preserve">0․05023 </t>
  </si>
  <si>
    <t>14․06․2024թ․ N 144-Ա</t>
  </si>
  <si>
    <t>N 1/փ-171, 14․05․2024թ․</t>
  </si>
  <si>
    <t xml:space="preserve">0,0554 </t>
  </si>
  <si>
    <t>14․06․2024թ․ N 145-Ա</t>
  </si>
  <si>
    <t>N 1/փ-223, 31․05․2024թ․</t>
  </si>
  <si>
    <t>0,1536</t>
  </si>
  <si>
    <t>14․06․2024թ․ N 146-Ա</t>
  </si>
  <si>
    <t>N 1/փ-180, 14․05․2024թ․</t>
  </si>
  <si>
    <t>14․06․2024թ․ N 147-Ա</t>
  </si>
  <si>
    <t>N 1/փ-179, 14․05․2024թ․</t>
  </si>
  <si>
    <t>14․06․2024թ․ N 148-Ա</t>
  </si>
  <si>
    <t>N 1/փ-201, 22․05․2024թ․</t>
  </si>
  <si>
    <t xml:space="preserve">0,09417 </t>
  </si>
  <si>
    <t>14․06․2024թ․ N 149-Ա</t>
  </si>
  <si>
    <t>N 1/փ-228, 31․05․2024թ․</t>
  </si>
  <si>
    <t>14․06․2024թ․ N 150-Ա</t>
  </si>
  <si>
    <t>N 1/փ-230, 31․05․2024թ․</t>
  </si>
  <si>
    <t>14․06․2024թ․ N 151-Ա</t>
  </si>
  <si>
    <t>N 1/փ-229, 31․05․2024թ․</t>
  </si>
  <si>
    <t>14․06․2024թ․ N 152-Ա</t>
  </si>
  <si>
    <t>N 1/փ-231, 31․05․2024թ․</t>
  </si>
  <si>
    <t xml:space="preserve">0․970184 </t>
  </si>
  <si>
    <t>14․06․2024թ․ N 153-Ա</t>
  </si>
  <si>
    <t>N 1/փ-232, 31․05․2024թ․</t>
  </si>
  <si>
    <t>14․06․2024թ․ N 154-Ա</t>
  </si>
  <si>
    <t>N 1/փ-181, 14․05․2024թ․</t>
  </si>
  <si>
    <t xml:space="preserve">0,065 </t>
  </si>
  <si>
    <t>14․06․2024թ․ N 155-Ա</t>
  </si>
  <si>
    <t>N 1/փ-239, 07.06․2024թ․</t>
  </si>
  <si>
    <t>14․06․2024թ․ N 156-Ա</t>
  </si>
  <si>
    <t>N 1/փ-242, 07.06․2024թ․</t>
  </si>
  <si>
    <t xml:space="preserve">0․11048 </t>
  </si>
  <si>
    <t xml:space="preserve">0,04000 </t>
  </si>
  <si>
    <t>09.07.2024թ․ N 163-Ա</t>
  </si>
  <si>
    <t>N 1/փ-250, 14.06․2024թ․</t>
  </si>
  <si>
    <t xml:space="preserve">0․2816 </t>
  </si>
  <si>
    <t>09.07.2024թ․ N 164-Ա</t>
  </si>
  <si>
    <t>N 1/փ-247, 13.06․2024թ․</t>
  </si>
  <si>
    <t xml:space="preserve">0․04 </t>
  </si>
  <si>
    <t>09.07.2024թ․ N 165-Ա</t>
  </si>
  <si>
    <t>N 1/փ-246, 13.06․2024թ․</t>
  </si>
  <si>
    <t xml:space="preserve">0․33 </t>
  </si>
  <si>
    <t>09.07.2024թ․ N 166-Ա</t>
  </si>
  <si>
    <t>N 1/փ-244, 12.06․2024թ․</t>
  </si>
  <si>
    <t>09.07.2024թ․ N 167-Ա</t>
  </si>
  <si>
    <t>N 1/փ-244, 25.06․2024թ․</t>
  </si>
  <si>
    <t xml:space="preserve">0․882 </t>
  </si>
  <si>
    <t>22․10․2024թ․ N 210-Ա</t>
  </si>
  <si>
    <t>0․1</t>
  </si>
  <si>
    <t>18․03․2021թ․ N 56</t>
  </si>
  <si>
    <t>N 1/փ-84, 05․03․2021թ․</t>
  </si>
  <si>
    <t>19․12․2023թ․ N 284</t>
  </si>
  <si>
    <t>14․02․2023թ․ N 34-Ա</t>
  </si>
  <si>
    <t xml:space="preserve">0,042 </t>
  </si>
  <si>
    <t>Նաիրիի ավագա-նու 22․10․2024թ N 207-Ն որոշում</t>
  </si>
  <si>
    <t>22․10․2024թ N 207-Ն</t>
  </si>
  <si>
    <t xml:space="preserve">N 2-12, 23․07․2024թ․ </t>
  </si>
  <si>
    <t xml:space="preserve">0,11148 </t>
  </si>
  <si>
    <t>N 2-12, 23․07․2024թ․</t>
  </si>
  <si>
    <t xml:space="preserve">0,08 </t>
  </si>
  <si>
    <t xml:space="preserve">0,0605 </t>
  </si>
  <si>
    <t xml:space="preserve">0,40440 </t>
  </si>
  <si>
    <t xml:space="preserve">0,041455 </t>
  </si>
  <si>
    <t>18․03․2021թ N 56</t>
  </si>
  <si>
    <t xml:space="preserve">0,04 </t>
  </si>
  <si>
    <t xml:space="preserve">0,10603 </t>
  </si>
  <si>
    <t xml:space="preserve">0,0397 </t>
  </si>
  <si>
    <t xml:space="preserve">0,0402 </t>
  </si>
  <si>
    <t>18․01․2024թ N 5-Ա</t>
  </si>
  <si>
    <t>N 1/փ-3, 03․01․2024թ․</t>
  </si>
  <si>
    <t xml:space="preserve">0,06 </t>
  </si>
  <si>
    <t xml:space="preserve">0,03 </t>
  </si>
  <si>
    <t xml:space="preserve">0,31 </t>
  </si>
  <si>
    <t xml:space="preserve">0,04987 </t>
  </si>
  <si>
    <t xml:space="preserve">0,091 </t>
  </si>
  <si>
    <t xml:space="preserve">0,1035 </t>
  </si>
  <si>
    <t xml:space="preserve">0,04007 </t>
  </si>
  <si>
    <t>Իրավաբանական  անձ</t>
  </si>
  <si>
    <t>18․10․2024թ N 4-Ա</t>
  </si>
  <si>
    <t>N 1/փ-202, 03․01․2024թ․</t>
  </si>
  <si>
    <t>13․10․2022թ․ N 193-Ա</t>
  </si>
  <si>
    <t>N 2-12, 22․09․2022թ․</t>
  </si>
  <si>
    <t>14․05․2024թ N 120-Ա</t>
  </si>
  <si>
    <t>N 1/փ-123, 26․04․2024թ․</t>
  </si>
  <si>
    <t>14․05․2024թ N 112-Ա</t>
  </si>
  <si>
    <t>N 1/փ-140, 30․04․2024թ․</t>
  </si>
  <si>
    <t>N 1/փ-202, 26․07․2023թ․</t>
  </si>
  <si>
    <t>12․09․2023թ N 196-Ա</t>
  </si>
  <si>
    <t>N 1/փ-263, 25․08․2023թ․</t>
  </si>
  <si>
    <t xml:space="preserve">0,04292 </t>
  </si>
  <si>
    <t xml:space="preserve">0,07945 </t>
  </si>
  <si>
    <t xml:space="preserve">0,026335 </t>
  </si>
  <si>
    <t>14․05․2024թ N 115-Ա</t>
  </si>
  <si>
    <t>N 1/փ-148, 30․04․2024թ․</t>
  </si>
  <si>
    <t xml:space="preserve">0,1 </t>
  </si>
  <si>
    <t xml:space="preserve">0,1709 </t>
  </si>
  <si>
    <t xml:space="preserve">0,0711 </t>
  </si>
  <si>
    <t>Ջրվեժ համայնք գ.Ձորաղբյուր</t>
  </si>
  <si>
    <t>Ձորաղբյուր գյուղի  ավագանու 2012 թվականի հուլիսի 2–թիվ 19–Ն որոշում</t>
  </si>
  <si>
    <t>Ջրվեժ համայնքի ավագանու որոշում N 171 – Ա, 21.12.2023</t>
  </si>
  <si>
    <t>համայնքի ղեկավարի որոշում N 9–Ա, 05.01.2024</t>
  </si>
  <si>
    <t>Նորա Եղիազարյան</t>
  </si>
  <si>
    <t>Ջրվեժ համայնքի ավագանու որոշում N 170 – Ա, 21.12.2023</t>
  </si>
  <si>
    <t>համայնքի ղեկավարի որոշում N 10–Ա, 05.01.2024</t>
  </si>
  <si>
    <t>ֆելիքս Մակարյան</t>
  </si>
  <si>
    <t>Ջրվեժ համայնքի ավագանու որոշում N 169 – Ա, 21.12.2023</t>
  </si>
  <si>
    <t>համայնքի ղեկավարի որոշում N 11–Ա, 05.01.2024</t>
  </si>
  <si>
    <t>Նվարդ Խաչատրյան</t>
  </si>
  <si>
    <t>համայնքի ղեկավարի որոշում N 155-Ա, 6.02.2024</t>
  </si>
  <si>
    <t>Դավիթ Ղազախեցյան</t>
  </si>
  <si>
    <t>համայնքի ղեկավարի որոշում N 156-Ա, 6.02.2024</t>
  </si>
  <si>
    <t>Ջրվեժ համայնքի ավագանու որոշում N 161 – Ա, 21.12.2023</t>
  </si>
  <si>
    <t>համայնքի ղեկավարի որոշում N 172-Ա, 6.02.2024</t>
  </si>
  <si>
    <t>Արսեն Հարությունյան</t>
  </si>
  <si>
    <t>Ջրվեժ համայնքի ավագանու որոշում N 15 – Ա, 13.02.2024</t>
  </si>
  <si>
    <t>համայնքի ղեկավարի որոշում N 316-Ա, 11.03.2024</t>
  </si>
  <si>
    <t>Ռաֆիկ Աղայան</t>
  </si>
  <si>
    <t>Ջրվեժ համայնքի ավագանու որոշում N 27– Ա, 13.03.2024</t>
  </si>
  <si>
    <t>համայնքի ղեկավարի որոշում N 324–Ա, 14.03.2024</t>
  </si>
  <si>
    <t>Գագիկ Խնկոյան, Գրիգոր Ազատյան</t>
  </si>
  <si>
    <t>Ջրվեժ համայնքի ավագանու որոշում N 42– Ա, 12.04.2024</t>
  </si>
  <si>
    <t>համայնքի ղեկավարի որոշում N 579–Ա, 6.05.2024</t>
  </si>
  <si>
    <t>Կարեն Եղոյան</t>
  </si>
  <si>
    <t>համայնքի ղեկավարի որոշում N 1085–Ա, 13.08.2024</t>
  </si>
  <si>
    <t>Վիկտորյա Հարությունյան</t>
  </si>
  <si>
    <t>համայնքի ղեկավարի որոշում N 1267–Ա, 8.10.2024</t>
  </si>
  <si>
    <t>Արթուր Արտուշյան</t>
  </si>
  <si>
    <t>Ջրվեժ համայնքի ավագանու որոշում N 108– Ա, 10.09.2024</t>
  </si>
  <si>
    <t>համայնքի ղեկավարի որոշում N 1318–Ա, 22.10.2024</t>
  </si>
  <si>
    <t>Սարգիս Բադալյան</t>
  </si>
  <si>
    <t>համայնքի ղեկավարի որոշում N 1395–Ա, 13.11.2024</t>
  </si>
  <si>
    <t>Էդվարդ Թումանյան</t>
  </si>
  <si>
    <t>համայնքի ղեկավարի որոշում N 1547–Ա, 19.12.2024</t>
  </si>
  <si>
    <t>Հայկ Մնաուչարյան</t>
  </si>
  <si>
    <t>համայնքի ղեկավարի որոշում N 1552–Ա, 20.12.2024</t>
  </si>
  <si>
    <t>«Կուպպեր Մայն» ՍՊԸ</t>
  </si>
  <si>
    <t>համայնքի ղեկավարի որոշում N 1551–Ա, 20.12.2024</t>
  </si>
  <si>
    <t>համայնքի ղեկավարի որոշում N 1549–Ա, 20.12.2024</t>
  </si>
  <si>
    <t>համայնքի ղեկավարի որոշում N 1550–Ա, 20.12.2024</t>
  </si>
  <si>
    <t>Ջրվեժ համայնք գ.Ջրվեժ</t>
  </si>
  <si>
    <t>Ջրվեժ համայնքի ավագանու 2014 թվականի ապրիլի 11–թիվ 14–Ն որոշում</t>
  </si>
  <si>
    <t>համայնքի ղեկավարի որոշում N 58-Ա, 15.01.2024</t>
  </si>
  <si>
    <t>Մարետա Բարսեղյան</t>
  </si>
  <si>
    <t>համայնքի ղեկավարի որոշում N 68-Ա, 16.01.2024</t>
  </si>
  <si>
    <t>Մարիետա Սարիբեկյան</t>
  </si>
  <si>
    <t>համայնքի ղեկավարի որոշում N 69-Ա, 16.01.2024</t>
  </si>
  <si>
    <t>Գևորգ Հարությունյան</t>
  </si>
  <si>
    <t>համայնքի ղեկավարի որոշում N 70-Ա, 16.01.2024</t>
  </si>
  <si>
    <t>Արտյուշա Միրումյան</t>
  </si>
  <si>
    <t>համայնքի ղեկավարի որոշում N 154-Ա, 6.02.2024</t>
  </si>
  <si>
    <t>Ժիրայր Տիգրանյան</t>
  </si>
  <si>
    <t>համայնքի ղեկավարի որոշում N 326-Ա, 14.03.2024</t>
  </si>
  <si>
    <t>«3 Լայնս Ինվեսթմենթս»</t>
  </si>
  <si>
    <t>համայնքի ղեկավարի որոշում N 522-Ա, 26.04.2024</t>
  </si>
  <si>
    <t>Արմեն Վարտիկյան</t>
  </si>
  <si>
    <t>համայնքի ղեկավարի որոշում N 537-Ա, 29.04.2024</t>
  </si>
  <si>
    <t>Վահե Երիցյան</t>
  </si>
  <si>
    <t>համայնքի ղեկավարի որոշում N 538-Ա, 29.04.2024</t>
  </si>
  <si>
    <t>Դավիթ Բրուտյան, Սերյոժա Հովհաննիսյան</t>
  </si>
  <si>
    <t>համայնքի ղեկավարի որոշում N 539-Ա, 29.04.2024</t>
  </si>
  <si>
    <t>Տիգրան Գևորգյան</t>
  </si>
  <si>
    <t>համայնքի ղեկավարի որոշում N 427-Ա, 8.04.2024</t>
  </si>
  <si>
    <t>Հովհաննես Մինասյան</t>
  </si>
  <si>
    <t>համայնքի ղեկավարի որոշում N 428-Ա, 9.04.2024</t>
  </si>
  <si>
    <t>Վահագն Կարապետյան</t>
  </si>
  <si>
    <t>համայնքի ղեկավարի որոշում N 429-Ա, 9.04.2024</t>
  </si>
  <si>
    <t>համայնքի ղեկավարի որոշում N 433-Ա, 9.04.2024</t>
  </si>
  <si>
    <t>Հրանտ Խաչատրյան</t>
  </si>
  <si>
    <t>համայնքի ղեկավարի որոշում N 458-Ա, 12.04.2024</t>
  </si>
  <si>
    <t>համայնքի ղեկավարի որոշում N 503-Ա, 22.04.2024</t>
  </si>
  <si>
    <t>Արմեն Չաչոյան</t>
  </si>
  <si>
    <t>համայնքի ղեկավարի որոշում N 558-Ա, 3.05.2024</t>
  </si>
  <si>
    <t>Նունե Տոպալյան</t>
  </si>
  <si>
    <t>համայնքի ղեկավարի որոշում N 616-Ա, 14.05.2024</t>
  </si>
  <si>
    <t>Ավետ Հովհաննիսյան</t>
  </si>
  <si>
    <t>համայնքի ղեկավարի որոշում N 635-Ա, 16.05.2024</t>
  </si>
  <si>
    <t>Գարիկ Եսայան</t>
  </si>
  <si>
    <t>համայնքի ղեկավարի որոշում N 636-Ա, 16.05.2024</t>
  </si>
  <si>
    <t>Նահապետ Հայրունի</t>
  </si>
  <si>
    <t>համայնքի ղեկավարի որոշում N 653-Ա, 20.05.2024</t>
  </si>
  <si>
    <t>Սարգիս Շահինյան, Գարաբեդ Սիսիլյան</t>
  </si>
  <si>
    <t>համայնքի ղեկավարի որոշում N 682-Ա, 6.06.2024</t>
  </si>
  <si>
    <t>Մարիա Պողոսյան</t>
  </si>
  <si>
    <t>համայնքի ղեկավարի որոշում N 703-Ա, 13.06.2024</t>
  </si>
  <si>
    <t>Միքայել Ջանփոլադյան</t>
  </si>
  <si>
    <t>համայնքի ղեկավարի որոշում N 714-Ա, 17.06.2024</t>
  </si>
  <si>
    <t>Նանե Եկարյանի</t>
  </si>
  <si>
    <t>համայնքի ղեկավարի որոշում N 747-Ա, 20.06.2024</t>
  </si>
  <si>
    <t>Գագիկ Գրիգորյանի</t>
  </si>
  <si>
    <t>համայնքի ղեկավարի որոշում N 797-Ա, 1.07.2024</t>
  </si>
  <si>
    <t>Գրիգոր Հակոբյան</t>
  </si>
  <si>
    <t>համայնքի ղեկավարի որոշում N 901-Ա, 19.07.2024</t>
  </si>
  <si>
    <t>Միհրան Հարությունյան</t>
  </si>
  <si>
    <t>համայնքի ղեկավարի որոշում N 746-Ա, 20.06.2024</t>
  </si>
  <si>
    <t>Շամամ Գրիգորյան</t>
  </si>
  <si>
    <t>համայնքի ղեկավարի որոշում N 1019-Ա, 5.08.2024</t>
  </si>
  <si>
    <t>Երվանդ Գրիգորյան</t>
  </si>
  <si>
    <t>համայնքի ղեկավարի որոշում N 1061-Ա, 6.08.2024</t>
  </si>
  <si>
    <t>Դավիթ Միրզոյան</t>
  </si>
  <si>
    <t>համայնքի ղեկավարի որոշում N 1114-Ա, 22.08.2024</t>
  </si>
  <si>
    <t>Արիստակես Ղազարյան</t>
  </si>
  <si>
    <t>համայնքի ղեկավարի որոշում N 1176-Ա, 04.09.2024</t>
  </si>
  <si>
    <t>Գևորգ Հովհաննիսյան</t>
  </si>
  <si>
    <t>համայնքի ղեկավարի որոշում N 1244-Ա, 30.09.2024</t>
  </si>
  <si>
    <t>Լիանա Հակոբյան</t>
  </si>
  <si>
    <t>համայնքի ղեկավարի որոշում N 1245-Ա, 30.09.2024</t>
  </si>
  <si>
    <t>Ռուզաննա Բադալյան</t>
  </si>
  <si>
    <t>համայնքի ղեկավարի որոշում N 1256-Ա, 7.10.2024</t>
  </si>
  <si>
    <t>Սեդա Բաղդասարյան</t>
  </si>
  <si>
    <t>համայնքի ղեկավարի որոշում N 1277-Ա, 10.10.2024</t>
  </si>
  <si>
    <t>Արման Հովհաննիսյան</t>
  </si>
  <si>
    <t>համայնքի ղեկավարի որոշում N 1315-Ա, 21.10.2024</t>
  </si>
  <si>
    <t>Վարդան Հակոբյան</t>
  </si>
  <si>
    <t>համայնքի ղեկավարի որոշում N 1323-Ա, 22.10.2024</t>
  </si>
  <si>
    <t>Արտակ Ղազարյան</t>
  </si>
  <si>
    <t>համայնքի ղեկավարի որոշում N 1324-Ա, 23.10.2024</t>
  </si>
  <si>
    <t>համայնքի ղեկավարի որոշում N 1335-Ա, 24.10.2024</t>
  </si>
  <si>
    <t>Մակար Գալստյան</t>
  </si>
  <si>
    <t>համայնքի ղեկավարի որոշում N 1441-Ա, 28.11.2024</t>
  </si>
  <si>
    <t>Վահան Եղիազարյան</t>
  </si>
  <si>
    <t>համայնքի ղեկավարի որոշում N 1493-Ա, 11.12.2024</t>
  </si>
  <si>
    <t>Բաղշիկ Բաղմանյան</t>
  </si>
  <si>
    <t>համայնքի ղեկավարի որոշում N 1492-Ա, 11.12.2024</t>
  </si>
  <si>
    <t>Անդրանիկ Բաղմանյան</t>
  </si>
  <si>
    <t>համայնքի ղեկավարի որոշում N 1470-Ա, 6.12.2024</t>
  </si>
  <si>
    <t>«Հոմեքս» ՍՊԸ</t>
  </si>
  <si>
    <t>համայնքի ղեկավարի որոշում N 1548-Ա, 19.12.2024</t>
  </si>
  <si>
    <t>Սարգիս Թումանյան</t>
  </si>
  <si>
    <t>համայնքի ղեկավարի որոշում N 1546-Ա, 19.12.2024</t>
  </si>
  <si>
    <t>Հարություն Եպիսկոպոսյան</t>
  </si>
  <si>
    <t>համայնքի ղեկավարի որոշում N 1554-Ա, 20.12.2024</t>
  </si>
  <si>
    <t>Լևոն Ափարյան</t>
  </si>
  <si>
    <t>Ջրվեժ համայնք գ.Զովք</t>
  </si>
  <si>
    <t>Ջրվեժ համայնքի ավագանու որոշում N 9 – Ա, 13.02.2024</t>
  </si>
  <si>
    <t>համայնքի ղեկավարի որոշում N 1145-Ա, 28.08.2024</t>
  </si>
  <si>
    <t>Գևորգ Ենգիբարյան</t>
  </si>
  <si>
    <t>Ջրվեժ համայնքի ավագանու որոշում N 11 – Ա, 13.02.2024</t>
  </si>
  <si>
    <t>համայնքի ղեկավարի որոշում N 1146-Ա, 28.08.2024</t>
  </si>
  <si>
    <t>Կարեն Սաֆարյան</t>
  </si>
  <si>
    <t>Ջրվեժ համայնքի ավագանու որոշում N 10 – Ա, 13.02.2024</t>
  </si>
  <si>
    <t>համայնքի ղեկավարի որոշում N 1147-Ա, 28.08.2024</t>
  </si>
  <si>
    <t>Սաթենիկ Բասենցյան</t>
  </si>
  <si>
    <t>Ջրվեժ համայնքի ավագանու որոշում N 12 – Ա, 13.02.2024</t>
  </si>
  <si>
    <t>համայնքի ղեկավարի որոշում N 1151-Ա, 28.08.2024</t>
  </si>
  <si>
    <t>Սարգիս Հարությունյան</t>
  </si>
  <si>
    <t>Ջրվեժ համայնքի ավագանու որոշում N 13– Ա, 13.02.2024</t>
  </si>
  <si>
    <t>համայնքի ղեկավարի որոշում N 385-Ա, 28.03.2024</t>
  </si>
  <si>
    <t>Դավիթ Մարտիրոսյան, Անի Պապոյան</t>
  </si>
  <si>
    <t>Ջրվեժ համայնքի ավագանու որոշում N 11– Ա, 13.02.2024</t>
  </si>
  <si>
    <t>համայնքի ղեկավարի որոշում N 1241-Ա, 30.09.2024</t>
  </si>
  <si>
    <t>Մարի Ոսկանյան</t>
  </si>
  <si>
    <t>16.02.2024թ.             N 17-Ա</t>
  </si>
  <si>
    <t>12.04.2024թ.               N 44-Ա</t>
  </si>
  <si>
    <t>13.08.2024թ.                  N 113-Ա</t>
  </si>
  <si>
    <t>14.11.2024թ.                N 186-Ա</t>
  </si>
  <si>
    <t>14.11.2024թ.               N 195-Ա</t>
  </si>
  <si>
    <t>ՀՀ Շիրակի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01.01.2025թ. դրությամբ</t>
  </si>
  <si>
    <t>Գյումրի</t>
  </si>
  <si>
    <t>–</t>
  </si>
  <si>
    <t>Արթիկ</t>
  </si>
  <si>
    <t>Ախուրյան</t>
  </si>
  <si>
    <t>70-Ա 26.04.2022 ՇԻՐԱԿ-2</t>
  </si>
  <si>
    <t>173-Ա</t>
  </si>
  <si>
    <t>2/փ-304</t>
  </si>
  <si>
    <t>իրավաբանական անձ, համայնք</t>
  </si>
  <si>
    <t> 0,06909</t>
  </si>
  <si>
    <t>76-Ա 26.04.2022 ՇԻՐԱԿ-4</t>
  </si>
  <si>
    <t>10-Ա</t>
  </si>
  <si>
    <t>2/փ-8 2024</t>
  </si>
  <si>
    <t>134-Ա</t>
  </si>
  <si>
    <t>հողային օրենսգրքի 7-րդ հոդվածի 9-րդ, 15-րդ մասեր</t>
  </si>
  <si>
    <t>233-Ա</t>
  </si>
  <si>
    <t>2/փ-359</t>
  </si>
  <si>
    <t>իրավաբանական անձ,  համայնք</t>
  </si>
  <si>
    <t>11-Ա</t>
  </si>
  <si>
    <t>2/փ-27 </t>
  </si>
  <si>
    <t>իրավաբանական անձ,  «ՏԵԼԵԿՈՄ ԱՐՄԵՆԻԱ» ՓԲԸ</t>
  </si>
  <si>
    <t>69-Ա 26.04.2022 ՇԻՐԱԿ-6</t>
  </si>
  <si>
    <t> 290-Ա</t>
  </si>
  <si>
    <t> 232-Ա</t>
  </si>
  <si>
    <t> 204-Ա</t>
  </si>
  <si>
    <t>154-Ա</t>
  </si>
  <si>
    <t>2/փ-286 2024</t>
  </si>
  <si>
    <t>245-Ա</t>
  </si>
  <si>
    <t>2/փ-404</t>
  </si>
  <si>
    <t>12-Ա</t>
  </si>
  <si>
    <t>2/փ-19</t>
  </si>
  <si>
    <t>174-Ա</t>
  </si>
  <si>
    <t>2/փ-313 2024</t>
  </si>
  <si>
    <t>Աշոցք</t>
  </si>
  <si>
    <t>Ամասիա</t>
  </si>
  <si>
    <t>Անի</t>
  </si>
  <si>
    <t>-</t>
  </si>
  <si>
    <t>ՀՀ Սյունիքի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01.01.2025թ. դրությամբ</t>
  </si>
  <si>
    <t>Համայնքի  անվանումը</t>
  </si>
  <si>
    <t>Համայնքի ավագանու     որոշման համարը, տարեթիվը</t>
  </si>
  <si>
    <t xml:space="preserve">Համայնքային բյուջե կատարած մուտքագրումներ                                  /հազար դրամ/   </t>
  </si>
  <si>
    <t>ըստ սեփականության ձևի</t>
  </si>
  <si>
    <t>ընդամ. հա</t>
  </si>
  <si>
    <t>Տեղ  (Տեղ)</t>
  </si>
  <si>
    <t>19.03.2021թ.                N8-Ա  (Սյունիք-8 միկրոռեգիոնալ)</t>
  </si>
  <si>
    <t>N114-Ա     15.10.2024թ.</t>
  </si>
  <si>
    <t>N2/փ-368  11.09.2024թ.</t>
  </si>
  <si>
    <t>Գորիս (Քարահունջ)</t>
  </si>
  <si>
    <t>25.03.2021թ.                N27-Ա  (Սյունիք-2 միկրոռեգիոնալ)</t>
  </si>
  <si>
    <t>N203-Ա     11.10.2024թ.</t>
  </si>
  <si>
    <t>N2/փ-399    04.10.2024թ.</t>
  </si>
  <si>
    <t>Մեղրի        (Մեղրի)</t>
  </si>
  <si>
    <t>29.01.2021թ.                N6-Ա  (Սյունիք-3 միկրոռեգիոնալ)</t>
  </si>
  <si>
    <t>N85-Ա     15.09.2024թ.</t>
  </si>
  <si>
    <t>N2-8                 22.12.2020թ.</t>
  </si>
  <si>
    <t>Կապան    (Սյունիք)</t>
  </si>
  <si>
    <t>17.03.2021թ.                N31-Ա  (Սյունիք-1 միկրոռեգիոնալ)</t>
  </si>
  <si>
    <t>N41-Ա     27.03.2024թ.</t>
  </si>
  <si>
    <t>ՀՕ 7-րդ հոդված,   15-րդ մաս</t>
  </si>
  <si>
    <t>Կապան    (Աճանան)</t>
  </si>
  <si>
    <t>N58-Ա     30.04.2024թ.</t>
  </si>
  <si>
    <t>իրավաբանական</t>
  </si>
  <si>
    <t>Կապան (Կապան)</t>
  </si>
  <si>
    <t>N70-Ա     30.05.2024թ.</t>
  </si>
  <si>
    <t>Գորիս                (Որոտան)</t>
  </si>
  <si>
    <t>N211-Ա     15.11.2024թ.</t>
  </si>
  <si>
    <t>Գորիս                (Ակներ)</t>
  </si>
  <si>
    <t>N84-Ա     17.05.2024թ.</t>
  </si>
  <si>
    <t>Գորիս                (Վերիշեն)</t>
  </si>
  <si>
    <t>N16-Ա     16.02.2024թ.</t>
  </si>
  <si>
    <t>Ընդամենը Սյունիքի մարզում</t>
  </si>
  <si>
    <t>ՀՀ Սյունիքի մարզպետի աշխատակազմի քաղաքաշինության, հողաշինության և ենթակառուցվածքների կառավարման վարչություն</t>
  </si>
  <si>
    <t>ՀՀ Տավուշի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01.01.2025թ. դրությամբ</t>
  </si>
  <si>
    <t>Իջևան</t>
  </si>
  <si>
    <t>21.04.2021թ. Թիվ 129-Ա</t>
  </si>
  <si>
    <t>թիվ 2/փ-212, 2024թ.</t>
  </si>
  <si>
    <t>0.09998</t>
  </si>
  <si>
    <t>թիվ 2/փ-279, 2024թ.</t>
  </si>
  <si>
    <t>0.39621</t>
  </si>
  <si>
    <t>թիվ 2/փ-337, 2024թ.</t>
  </si>
  <si>
    <t>0.2149</t>
  </si>
  <si>
    <t>թիվ 2/փ-340, 2024թ.</t>
  </si>
  <si>
    <t>0.19</t>
  </si>
  <si>
    <t>թիվ 2/փ-303, 2024թ.</t>
  </si>
  <si>
    <t>0.17582</t>
  </si>
  <si>
    <t>թիվ 2/փ-20, 2024թ.</t>
  </si>
  <si>
    <t>0.546</t>
  </si>
  <si>
    <t>թիվ 2/փ-389, 2024թ.</t>
  </si>
  <si>
    <t>0.3</t>
  </si>
  <si>
    <t>26.06.2024թ.               թիվ 73</t>
  </si>
  <si>
    <t>20.08.2024թ.               թիվ 84</t>
  </si>
  <si>
    <t>27.09.2024թ.                 թիվ 84</t>
  </si>
  <si>
    <t>27.09.2024թ.                  թիվ 98</t>
  </si>
  <si>
    <t>20.08.2024թ.                  թիվ 85</t>
  </si>
  <si>
    <t>28.02.2024թ.                թիվ 35</t>
  </si>
  <si>
    <t>25.10.2024թ.                 թիվ 128</t>
  </si>
  <si>
    <t>ՀՀ Վայոց ձորի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01.01.2025թ. դրությամբ</t>
  </si>
  <si>
    <t xml:space="preserve">    Եղեգնաձոր</t>
  </si>
  <si>
    <t>«Վայոց ձոր-6» միկրոռեգիոնալ մակարդակի համակցված տարածական պլանավորման փաստաթղթերի մշակման նախագիծ 2019թ.</t>
  </si>
  <si>
    <t>18-Ա                16.02.24թ.</t>
  </si>
  <si>
    <t>2/փ-32  26.01.2024թ.</t>
  </si>
  <si>
    <t>Իրավաբանական</t>
  </si>
  <si>
    <t>N 95-Ա  20.09.24թ.</t>
  </si>
  <si>
    <t xml:space="preserve">N 2/փ-363 09.09.24թ. </t>
  </si>
  <si>
    <t>Եղեգիս-Արտաբույնք</t>
  </si>
  <si>
    <t>չունի</t>
  </si>
  <si>
    <t>18Ա  02/02/2024թ.</t>
  </si>
  <si>
    <t>26/01/2024թ.             N2փ-38</t>
  </si>
  <si>
    <t>արոտավայր</t>
  </si>
  <si>
    <t>26/06/2024թ.      68Ա</t>
  </si>
  <si>
    <t>31/05/2024թ.     N2փ-233</t>
  </si>
  <si>
    <t>Եղեգիս  Հերմոն</t>
  </si>
  <si>
    <t>27/09/2024թ.   94Ա</t>
  </si>
  <si>
    <t>22/07/2024թ.                  N2/փ-309</t>
  </si>
  <si>
    <t>Եղեգիս-Շատին</t>
  </si>
  <si>
    <t>27//09/2024թ.        93Ա</t>
  </si>
  <si>
    <t>09/09/2024թ.                  N2փ-354</t>
  </si>
  <si>
    <t>Արոտավայր-խոտհարք</t>
  </si>
  <si>
    <t xml:space="preserve">       Արենի</t>
  </si>
  <si>
    <t>122-Ա               20.05.2022թ.</t>
  </si>
  <si>
    <t xml:space="preserve">26Մ                             13.03.2022թ. </t>
  </si>
  <si>
    <t xml:space="preserve"> 2/փ-355</t>
  </si>
  <si>
    <t>ֆիզ.անձ. Սեփականություն</t>
  </si>
  <si>
    <t>2/փ-306</t>
  </si>
  <si>
    <t>2/փ-320</t>
  </si>
  <si>
    <t>2/փ-297</t>
  </si>
  <si>
    <t>2/փ-270</t>
  </si>
  <si>
    <t>2/փ-182</t>
  </si>
  <si>
    <t>2/փ-456  12.12.2023</t>
  </si>
  <si>
    <t>2/փ-12            01.01.2024</t>
  </si>
  <si>
    <t>Վայք / Զառիթափ</t>
  </si>
  <si>
    <t>Չունի</t>
  </si>
  <si>
    <t>12.12.2024թ N 121-Ա</t>
  </si>
  <si>
    <t>2.1.,2024թ.N 2փ 473</t>
  </si>
  <si>
    <t>Վայք / Նոր Ազնաբերդ</t>
  </si>
  <si>
    <t>13.09.2024. N 93-Ա</t>
  </si>
  <si>
    <t xml:space="preserve"> 26.07.2024թ.N2/փ-288</t>
  </si>
  <si>
    <t>Վայք /Նոր Ազնաբերդ</t>
  </si>
  <si>
    <t>13&gt;09&gt;2024թ.N 93-Ա</t>
  </si>
  <si>
    <t xml:space="preserve"> 09.08.2024թ.N 2/փ 322</t>
  </si>
  <si>
    <t xml:space="preserve">ԸՆԴԱՄԵՆԸ  ՄԱՐԶՈՒՄ </t>
  </si>
  <si>
    <t xml:space="preserve">1մլն 374. հազ </t>
  </si>
  <si>
    <t>119.4 հազ. Դրամ</t>
  </si>
  <si>
    <t>4մլն.475.2 հազ</t>
  </si>
  <si>
    <t>1մլն158.5 հազ .</t>
  </si>
  <si>
    <t>18մլն.616 հազ</t>
  </si>
  <si>
    <t>63.9 մլն</t>
  </si>
  <si>
    <t>16.002 մլն</t>
  </si>
  <si>
    <t>178 մլն</t>
  </si>
  <si>
    <t>Բերդ</t>
  </si>
  <si>
    <t>Համայնքի ավագանու՝ 23.07.2018 թվականի որոշում և ՀՀ Տավուշի մարզպետի 06.08.2018 թվականի որոշում</t>
  </si>
  <si>
    <t>26.06.2024թ.               358-Ա</t>
  </si>
  <si>
    <t xml:space="preserve"> N 2/փ-253</t>
  </si>
  <si>
    <t>0.0709</t>
  </si>
  <si>
    <t xml:space="preserve">0.0709 </t>
  </si>
  <si>
    <t>21.09.2024թ.                378-Ա</t>
  </si>
  <si>
    <t xml:space="preserve"> N 2/փ-275</t>
  </si>
  <si>
    <t xml:space="preserve">0.10340 </t>
  </si>
  <si>
    <t>10.09.2024թ.                397-Ա</t>
  </si>
  <si>
    <t xml:space="preserve"> N 2/փ-390</t>
  </si>
  <si>
    <t xml:space="preserve">0.07 </t>
  </si>
  <si>
    <t>Դիլիջան</t>
  </si>
  <si>
    <t>Դիլիջան համայնքի ավագանու 03.10.2022թ. թիվ 198-Ա և ՀՀ Տավուշի մարզպետի 26.10.2022թ․ թիվ 299-Ա</t>
  </si>
  <si>
    <t>12․04․2024թ․ թիվ 675-Ա</t>
  </si>
  <si>
    <t>19․03․2024թ․ թիվ 2/փ-114</t>
  </si>
  <si>
    <t>13․09․2024թ․ թիվ 751-Ա</t>
  </si>
  <si>
    <t>19․07․2024թ․ թիվ 2/փ-299</t>
  </si>
  <si>
    <t>13․09․2024թ․ թիվ 759-Ա</t>
  </si>
  <si>
    <t>28․07․2024թ․ թիվ 2/փ-273</t>
  </si>
  <si>
    <t>Կողբ</t>
  </si>
  <si>
    <t>N 592-Ա</t>
  </si>
  <si>
    <t>18․11․2024
թիվ 2փ/-428</t>
  </si>
  <si>
    <t>Բաղանիս</t>
  </si>
  <si>
    <t>N 431-Ա</t>
  </si>
  <si>
    <t>30․07․2024
թիվ 2փ/-314</t>
  </si>
  <si>
    <t>N 437-Ա</t>
  </si>
  <si>
    <t>21․08․2024
թիվ 2փ/-336</t>
  </si>
  <si>
    <t>N 360-Ա</t>
  </si>
  <si>
    <t>22․05․2024
թիվ 2փ/-197</t>
  </si>
  <si>
    <t>N 254-Ա</t>
  </si>
  <si>
    <t>22․05․2024
թիվ 2փ/-198</t>
  </si>
  <si>
    <t>Պտղավան</t>
  </si>
  <si>
    <t xml:space="preserve">փոփոխվել է գլխավոր հատակագծի հիման վրա </t>
  </si>
  <si>
    <t>փոփոխվել է գլխավոր հատակագծի հիման վրա</t>
  </si>
  <si>
    <t>N 30-Ա</t>
  </si>
  <si>
    <t>19․01․2024
թիվ 2փ/-28</t>
  </si>
  <si>
    <t>N 33-Ա</t>
  </si>
  <si>
    <t>10․01․2024
թիվ 2փ/-7</t>
  </si>
  <si>
    <t>864 հազ</t>
  </si>
  <si>
    <t>508 հազ</t>
  </si>
  <si>
    <t>524 հազ</t>
  </si>
  <si>
    <t>796 հազ</t>
  </si>
  <si>
    <t>99 հազ</t>
  </si>
  <si>
    <t>807 հազ</t>
  </si>
  <si>
    <t>381 հազ.</t>
  </si>
  <si>
    <t>18 մլն.</t>
  </si>
  <si>
    <t>8 մլն</t>
  </si>
  <si>
    <t>4 մլն</t>
  </si>
  <si>
    <t>658 հազ</t>
  </si>
  <si>
    <t>36 մլն.</t>
  </si>
  <si>
    <t>2 մլն.</t>
  </si>
  <si>
    <t>42 մլն</t>
  </si>
  <si>
    <t>24 մլն</t>
  </si>
  <si>
    <t>43մլն</t>
  </si>
  <si>
    <t>10 մլն.</t>
  </si>
  <si>
    <t>43 մլն.</t>
  </si>
  <si>
    <t>563 հազ.</t>
  </si>
  <si>
    <t>33 հազ 705 դրամ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</si>
</sst>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0.00000"/>
    <numFmt numFmtId="168" formatCode="0.00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5"/>
      <name val="GHEA Grapalat"/>
      <family val="3"/>
    </font>
    <font>
      <sz val="10"/>
      <name val="GHEA Grapalat"/>
      <family val="3"/>
    </font>
    <font>
      <b/>
      <sz val="14"/>
      <name val="GHEA Grapalat"/>
      <family val="3"/>
    </font>
    <font>
      <sz val="12"/>
      <name val="GHEA Grapalat"/>
      <family val="3"/>
    </font>
    <font>
      <sz val="12"/>
      <name val="Times Armenian"/>
      <family val="1"/>
    </font>
    <font>
      <b/>
      <sz val="14"/>
      <color indexed="8"/>
      <name val="GHEA Grapalat"/>
      <family val="3"/>
    </font>
    <font>
      <b/>
      <i/>
      <sz val="11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  <font>
      <sz val="9"/>
      <name val="GHEA Grapalat"/>
      <family val="3"/>
    </font>
    <font>
      <b/>
      <sz val="12"/>
      <color indexed="8"/>
      <name val="GHEA Grapalat"/>
      <family val="3"/>
    </font>
    <font>
      <sz val="11"/>
      <name val="GHEA Grapalat"/>
      <family val="3"/>
    </font>
    <font>
      <sz val="11"/>
      <color theme="1"/>
      <name val="GHEA Grapalat"/>
      <family val="3"/>
    </font>
    <font>
      <b/>
      <i/>
      <sz val="14"/>
      <name val="GHEA Grapalat"/>
      <family val="3"/>
    </font>
    <font>
      <sz val="11"/>
      <color rgb="FF9C6500"/>
      <name val="Arial Armenian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5"/>
      <color indexed="8"/>
      <name val="GHEA Grapalat"/>
      <family val="3"/>
    </font>
    <font>
      <sz val="10"/>
      <color indexed="8"/>
      <name val="GHEA Grapalat"/>
      <family val="3"/>
    </font>
    <font>
      <sz val="12"/>
      <color indexed="8"/>
      <name val="GHEA Grapalat"/>
      <family val="3"/>
    </font>
    <font>
      <sz val="11"/>
      <color indexed="8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i/>
      <sz val="11"/>
      <color indexed="8"/>
      <name val="GHEA Grapalat"/>
      <family val="3"/>
    </font>
    <font>
      <b/>
      <u/>
      <sz val="11"/>
      <color indexed="8"/>
      <name val="GHEA Grapalat"/>
      <family val="3"/>
    </font>
    <font>
      <b/>
      <i/>
      <sz val="10"/>
      <color indexed="8"/>
      <name val="GHEA Grapalat"/>
      <family val="3"/>
    </font>
    <font>
      <sz val="12"/>
      <color indexed="10"/>
      <name val="GHEA Grapalat"/>
      <family val="3"/>
    </font>
    <font>
      <sz val="11"/>
      <color rgb="FF000000"/>
      <name val="GHEA Grapalat"/>
      <family val="3"/>
    </font>
    <font>
      <b/>
      <u/>
      <sz val="14"/>
      <color indexed="8"/>
      <name val="GHEA Grapalat"/>
      <family val="3"/>
    </font>
    <font>
      <sz val="11"/>
      <color rgb="FF333333"/>
      <name val="GHEA Grapalat"/>
      <family val="3"/>
    </font>
    <font>
      <sz val="12"/>
      <color rgb="FF333333"/>
      <name val="GHEA Grapalat"/>
      <family val="3"/>
    </font>
    <font>
      <b/>
      <i/>
      <sz val="10"/>
      <name val="GHEA Grapalat"/>
      <family val="3"/>
    </font>
    <font>
      <b/>
      <i/>
      <sz val="12"/>
      <name val="GHEA Grapalat"/>
      <family val="3"/>
    </font>
    <font>
      <sz val="11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rgb="FF000000"/>
      <name val="GHEA Grapalat"/>
      <family val="3"/>
    </font>
    <font>
      <sz val="12"/>
      <color rgb="FFFF0000"/>
      <name val="GHEA Grapalat"/>
      <family val="3"/>
    </font>
  </fonts>
  <fills count="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2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/>
    <xf numFmtId="0" fontId="6" fillId="0" borderId="0"/>
    <xf numFmtId="0" fontId="6" fillId="0" borderId="0"/>
    <xf numFmtId="0" fontId="18" fillId="0" borderId="0"/>
    <xf numFmtId="0" fontId="39" fillId="0" borderId="0"/>
    <xf numFmtId="0" fontId="1" fillId="0" borderId="0"/>
    <xf numFmtId="0" fontId="18" fillId="0" borderId="0"/>
  </cellStyleXfs>
  <cellXfs count="697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4" xfId="3" applyFont="1" applyBorder="1" applyAlignment="1">
      <alignment horizontal="center" vertical="center" wrapText="1"/>
    </xf>
    <xf numFmtId="2" fontId="11" fillId="0" borderId="15" xfId="1" applyNumberFormat="1" applyFont="1" applyBorder="1" applyAlignment="1">
      <alignment vertical="center" wrapText="1"/>
    </xf>
    <xf numFmtId="164" fontId="11" fillId="4" borderId="5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11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vertical="center" wrapText="1"/>
    </xf>
    <xf numFmtId="0" fontId="11" fillId="0" borderId="18" xfId="3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vertical="center" wrapText="1"/>
    </xf>
    <xf numFmtId="0" fontId="11" fillId="0" borderId="17" xfId="1" applyFont="1" applyBorder="1" applyAlignment="1">
      <alignment horizontal="left" vertical="center" wrapText="1"/>
    </xf>
    <xf numFmtId="0" fontId="15" fillId="0" borderId="0" xfId="5" applyFont="1" applyAlignment="1">
      <alignment horizontal="right" vertical="center" wrapText="1"/>
    </xf>
    <xf numFmtId="0" fontId="11" fillId="0" borderId="17" xfId="1" applyFont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vertical="center" wrapText="1"/>
    </xf>
    <xf numFmtId="0" fontId="11" fillId="0" borderId="22" xfId="3" applyFont="1" applyBorder="1" applyAlignment="1">
      <alignment horizontal="center" vertical="center" wrapText="1"/>
    </xf>
    <xf numFmtId="2" fontId="11" fillId="0" borderId="23" xfId="1" applyNumberFormat="1" applyFont="1" applyBorder="1" applyAlignment="1">
      <alignment vertical="center" wrapText="1"/>
    </xf>
    <xf numFmtId="164" fontId="11" fillId="4" borderId="24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165" fontId="4" fillId="5" borderId="5" xfId="1" applyNumberFormat="1" applyFont="1" applyFill="1" applyBorder="1" applyAlignment="1">
      <alignment horizontal="center" vertical="center" wrapText="1"/>
    </xf>
    <xf numFmtId="165" fontId="13" fillId="0" borderId="14" xfId="4" applyNumberFormat="1" applyFont="1" applyBorder="1" applyAlignment="1">
      <alignment vertical="center" wrapText="1"/>
    </xf>
    <xf numFmtId="165" fontId="11" fillId="0" borderId="18" xfId="1" applyNumberFormat="1" applyFont="1" applyBorder="1" applyAlignment="1">
      <alignment vertical="center" wrapText="1"/>
    </xf>
    <xf numFmtId="165" fontId="11" fillId="0" borderId="22" xfId="1" applyNumberFormat="1" applyFont="1" applyBorder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23" fillId="0" borderId="0" xfId="4" applyFont="1" applyAlignment="1">
      <alignment vertical="center" wrapText="1"/>
    </xf>
    <xf numFmtId="0" fontId="24" fillId="0" borderId="0" xfId="4" applyFont="1" applyAlignment="1">
      <alignment vertical="center" wrapText="1"/>
    </xf>
    <xf numFmtId="0" fontId="23" fillId="0" borderId="0" xfId="1" applyFont="1"/>
    <xf numFmtId="0" fontId="25" fillId="0" borderId="9" xfId="1" applyFont="1" applyBorder="1" applyAlignment="1">
      <alignment horizontal="center" vertical="center" wrapText="1"/>
    </xf>
    <xf numFmtId="0" fontId="25" fillId="0" borderId="31" xfId="1" applyFont="1" applyBorder="1" applyAlignment="1">
      <alignment horizontal="center" vertical="center" wrapText="1"/>
    </xf>
    <xf numFmtId="0" fontId="30" fillId="0" borderId="32" xfId="1" applyFont="1" applyBorder="1" applyAlignment="1">
      <alignment horizontal="center" vertical="center" wrapText="1"/>
    </xf>
    <xf numFmtId="0" fontId="9" fillId="0" borderId="28" xfId="16" applyFont="1" applyBorder="1" applyAlignment="1">
      <alignment vertical="center" wrapText="1"/>
    </xf>
    <xf numFmtId="0" fontId="14" fillId="6" borderId="28" xfId="16" applyFont="1" applyFill="1" applyBorder="1" applyAlignment="1">
      <alignment horizontal="center" vertical="center" wrapText="1"/>
    </xf>
    <xf numFmtId="0" fontId="14" fillId="0" borderId="17" xfId="16" applyFont="1" applyBorder="1" applyAlignment="1">
      <alignment horizontal="center" vertical="center" wrapText="1"/>
    </xf>
    <xf numFmtId="0" fontId="14" fillId="0" borderId="16" xfId="16" applyFont="1" applyBorder="1" applyAlignment="1">
      <alignment horizontal="center" vertical="center" wrapText="1"/>
    </xf>
    <xf numFmtId="0" fontId="5" fillId="0" borderId="0" xfId="16" applyFont="1" applyAlignment="1">
      <alignment vertical="center" wrapText="1"/>
    </xf>
    <xf numFmtId="0" fontId="9" fillId="6" borderId="28" xfId="16" applyFont="1" applyFill="1" applyBorder="1" applyAlignment="1">
      <alignment horizontal="center" vertical="center" wrapText="1"/>
    </xf>
    <xf numFmtId="0" fontId="9" fillId="0" borderId="17" xfId="16" applyFont="1" applyBorder="1" applyAlignment="1">
      <alignment horizontal="center" vertical="center" wrapText="1"/>
    </xf>
    <xf numFmtId="0" fontId="31" fillId="0" borderId="0" xfId="22" applyFont="1" applyAlignment="1">
      <alignment vertical="center" wrapText="1"/>
    </xf>
    <xf numFmtId="0" fontId="31" fillId="0" borderId="0" xfId="22" applyFont="1" applyAlignment="1">
      <alignment horizontal="center" vertical="center" wrapText="1"/>
    </xf>
    <xf numFmtId="0" fontId="9" fillId="0" borderId="28" xfId="16" applyFont="1" applyBorder="1" applyAlignment="1">
      <alignment horizontal="center" vertical="center" wrapText="1"/>
    </xf>
    <xf numFmtId="0" fontId="9" fillId="0" borderId="36" xfId="16" applyFont="1" applyBorder="1" applyAlignment="1">
      <alignment vertical="center" wrapText="1"/>
    </xf>
    <xf numFmtId="0" fontId="14" fillId="6" borderId="36" xfId="16" applyFont="1" applyFill="1" applyBorder="1" applyAlignment="1">
      <alignment horizontal="center" vertical="center" wrapText="1"/>
    </xf>
    <xf numFmtId="0" fontId="14" fillId="0" borderId="39" xfId="16" applyFont="1" applyBorder="1" applyAlignment="1">
      <alignment horizontal="center" vertical="center" wrapText="1"/>
    </xf>
    <xf numFmtId="0" fontId="31" fillId="0" borderId="32" xfId="22" applyFont="1" applyBorder="1" applyAlignment="1">
      <alignment horizontal="center" vertical="center" wrapText="1"/>
    </xf>
    <xf numFmtId="0" fontId="11" fillId="0" borderId="33" xfId="22" applyFont="1" applyBorder="1" applyAlignment="1">
      <alignment vertical="center" wrapText="1"/>
    </xf>
    <xf numFmtId="0" fontId="31" fillId="0" borderId="33" xfId="22" applyFont="1" applyBorder="1" applyAlignment="1">
      <alignment horizontal="center" vertical="center" wrapText="1"/>
    </xf>
    <xf numFmtId="0" fontId="11" fillId="0" borderId="33" xfId="22" applyFont="1" applyBorder="1" applyAlignment="1">
      <alignment horizontal="center" vertical="center" wrapText="1"/>
    </xf>
    <xf numFmtId="0" fontId="27" fillId="0" borderId="33" xfId="1" applyFont="1" applyBorder="1" applyAlignment="1">
      <alignment horizontal="center" vertical="center" wrapText="1"/>
    </xf>
    <xf numFmtId="0" fontId="27" fillId="0" borderId="34" xfId="1" applyFont="1" applyBorder="1" applyAlignment="1">
      <alignment horizontal="center" vertical="center" wrapText="1"/>
    </xf>
    <xf numFmtId="164" fontId="14" fillId="0" borderId="41" xfId="16" applyNumberFormat="1" applyFont="1" applyBorder="1" applyAlignment="1">
      <alignment horizontal="center" vertical="center" wrapText="1"/>
    </xf>
    <xf numFmtId="0" fontId="14" fillId="0" borderId="42" xfId="16" applyFont="1" applyBorder="1" applyAlignment="1">
      <alignment horizontal="center" vertical="center" wrapText="1"/>
    </xf>
    <xf numFmtId="0" fontId="26" fillId="5" borderId="24" xfId="4" applyFont="1" applyFill="1" applyBorder="1" applyAlignment="1">
      <alignment vertical="center" wrapText="1"/>
    </xf>
    <xf numFmtId="0" fontId="26" fillId="5" borderId="4" xfId="4" applyFont="1" applyFill="1" applyBorder="1" applyAlignment="1">
      <alignment horizontal="center" vertical="center" wrapText="1"/>
    </xf>
    <xf numFmtId="0" fontId="26" fillId="5" borderId="32" xfId="4" applyFont="1" applyFill="1" applyBorder="1" applyAlignment="1">
      <alignment vertical="center" wrapText="1"/>
    </xf>
    <xf numFmtId="0" fontId="26" fillId="0" borderId="0" xfId="4" applyFont="1" applyAlignment="1">
      <alignment vertical="center" wrapText="1"/>
    </xf>
    <xf numFmtId="164" fontId="31" fillId="0" borderId="0" xfId="22" applyNumberFormat="1" applyFont="1" applyAlignment="1">
      <alignment horizontal="center" vertical="center" wrapText="1"/>
    </xf>
    <xf numFmtId="164" fontId="5" fillId="0" borderId="41" xfId="16" applyNumberFormat="1" applyFont="1" applyBorder="1" applyAlignment="1">
      <alignment horizontal="center" vertical="center" wrapText="1"/>
    </xf>
    <xf numFmtId="0" fontId="5" fillId="0" borderId="41" xfId="16" applyFont="1" applyBorder="1" applyAlignment="1">
      <alignment horizontal="center" vertical="center" wrapText="1"/>
    </xf>
    <xf numFmtId="0" fontId="5" fillId="0" borderId="42" xfId="16" applyFont="1" applyBorder="1" applyAlignment="1">
      <alignment horizontal="center" vertical="center" wrapText="1"/>
    </xf>
    <xf numFmtId="2" fontId="5" fillId="0" borderId="41" xfId="16" applyNumberFormat="1" applyFont="1" applyBorder="1" applyAlignment="1">
      <alignment horizontal="center" vertical="center" wrapText="1"/>
    </xf>
    <xf numFmtId="0" fontId="14" fillId="0" borderId="14" xfId="16" applyFont="1" applyBorder="1" applyAlignment="1">
      <alignment horizontal="center" vertical="center" wrapText="1"/>
    </xf>
    <xf numFmtId="0" fontId="14" fillId="0" borderId="18" xfId="16" applyFont="1" applyBorder="1" applyAlignment="1">
      <alignment horizontal="center" vertical="center" wrapText="1"/>
    </xf>
    <xf numFmtId="164" fontId="14" fillId="0" borderId="18" xfId="16" applyNumberFormat="1" applyFont="1" applyBorder="1" applyAlignment="1">
      <alignment horizontal="center" vertical="center" wrapText="1"/>
    </xf>
    <xf numFmtId="0" fontId="32" fillId="9" borderId="18" xfId="16" applyFont="1" applyFill="1" applyBorder="1" applyAlignment="1">
      <alignment horizontal="center" vertical="center" wrapText="1"/>
    </xf>
    <xf numFmtId="0" fontId="14" fillId="0" borderId="45" xfId="16" applyFont="1" applyBorder="1" applyAlignment="1">
      <alignment horizontal="center" vertical="center" wrapText="1"/>
    </xf>
    <xf numFmtId="0" fontId="32" fillId="0" borderId="18" xfId="16" applyFont="1" applyBorder="1" applyAlignment="1">
      <alignment horizontal="center" vertical="center" wrapText="1"/>
    </xf>
    <xf numFmtId="167" fontId="26" fillId="5" borderId="24" xfId="4" applyNumberFormat="1" applyFont="1" applyFill="1" applyBorder="1" applyAlignment="1">
      <alignment vertical="center" wrapText="1"/>
    </xf>
    <xf numFmtId="0" fontId="9" fillId="0" borderId="13" xfId="16" applyFont="1" applyBorder="1" applyAlignment="1">
      <alignment vertical="center" wrapText="1"/>
    </xf>
    <xf numFmtId="0" fontId="9" fillId="0" borderId="17" xfId="16" applyFont="1" applyBorder="1" applyAlignment="1">
      <alignment vertical="center" wrapText="1"/>
    </xf>
    <xf numFmtId="0" fontId="9" fillId="0" borderId="39" xfId="16" applyFont="1" applyBorder="1" applyAlignment="1">
      <alignment vertical="center" wrapText="1"/>
    </xf>
    <xf numFmtId="0" fontId="26" fillId="5" borderId="3" xfId="4" applyFont="1" applyFill="1" applyBorder="1" applyAlignment="1">
      <alignment vertical="center" wrapText="1"/>
    </xf>
    <xf numFmtId="0" fontId="23" fillId="0" borderId="32" xfId="1" applyFont="1" applyBorder="1" applyAlignment="1">
      <alignment horizontal="center" vertical="center" wrapText="1"/>
    </xf>
    <xf numFmtId="0" fontId="25" fillId="0" borderId="33" xfId="1" applyFont="1" applyBorder="1" applyAlignment="1">
      <alignment horizontal="center" vertical="center" wrapText="1"/>
    </xf>
    <xf numFmtId="0" fontId="29" fillId="0" borderId="34" xfId="1" applyFont="1" applyBorder="1" applyAlignment="1">
      <alignment horizontal="center" vertical="center" wrapText="1"/>
    </xf>
    <xf numFmtId="0" fontId="30" fillId="0" borderId="24" xfId="1" applyFont="1" applyBorder="1" applyAlignment="1">
      <alignment horizontal="center" vertical="center" wrapText="1"/>
    </xf>
    <xf numFmtId="0" fontId="27" fillId="0" borderId="32" xfId="1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4" fillId="0" borderId="41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3" borderId="41" xfId="23" applyFont="1" applyFill="1" applyBorder="1" applyAlignment="1">
      <alignment horizontal="center" vertical="center" wrapText="1"/>
    </xf>
    <xf numFmtId="0" fontId="9" fillId="0" borderId="43" xfId="0" applyFont="1" applyBorder="1" applyAlignment="1">
      <alignment vertical="center" wrapText="1"/>
    </xf>
    <xf numFmtId="0" fontId="26" fillId="5" borderId="5" xfId="4" applyFont="1" applyFill="1" applyBorder="1" applyAlignment="1">
      <alignment horizontal="center" vertical="center" wrapText="1"/>
    </xf>
    <xf numFmtId="168" fontId="26" fillId="5" borderId="33" xfId="4" applyNumberFormat="1" applyFont="1" applyFill="1" applyBorder="1" applyAlignment="1">
      <alignment horizontal="center" vertical="center" wrapText="1"/>
    </xf>
    <xf numFmtId="168" fontId="26" fillId="5" borderId="34" xfId="4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25" fillId="3" borderId="33" xfId="1" applyFont="1" applyFill="1" applyBorder="1" applyAlignment="1">
      <alignment horizontal="center" vertical="center" wrapText="1"/>
    </xf>
    <xf numFmtId="0" fontId="29" fillId="3" borderId="34" xfId="1" applyFont="1" applyFill="1" applyBorder="1" applyAlignment="1">
      <alignment horizontal="center" vertical="center" wrapText="1"/>
    </xf>
    <xf numFmtId="0" fontId="30" fillId="3" borderId="32" xfId="1" applyFont="1" applyFill="1" applyBorder="1" applyAlignment="1">
      <alignment horizontal="center" vertical="center" wrapText="1"/>
    </xf>
    <xf numFmtId="0" fontId="27" fillId="3" borderId="33" xfId="1" applyFont="1" applyFill="1" applyBorder="1" applyAlignment="1">
      <alignment horizontal="center" vertical="center" wrapText="1"/>
    </xf>
    <xf numFmtId="0" fontId="36" fillId="0" borderId="32" xfId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7" fillId="0" borderId="0" xfId="22" applyFont="1" applyAlignment="1">
      <alignment vertical="center" wrapText="1"/>
    </xf>
    <xf numFmtId="0" fontId="5" fillId="0" borderId="0" xfId="22" applyFont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0" borderId="0" xfId="14" applyFont="1" applyAlignment="1">
      <alignment vertical="center" wrapText="1"/>
    </xf>
    <xf numFmtId="165" fontId="9" fillId="0" borderId="16" xfId="16" applyNumberFormat="1" applyFont="1" applyBorder="1" applyAlignment="1">
      <alignment horizontal="center" vertical="center" wrapText="1"/>
    </xf>
    <xf numFmtId="165" fontId="14" fillId="0" borderId="40" xfId="16" applyNumberFormat="1" applyFont="1" applyBorder="1" applyAlignment="1">
      <alignment horizontal="center" vertical="center" wrapText="1"/>
    </xf>
    <xf numFmtId="165" fontId="11" fillId="0" borderId="33" xfId="22" applyNumberFormat="1" applyFont="1" applyBorder="1" applyAlignment="1">
      <alignment horizontal="center" vertical="center" wrapText="1"/>
    </xf>
    <xf numFmtId="165" fontId="11" fillId="0" borderId="34" xfId="22" applyNumberFormat="1" applyFont="1" applyBorder="1" applyAlignment="1">
      <alignment horizontal="center" vertical="center" wrapText="1"/>
    </xf>
    <xf numFmtId="165" fontId="14" fillId="0" borderId="50" xfId="0" applyNumberFormat="1" applyFont="1" applyBorder="1" applyAlignment="1">
      <alignment horizontal="center" vertical="center" wrapText="1"/>
    </xf>
    <xf numFmtId="165" fontId="14" fillId="0" borderId="46" xfId="0" applyNumberFormat="1" applyFont="1" applyBorder="1" applyAlignment="1">
      <alignment horizontal="center" vertical="center" wrapText="1"/>
    </xf>
    <xf numFmtId="165" fontId="14" fillId="0" borderId="51" xfId="0" applyNumberFormat="1" applyFont="1" applyBorder="1" applyAlignment="1">
      <alignment horizontal="center" vertical="center" wrapText="1"/>
    </xf>
    <xf numFmtId="165" fontId="14" fillId="0" borderId="41" xfId="0" applyNumberFormat="1" applyFont="1" applyBorder="1" applyAlignment="1">
      <alignment horizontal="center" vertical="center" wrapText="1"/>
    </xf>
    <xf numFmtId="165" fontId="14" fillId="0" borderId="44" xfId="0" applyNumberFormat="1" applyFont="1" applyBorder="1" applyAlignment="1">
      <alignment horizontal="center" vertical="center" wrapText="1"/>
    </xf>
    <xf numFmtId="165" fontId="34" fillId="0" borderId="51" xfId="0" applyNumberFormat="1" applyFont="1" applyBorder="1" applyAlignment="1">
      <alignment horizontal="center"/>
    </xf>
    <xf numFmtId="165" fontId="35" fillId="0" borderId="41" xfId="0" applyNumberFormat="1" applyFont="1" applyBorder="1" applyAlignment="1">
      <alignment horizontal="center"/>
    </xf>
    <xf numFmtId="165" fontId="35" fillId="3" borderId="41" xfId="23" applyNumberFormat="1" applyFont="1" applyFill="1" applyBorder="1" applyAlignment="1">
      <alignment horizontal="center"/>
    </xf>
    <xf numFmtId="165" fontId="14" fillId="0" borderId="51" xfId="23" applyNumberFormat="1" applyFont="1" applyBorder="1" applyAlignment="1">
      <alignment horizontal="center" vertical="center" wrapText="1"/>
    </xf>
    <xf numFmtId="165" fontId="14" fillId="3" borderId="41" xfId="23" applyNumberFormat="1" applyFont="1" applyFill="1" applyBorder="1" applyAlignment="1">
      <alignment horizontal="center" vertical="center" wrapText="1"/>
    </xf>
    <xf numFmtId="165" fontId="14" fillId="0" borderId="48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165" fontId="26" fillId="5" borderId="32" xfId="4" applyNumberFormat="1" applyFont="1" applyFill="1" applyBorder="1" applyAlignment="1">
      <alignment horizontal="center" vertical="center" wrapText="1"/>
    </xf>
    <xf numFmtId="165" fontId="26" fillId="5" borderId="34" xfId="4" applyNumberFormat="1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164" fontId="14" fillId="0" borderId="16" xfId="16" applyNumberFormat="1" applyFont="1" applyBorder="1" applyAlignment="1">
      <alignment horizontal="center" vertical="center" wrapText="1"/>
    </xf>
    <xf numFmtId="0" fontId="14" fillId="0" borderId="40" xfId="16" applyFont="1" applyBorder="1" applyAlignment="1">
      <alignment horizontal="center" vertical="center" wrapText="1"/>
    </xf>
    <xf numFmtId="166" fontId="14" fillId="0" borderId="41" xfId="16" applyNumberFormat="1" applyFont="1" applyBorder="1" applyAlignment="1">
      <alignment horizontal="center" vertical="center" wrapText="1"/>
    </xf>
    <xf numFmtId="2" fontId="26" fillId="5" borderId="32" xfId="4" applyNumberFormat="1" applyFont="1" applyFill="1" applyBorder="1" applyAlignment="1">
      <alignment vertical="center" wrapText="1"/>
    </xf>
    <xf numFmtId="167" fontId="31" fillId="0" borderId="0" xfId="22" applyNumberFormat="1" applyFont="1" applyAlignment="1">
      <alignment horizontal="center" vertical="center" wrapText="1"/>
    </xf>
    <xf numFmtId="164" fontId="14" fillId="0" borderId="40" xfId="16" applyNumberFormat="1" applyFont="1" applyBorder="1" applyAlignment="1">
      <alignment horizontal="center" vertical="center" wrapText="1"/>
    </xf>
    <xf numFmtId="164" fontId="14" fillId="0" borderId="12" xfId="16" applyNumberFormat="1" applyFont="1" applyBorder="1" applyAlignment="1">
      <alignment horizontal="center" vertical="center" wrapText="1"/>
    </xf>
    <xf numFmtId="0" fontId="14" fillId="0" borderId="46" xfId="16" applyFont="1" applyBorder="1" applyAlignment="1">
      <alignment horizontal="center" vertical="center" wrapText="1"/>
    </xf>
    <xf numFmtId="0" fontId="9" fillId="0" borderId="21" xfId="16" applyFont="1" applyBorder="1" applyAlignment="1">
      <alignment vertical="center" wrapText="1"/>
    </xf>
    <xf numFmtId="0" fontId="14" fillId="0" borderId="22" xfId="16" applyFont="1" applyBorder="1" applyAlignment="1">
      <alignment horizontal="center" vertical="center" wrapText="1"/>
    </xf>
    <xf numFmtId="164" fontId="14" fillId="0" borderId="20" xfId="16" applyNumberFormat="1" applyFont="1" applyBorder="1" applyAlignment="1">
      <alignment horizontal="center" vertical="center" wrapText="1"/>
    </xf>
    <xf numFmtId="0" fontId="14" fillId="0" borderId="48" xfId="16" applyFont="1" applyBorder="1" applyAlignment="1">
      <alignment horizontal="center" vertical="center" wrapText="1"/>
    </xf>
    <xf numFmtId="0" fontId="9" fillId="0" borderId="55" xfId="16" applyFont="1" applyBorder="1" applyAlignment="1">
      <alignment vertical="center" wrapText="1"/>
    </xf>
    <xf numFmtId="0" fontId="14" fillId="0" borderId="49" xfId="16" applyFont="1" applyBorder="1" applyAlignment="1">
      <alignment horizontal="center" vertical="center" wrapText="1"/>
    </xf>
    <xf numFmtId="164" fontId="14" fillId="0" borderId="43" xfId="16" applyNumberFormat="1" applyFont="1" applyBorder="1" applyAlignment="1">
      <alignment horizontal="center" vertical="center" wrapText="1"/>
    </xf>
    <xf numFmtId="0" fontId="14" fillId="0" borderId="44" xfId="16" applyFont="1" applyBorder="1" applyAlignment="1">
      <alignment horizontal="center" vertical="center" wrapText="1"/>
    </xf>
    <xf numFmtId="0" fontId="14" fillId="0" borderId="43" xfId="16" applyFont="1" applyBorder="1" applyAlignment="1">
      <alignment horizontal="center" vertical="center" wrapText="1"/>
    </xf>
    <xf numFmtId="0" fontId="5" fillId="0" borderId="25" xfId="16" applyFont="1" applyBorder="1" applyAlignment="1">
      <alignment vertical="center" wrapText="1"/>
    </xf>
    <xf numFmtId="0" fontId="5" fillId="0" borderId="58" xfId="16" applyFont="1" applyBorder="1" applyAlignment="1">
      <alignment vertical="center" wrapText="1"/>
    </xf>
    <xf numFmtId="0" fontId="25" fillId="0" borderId="28" xfId="1" applyFont="1" applyBorder="1" applyAlignment="1">
      <alignment horizontal="center" vertical="center" wrapText="1"/>
    </xf>
    <xf numFmtId="0" fontId="27" fillId="0" borderId="30" xfId="1" applyFont="1" applyBorder="1" applyAlignment="1">
      <alignment horizontal="center" vertical="center" wrapText="1"/>
    </xf>
    <xf numFmtId="0" fontId="27" fillId="0" borderId="28" xfId="1" applyFont="1" applyBorder="1" applyAlignment="1">
      <alignment horizontal="center" vertical="center" wrapText="1"/>
    </xf>
    <xf numFmtId="0" fontId="25" fillId="0" borderId="30" xfId="1" applyFont="1" applyBorder="1" applyAlignment="1">
      <alignment horizontal="center" vertical="center" wrapText="1"/>
    </xf>
    <xf numFmtId="165" fontId="14" fillId="0" borderId="41" xfId="23" applyNumberFormat="1" applyFont="1" applyBorder="1" applyAlignment="1">
      <alignment horizontal="center" vertical="center" wrapText="1"/>
    </xf>
    <xf numFmtId="0" fontId="27" fillId="0" borderId="37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center" vertical="center" wrapText="1"/>
    </xf>
    <xf numFmtId="0" fontId="27" fillId="0" borderId="31" xfId="1" applyFont="1" applyBorder="1" applyAlignment="1">
      <alignment horizontal="center" vertical="center" wrapText="1"/>
    </xf>
    <xf numFmtId="0" fontId="30" fillId="0" borderId="28" xfId="1" applyFont="1" applyBorder="1" applyAlignment="1">
      <alignment horizontal="center" vertical="center" wrapText="1"/>
    </xf>
    <xf numFmtId="166" fontId="27" fillId="0" borderId="28" xfId="1" applyNumberFormat="1" applyFont="1" applyBorder="1" applyAlignment="1">
      <alignment horizontal="center" vertical="center" wrapText="1"/>
    </xf>
    <xf numFmtId="0" fontId="14" fillId="0" borderId="41" xfId="16" applyFont="1" applyBorder="1" applyAlignment="1">
      <alignment horizontal="center" vertical="center" wrapText="1"/>
    </xf>
    <xf numFmtId="49" fontId="14" fillId="0" borderId="16" xfId="16" applyNumberFormat="1" applyFont="1" applyBorder="1" applyAlignment="1">
      <alignment horizontal="center" vertical="center" wrapText="1"/>
    </xf>
    <xf numFmtId="49" fontId="14" fillId="0" borderId="41" xfId="16" applyNumberFormat="1" applyFont="1" applyBorder="1" applyAlignment="1">
      <alignment horizontal="center" vertical="center" wrapText="1"/>
    </xf>
    <xf numFmtId="0" fontId="10" fillId="0" borderId="27" xfId="16" applyFont="1" applyBorder="1" applyAlignment="1">
      <alignment vertical="center" wrapText="1"/>
    </xf>
    <xf numFmtId="0" fontId="14" fillId="0" borderId="27" xfId="16" applyFont="1" applyBorder="1" applyAlignment="1">
      <alignment horizontal="center" vertical="center" wrapText="1"/>
    </xf>
    <xf numFmtId="0" fontId="10" fillId="0" borderId="28" xfId="16" applyFont="1" applyBorder="1" applyAlignment="1">
      <alignment vertical="center" wrapText="1"/>
    </xf>
    <xf numFmtId="0" fontId="10" fillId="0" borderId="35" xfId="16" applyFont="1" applyBorder="1" applyAlignment="1">
      <alignment vertical="center" wrapText="1"/>
    </xf>
    <xf numFmtId="0" fontId="25" fillId="0" borderId="41" xfId="1" applyFont="1" applyBorder="1" applyAlignment="1">
      <alignment horizontal="center" vertical="center" wrapText="1"/>
    </xf>
    <xf numFmtId="0" fontId="14" fillId="0" borderId="28" xfId="16" applyFont="1" applyBorder="1" applyAlignment="1">
      <alignment horizontal="center" vertical="center" wrapText="1"/>
    </xf>
    <xf numFmtId="0" fontId="10" fillId="0" borderId="36" xfId="16" applyFont="1" applyBorder="1" applyAlignment="1">
      <alignment vertical="center" wrapText="1"/>
    </xf>
    <xf numFmtId="0" fontId="10" fillId="0" borderId="56" xfId="16" applyFont="1" applyBorder="1" applyAlignment="1">
      <alignment vertical="center" wrapText="1"/>
    </xf>
    <xf numFmtId="0" fontId="25" fillId="0" borderId="48" xfId="1" applyFont="1" applyBorder="1" applyAlignment="1">
      <alignment horizontal="center" vertical="center" wrapText="1"/>
    </xf>
    <xf numFmtId="0" fontId="9" fillId="0" borderId="27" xfId="16" applyFont="1" applyBorder="1" applyAlignment="1">
      <alignment vertical="center" wrapText="1"/>
    </xf>
    <xf numFmtId="164" fontId="14" fillId="0" borderId="28" xfId="16" applyNumberFormat="1" applyFont="1" applyBorder="1" applyAlignment="1">
      <alignment horizontal="center" vertical="center" wrapText="1"/>
    </xf>
    <xf numFmtId="1" fontId="14" fillId="0" borderId="41" xfId="16" applyNumberFormat="1" applyFont="1" applyBorder="1" applyAlignment="1">
      <alignment horizontal="center" vertical="center" wrapText="1"/>
    </xf>
    <xf numFmtId="0" fontId="10" fillId="0" borderId="30" xfId="16" applyFont="1" applyBorder="1" applyAlignment="1">
      <alignment vertical="center" wrapText="1"/>
    </xf>
    <xf numFmtId="0" fontId="14" fillId="0" borderId="30" xfId="16" applyFont="1" applyBorder="1" applyAlignment="1">
      <alignment horizontal="center" vertical="center" wrapText="1"/>
    </xf>
    <xf numFmtId="164" fontId="14" fillId="0" borderId="30" xfId="16" applyNumberFormat="1" applyFont="1" applyBorder="1" applyAlignment="1">
      <alignment horizontal="center" vertical="center" wrapText="1"/>
    </xf>
    <xf numFmtId="1" fontId="14" fillId="0" borderId="48" xfId="16" applyNumberFormat="1" applyFont="1" applyBorder="1" applyAlignment="1">
      <alignment horizontal="center" vertical="center" wrapText="1"/>
    </xf>
    <xf numFmtId="0" fontId="9" fillId="0" borderId="30" xfId="16" applyFont="1" applyBorder="1" applyAlignment="1">
      <alignment vertical="center" wrapText="1"/>
    </xf>
    <xf numFmtId="0" fontId="10" fillId="0" borderId="38" xfId="16" applyFont="1" applyBorder="1" applyAlignment="1">
      <alignment vertical="center" wrapText="1"/>
    </xf>
    <xf numFmtId="0" fontId="14" fillId="0" borderId="36" xfId="16" applyFont="1" applyBorder="1" applyAlignment="1">
      <alignment horizontal="center" vertical="center" wrapText="1"/>
    </xf>
    <xf numFmtId="0" fontId="31" fillId="0" borderId="28" xfId="22" applyFont="1" applyBorder="1" applyAlignment="1">
      <alignment horizontal="center" vertical="center" wrapText="1"/>
    </xf>
    <xf numFmtId="0" fontId="14" fillId="0" borderId="13" xfId="16" applyFont="1" applyBorder="1" applyAlignment="1">
      <alignment horizontal="center" vertical="center" wrapText="1"/>
    </xf>
    <xf numFmtId="49" fontId="14" fillId="0" borderId="12" xfId="16" applyNumberFormat="1" applyFont="1" applyBorder="1" applyAlignment="1">
      <alignment horizontal="center" vertical="center" wrapText="1"/>
    </xf>
    <xf numFmtId="49" fontId="14" fillId="0" borderId="14" xfId="16" applyNumberFormat="1" applyFont="1" applyBorder="1" applyAlignment="1">
      <alignment horizontal="center" vertical="center" wrapText="1"/>
    </xf>
    <xf numFmtId="0" fontId="14" fillId="0" borderId="21" xfId="16" applyFont="1" applyBorder="1" applyAlignment="1">
      <alignment horizontal="center" vertical="center" wrapText="1"/>
    </xf>
    <xf numFmtId="49" fontId="14" fillId="0" borderId="20" xfId="16" applyNumberFormat="1" applyFont="1" applyBorder="1" applyAlignment="1">
      <alignment horizontal="center" vertical="center" wrapText="1"/>
    </xf>
    <xf numFmtId="49" fontId="14" fillId="0" borderId="48" xfId="16" applyNumberFormat="1" applyFont="1" applyBorder="1" applyAlignment="1">
      <alignment horizontal="center" vertical="center" wrapText="1"/>
    </xf>
    <xf numFmtId="0" fontId="27" fillId="0" borderId="9" xfId="1" applyFont="1" applyBorder="1" applyAlignment="1">
      <alignment horizontal="center" vertical="center" wrapText="1"/>
    </xf>
    <xf numFmtId="0" fontId="27" fillId="0" borderId="53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27" fillId="0" borderId="18" xfId="1" applyFont="1" applyBorder="1" applyAlignment="1">
      <alignment horizontal="center" vertical="center" wrapText="1"/>
    </xf>
    <xf numFmtId="0" fontId="27" fillId="0" borderId="22" xfId="1" applyFont="1" applyBorder="1" applyAlignment="1">
      <alignment horizontal="center" vertical="center" wrapText="1"/>
    </xf>
    <xf numFmtId="3" fontId="4" fillId="5" borderId="24" xfId="1" applyNumberFormat="1" applyFont="1" applyFill="1" applyBorder="1" applyAlignment="1">
      <alignment horizontal="center" vertical="center" wrapText="1"/>
    </xf>
    <xf numFmtId="0" fontId="5" fillId="0" borderId="0" xfId="24" applyFont="1" applyAlignment="1">
      <alignment vertical="center" wrapText="1"/>
    </xf>
    <xf numFmtId="0" fontId="14" fillId="0" borderId="28" xfId="24" applyFont="1" applyBorder="1" applyAlignment="1">
      <alignment horizontal="center" vertical="center" wrapText="1"/>
    </xf>
    <xf numFmtId="0" fontId="5" fillId="0" borderId="28" xfId="24" applyFont="1" applyBorder="1" applyAlignment="1">
      <alignment horizontal="center" vertical="center" wrapText="1"/>
    </xf>
    <xf numFmtId="0" fontId="34" fillId="0" borderId="28" xfId="24" applyFont="1" applyBorder="1" applyAlignment="1">
      <alignment horizontal="center" vertical="center"/>
    </xf>
    <xf numFmtId="0" fontId="14" fillId="0" borderId="35" xfId="24" applyFont="1" applyBorder="1" applyAlignment="1">
      <alignment horizontal="center" vertical="center" wrapText="1"/>
    </xf>
    <xf numFmtId="0" fontId="26" fillId="5" borderId="7" xfId="4" applyFont="1" applyFill="1" applyBorder="1" applyAlignment="1">
      <alignment vertical="center" wrapText="1"/>
    </xf>
    <xf numFmtId="0" fontId="26" fillId="5" borderId="26" xfId="4" applyFont="1" applyFill="1" applyBorder="1" applyAlignment="1">
      <alignment horizontal="center" vertical="center" wrapText="1"/>
    </xf>
    <xf numFmtId="0" fontId="26" fillId="5" borderId="60" xfId="4" applyFont="1" applyFill="1" applyBorder="1" applyAlignment="1">
      <alignment vertical="center" wrapText="1"/>
    </xf>
    <xf numFmtId="164" fontId="26" fillId="5" borderId="56" xfId="4" applyNumberFormat="1" applyFont="1" applyFill="1" applyBorder="1" applyAlignment="1">
      <alignment vertical="center" wrapText="1"/>
    </xf>
    <xf numFmtId="164" fontId="26" fillId="5" borderId="61" xfId="4" applyNumberFormat="1" applyFont="1" applyFill="1" applyBorder="1" applyAlignment="1">
      <alignment vertical="center" wrapText="1"/>
    </xf>
    <xf numFmtId="0" fontId="14" fillId="0" borderId="41" xfId="24" applyFont="1" applyBorder="1" applyAlignment="1">
      <alignment horizontal="center" vertical="center" wrapText="1"/>
    </xf>
    <xf numFmtId="0" fontId="5" fillId="0" borderId="32" xfId="24" applyFont="1" applyBorder="1" applyAlignment="1">
      <alignment horizontal="center" vertical="center" wrapText="1"/>
    </xf>
    <xf numFmtId="0" fontId="14" fillId="0" borderId="33" xfId="24" applyFont="1" applyBorder="1" applyAlignment="1">
      <alignment horizontal="center" vertical="center" wrapText="1"/>
    </xf>
    <xf numFmtId="0" fontId="34" fillId="0" borderId="33" xfId="24" applyFont="1" applyBorder="1" applyAlignment="1">
      <alignment horizontal="center" vertical="center" wrapText="1"/>
    </xf>
    <xf numFmtId="0" fontId="5" fillId="0" borderId="33" xfId="24" applyFont="1" applyBorder="1" applyAlignment="1">
      <alignment horizontal="center" vertical="center" wrapText="1"/>
    </xf>
    <xf numFmtId="0" fontId="14" fillId="6" borderId="33" xfId="24" applyFont="1" applyFill="1" applyBorder="1" applyAlignment="1">
      <alignment horizontal="center" vertical="center" wrapText="1"/>
    </xf>
    <xf numFmtId="0" fontId="14" fillId="0" borderId="34" xfId="24" applyFont="1" applyBorder="1" applyAlignment="1">
      <alignment horizontal="center" vertical="center" wrapText="1"/>
    </xf>
    <xf numFmtId="0" fontId="34" fillId="7" borderId="30" xfId="24" applyFont="1" applyFill="1" applyBorder="1" applyAlignment="1">
      <alignment horizontal="center" vertical="center"/>
    </xf>
    <xf numFmtId="0" fontId="5" fillId="7" borderId="30" xfId="24" applyFont="1" applyFill="1" applyBorder="1" applyAlignment="1">
      <alignment horizontal="center" vertical="center" wrapText="1"/>
    </xf>
    <xf numFmtId="0" fontId="14" fillId="7" borderId="30" xfId="24" applyFont="1" applyFill="1" applyBorder="1" applyAlignment="1">
      <alignment horizontal="center" vertical="center" wrapText="1"/>
    </xf>
    <xf numFmtId="0" fontId="14" fillId="7" borderId="48" xfId="24" applyFont="1" applyFill="1" applyBorder="1" applyAlignment="1">
      <alignment horizontal="center" vertical="center" wrapText="1"/>
    </xf>
    <xf numFmtId="0" fontId="14" fillId="0" borderId="44" xfId="24" applyFont="1" applyBorder="1" applyAlignment="1">
      <alignment horizontal="center" vertical="center" wrapText="1"/>
    </xf>
    <xf numFmtId="0" fontId="5" fillId="0" borderId="0" xfId="25" applyFont="1"/>
    <xf numFmtId="0" fontId="14" fillId="0" borderId="0" xfId="25" applyFont="1" applyAlignment="1">
      <alignment horizontal="center" vertical="center" wrapText="1"/>
    </xf>
    <xf numFmtId="0" fontId="5" fillId="0" borderId="0" xfId="25" applyFont="1" applyAlignment="1">
      <alignment vertical="center" wrapText="1"/>
    </xf>
    <xf numFmtId="0" fontId="3" fillId="0" borderId="36" xfId="26" applyFont="1" applyBorder="1" applyAlignment="1">
      <alignment horizontal="center" vertical="center" wrapText="1"/>
    </xf>
    <xf numFmtId="0" fontId="3" fillId="0" borderId="42" xfId="26" applyFont="1" applyBorder="1" applyAlignment="1">
      <alignment horizontal="center" vertical="center" wrapText="1"/>
    </xf>
    <xf numFmtId="2" fontId="5" fillId="0" borderId="0" xfId="25" applyNumberFormat="1" applyFont="1" applyAlignment="1">
      <alignment vertical="center" wrapText="1"/>
    </xf>
    <xf numFmtId="0" fontId="9" fillId="6" borderId="32" xfId="25" applyFont="1" applyFill="1" applyBorder="1" applyAlignment="1">
      <alignment horizontal="center" vertical="center" wrapText="1"/>
    </xf>
    <xf numFmtId="0" fontId="9" fillId="6" borderId="33" xfId="25" applyFont="1" applyFill="1" applyBorder="1" applyAlignment="1">
      <alignment horizontal="center" vertical="center" wrapText="1"/>
    </xf>
    <xf numFmtId="0" fontId="10" fillId="6" borderId="33" xfId="25" applyFont="1" applyFill="1" applyBorder="1" applyAlignment="1">
      <alignment horizontal="center" vertical="center" wrapText="1"/>
    </xf>
    <xf numFmtId="0" fontId="10" fillId="6" borderId="33" xfId="26" applyFont="1" applyFill="1" applyBorder="1" applyAlignment="1">
      <alignment horizontal="center" vertical="center" wrapText="1"/>
    </xf>
    <xf numFmtId="0" fontId="10" fillId="6" borderId="34" xfId="26" applyFont="1" applyFill="1" applyBorder="1" applyAlignment="1">
      <alignment horizontal="center" vertical="center" wrapText="1"/>
    </xf>
    <xf numFmtId="164" fontId="4" fillId="3" borderId="34" xfId="25" applyNumberFormat="1" applyFont="1" applyFill="1" applyBorder="1" applyAlignment="1">
      <alignment horizontal="center" vertical="center" wrapText="1"/>
    </xf>
    <xf numFmtId="0" fontId="3" fillId="0" borderId="0" xfId="25" applyFont="1" applyAlignment="1">
      <alignment vertical="center" wrapText="1"/>
    </xf>
    <xf numFmtId="167" fontId="3" fillId="0" borderId="0" xfId="25" applyNumberFormat="1" applyFont="1" applyAlignment="1">
      <alignment vertical="center" wrapText="1"/>
    </xf>
    <xf numFmtId="0" fontId="3" fillId="0" borderId="0" xfId="25" applyFont="1" applyAlignment="1">
      <alignment horizontal="center" vertical="center" wrapText="1"/>
    </xf>
    <xf numFmtId="0" fontId="9" fillId="3" borderId="32" xfId="25" applyFont="1" applyFill="1" applyBorder="1" applyAlignment="1">
      <alignment horizontal="center" vertical="center" wrapText="1"/>
    </xf>
    <xf numFmtId="0" fontId="8" fillId="3" borderId="33" xfId="25" applyFont="1" applyFill="1" applyBorder="1" applyAlignment="1">
      <alignment horizontal="center" vertical="center" wrapText="1"/>
    </xf>
    <xf numFmtId="0" fontId="11" fillId="0" borderId="33" xfId="25" applyFont="1" applyBorder="1" applyAlignment="1">
      <alignment horizontal="center" vertical="center" wrapText="1"/>
    </xf>
    <xf numFmtId="0" fontId="9" fillId="3" borderId="33" xfId="25" applyFont="1" applyFill="1" applyBorder="1" applyAlignment="1">
      <alignment horizontal="center" vertical="center" wrapText="1"/>
    </xf>
    <xf numFmtId="2" fontId="9" fillId="3" borderId="33" xfId="25" applyNumberFormat="1" applyFont="1" applyFill="1" applyBorder="1" applyAlignment="1">
      <alignment horizontal="center" vertical="center" wrapText="1"/>
    </xf>
    <xf numFmtId="0" fontId="9" fillId="7" borderId="32" xfId="25" applyFont="1" applyFill="1" applyBorder="1" applyAlignment="1">
      <alignment horizontal="center" vertical="center" wrapText="1"/>
    </xf>
    <xf numFmtId="0" fontId="8" fillId="7" borderId="33" xfId="25" applyFont="1" applyFill="1" applyBorder="1" applyAlignment="1">
      <alignment horizontal="center" vertical="center" wrapText="1"/>
    </xf>
    <xf numFmtId="0" fontId="11" fillId="7" borderId="33" xfId="25" applyFont="1" applyFill="1" applyBorder="1" applyAlignment="1">
      <alignment horizontal="center" vertical="center" wrapText="1"/>
    </xf>
    <xf numFmtId="0" fontId="9" fillId="7" borderId="33" xfId="25" applyFont="1" applyFill="1" applyBorder="1" applyAlignment="1">
      <alignment horizontal="center" vertical="center" wrapText="1"/>
    </xf>
    <xf numFmtId="2" fontId="9" fillId="7" borderId="33" xfId="25" applyNumberFormat="1" applyFont="1" applyFill="1" applyBorder="1" applyAlignment="1">
      <alignment horizontal="center" vertical="center" wrapText="1"/>
    </xf>
    <xf numFmtId="168" fontId="11" fillId="7" borderId="33" xfId="25" applyNumberFormat="1" applyFont="1" applyFill="1" applyBorder="1" applyAlignment="1">
      <alignment horizontal="center" vertical="center" wrapText="1"/>
    </xf>
    <xf numFmtId="1" fontId="11" fillId="7" borderId="33" xfId="25" applyNumberFormat="1" applyFont="1" applyFill="1" applyBorder="1" applyAlignment="1">
      <alignment horizontal="center" vertical="center" wrapText="1"/>
    </xf>
    <xf numFmtId="1" fontId="11" fillId="7" borderId="34" xfId="25" applyNumberFormat="1" applyFont="1" applyFill="1" applyBorder="1" applyAlignment="1">
      <alignment horizontal="center" vertical="center" wrapText="1"/>
    </xf>
    <xf numFmtId="168" fontId="11" fillId="3" borderId="33" xfId="25" applyNumberFormat="1" applyFont="1" applyFill="1" applyBorder="1" applyAlignment="1">
      <alignment horizontal="center" vertical="center" wrapText="1"/>
    </xf>
    <xf numFmtId="1" fontId="11" fillId="3" borderId="33" xfId="25" applyNumberFormat="1" applyFont="1" applyFill="1" applyBorder="1" applyAlignment="1">
      <alignment horizontal="center" vertical="center" wrapText="1"/>
    </xf>
    <xf numFmtId="1" fontId="11" fillId="3" borderId="34" xfId="25" applyNumberFormat="1" applyFont="1" applyFill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14" fillId="6" borderId="35" xfId="16" applyFont="1" applyFill="1" applyBorder="1" applyAlignment="1">
      <alignment horizontal="center" vertical="center" wrapText="1"/>
    </xf>
    <xf numFmtId="0" fontId="9" fillId="0" borderId="35" xfId="16" applyFont="1" applyBorder="1" applyAlignment="1">
      <alignment vertical="center" wrapText="1"/>
    </xf>
    <xf numFmtId="0" fontId="14" fillId="0" borderId="55" xfId="16" applyFont="1" applyBorder="1" applyAlignment="1">
      <alignment horizontal="center" vertical="center" wrapText="1"/>
    </xf>
    <xf numFmtId="0" fontId="5" fillId="0" borderId="28" xfId="22" applyFont="1" applyBorder="1" applyAlignment="1">
      <alignment vertical="center" wrapText="1"/>
    </xf>
    <xf numFmtId="0" fontId="5" fillId="0" borderId="28" xfId="22" applyFont="1" applyBorder="1" applyAlignment="1">
      <alignment horizontal="center" vertical="center" wrapText="1"/>
    </xf>
    <xf numFmtId="0" fontId="26" fillId="7" borderId="24" xfId="4" applyFont="1" applyFill="1" applyBorder="1" applyAlignment="1">
      <alignment vertical="center" wrapText="1"/>
    </xf>
    <xf numFmtId="0" fontId="26" fillId="7" borderId="4" xfId="4" applyFont="1" applyFill="1" applyBorder="1" applyAlignment="1">
      <alignment horizontal="center" vertical="center" wrapText="1"/>
    </xf>
    <xf numFmtId="0" fontId="26" fillId="7" borderId="32" xfId="4" applyFont="1" applyFill="1" applyBorder="1" applyAlignment="1">
      <alignment vertical="center" wrapText="1"/>
    </xf>
    <xf numFmtId="0" fontId="10" fillId="0" borderId="54" xfId="1" applyFont="1" applyBorder="1" applyAlignment="1">
      <alignment horizontal="center" vertical="center" wrapText="1"/>
    </xf>
    <xf numFmtId="0" fontId="23" fillId="0" borderId="28" xfId="1" applyFont="1" applyBorder="1"/>
    <xf numFmtId="0" fontId="5" fillId="0" borderId="28" xfId="0" applyFont="1" applyBorder="1" applyAlignment="1">
      <alignment vertical="center" wrapText="1"/>
    </xf>
    <xf numFmtId="0" fontId="5" fillId="7" borderId="28" xfId="0" applyFont="1" applyFill="1" applyBorder="1" applyAlignment="1">
      <alignment vertical="center" wrapText="1"/>
    </xf>
    <xf numFmtId="0" fontId="31" fillId="7" borderId="28" xfId="22" applyFont="1" applyFill="1" applyBorder="1" applyAlignment="1">
      <alignment vertical="center" wrapText="1"/>
    </xf>
    <xf numFmtId="0" fontId="41" fillId="7" borderId="28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167" fontId="26" fillId="13" borderId="56" xfId="4" applyNumberFormat="1" applyFont="1" applyFill="1" applyBorder="1" applyAlignment="1">
      <alignment vertical="center" wrapText="1"/>
    </xf>
    <xf numFmtId="167" fontId="26" fillId="5" borderId="56" xfId="4" applyNumberFormat="1" applyFont="1" applyFill="1" applyBorder="1" applyAlignment="1">
      <alignment vertical="center" wrapText="1"/>
    </xf>
    <xf numFmtId="164" fontId="26" fillId="0" borderId="0" xfId="4" applyNumberFormat="1" applyFont="1" applyAlignment="1">
      <alignment vertical="center" wrapText="1"/>
    </xf>
    <xf numFmtId="0" fontId="11" fillId="0" borderId="28" xfId="22" applyFont="1" applyBorder="1" applyAlignment="1">
      <alignment vertical="center" wrapText="1"/>
    </xf>
    <xf numFmtId="0" fontId="11" fillId="0" borderId="28" xfId="22" applyFont="1" applyBorder="1" applyAlignment="1">
      <alignment horizontal="center" vertical="center" wrapText="1"/>
    </xf>
    <xf numFmtId="0" fontId="11" fillId="13" borderId="28" xfId="22" applyFont="1" applyFill="1" applyBorder="1" applyAlignment="1">
      <alignment horizontal="center" vertical="center" wrapText="1"/>
    </xf>
    <xf numFmtId="0" fontId="11" fillId="0" borderId="30" xfId="22" applyFont="1" applyBorder="1" applyAlignment="1">
      <alignment vertical="center" wrapText="1"/>
    </xf>
    <xf numFmtId="0" fontId="11" fillId="0" borderId="30" xfId="22" applyFont="1" applyBorder="1" applyAlignment="1">
      <alignment horizontal="center" vertical="center" wrapText="1"/>
    </xf>
    <xf numFmtId="0" fontId="11" fillId="13" borderId="30" xfId="22" applyFont="1" applyFill="1" applyBorder="1" applyAlignment="1">
      <alignment horizontal="center" vertical="center" wrapText="1"/>
    </xf>
    <xf numFmtId="164" fontId="26" fillId="13" borderId="56" xfId="4" applyNumberFormat="1" applyFont="1" applyFill="1" applyBorder="1" applyAlignment="1">
      <alignment horizontal="center" vertical="center" wrapText="1"/>
    </xf>
    <xf numFmtId="164" fontId="26" fillId="5" borderId="56" xfId="4" applyNumberFormat="1" applyFont="1" applyFill="1" applyBorder="1" applyAlignment="1">
      <alignment horizontal="center" vertical="center" wrapText="1"/>
    </xf>
    <xf numFmtId="165" fontId="13" fillId="5" borderId="56" xfId="4" applyNumberFormat="1" applyFont="1" applyFill="1" applyBorder="1" applyAlignment="1">
      <alignment vertical="center" wrapText="1"/>
    </xf>
    <xf numFmtId="165" fontId="13" fillId="5" borderId="58" xfId="4" applyNumberFormat="1" applyFont="1" applyFill="1" applyBorder="1" applyAlignment="1">
      <alignment vertical="center" wrapText="1"/>
    </xf>
    <xf numFmtId="0" fontId="26" fillId="14" borderId="2" xfId="4" applyFont="1" applyFill="1" applyBorder="1" applyAlignment="1">
      <alignment vertical="center" wrapText="1"/>
    </xf>
    <xf numFmtId="0" fontId="26" fillId="14" borderId="47" xfId="4" applyFont="1" applyFill="1" applyBorder="1" applyAlignment="1">
      <alignment horizontal="center" vertical="center" wrapText="1"/>
    </xf>
    <xf numFmtId="0" fontId="26" fillId="14" borderId="9" xfId="4" applyFont="1" applyFill="1" applyBorder="1" applyAlignment="1">
      <alignment vertical="center" wrapText="1"/>
    </xf>
    <xf numFmtId="167" fontId="26" fillId="14" borderId="37" xfId="4" applyNumberFormat="1" applyFont="1" applyFill="1" applyBorder="1" applyAlignment="1">
      <alignment vertical="center" wrapText="1"/>
    </xf>
    <xf numFmtId="2" fontId="26" fillId="14" borderId="37" xfId="4" applyNumberFormat="1" applyFont="1" applyFill="1" applyBorder="1" applyAlignment="1">
      <alignment vertical="center" wrapText="1"/>
    </xf>
    <xf numFmtId="0" fontId="27" fillId="0" borderId="35" xfId="1" applyFont="1" applyBorder="1" applyAlignment="1">
      <alignment horizontal="center" vertical="center" wrapText="1"/>
    </xf>
    <xf numFmtId="165" fontId="5" fillId="0" borderId="32" xfId="0" applyNumberFormat="1" applyFont="1" applyBorder="1" applyAlignment="1">
      <alignment horizontal="right" vertical="center" wrapText="1"/>
    </xf>
    <xf numFmtId="165" fontId="5" fillId="0" borderId="3" xfId="0" applyNumberFormat="1" applyFont="1" applyBorder="1" applyAlignment="1">
      <alignment horizontal="right" vertical="center" wrapText="1"/>
    </xf>
    <xf numFmtId="0" fontId="10" fillId="0" borderId="35" xfId="16" applyFont="1" applyBorder="1" applyAlignment="1">
      <alignment horizontal="center" vertical="center" wrapText="1"/>
    </xf>
    <xf numFmtId="0" fontId="14" fillId="0" borderId="35" xfId="16" applyFont="1" applyBorder="1" applyAlignment="1">
      <alignment horizontal="center" vertical="center" wrapText="1"/>
    </xf>
    <xf numFmtId="0" fontId="5" fillId="0" borderId="36" xfId="22" applyFont="1" applyBorder="1" applyAlignment="1">
      <alignment horizontal="center" vertical="center" wrapText="1"/>
    </xf>
    <xf numFmtId="0" fontId="5" fillId="0" borderId="35" xfId="22" applyFont="1" applyBorder="1" applyAlignment="1">
      <alignment horizontal="center" vertical="center" wrapText="1"/>
    </xf>
    <xf numFmtId="0" fontId="5" fillId="0" borderId="36" xfId="22" applyFont="1" applyBorder="1" applyAlignment="1">
      <alignment vertical="center" wrapText="1"/>
    </xf>
    <xf numFmtId="0" fontId="5" fillId="0" borderId="35" xfId="22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165" fontId="5" fillId="0" borderId="27" xfId="0" applyNumberFormat="1" applyFont="1" applyBorder="1" applyAlignment="1">
      <alignment horizontal="center" vertical="center" wrapText="1"/>
    </xf>
    <xf numFmtId="165" fontId="5" fillId="0" borderId="46" xfId="0" applyNumberFormat="1" applyFont="1" applyBorder="1" applyAlignment="1">
      <alignment horizontal="center" vertical="center" wrapText="1"/>
    </xf>
    <xf numFmtId="165" fontId="5" fillId="0" borderId="28" xfId="0" applyNumberFormat="1" applyFont="1" applyBorder="1" applyAlignment="1">
      <alignment horizontal="center" vertical="center" wrapText="1"/>
    </xf>
    <xf numFmtId="165" fontId="5" fillId="0" borderId="41" xfId="0" applyNumberFormat="1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 wrapText="1"/>
    </xf>
    <xf numFmtId="165" fontId="5" fillId="0" borderId="48" xfId="0" applyNumberFormat="1" applyFont="1" applyBorder="1" applyAlignment="1">
      <alignment horizontal="center" vertical="center" wrapText="1"/>
    </xf>
    <xf numFmtId="165" fontId="13" fillId="0" borderId="60" xfId="4" applyNumberFormat="1" applyFont="1" applyBorder="1" applyAlignment="1">
      <alignment vertical="center" wrapText="1"/>
    </xf>
    <xf numFmtId="165" fontId="5" fillId="0" borderId="16" xfId="0" applyNumberFormat="1" applyFont="1" applyBorder="1" applyAlignment="1">
      <alignment horizontal="center" vertical="center" wrapText="1"/>
    </xf>
    <xf numFmtId="165" fontId="11" fillId="0" borderId="28" xfId="22" applyNumberFormat="1" applyFont="1" applyBorder="1" applyAlignment="1">
      <alignment horizontal="center" vertical="center" wrapText="1"/>
    </xf>
    <xf numFmtId="165" fontId="11" fillId="0" borderId="41" xfId="22" applyNumberFormat="1" applyFont="1" applyBorder="1" applyAlignment="1">
      <alignment horizontal="center" vertical="center" wrapText="1"/>
    </xf>
    <xf numFmtId="165" fontId="11" fillId="0" borderId="30" xfId="22" applyNumberFormat="1" applyFont="1" applyBorder="1" applyAlignment="1">
      <alignment horizontal="center" vertical="center" wrapText="1"/>
    </xf>
    <xf numFmtId="165" fontId="11" fillId="0" borderId="48" xfId="22" applyNumberFormat="1" applyFont="1" applyBorder="1" applyAlignment="1">
      <alignment horizontal="center" vertical="center" wrapText="1"/>
    </xf>
    <xf numFmtId="0" fontId="26" fillId="14" borderId="24" xfId="4" applyFont="1" applyFill="1" applyBorder="1" applyAlignment="1">
      <alignment vertical="center" wrapText="1"/>
    </xf>
    <xf numFmtId="0" fontId="26" fillId="14" borderId="4" xfId="4" applyFont="1" applyFill="1" applyBorder="1" applyAlignment="1">
      <alignment horizontal="center" vertical="center" wrapText="1"/>
    </xf>
    <xf numFmtId="0" fontId="26" fillId="14" borderId="32" xfId="4" applyFont="1" applyFill="1" applyBorder="1" applyAlignment="1">
      <alignment vertical="center" wrapText="1"/>
    </xf>
    <xf numFmtId="166" fontId="26" fillId="14" borderId="32" xfId="4" applyNumberFormat="1" applyFont="1" applyFill="1" applyBorder="1" applyAlignment="1">
      <alignment vertical="center" wrapText="1"/>
    </xf>
    <xf numFmtId="165" fontId="13" fillId="14" borderId="32" xfId="4" applyNumberFormat="1" applyFont="1" applyFill="1" applyBorder="1" applyAlignment="1">
      <alignment vertical="center" wrapText="1"/>
    </xf>
    <xf numFmtId="0" fontId="5" fillId="0" borderId="25" xfId="22" applyFont="1" applyBorder="1" applyAlignment="1">
      <alignment horizontal="center" vertical="center" wrapText="1"/>
    </xf>
    <xf numFmtId="168" fontId="31" fillId="0" borderId="0" xfId="22" applyNumberFormat="1" applyFont="1" applyAlignment="1">
      <alignment horizontal="center" vertical="center" wrapText="1"/>
    </xf>
    <xf numFmtId="0" fontId="5" fillId="7" borderId="25" xfId="22" applyFont="1" applyFill="1" applyBorder="1" applyAlignment="1">
      <alignment horizontal="center" vertical="center" wrapText="1"/>
    </xf>
    <xf numFmtId="0" fontId="5" fillId="15" borderId="28" xfId="22" applyFont="1" applyFill="1" applyBorder="1" applyAlignment="1">
      <alignment horizontal="center" vertical="center" wrapText="1"/>
    </xf>
    <xf numFmtId="164" fontId="26" fillId="15" borderId="33" xfId="4" applyNumberFormat="1" applyFont="1" applyFill="1" applyBorder="1" applyAlignment="1">
      <alignment vertical="center" wrapText="1"/>
    </xf>
    <xf numFmtId="164" fontId="26" fillId="15" borderId="33" xfId="4" applyNumberFormat="1" applyFont="1" applyFill="1" applyBorder="1" applyAlignment="1">
      <alignment horizontal="center" vertical="center" wrapText="1"/>
    </xf>
    <xf numFmtId="0" fontId="14" fillId="0" borderId="28" xfId="22" applyFont="1" applyBorder="1" applyAlignment="1">
      <alignment horizontal="center" vertical="center" wrapText="1"/>
    </xf>
    <xf numFmtId="0" fontId="5" fillId="15" borderId="35" xfId="22" applyFont="1" applyFill="1" applyBorder="1" applyAlignment="1">
      <alignment horizontal="center" vertical="center" wrapText="1"/>
    </xf>
    <xf numFmtId="0" fontId="14" fillId="0" borderId="35" xfId="22" applyFont="1" applyBorder="1" applyAlignment="1">
      <alignment horizontal="center" vertical="center" wrapText="1"/>
    </xf>
    <xf numFmtId="164" fontId="5" fillId="0" borderId="35" xfId="22" applyNumberFormat="1" applyFont="1" applyBorder="1" applyAlignment="1">
      <alignment horizontal="center" vertical="center" wrapText="1"/>
    </xf>
    <xf numFmtId="0" fontId="26" fillId="15" borderId="24" xfId="4" applyFont="1" applyFill="1" applyBorder="1" applyAlignment="1">
      <alignment vertical="center" wrapText="1"/>
    </xf>
    <xf numFmtId="0" fontId="26" fillId="15" borderId="4" xfId="4" applyFont="1" applyFill="1" applyBorder="1" applyAlignment="1">
      <alignment horizontal="center" vertical="center" wrapText="1"/>
    </xf>
    <xf numFmtId="0" fontId="26" fillId="15" borderId="32" xfId="4" applyFont="1" applyFill="1" applyBorder="1" applyAlignment="1">
      <alignment vertical="center" wrapText="1"/>
    </xf>
    <xf numFmtId="168" fontId="26" fillId="15" borderId="33" xfId="4" applyNumberFormat="1" applyFont="1" applyFill="1" applyBorder="1" applyAlignment="1">
      <alignment horizontal="center" vertical="center" wrapText="1"/>
    </xf>
    <xf numFmtId="166" fontId="26" fillId="15" borderId="54" xfId="4" applyNumberFormat="1" applyFont="1" applyFill="1" applyBorder="1" applyAlignment="1">
      <alignment horizontal="center" vertical="center" wrapText="1"/>
    </xf>
    <xf numFmtId="166" fontId="26" fillId="15" borderId="54" xfId="4" applyNumberFormat="1" applyFont="1" applyFill="1" applyBorder="1" applyAlignment="1">
      <alignment vertical="center" wrapText="1"/>
    </xf>
    <xf numFmtId="166" fontId="26" fillId="15" borderId="34" xfId="4" applyNumberFormat="1" applyFont="1" applyFill="1" applyBorder="1" applyAlignment="1">
      <alignment vertical="center" wrapText="1"/>
    </xf>
    <xf numFmtId="0" fontId="5" fillId="15" borderId="36" xfId="22" applyFont="1" applyFill="1" applyBorder="1" applyAlignment="1">
      <alignment horizontal="center" vertical="center" wrapText="1"/>
    </xf>
    <xf numFmtId="0" fontId="14" fillId="0" borderId="36" xfId="22" applyFont="1" applyBorder="1" applyAlignment="1">
      <alignment horizontal="center" vertical="center" wrapText="1"/>
    </xf>
    <xf numFmtId="0" fontId="5" fillId="15" borderId="32" xfId="22" applyFont="1" applyFill="1" applyBorder="1" applyAlignment="1">
      <alignment horizontal="center" vertical="center" wrapText="1"/>
    </xf>
    <xf numFmtId="0" fontId="11" fillId="15" borderId="33" xfId="22" applyFont="1" applyFill="1" applyBorder="1" applyAlignment="1">
      <alignment vertical="center" wrapText="1"/>
    </xf>
    <xf numFmtId="0" fontId="5" fillId="15" borderId="33" xfId="22" applyFont="1" applyFill="1" applyBorder="1" applyAlignment="1">
      <alignment horizontal="center" vertical="center" wrapText="1"/>
    </xf>
    <xf numFmtId="0" fontId="11" fillId="15" borderId="33" xfId="22" applyFont="1" applyFill="1" applyBorder="1" applyAlignment="1">
      <alignment horizontal="center" vertical="center" wrapText="1"/>
    </xf>
    <xf numFmtId="0" fontId="9" fillId="15" borderId="33" xfId="22" applyFont="1" applyFill="1" applyBorder="1" applyAlignment="1">
      <alignment horizontal="center" vertical="center" wrapText="1"/>
    </xf>
    <xf numFmtId="0" fontId="11" fillId="15" borderId="34" xfId="22" applyFont="1" applyFill="1" applyBorder="1" applyAlignment="1">
      <alignment horizontal="center" vertical="center" wrapText="1"/>
    </xf>
    <xf numFmtId="0" fontId="11" fillId="15" borderId="32" xfId="22" applyFont="1" applyFill="1" applyBorder="1" applyAlignment="1">
      <alignment horizontal="center" vertical="center" wrapText="1"/>
    </xf>
    <xf numFmtId="167" fontId="9" fillId="15" borderId="33" xfId="22" applyNumberFormat="1" applyFont="1" applyFill="1" applyBorder="1" applyAlignment="1">
      <alignment horizontal="center" vertical="center" wrapText="1"/>
    </xf>
    <xf numFmtId="164" fontId="26" fillId="15" borderId="34" xfId="4" applyNumberFormat="1" applyFont="1" applyFill="1" applyBorder="1" applyAlignment="1">
      <alignment vertical="center" wrapText="1"/>
    </xf>
    <xf numFmtId="0" fontId="26" fillId="15" borderId="24" xfId="4" applyFont="1" applyFill="1" applyBorder="1" applyAlignment="1">
      <alignment horizontal="center" vertical="center" wrapText="1"/>
    </xf>
    <xf numFmtId="1" fontId="11" fillId="7" borderId="32" xfId="22" applyNumberFormat="1" applyFont="1" applyFill="1" applyBorder="1" applyAlignment="1">
      <alignment horizontal="center" vertical="center" wrapText="1"/>
    </xf>
    <xf numFmtId="168" fontId="11" fillId="7" borderId="33" xfId="22" applyNumberFormat="1" applyFont="1" applyFill="1" applyBorder="1" applyAlignment="1">
      <alignment horizontal="center" vertical="center" wrapText="1"/>
    </xf>
    <xf numFmtId="165" fontId="11" fillId="7" borderId="32" xfId="0" applyNumberFormat="1" applyFont="1" applyFill="1" applyBorder="1" applyAlignment="1">
      <alignment horizontal="right" vertical="center" wrapText="1"/>
    </xf>
    <xf numFmtId="0" fontId="5" fillId="7" borderId="63" xfId="0" applyFont="1" applyFill="1" applyBorder="1" applyAlignment="1">
      <alignment vertical="center" wrapText="1"/>
    </xf>
    <xf numFmtId="0" fontId="37" fillId="7" borderId="33" xfId="22" applyFont="1" applyFill="1" applyBorder="1" applyAlignment="1">
      <alignment horizontal="center" vertical="center" wrapText="1"/>
    </xf>
    <xf numFmtId="165" fontId="11" fillId="7" borderId="24" xfId="0" applyNumberFormat="1" applyFont="1" applyFill="1" applyBorder="1" applyAlignment="1">
      <alignment horizontal="right" vertical="center" wrapText="1"/>
    </xf>
    <xf numFmtId="168" fontId="26" fillId="7" borderId="54" xfId="4" applyNumberFormat="1" applyFont="1" applyFill="1" applyBorder="1" applyAlignment="1">
      <alignment vertical="center" wrapText="1"/>
    </xf>
    <xf numFmtId="165" fontId="26" fillId="7" borderId="54" xfId="4" applyNumberFormat="1" applyFont="1" applyFill="1" applyBorder="1" applyAlignment="1">
      <alignment vertical="center" wrapText="1"/>
    </xf>
    <xf numFmtId="165" fontId="11" fillId="7" borderId="33" xfId="22" applyNumberFormat="1" applyFont="1" applyFill="1" applyBorder="1" applyAlignment="1">
      <alignment horizontal="center" vertical="center" wrapText="1"/>
    </xf>
    <xf numFmtId="165" fontId="11" fillId="7" borderId="34" xfId="22" applyNumberFormat="1" applyFont="1" applyFill="1" applyBorder="1" applyAlignment="1">
      <alignment horizontal="center" vertical="center" wrapText="1"/>
    </xf>
    <xf numFmtId="0" fontId="11" fillId="7" borderId="25" xfId="22" applyFont="1" applyFill="1" applyBorder="1" applyAlignment="1">
      <alignment horizontal="center" vertical="center" wrapText="1"/>
    </xf>
    <xf numFmtId="165" fontId="26" fillId="7" borderId="34" xfId="4" applyNumberFormat="1" applyFont="1" applyFill="1" applyBorder="1" applyAlignment="1">
      <alignment vertical="center" wrapText="1"/>
    </xf>
    <xf numFmtId="0" fontId="16" fillId="5" borderId="25" xfId="1" applyFont="1" applyFill="1" applyBorder="1" applyAlignment="1">
      <alignment horizontal="center" vertical="center" wrapText="1"/>
    </xf>
    <xf numFmtId="0" fontId="16" fillId="5" borderId="26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5" fillId="0" borderId="35" xfId="1" applyFont="1" applyBorder="1" applyAlignment="1">
      <alignment horizontal="center" vertical="center" wrapText="1"/>
    </xf>
    <xf numFmtId="0" fontId="25" fillId="0" borderId="28" xfId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22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20" xfId="1" applyFont="1" applyBorder="1" applyAlignment="1">
      <alignment horizontal="center" vertical="center" wrapText="1"/>
    </xf>
    <xf numFmtId="0" fontId="27" fillId="0" borderId="27" xfId="1" applyFont="1" applyBorder="1" applyAlignment="1">
      <alignment horizontal="center" vertical="center" wrapText="1"/>
    </xf>
    <xf numFmtId="0" fontId="27" fillId="0" borderId="30" xfId="1" applyFont="1" applyBorder="1" applyAlignment="1">
      <alignment horizontal="center" vertical="center" wrapText="1"/>
    </xf>
    <xf numFmtId="0" fontId="26" fillId="0" borderId="27" xfId="1" applyFont="1" applyBorder="1" applyAlignment="1">
      <alignment horizontal="center" vertical="center" wrapText="1"/>
    </xf>
    <xf numFmtId="0" fontId="26" fillId="0" borderId="30" xfId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center" vertical="center" wrapText="1"/>
    </xf>
    <xf numFmtId="0" fontId="27" fillId="0" borderId="48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47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14" fillId="0" borderId="35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5" fillId="3" borderId="35" xfId="23" applyFont="1" applyFill="1" applyBorder="1" applyAlignment="1">
      <alignment horizontal="center" vertical="center" wrapText="1"/>
    </xf>
    <xf numFmtId="0" fontId="5" fillId="3" borderId="28" xfId="23" applyFont="1" applyFill="1" applyBorder="1" applyAlignment="1">
      <alignment horizontal="center" vertical="center" wrapText="1"/>
    </xf>
    <xf numFmtId="0" fontId="5" fillId="3" borderId="52" xfId="23" applyFont="1" applyFill="1" applyBorder="1" applyAlignment="1">
      <alignment horizontal="center" vertical="center" wrapText="1"/>
    </xf>
    <xf numFmtId="0" fontId="5" fillId="3" borderId="44" xfId="23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 wrapText="1"/>
    </xf>
    <xf numFmtId="0" fontId="14" fillId="6" borderId="38" xfId="0" applyFont="1" applyFill="1" applyBorder="1" applyAlignment="1">
      <alignment horizontal="center" vertical="center" wrapText="1"/>
    </xf>
    <xf numFmtId="0" fontId="26" fillId="5" borderId="3" xfId="4" applyFont="1" applyFill="1" applyBorder="1" applyAlignment="1">
      <alignment horizontal="center" vertical="center" wrapText="1"/>
    </xf>
    <xf numFmtId="0" fontId="26" fillId="5" borderId="4" xfId="4" applyFont="1" applyFill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6" fillId="0" borderId="28" xfId="1" applyFont="1" applyBorder="1" applyAlignment="1">
      <alignment horizontal="center" vertical="center" wrapText="1"/>
    </xf>
    <xf numFmtId="0" fontId="27" fillId="0" borderId="28" xfId="1" applyFont="1" applyBorder="1" applyAlignment="1">
      <alignment horizontal="center" vertical="center" wrapText="1"/>
    </xf>
    <xf numFmtId="0" fontId="28" fillId="0" borderId="27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28" fillId="0" borderId="25" xfId="1" applyFont="1" applyBorder="1" applyAlignment="1">
      <alignment horizontal="center" vertical="center" wrapText="1"/>
    </xf>
    <xf numFmtId="0" fontId="28" fillId="0" borderId="29" xfId="1" applyFont="1" applyBorder="1" applyAlignment="1">
      <alignment horizontal="center" vertical="center" wrapText="1"/>
    </xf>
    <xf numFmtId="0" fontId="5" fillId="0" borderId="9" xfId="16" applyFont="1" applyBorder="1" applyAlignment="1">
      <alignment horizontal="center" vertical="center" wrapText="1"/>
    </xf>
    <xf numFmtId="0" fontId="5" fillId="0" borderId="43" xfId="16" applyFont="1" applyBorder="1" applyAlignment="1">
      <alignment horizontal="center" vertical="center" wrapText="1"/>
    </xf>
    <xf numFmtId="0" fontId="5" fillId="0" borderId="31" xfId="16" applyFont="1" applyBorder="1" applyAlignment="1">
      <alignment horizontal="center" vertical="center" wrapText="1"/>
    </xf>
    <xf numFmtId="0" fontId="5" fillId="0" borderId="44" xfId="16" applyFont="1" applyBorder="1" applyAlignment="1">
      <alignment horizontal="center" vertical="center" wrapText="1"/>
    </xf>
    <xf numFmtId="0" fontId="5" fillId="7" borderId="16" xfId="16" applyFont="1" applyFill="1" applyBorder="1" applyAlignment="1">
      <alignment horizontal="center" vertical="center" wrapText="1"/>
    </xf>
    <xf numFmtId="0" fontId="9" fillId="0" borderId="43" xfId="16" applyFont="1" applyBorder="1" applyAlignment="1">
      <alignment horizontal="center" vertical="center" wrapText="1"/>
    </xf>
    <xf numFmtId="0" fontId="9" fillId="0" borderId="16" xfId="16" applyFont="1" applyBorder="1" applyAlignment="1">
      <alignment horizontal="center" vertical="center" wrapText="1"/>
    </xf>
    <xf numFmtId="0" fontId="9" fillId="0" borderId="40" xfId="16" applyFont="1" applyBorder="1" applyAlignment="1">
      <alignment horizontal="center" vertical="center" wrapText="1"/>
    </xf>
    <xf numFmtId="0" fontId="5" fillId="0" borderId="38" xfId="16" applyFont="1" applyBorder="1" applyAlignment="1">
      <alignment horizontal="center" vertical="center" wrapText="1"/>
    </xf>
    <xf numFmtId="0" fontId="5" fillId="0" borderId="38" xfId="17" applyFont="1" applyBorder="1" applyAlignment="1">
      <alignment horizontal="center" vertical="center" wrapText="1"/>
    </xf>
    <xf numFmtId="0" fontId="14" fillId="6" borderId="49" xfId="16" applyFont="1" applyFill="1" applyBorder="1" applyAlignment="1">
      <alignment horizontal="center" vertical="center" wrapText="1"/>
    </xf>
    <xf numFmtId="0" fontId="14" fillId="6" borderId="18" xfId="16" applyFont="1" applyFill="1" applyBorder="1" applyAlignment="1">
      <alignment horizontal="center" vertical="center" wrapText="1"/>
    </xf>
    <xf numFmtId="0" fontId="14" fillId="6" borderId="45" xfId="16" applyFont="1" applyFill="1" applyBorder="1" applyAlignment="1">
      <alignment horizontal="center" vertical="center" wrapText="1"/>
    </xf>
    <xf numFmtId="0" fontId="23" fillId="0" borderId="28" xfId="1" applyFont="1" applyBorder="1" applyAlignment="1">
      <alignment horizontal="center" vertical="center" wrapText="1"/>
    </xf>
    <xf numFmtId="0" fontId="23" fillId="0" borderId="30" xfId="1" applyFont="1" applyBorder="1" applyAlignment="1">
      <alignment horizontal="center" vertical="center" wrapText="1"/>
    </xf>
    <xf numFmtId="0" fontId="25" fillId="0" borderId="30" xfId="1" applyFont="1" applyBorder="1" applyAlignment="1">
      <alignment horizontal="center" vertical="center" wrapText="1"/>
    </xf>
    <xf numFmtId="0" fontId="29" fillId="0" borderId="17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5" fillId="7" borderId="12" xfId="16" applyFont="1" applyFill="1" applyBorder="1" applyAlignment="1">
      <alignment horizontal="center" vertical="center" wrapText="1"/>
    </xf>
    <xf numFmtId="0" fontId="9" fillId="0" borderId="10" xfId="16" applyFont="1" applyBorder="1" applyAlignment="1">
      <alignment horizontal="center" vertical="center" wrapText="1"/>
    </xf>
    <xf numFmtId="0" fontId="9" fillId="0" borderId="57" xfId="16" applyFont="1" applyBorder="1" applyAlignment="1">
      <alignment horizontal="center" vertical="center" wrapText="1"/>
    </xf>
    <xf numFmtId="0" fontId="9" fillId="0" borderId="55" xfId="16" applyFont="1" applyBorder="1" applyAlignment="1">
      <alignment horizontal="center" vertical="center" wrapText="1"/>
    </xf>
    <xf numFmtId="0" fontId="9" fillId="0" borderId="12" xfId="16" applyFont="1" applyBorder="1" applyAlignment="1">
      <alignment horizontal="center" vertical="center" wrapText="1"/>
    </xf>
    <xf numFmtId="0" fontId="9" fillId="0" borderId="20" xfId="16" applyFont="1" applyBorder="1" applyAlignment="1">
      <alignment horizontal="center" vertical="center" wrapText="1"/>
    </xf>
    <xf numFmtId="0" fontId="5" fillId="0" borderId="37" xfId="16" applyFont="1" applyBorder="1" applyAlignment="1">
      <alignment horizontal="center" vertical="center" wrapText="1"/>
    </xf>
    <xf numFmtId="0" fontId="5" fillId="0" borderId="56" xfId="16" applyFont="1" applyBorder="1" applyAlignment="1">
      <alignment horizontal="center" vertical="center" wrapText="1"/>
    </xf>
    <xf numFmtId="0" fontId="5" fillId="0" borderId="37" xfId="17" applyFont="1" applyBorder="1" applyAlignment="1">
      <alignment horizontal="center" vertical="center" wrapText="1"/>
    </xf>
    <xf numFmtId="0" fontId="5" fillId="0" borderId="56" xfId="17" applyFont="1" applyBorder="1" applyAlignment="1">
      <alignment horizontal="center" vertical="center" wrapText="1"/>
    </xf>
    <xf numFmtId="0" fontId="14" fillId="6" borderId="14" xfId="16" applyFont="1" applyFill="1" applyBorder="1" applyAlignment="1">
      <alignment horizontal="center" vertical="center" wrapText="1"/>
    </xf>
    <xf numFmtId="0" fontId="14" fillId="6" borderId="22" xfId="16" applyFont="1" applyFill="1" applyBorder="1" applyAlignment="1">
      <alignment horizontal="center" vertical="center" wrapText="1"/>
    </xf>
    <xf numFmtId="0" fontId="5" fillId="8" borderId="16" xfId="16" applyFont="1" applyFill="1" applyBorder="1" applyAlignment="1">
      <alignment horizontal="center" vertical="center" wrapText="1"/>
    </xf>
    <xf numFmtId="0" fontId="9" fillId="0" borderId="39" xfId="16" applyFont="1" applyBorder="1" applyAlignment="1">
      <alignment horizontal="center" vertical="center" wrapText="1"/>
    </xf>
    <xf numFmtId="0" fontId="5" fillId="3" borderId="37" xfId="16" applyFont="1" applyFill="1" applyBorder="1" applyAlignment="1">
      <alignment horizontal="center" vertical="center" wrapText="1"/>
    </xf>
    <xf numFmtId="0" fontId="5" fillId="3" borderId="38" xfId="16" applyFont="1" applyFill="1" applyBorder="1" applyAlignment="1">
      <alignment horizontal="center" vertical="center" wrapText="1"/>
    </xf>
    <xf numFmtId="0" fontId="5" fillId="3" borderId="56" xfId="16" applyFont="1" applyFill="1" applyBorder="1" applyAlignment="1">
      <alignment horizontal="center" vertical="center" wrapText="1"/>
    </xf>
    <xf numFmtId="164" fontId="14" fillId="0" borderId="31" xfId="16" applyNumberFormat="1" applyFont="1" applyBorder="1" applyAlignment="1">
      <alignment horizontal="center" vertical="center" wrapText="1"/>
    </xf>
    <xf numFmtId="164" fontId="14" fillId="0" borderId="44" xfId="16" applyNumberFormat="1" applyFont="1" applyBorder="1" applyAlignment="1">
      <alignment horizontal="center" vertical="center" wrapText="1"/>
    </xf>
    <xf numFmtId="164" fontId="14" fillId="6" borderId="49" xfId="16" applyNumberFormat="1" applyFont="1" applyFill="1" applyBorder="1" applyAlignment="1">
      <alignment horizontal="center" vertical="center" wrapText="1"/>
    </xf>
    <xf numFmtId="164" fontId="14" fillId="6" borderId="18" xfId="16" applyNumberFormat="1" applyFont="1" applyFill="1" applyBorder="1" applyAlignment="1">
      <alignment horizontal="center" vertical="center" wrapText="1"/>
    </xf>
    <xf numFmtId="164" fontId="14" fillId="6" borderId="45" xfId="16" applyNumberFormat="1" applyFont="1" applyFill="1" applyBorder="1" applyAlignment="1">
      <alignment horizontal="center" vertical="center" wrapText="1"/>
    </xf>
    <xf numFmtId="0" fontId="5" fillId="10" borderId="16" xfId="16" applyFont="1" applyFill="1" applyBorder="1" applyAlignment="1">
      <alignment horizontal="center" vertical="center" wrapText="1"/>
    </xf>
    <xf numFmtId="0" fontId="5" fillId="11" borderId="38" xfId="16" applyFont="1" applyFill="1" applyBorder="1" applyAlignment="1">
      <alignment horizontal="center" vertical="center" wrapText="1"/>
    </xf>
    <xf numFmtId="0" fontId="5" fillId="12" borderId="12" xfId="16" applyFont="1" applyFill="1" applyBorder="1" applyAlignment="1">
      <alignment horizontal="center" vertical="center" wrapText="1"/>
    </xf>
    <xf numFmtId="0" fontId="5" fillId="12" borderId="16" xfId="16" applyFont="1" applyFill="1" applyBorder="1" applyAlignment="1">
      <alignment horizontal="center" vertical="center" wrapText="1"/>
    </xf>
    <xf numFmtId="0" fontId="5" fillId="12" borderId="20" xfId="16" applyFont="1" applyFill="1" applyBorder="1" applyAlignment="1">
      <alignment horizontal="center" vertical="center" wrapText="1"/>
    </xf>
    <xf numFmtId="0" fontId="9" fillId="0" borderId="13" xfId="16" applyFont="1" applyBorder="1" applyAlignment="1">
      <alignment vertical="center" wrapText="1"/>
    </xf>
    <xf numFmtId="0" fontId="9" fillId="0" borderId="17" xfId="16" applyFont="1" applyBorder="1" applyAlignment="1">
      <alignment vertical="center" wrapText="1"/>
    </xf>
    <xf numFmtId="0" fontId="9" fillId="0" borderId="21" xfId="16" applyFont="1" applyBorder="1" applyAlignment="1">
      <alignment vertical="center" wrapText="1"/>
    </xf>
    <xf numFmtId="0" fontId="5" fillId="10" borderId="40" xfId="16" applyFont="1" applyFill="1" applyBorder="1" applyAlignment="1">
      <alignment horizontal="center" vertical="center" wrapText="1"/>
    </xf>
    <xf numFmtId="0" fontId="37" fillId="7" borderId="3" xfId="22" applyFont="1" applyFill="1" applyBorder="1" applyAlignment="1">
      <alignment horizontal="center" vertical="center" wrapText="1"/>
    </xf>
    <xf numFmtId="0" fontId="37" fillId="7" borderId="4" xfId="22" applyFont="1" applyFill="1" applyBorder="1" applyAlignment="1">
      <alignment horizontal="center" vertical="center" wrapText="1"/>
    </xf>
    <xf numFmtId="0" fontId="37" fillId="7" borderId="62" xfId="22" applyFont="1" applyFill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27" fillId="0" borderId="2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25" fillId="0" borderId="37" xfId="1" applyFont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 wrapText="1"/>
    </xf>
    <xf numFmtId="0" fontId="25" fillId="0" borderId="56" xfId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9" fillId="0" borderId="36" xfId="16" applyFont="1" applyBorder="1" applyAlignment="1">
      <alignment horizontal="center" vertical="center" wrapText="1"/>
    </xf>
    <xf numFmtId="0" fontId="9" fillId="0" borderId="38" xfId="16" applyFont="1" applyBorder="1" applyAlignment="1">
      <alignment horizontal="center" vertical="center" wrapText="1"/>
    </xf>
    <xf numFmtId="0" fontId="9" fillId="0" borderId="35" xfId="16" applyFont="1" applyBorder="1" applyAlignment="1">
      <alignment horizontal="center" vertical="center" wrapText="1"/>
    </xf>
    <xf numFmtId="0" fontId="11" fillId="0" borderId="36" xfId="16" applyFont="1" applyBorder="1" applyAlignment="1">
      <alignment horizontal="center" vertical="center" wrapText="1"/>
    </xf>
    <xf numFmtId="0" fontId="11" fillId="0" borderId="38" xfId="16" applyFont="1" applyBorder="1" applyAlignment="1">
      <alignment horizontal="center" vertical="center" wrapText="1"/>
    </xf>
    <xf numFmtId="0" fontId="11" fillId="0" borderId="35" xfId="16" applyFont="1" applyBorder="1" applyAlignment="1">
      <alignment horizontal="center" vertical="center" wrapText="1"/>
    </xf>
    <xf numFmtId="0" fontId="5" fillId="0" borderId="35" xfId="16" applyFont="1" applyBorder="1" applyAlignment="1">
      <alignment horizontal="center" vertical="center" wrapText="1"/>
    </xf>
    <xf numFmtId="0" fontId="5" fillId="0" borderId="28" xfId="16" applyFont="1" applyBorder="1" applyAlignment="1">
      <alignment horizontal="center" vertical="center" wrapText="1"/>
    </xf>
    <xf numFmtId="0" fontId="5" fillId="0" borderId="36" xfId="16" applyFont="1" applyBorder="1" applyAlignment="1">
      <alignment horizontal="center" vertical="center" wrapText="1"/>
    </xf>
    <xf numFmtId="0" fontId="11" fillId="0" borderId="37" xfId="16" applyFont="1" applyBorder="1" applyAlignment="1">
      <alignment horizontal="center" vertical="center" wrapText="1"/>
    </xf>
    <xf numFmtId="165" fontId="14" fillId="0" borderId="28" xfId="14" applyNumberFormat="1" applyFont="1" applyBorder="1" applyAlignment="1">
      <alignment horizontal="center" vertical="center" wrapText="1"/>
    </xf>
    <xf numFmtId="0" fontId="14" fillId="0" borderId="28" xfId="14" applyFont="1" applyBorder="1" applyAlignment="1">
      <alignment horizontal="center" vertical="center" wrapText="1"/>
    </xf>
    <xf numFmtId="0" fontId="14" fillId="0" borderId="36" xfId="14" applyFont="1" applyBorder="1" applyAlignment="1">
      <alignment horizontal="center" vertical="center" wrapText="1"/>
    </xf>
    <xf numFmtId="168" fontId="14" fillId="0" borderId="36" xfId="14" applyNumberFormat="1" applyFont="1" applyBorder="1" applyAlignment="1">
      <alignment horizontal="center" vertical="center" wrapText="1"/>
    </xf>
    <xf numFmtId="168" fontId="14" fillId="0" borderId="38" xfId="14" applyNumberFormat="1" applyFont="1" applyBorder="1" applyAlignment="1">
      <alignment horizontal="center" vertical="center" wrapText="1"/>
    </xf>
    <xf numFmtId="168" fontId="14" fillId="0" borderId="35" xfId="14" applyNumberFormat="1" applyFont="1" applyBorder="1" applyAlignment="1">
      <alignment horizontal="center" vertical="center" wrapText="1"/>
    </xf>
    <xf numFmtId="165" fontId="14" fillId="0" borderId="36" xfId="14" applyNumberFormat="1" applyFont="1" applyBorder="1" applyAlignment="1">
      <alignment horizontal="center" vertical="center" wrapText="1"/>
    </xf>
    <xf numFmtId="165" fontId="14" fillId="0" borderId="38" xfId="14" applyNumberFormat="1" applyFont="1" applyBorder="1" applyAlignment="1">
      <alignment horizontal="center" vertical="center" wrapText="1"/>
    </xf>
    <xf numFmtId="165" fontId="14" fillId="0" borderId="35" xfId="14" applyNumberFormat="1" applyFont="1" applyBorder="1" applyAlignment="1">
      <alignment horizontal="center" vertical="center" wrapText="1"/>
    </xf>
    <xf numFmtId="166" fontId="14" fillId="3" borderId="28" xfId="14" applyNumberFormat="1" applyFont="1" applyFill="1" applyBorder="1" applyAlignment="1">
      <alignment horizontal="center" vertical="center" wrapText="1"/>
    </xf>
    <xf numFmtId="166" fontId="14" fillId="3" borderId="36" xfId="14" applyNumberFormat="1" applyFont="1" applyFill="1" applyBorder="1" applyAlignment="1">
      <alignment horizontal="center" vertical="center" wrapText="1"/>
    </xf>
    <xf numFmtId="0" fontId="14" fillId="3" borderId="36" xfId="14" applyFont="1" applyFill="1" applyBorder="1" applyAlignment="1">
      <alignment horizontal="center" vertical="center" wrapText="1"/>
    </xf>
    <xf numFmtId="0" fontId="14" fillId="3" borderId="38" xfId="14" applyFont="1" applyFill="1" applyBorder="1" applyAlignment="1">
      <alignment horizontal="center" vertical="center" wrapText="1"/>
    </xf>
    <xf numFmtId="0" fontId="14" fillId="3" borderId="35" xfId="14" applyFont="1" applyFill="1" applyBorder="1" applyAlignment="1">
      <alignment horizontal="center" vertical="center" wrapText="1"/>
    </xf>
    <xf numFmtId="0" fontId="5" fillId="0" borderId="35" xfId="14" applyFont="1" applyBorder="1" applyAlignment="1">
      <alignment horizontal="center" vertical="center" wrapText="1"/>
    </xf>
    <xf numFmtId="0" fontId="5" fillId="0" borderId="28" xfId="14" applyFont="1" applyBorder="1" applyAlignment="1">
      <alignment horizontal="center" vertical="center" wrapText="1"/>
    </xf>
    <xf numFmtId="0" fontId="9" fillId="0" borderId="36" xfId="14" applyFont="1" applyBorder="1" applyAlignment="1">
      <alignment vertical="center" wrapText="1"/>
    </xf>
    <xf numFmtId="0" fontId="9" fillId="0" borderId="38" xfId="14" applyFont="1" applyBorder="1" applyAlignment="1">
      <alignment vertical="center" wrapText="1"/>
    </xf>
    <xf numFmtId="0" fontId="9" fillId="0" borderId="35" xfId="14" applyFont="1" applyBorder="1" applyAlignment="1">
      <alignment vertical="center" wrapText="1"/>
    </xf>
    <xf numFmtId="0" fontId="9" fillId="0" borderId="36" xfId="14" applyFont="1" applyBorder="1" applyAlignment="1">
      <alignment horizontal="center" vertical="center" wrapText="1"/>
    </xf>
    <xf numFmtId="0" fontId="9" fillId="0" borderId="38" xfId="14" applyFont="1" applyBorder="1" applyAlignment="1">
      <alignment horizontal="center" vertical="center" wrapText="1"/>
    </xf>
    <xf numFmtId="0" fontId="9" fillId="0" borderId="35" xfId="14" applyFont="1" applyBorder="1" applyAlignment="1">
      <alignment horizontal="center" vertical="center" wrapText="1"/>
    </xf>
    <xf numFmtId="0" fontId="9" fillId="0" borderId="36" xfId="14" applyFont="1" applyBorder="1" applyAlignment="1">
      <alignment horizontal="left" vertical="center" wrapText="1"/>
    </xf>
    <xf numFmtId="0" fontId="9" fillId="0" borderId="38" xfId="14" applyFont="1" applyBorder="1" applyAlignment="1">
      <alignment horizontal="left" vertical="center" wrapText="1"/>
    </xf>
    <xf numFmtId="0" fontId="9" fillId="0" borderId="35" xfId="14" applyFont="1" applyBorder="1" applyAlignment="1">
      <alignment horizontal="left" vertical="center" wrapText="1"/>
    </xf>
    <xf numFmtId="166" fontId="14" fillId="6" borderId="36" xfId="14" applyNumberFormat="1" applyFont="1" applyFill="1" applyBorder="1" applyAlignment="1">
      <alignment horizontal="center" vertical="center" wrapText="1"/>
    </xf>
    <xf numFmtId="166" fontId="14" fillId="6" borderId="38" xfId="14" applyNumberFormat="1" applyFont="1" applyFill="1" applyBorder="1" applyAlignment="1">
      <alignment horizontal="center" vertical="center" wrapText="1"/>
    </xf>
    <xf numFmtId="166" fontId="14" fillId="6" borderId="35" xfId="14" applyNumberFormat="1" applyFont="1" applyFill="1" applyBorder="1" applyAlignment="1">
      <alignment horizontal="center" vertical="center" wrapText="1"/>
    </xf>
    <xf numFmtId="168" fontId="14" fillId="0" borderId="28" xfId="14" applyNumberFormat="1" applyFont="1" applyBorder="1" applyAlignment="1">
      <alignment horizontal="center" vertical="center" wrapText="1"/>
    </xf>
    <xf numFmtId="168" fontId="14" fillId="6" borderId="36" xfId="14" applyNumberFormat="1" applyFont="1" applyFill="1" applyBorder="1" applyAlignment="1">
      <alignment horizontal="center" vertical="center" wrapText="1"/>
    </xf>
    <xf numFmtId="168" fontId="14" fillId="6" borderId="38" xfId="14" applyNumberFormat="1" applyFont="1" applyFill="1" applyBorder="1" applyAlignment="1">
      <alignment horizontal="center" vertical="center" wrapText="1"/>
    </xf>
    <xf numFmtId="168" fontId="14" fillId="6" borderId="35" xfId="14" applyNumberFormat="1" applyFont="1" applyFill="1" applyBorder="1" applyAlignment="1">
      <alignment horizontal="center" vertical="center" wrapText="1"/>
    </xf>
    <xf numFmtId="0" fontId="9" fillId="0" borderId="28" xfId="14" applyFont="1" applyBorder="1" applyAlignment="1">
      <alignment vertical="center" wrapText="1"/>
    </xf>
    <xf numFmtId="0" fontId="9" fillId="0" borderId="28" xfId="14" applyFont="1" applyBorder="1" applyAlignment="1">
      <alignment horizontal="center" vertical="center" wrapText="1"/>
    </xf>
    <xf numFmtId="0" fontId="9" fillId="0" borderId="28" xfId="14" applyFont="1" applyBorder="1" applyAlignment="1">
      <alignment horizontal="left" vertical="center" wrapText="1"/>
    </xf>
    <xf numFmtId="168" fontId="14" fillId="6" borderId="28" xfId="14" applyNumberFormat="1" applyFont="1" applyFill="1" applyBorder="1" applyAlignment="1">
      <alignment horizontal="center" vertical="center" wrapText="1"/>
    </xf>
    <xf numFmtId="166" fontId="14" fillId="6" borderId="28" xfId="14" applyNumberFormat="1" applyFont="1" applyFill="1" applyBorder="1" applyAlignment="1">
      <alignment horizontal="center" vertical="center" wrapText="1"/>
    </xf>
    <xf numFmtId="0" fontId="14" fillId="6" borderId="36" xfId="14" applyFont="1" applyFill="1" applyBorder="1" applyAlignment="1">
      <alignment horizontal="center" vertical="center" wrapText="1"/>
    </xf>
    <xf numFmtId="0" fontId="14" fillId="6" borderId="38" xfId="14" applyFont="1" applyFill="1" applyBorder="1" applyAlignment="1">
      <alignment horizontal="center" vertical="center" wrapText="1"/>
    </xf>
    <xf numFmtId="0" fontId="14" fillId="6" borderId="35" xfId="14" applyFont="1" applyFill="1" applyBorder="1" applyAlignment="1">
      <alignment horizontal="center" vertical="center" wrapText="1"/>
    </xf>
    <xf numFmtId="0" fontId="26" fillId="7" borderId="4" xfId="4" applyFont="1" applyFill="1" applyBorder="1" applyAlignment="1">
      <alignment horizontal="center" vertical="center" wrapText="1"/>
    </xf>
    <xf numFmtId="0" fontId="14" fillId="6" borderId="28" xfId="14" applyFont="1" applyFill="1" applyBorder="1" applyAlignment="1">
      <alignment horizontal="center" vertical="center" wrapText="1"/>
    </xf>
    <xf numFmtId="0" fontId="14" fillId="3" borderId="28" xfId="14" applyFont="1" applyFill="1" applyBorder="1" applyAlignment="1">
      <alignment horizontal="center" vertical="center" wrapText="1"/>
    </xf>
    <xf numFmtId="0" fontId="26" fillId="0" borderId="35" xfId="1" applyFont="1" applyBorder="1" applyAlignment="1">
      <alignment horizontal="center" vertical="center" wrapText="1"/>
    </xf>
    <xf numFmtId="167" fontId="14" fillId="6" borderId="28" xfId="14" applyNumberFormat="1" applyFont="1" applyFill="1" applyBorder="1" applyAlignment="1">
      <alignment horizontal="center" vertical="center" wrapText="1"/>
    </xf>
    <xf numFmtId="0" fontId="9" fillId="0" borderId="28" xfId="24" applyFont="1" applyBorder="1" applyAlignment="1">
      <alignment vertical="center" wrapText="1"/>
    </xf>
    <xf numFmtId="0" fontId="9" fillId="0" borderId="35" xfId="24" applyFont="1" applyBorder="1" applyAlignment="1">
      <alignment horizontal="center" vertical="center" wrapText="1"/>
    </xf>
    <xf numFmtId="0" fontId="9" fillId="0" borderId="28" xfId="24" applyFont="1" applyBorder="1" applyAlignment="1">
      <alignment horizontal="center" vertical="center" wrapText="1"/>
    </xf>
    <xf numFmtId="0" fontId="9" fillId="0" borderId="27" xfId="16" applyFont="1" applyBorder="1" applyAlignment="1">
      <alignment vertical="center" wrapText="1"/>
    </xf>
    <xf numFmtId="0" fontId="9" fillId="0" borderId="28" xfId="16" applyFont="1" applyBorder="1" applyAlignment="1">
      <alignment vertical="center" wrapText="1"/>
    </xf>
    <xf numFmtId="0" fontId="9" fillId="0" borderId="36" xfId="16" applyFont="1" applyBorder="1" applyAlignment="1">
      <alignment vertical="center" wrapText="1"/>
    </xf>
    <xf numFmtId="0" fontId="10" fillId="0" borderId="27" xfId="16" applyFont="1" applyBorder="1" applyAlignment="1">
      <alignment horizontal="center" vertical="center" wrapText="1"/>
    </xf>
    <xf numFmtId="0" fontId="10" fillId="0" borderId="28" xfId="16" applyFont="1" applyBorder="1" applyAlignment="1">
      <alignment horizontal="center" vertical="center" wrapText="1"/>
    </xf>
    <xf numFmtId="0" fontId="10" fillId="0" borderId="36" xfId="16" applyFont="1" applyBorder="1" applyAlignment="1">
      <alignment horizontal="center" vertical="center" wrapText="1"/>
    </xf>
    <xf numFmtId="0" fontId="14" fillId="6" borderId="37" xfId="16" applyFont="1" applyFill="1" applyBorder="1" applyAlignment="1">
      <alignment horizontal="center" vertical="center" wrapText="1"/>
    </xf>
    <xf numFmtId="0" fontId="14" fillId="6" borderId="38" xfId="16" applyFont="1" applyFill="1" applyBorder="1" applyAlignment="1">
      <alignment horizontal="center" vertical="center" wrapText="1"/>
    </xf>
    <xf numFmtId="0" fontId="27" fillId="0" borderId="38" xfId="1" applyFont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23" fillId="6" borderId="38" xfId="1" applyFont="1" applyFill="1" applyBorder="1" applyAlignment="1">
      <alignment horizontal="center" vertical="center" wrapText="1"/>
    </xf>
    <xf numFmtId="0" fontId="9" fillId="0" borderId="35" xfId="16" applyFont="1" applyBorder="1" applyAlignment="1">
      <alignment vertical="center" wrapText="1"/>
    </xf>
    <xf numFmtId="0" fontId="9" fillId="0" borderId="30" xfId="16" applyFont="1" applyBorder="1" applyAlignment="1">
      <alignment vertical="center" wrapText="1"/>
    </xf>
    <xf numFmtId="0" fontId="27" fillId="0" borderId="35" xfId="1" applyFont="1" applyBorder="1" applyAlignment="1">
      <alignment horizontal="center" vertical="center" wrapText="1"/>
    </xf>
    <xf numFmtId="0" fontId="27" fillId="0" borderId="36" xfId="1" applyFont="1" applyBorder="1" applyAlignment="1">
      <alignment horizontal="center" vertical="center" wrapText="1"/>
    </xf>
    <xf numFmtId="0" fontId="20" fillId="6" borderId="37" xfId="16" applyFill="1" applyBorder="1" applyAlignment="1">
      <alignment horizontal="center" vertical="center" wrapText="1"/>
    </xf>
    <xf numFmtId="0" fontId="14" fillId="6" borderId="56" xfId="16" applyFont="1" applyFill="1" applyBorder="1" applyAlignment="1">
      <alignment horizontal="center" vertical="center" wrapText="1"/>
    </xf>
    <xf numFmtId="0" fontId="5" fillId="0" borderId="12" xfId="16" applyFont="1" applyBorder="1" applyAlignment="1">
      <alignment horizontal="center" vertical="center" wrapText="1"/>
    </xf>
    <xf numFmtId="0" fontId="5" fillId="0" borderId="16" xfId="16" applyFont="1" applyBorder="1" applyAlignment="1">
      <alignment horizontal="center" vertical="center" wrapText="1"/>
    </xf>
    <xf numFmtId="0" fontId="5" fillId="0" borderId="20" xfId="16" applyFont="1" applyBorder="1" applyAlignment="1">
      <alignment horizontal="center" vertical="center" wrapText="1"/>
    </xf>
    <xf numFmtId="0" fontId="14" fillId="0" borderId="27" xfId="16" applyFont="1" applyBorder="1" applyAlignment="1">
      <alignment vertical="center" wrapText="1"/>
    </xf>
    <xf numFmtId="0" fontId="14" fillId="0" borderId="28" xfId="16" applyFont="1" applyBorder="1" applyAlignment="1">
      <alignment vertical="center" wrapText="1"/>
    </xf>
    <xf numFmtId="0" fontId="14" fillId="0" borderId="30" xfId="16" applyFont="1" applyBorder="1" applyAlignment="1">
      <alignment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6" borderId="27" xfId="16" applyFont="1" applyFill="1" applyBorder="1" applyAlignment="1">
      <alignment horizontal="center" vertical="center" wrapText="1"/>
    </xf>
    <xf numFmtId="0" fontId="14" fillId="6" borderId="28" xfId="16" applyFont="1" applyFill="1" applyBorder="1" applyAlignment="1">
      <alignment horizontal="center" vertical="center" wrapText="1"/>
    </xf>
    <xf numFmtId="0" fontId="14" fillId="6" borderId="30" xfId="16" applyFont="1" applyFill="1" applyBorder="1" applyAlignment="1">
      <alignment horizontal="center" vertical="center" wrapText="1"/>
    </xf>
    <xf numFmtId="0" fontId="5" fillId="0" borderId="40" xfId="16" applyFont="1" applyBorder="1" applyAlignment="1">
      <alignment horizontal="center" vertical="center" wrapText="1"/>
    </xf>
    <xf numFmtId="0" fontId="9" fillId="0" borderId="28" xfId="16" applyFont="1" applyBorder="1" applyAlignment="1">
      <alignment horizontal="center" vertical="center" wrapText="1"/>
    </xf>
    <xf numFmtId="0" fontId="14" fillId="6" borderId="36" xfId="16" applyFont="1" applyFill="1" applyBorder="1" applyAlignment="1">
      <alignment horizontal="center" vertical="center" wrapText="1"/>
    </xf>
    <xf numFmtId="0" fontId="40" fillId="7" borderId="3" xfId="4" applyFont="1" applyFill="1" applyBorder="1" applyAlignment="1">
      <alignment horizontal="center" vertical="center" wrapText="1"/>
    </xf>
    <xf numFmtId="0" fontId="40" fillId="7" borderId="4" xfId="4" applyFont="1" applyFill="1" applyBorder="1" applyAlignment="1">
      <alignment horizontal="center" vertical="center" wrapText="1"/>
    </xf>
    <xf numFmtId="0" fontId="40" fillId="7" borderId="62" xfId="4" applyFont="1" applyFill="1" applyBorder="1" applyAlignment="1">
      <alignment horizontal="center" vertical="center" wrapText="1"/>
    </xf>
    <xf numFmtId="0" fontId="27" fillId="0" borderId="59" xfId="1" applyFont="1" applyBorder="1" applyAlignment="1">
      <alignment horizontal="center" vertical="center" wrapText="1"/>
    </xf>
    <xf numFmtId="0" fontId="14" fillId="6" borderId="35" xfId="24" applyFont="1" applyFill="1" applyBorder="1" applyAlignment="1">
      <alignment horizontal="center" vertical="center" wrapText="1"/>
    </xf>
    <xf numFmtId="0" fontId="14" fillId="6" borderId="28" xfId="24" applyFont="1" applyFill="1" applyBorder="1" applyAlignment="1">
      <alignment horizontal="center" vertical="center" wrapText="1"/>
    </xf>
    <xf numFmtId="0" fontId="14" fillId="6" borderId="30" xfId="24" applyFont="1" applyFill="1" applyBorder="1" applyAlignment="1">
      <alignment horizontal="center" vertical="center" wrapText="1"/>
    </xf>
    <xf numFmtId="0" fontId="26" fillId="5" borderId="25" xfId="4" applyFont="1" applyFill="1" applyBorder="1" applyAlignment="1">
      <alignment horizontal="center" vertical="center" wrapText="1"/>
    </xf>
    <xf numFmtId="0" fontId="26" fillId="5" borderId="26" xfId="4" applyFont="1" applyFill="1" applyBorder="1" applyAlignment="1">
      <alignment horizontal="center" vertical="center" wrapText="1"/>
    </xf>
    <xf numFmtId="0" fontId="14" fillId="0" borderId="28" xfId="24" applyFont="1" applyBorder="1" applyAlignment="1">
      <alignment horizontal="center" vertical="center" wrapText="1"/>
    </xf>
    <xf numFmtId="0" fontId="14" fillId="0" borderId="30" xfId="24" applyFont="1" applyBorder="1" applyAlignment="1">
      <alignment horizontal="center" vertical="center" wrapText="1"/>
    </xf>
    <xf numFmtId="0" fontId="14" fillId="0" borderId="27" xfId="24" applyFont="1" applyBorder="1" applyAlignment="1">
      <alignment horizontal="center" vertical="center" wrapText="1"/>
    </xf>
    <xf numFmtId="167" fontId="14" fillId="6" borderId="27" xfId="24" applyNumberFormat="1" applyFont="1" applyFill="1" applyBorder="1" applyAlignment="1">
      <alignment horizontal="center" vertical="center" wrapText="1"/>
    </xf>
    <xf numFmtId="167" fontId="14" fillId="6" borderId="28" xfId="24" applyNumberFormat="1" applyFont="1" applyFill="1" applyBorder="1" applyAlignment="1">
      <alignment horizontal="center" vertical="center" wrapText="1"/>
    </xf>
    <xf numFmtId="167" fontId="14" fillId="6" borderId="30" xfId="24" applyNumberFormat="1" applyFont="1" applyFill="1" applyBorder="1" applyAlignment="1">
      <alignment horizontal="center" vertical="center" wrapText="1"/>
    </xf>
    <xf numFmtId="0" fontId="14" fillId="0" borderId="46" xfId="24" applyFont="1" applyBorder="1" applyAlignment="1">
      <alignment horizontal="center" vertical="center" wrapText="1"/>
    </xf>
    <xf numFmtId="0" fontId="14" fillId="0" borderId="41" xfId="24" applyFont="1" applyBorder="1" applyAlignment="1">
      <alignment horizontal="center" vertical="center" wrapText="1"/>
    </xf>
    <xf numFmtId="0" fontId="35" fillId="0" borderId="28" xfId="24" applyFont="1" applyBorder="1" applyAlignment="1">
      <alignment horizontal="center" vertical="center" wrapText="1"/>
    </xf>
    <xf numFmtId="0" fontId="14" fillId="0" borderId="48" xfId="24" applyFont="1" applyBorder="1" applyAlignment="1">
      <alignment horizontal="center" vertical="center" wrapText="1"/>
    </xf>
    <xf numFmtId="1" fontId="14" fillId="0" borderId="28" xfId="24" applyNumberFormat="1" applyFont="1" applyBorder="1" applyAlignment="1">
      <alignment horizontal="center" vertical="center" wrapText="1"/>
    </xf>
    <xf numFmtId="1" fontId="14" fillId="0" borderId="41" xfId="24" applyNumberFormat="1" applyFont="1" applyBorder="1" applyAlignment="1">
      <alignment horizontal="center" vertical="center" wrapText="1"/>
    </xf>
    <xf numFmtId="0" fontId="14" fillId="0" borderId="37" xfId="24" applyFont="1" applyBorder="1" applyAlignment="1">
      <alignment horizontal="center" vertical="center" wrapText="1"/>
    </xf>
    <xf numFmtId="0" fontId="14" fillId="0" borderId="38" xfId="24" applyFont="1" applyBorder="1" applyAlignment="1">
      <alignment horizontal="center" vertical="center" wrapText="1"/>
    </xf>
    <xf numFmtId="0" fontId="14" fillId="6" borderId="37" xfId="24" applyFont="1" applyFill="1" applyBorder="1" applyAlignment="1">
      <alignment horizontal="center" vertical="center" wrapText="1"/>
    </xf>
    <xf numFmtId="0" fontId="14" fillId="6" borderId="38" xfId="24" applyFont="1" applyFill="1" applyBorder="1" applyAlignment="1">
      <alignment horizontal="center" vertical="center" wrapText="1"/>
    </xf>
    <xf numFmtId="0" fontId="14" fillId="0" borderId="9" xfId="24" applyFont="1" applyBorder="1" applyAlignment="1">
      <alignment horizontal="center" vertical="center" wrapText="1"/>
    </xf>
    <xf numFmtId="0" fontId="14" fillId="0" borderId="53" xfId="24" applyFont="1" applyBorder="1" applyAlignment="1">
      <alignment horizontal="center" vertical="center" wrapText="1"/>
    </xf>
    <xf numFmtId="0" fontId="14" fillId="0" borderId="31" xfId="24" applyFont="1" applyBorder="1" applyAlignment="1">
      <alignment horizontal="center" vertical="center" wrapText="1"/>
    </xf>
    <xf numFmtId="0" fontId="14" fillId="0" borderId="52" xfId="24" applyFont="1" applyBorder="1" applyAlignment="1">
      <alignment horizontal="center" vertical="center" wrapText="1"/>
    </xf>
    <xf numFmtId="0" fontId="5" fillId="0" borderId="9" xfId="24" applyFont="1" applyBorder="1" applyAlignment="1">
      <alignment horizontal="center" vertical="center" wrapText="1"/>
    </xf>
    <xf numFmtId="0" fontId="5" fillId="0" borderId="53" xfId="24" applyFont="1" applyBorder="1" applyAlignment="1">
      <alignment horizontal="center" vertical="center" wrapText="1"/>
    </xf>
    <xf numFmtId="0" fontId="5" fillId="0" borderId="60" xfId="24" applyFont="1" applyBorder="1" applyAlignment="1">
      <alignment horizontal="center" vertical="center" wrapText="1"/>
    </xf>
    <xf numFmtId="0" fontId="14" fillId="0" borderId="10" xfId="24" applyFont="1" applyBorder="1" applyAlignment="1">
      <alignment horizontal="center" vertical="center" wrapText="1"/>
    </xf>
    <xf numFmtId="0" fontId="14" fillId="0" borderId="57" xfId="24" applyFont="1" applyBorder="1" applyAlignment="1">
      <alignment horizontal="center" vertical="center" wrapText="1"/>
    </xf>
    <xf numFmtId="0" fontId="14" fillId="0" borderId="61" xfId="24" applyFont="1" applyBorder="1" applyAlignment="1">
      <alignment horizontal="center" vertical="center" wrapText="1"/>
    </xf>
    <xf numFmtId="0" fontId="14" fillId="0" borderId="12" xfId="24" applyFont="1" applyBorder="1" applyAlignment="1">
      <alignment horizontal="center" vertical="center" wrapText="1"/>
    </xf>
    <xf numFmtId="0" fontId="14" fillId="0" borderId="16" xfId="24" applyFont="1" applyBorder="1" applyAlignment="1">
      <alignment horizontal="center" vertical="center" wrapText="1"/>
    </xf>
    <xf numFmtId="0" fontId="14" fillId="0" borderId="40" xfId="24" applyFont="1" applyBorder="1" applyAlignment="1">
      <alignment horizontal="center" vertical="center" wrapText="1"/>
    </xf>
    <xf numFmtId="0" fontId="14" fillId="0" borderId="36" xfId="24" applyFont="1" applyBorder="1" applyAlignment="1">
      <alignment horizontal="center" vertical="center" wrapText="1"/>
    </xf>
    <xf numFmtId="0" fontId="14" fillId="0" borderId="20" xfId="24" applyFont="1" applyBorder="1" applyAlignment="1">
      <alignment horizontal="center" vertical="center" wrapText="1"/>
    </xf>
    <xf numFmtId="0" fontId="14" fillId="0" borderId="43" xfId="24" applyFont="1" applyBorder="1" applyAlignment="1">
      <alignment horizontal="center" vertical="center" wrapText="1"/>
    </xf>
    <xf numFmtId="0" fontId="14" fillId="6" borderId="27" xfId="24" applyFont="1" applyFill="1" applyBorder="1" applyAlignment="1">
      <alignment horizontal="center" vertical="center" wrapText="1"/>
    </xf>
    <xf numFmtId="0" fontId="5" fillId="0" borderId="12" xfId="24" applyFont="1" applyBorder="1" applyAlignment="1">
      <alignment horizontal="center" vertical="center" wrapText="1"/>
    </xf>
    <xf numFmtId="0" fontId="5" fillId="0" borderId="16" xfId="24" applyFont="1" applyBorder="1" applyAlignment="1">
      <alignment horizontal="center" vertical="center" wrapText="1"/>
    </xf>
    <xf numFmtId="0" fontId="5" fillId="0" borderId="20" xfId="24" applyFont="1" applyBorder="1" applyAlignment="1">
      <alignment horizontal="center" vertical="center" wrapText="1"/>
    </xf>
    <xf numFmtId="0" fontId="25" fillId="0" borderId="27" xfId="1" applyFont="1" applyBorder="1" applyAlignment="1">
      <alignment horizontal="center" vertical="center" wrapText="1"/>
    </xf>
    <xf numFmtId="0" fontId="4" fillId="3" borderId="3" xfId="25" applyFont="1" applyFill="1" applyBorder="1" applyAlignment="1">
      <alignment horizontal="center" vertical="center"/>
    </xf>
    <xf numFmtId="0" fontId="4" fillId="3" borderId="4" xfId="25" applyFont="1" applyFill="1" applyBorder="1" applyAlignment="1">
      <alignment horizontal="center" vertical="center"/>
    </xf>
    <xf numFmtId="0" fontId="4" fillId="3" borderId="62" xfId="25" applyFont="1" applyFill="1" applyBorder="1" applyAlignment="1">
      <alignment horizontal="center" vertical="center"/>
    </xf>
    <xf numFmtId="0" fontId="14" fillId="0" borderId="0" xfId="25" applyFont="1" applyAlignment="1">
      <alignment horizontal="center" vertical="center" wrapText="1"/>
    </xf>
    <xf numFmtId="0" fontId="11" fillId="0" borderId="12" xfId="26" applyFont="1" applyBorder="1" applyAlignment="1">
      <alignment horizontal="center" vertical="center" wrapText="1"/>
    </xf>
    <xf numFmtId="0" fontId="11" fillId="0" borderId="16" xfId="26" applyFont="1" applyBorder="1" applyAlignment="1">
      <alignment horizontal="center" vertical="center" wrapText="1"/>
    </xf>
    <xf numFmtId="0" fontId="11" fillId="0" borderId="40" xfId="26" applyFont="1" applyBorder="1" applyAlignment="1">
      <alignment horizontal="center" vertical="center" wrapText="1"/>
    </xf>
    <xf numFmtId="0" fontId="11" fillId="0" borderId="27" xfId="26" applyFont="1" applyBorder="1" applyAlignment="1">
      <alignment horizontal="center" vertical="center" wrapText="1"/>
    </xf>
    <xf numFmtId="0" fontId="11" fillId="0" borderId="28" xfId="26" applyFont="1" applyBorder="1" applyAlignment="1">
      <alignment horizontal="center" vertical="center" wrapText="1"/>
    </xf>
    <xf numFmtId="0" fontId="11" fillId="0" borderId="36" xfId="26" applyFont="1" applyBorder="1" applyAlignment="1">
      <alignment horizontal="center" vertical="center" wrapText="1"/>
    </xf>
    <xf numFmtId="0" fontId="27" fillId="0" borderId="27" xfId="27" applyFont="1" applyBorder="1" applyAlignment="1">
      <alignment horizontal="center" vertical="center" wrapText="1"/>
    </xf>
    <xf numFmtId="0" fontId="27" fillId="0" borderId="28" xfId="27" applyFont="1" applyBorder="1" applyAlignment="1">
      <alignment horizontal="center" vertical="center" wrapText="1"/>
    </xf>
    <xf numFmtId="0" fontId="27" fillId="0" borderId="30" xfId="27" applyFont="1" applyBorder="1" applyAlignment="1">
      <alignment horizontal="center" vertical="center" wrapText="1"/>
    </xf>
    <xf numFmtId="0" fontId="26" fillId="0" borderId="37" xfId="27" applyFont="1" applyBorder="1" applyAlignment="1">
      <alignment horizontal="center" vertical="center" wrapText="1"/>
    </xf>
    <xf numFmtId="0" fontId="26" fillId="0" borderId="38" xfId="27" applyFont="1" applyBorder="1" applyAlignment="1">
      <alignment horizontal="center" vertical="center" wrapText="1"/>
    </xf>
    <xf numFmtId="0" fontId="26" fillId="0" borderId="28" xfId="27" applyFont="1" applyBorder="1" applyAlignment="1">
      <alignment horizontal="center" vertical="center" wrapText="1"/>
    </xf>
    <xf numFmtId="0" fontId="26" fillId="0" borderId="36" xfId="27" applyFont="1" applyBorder="1" applyAlignment="1">
      <alignment horizontal="center" vertical="center" wrapText="1"/>
    </xf>
    <xf numFmtId="0" fontId="11" fillId="0" borderId="27" xfId="25" applyFont="1" applyBorder="1" applyAlignment="1">
      <alignment horizontal="center" vertical="center" wrapText="1"/>
    </xf>
    <xf numFmtId="0" fontId="11" fillId="0" borderId="46" xfId="25" applyFont="1" applyBorder="1" applyAlignment="1">
      <alignment horizontal="center" vertical="center" wrapText="1"/>
    </xf>
    <xf numFmtId="0" fontId="11" fillId="0" borderId="28" xfId="25" applyFont="1" applyBorder="1" applyAlignment="1">
      <alignment horizontal="center" vertical="center" wrapText="1"/>
    </xf>
    <xf numFmtId="0" fontId="11" fillId="0" borderId="41" xfId="25" applyFont="1" applyBorder="1" applyAlignment="1">
      <alignment horizontal="center" vertical="center" wrapText="1"/>
    </xf>
    <xf numFmtId="0" fontId="9" fillId="0" borderId="28" xfId="26" applyFont="1" applyBorder="1" applyAlignment="1">
      <alignment horizontal="center" vertical="center" wrapText="1"/>
    </xf>
    <xf numFmtId="0" fontId="9" fillId="0" borderId="36" xfId="26" applyFont="1" applyBorder="1" applyAlignment="1">
      <alignment horizontal="center" vertical="center" wrapText="1"/>
    </xf>
    <xf numFmtId="0" fontId="5" fillId="0" borderId="38" xfId="22" applyFont="1" applyBorder="1" applyAlignment="1">
      <alignment horizontal="center" vertical="center" wrapText="1"/>
    </xf>
    <xf numFmtId="0" fontId="5" fillId="0" borderId="35" xfId="22" applyFont="1" applyBorder="1" applyAlignment="1">
      <alignment horizontal="center" vertical="center" wrapText="1"/>
    </xf>
    <xf numFmtId="0" fontId="9" fillId="0" borderId="37" xfId="16" applyFont="1" applyBorder="1" applyAlignment="1">
      <alignment vertical="center" wrapText="1"/>
    </xf>
    <xf numFmtId="0" fontId="9" fillId="0" borderId="38" xfId="16" applyFont="1" applyBorder="1" applyAlignment="1">
      <alignment vertical="center" wrapText="1"/>
    </xf>
    <xf numFmtId="0" fontId="14" fillId="15" borderId="35" xfId="16" applyFont="1" applyFill="1" applyBorder="1" applyAlignment="1">
      <alignment horizontal="center" vertical="center" wrapText="1"/>
    </xf>
    <xf numFmtId="0" fontId="14" fillId="15" borderId="28" xfId="16" applyFont="1" applyFill="1" applyBorder="1" applyAlignment="1">
      <alignment horizontal="center" vertical="center" wrapText="1"/>
    </xf>
    <xf numFmtId="0" fontId="14" fillId="0" borderId="28" xfId="16" applyFont="1" applyBorder="1" applyAlignment="1">
      <alignment horizontal="center" vertical="center" wrapText="1"/>
    </xf>
    <xf numFmtId="168" fontId="14" fillId="15" borderId="28" xfId="16" applyNumberFormat="1" applyFont="1" applyFill="1" applyBorder="1" applyAlignment="1">
      <alignment horizontal="center" vertical="center" wrapText="1"/>
    </xf>
    <xf numFmtId="0" fontId="26" fillId="15" borderId="4" xfId="4" applyFont="1" applyFill="1" applyBorder="1" applyAlignment="1">
      <alignment horizontal="center" vertical="center" wrapText="1"/>
    </xf>
    <xf numFmtId="0" fontId="5" fillId="0" borderId="36" xfId="22" applyFont="1" applyBorder="1" applyAlignment="1">
      <alignment horizontal="center" vertical="center" wrapText="1"/>
    </xf>
    <xf numFmtId="0" fontId="5" fillId="0" borderId="38" xfId="22" applyFont="1" applyBorder="1" applyAlignment="1">
      <alignment vertical="center" wrapText="1"/>
    </xf>
    <xf numFmtId="0" fontId="26" fillId="0" borderId="38" xfId="1" applyFont="1" applyBorder="1" applyAlignment="1">
      <alignment horizontal="center" vertical="center" wrapText="1"/>
    </xf>
    <xf numFmtId="0" fontId="14" fillId="15" borderId="38" xfId="16" applyFont="1" applyFill="1" applyBorder="1" applyAlignment="1">
      <alignment horizontal="center" vertical="center" wrapText="1"/>
    </xf>
    <xf numFmtId="0" fontId="26" fillId="15" borderId="3" xfId="4" applyFont="1" applyFill="1" applyBorder="1" applyAlignment="1">
      <alignment horizontal="center" vertical="center" wrapText="1"/>
    </xf>
    <xf numFmtId="0" fontId="28" fillId="3" borderId="11" xfId="1" applyFont="1" applyFill="1" applyBorder="1" applyAlignment="1">
      <alignment horizontal="center" vertical="center" wrapText="1"/>
    </xf>
    <xf numFmtId="0" fontId="28" fillId="3" borderId="8" xfId="1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 wrapText="1"/>
    </xf>
    <xf numFmtId="0" fontId="14" fillId="13" borderId="2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14" fillId="13" borderId="27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0" borderId="35" xfId="0" applyFont="1" applyBorder="1" applyAlignment="1">
      <alignment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4" fillId="13" borderId="35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14" fillId="13" borderId="30" xfId="0" applyFont="1" applyFill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53" xfId="0" applyNumberFormat="1" applyFont="1" applyBorder="1" applyAlignment="1">
      <alignment horizontal="center" vertical="center" wrapText="1"/>
    </xf>
    <xf numFmtId="165" fontId="5" fillId="0" borderId="43" xfId="0" applyNumberFormat="1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165" fontId="5" fillId="0" borderId="40" xfId="0" applyNumberFormat="1" applyFont="1" applyBorder="1" applyAlignment="1">
      <alignment horizontal="center" vertical="center" wrapText="1"/>
    </xf>
    <xf numFmtId="0" fontId="26" fillId="14" borderId="4" xfId="4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26" fillId="14" borderId="47" xfId="4" applyFont="1" applyFill="1" applyBorder="1" applyAlignment="1">
      <alignment horizontal="center" vertical="center" wrapText="1"/>
    </xf>
    <xf numFmtId="0" fontId="9" fillId="13" borderId="27" xfId="0" applyFont="1" applyFill="1" applyBorder="1" applyAlignment="1">
      <alignment horizontal="center" vertical="center" wrapText="1"/>
    </xf>
    <xf numFmtId="0" fontId="9" fillId="13" borderId="28" xfId="0" applyFont="1" applyFill="1" applyBorder="1" applyAlignment="1">
      <alignment horizontal="center" vertical="center" wrapText="1"/>
    </xf>
    <xf numFmtId="0" fontId="40" fillId="7" borderId="5" xfId="4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7" borderId="32" xfId="22" applyFont="1" applyFill="1" applyBorder="1" applyAlignment="1">
      <alignment horizontal="center" vertical="center" wrapText="1"/>
    </xf>
    <xf numFmtId="0" fontId="4" fillId="7" borderId="33" xfId="22" applyFont="1" applyFill="1" applyBorder="1" applyAlignment="1">
      <alignment horizontal="center" vertical="center" wrapText="1"/>
    </xf>
    <xf numFmtId="165" fontId="4" fillId="7" borderId="33" xfId="22" applyNumberFormat="1" applyFont="1" applyFill="1" applyBorder="1" applyAlignment="1">
      <alignment horizontal="center" vertical="center" wrapText="1"/>
    </xf>
    <xf numFmtId="165" fontId="4" fillId="7" borderId="34" xfId="22" applyNumberFormat="1" applyFont="1" applyFill="1" applyBorder="1" applyAlignment="1">
      <alignment horizontal="center" vertical="center" wrapText="1"/>
    </xf>
  </cellXfs>
  <cellStyles count="28">
    <cellStyle name="Comma 2" xfId="6" xr:uid="{00000000-0005-0000-0000-000000000000}"/>
    <cellStyle name="Currency 2" xfId="7" xr:uid="{00000000-0005-0000-0000-000001000000}"/>
    <cellStyle name="Currency 3" xfId="8" xr:uid="{00000000-0005-0000-0000-000002000000}"/>
    <cellStyle name="Neutral 2" xfId="9" xr:uid="{00000000-0005-0000-0000-000003000000}"/>
    <cellStyle name="Normal" xfId="0" builtinId="0"/>
    <cellStyle name="Normal 10" xfId="21" xr:uid="{773C6DA8-2C29-4AF7-8C87-5EBA6AD594A8}"/>
    <cellStyle name="Normal 11" xfId="25" xr:uid="{3CEE25F0-148A-4C8C-AEA5-51B3E7A658AF}"/>
    <cellStyle name="Normal 2" xfId="10" xr:uid="{00000000-0005-0000-0000-000005000000}"/>
    <cellStyle name="Normal 2 2" xfId="5" xr:uid="{00000000-0005-0000-0000-000006000000}"/>
    <cellStyle name="Normal 2 3" xfId="11" xr:uid="{00000000-0005-0000-0000-000007000000}"/>
    <cellStyle name="Normal 2 4" xfId="24" xr:uid="{B7ACF89D-7B6E-4E40-9A65-F6C3220AAD6A}"/>
    <cellStyle name="Normal 3" xfId="12" xr:uid="{00000000-0005-0000-0000-000008000000}"/>
    <cellStyle name="Normal 4" xfId="13" xr:uid="{00000000-0005-0000-0000-000009000000}"/>
    <cellStyle name="Normal 5" xfId="14" xr:uid="{00000000-0005-0000-0000-00000A000000}"/>
    <cellStyle name="Normal 6" xfId="15" xr:uid="{00000000-0005-0000-0000-00000B000000}"/>
    <cellStyle name="Normal 7" xfId="16" xr:uid="{00000000-0005-0000-0000-00000C000000}"/>
    <cellStyle name="Normal 7 2" xfId="17" xr:uid="{00000000-0005-0000-0000-00000D000000}"/>
    <cellStyle name="Normal 8" xfId="18" xr:uid="{00000000-0005-0000-0000-00000E000000}"/>
    <cellStyle name="Normal 9" xfId="19" xr:uid="{00000000-0005-0000-0000-00000F000000}"/>
    <cellStyle name="Normal_06.08.10-chmucvacner" xfId="26" xr:uid="{79647264-8E17-407C-B6CA-4A7589682AAD}"/>
    <cellStyle name="Normal_Aragacotn2007" xfId="27" xr:uid="{2F308838-5FB9-4093-A77D-02DEA1C73B19}"/>
    <cellStyle name="Normal_Aragacotn2007 2" xfId="1" xr:uid="{00000000-0005-0000-0000-000010000000}"/>
    <cellStyle name="Normal_Aragacotn2009" xfId="4" xr:uid="{00000000-0005-0000-0000-000011000000}"/>
    <cellStyle name="Normal_Ararat2009(1)" xfId="22" xr:uid="{20C63B29-3D1B-4003-9038-9AAFB164DFA9}"/>
    <cellStyle name="Normal_KOTAYQ-2007" xfId="3" xr:uid="{00000000-0005-0000-0000-000013000000}"/>
    <cellStyle name="Normal_Sheet1" xfId="2" xr:uid="{00000000-0005-0000-0000-000014000000}"/>
    <cellStyle name="Обычный 2" xfId="20" xr:uid="{3DE7B310-D3F6-4EF6-BF87-ABEA4AD54D98}"/>
    <cellStyle name="Обычный 2 2" xfId="23" xr:uid="{43B68FA6-D98E-47A6-A085-0269FEF32F3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tabSelected="1" zoomScaleNormal="100" workbookViewId="0">
      <selection activeCell="N12" sqref="N12"/>
    </sheetView>
  </sheetViews>
  <sheetFormatPr defaultRowHeight="13.5" x14ac:dyDescent="0.25"/>
  <cols>
    <col min="1" max="1" width="5.42578125" style="1" customWidth="1"/>
    <col min="2" max="2" width="25.5703125" style="1" customWidth="1"/>
    <col min="3" max="3" width="17.5703125" style="1" customWidth="1"/>
    <col min="4" max="4" width="19.5703125" style="1" customWidth="1"/>
    <col min="5" max="5" width="20.42578125" style="1" customWidth="1"/>
    <col min="6" max="6" width="20.28515625" style="1" customWidth="1"/>
    <col min="7" max="7" width="11.140625" style="30" customWidth="1"/>
    <col min="8" max="255" width="9.140625" style="1"/>
    <col min="256" max="256" width="5.42578125" style="1" customWidth="1"/>
    <col min="257" max="257" width="25.5703125" style="1" customWidth="1"/>
    <col min="258" max="258" width="17.5703125" style="1" customWidth="1"/>
    <col min="259" max="259" width="19.5703125" style="1" customWidth="1"/>
    <col min="260" max="260" width="18.28515625" style="1" customWidth="1"/>
    <col min="261" max="261" width="18" style="1" customWidth="1"/>
    <col min="262" max="262" width="11.140625" style="1" customWidth="1"/>
    <col min="263" max="511" width="9.140625" style="1"/>
    <col min="512" max="512" width="5.42578125" style="1" customWidth="1"/>
    <col min="513" max="513" width="25.5703125" style="1" customWidth="1"/>
    <col min="514" max="514" width="17.5703125" style="1" customWidth="1"/>
    <col min="515" max="515" width="19.5703125" style="1" customWidth="1"/>
    <col min="516" max="516" width="18.28515625" style="1" customWidth="1"/>
    <col min="517" max="517" width="18" style="1" customWidth="1"/>
    <col min="518" max="518" width="11.140625" style="1" customWidth="1"/>
    <col min="519" max="767" width="9.140625" style="1"/>
    <col min="768" max="768" width="5.42578125" style="1" customWidth="1"/>
    <col min="769" max="769" width="25.5703125" style="1" customWidth="1"/>
    <col min="770" max="770" width="17.5703125" style="1" customWidth="1"/>
    <col min="771" max="771" width="19.5703125" style="1" customWidth="1"/>
    <col min="772" max="772" width="18.28515625" style="1" customWidth="1"/>
    <col min="773" max="773" width="18" style="1" customWidth="1"/>
    <col min="774" max="774" width="11.140625" style="1" customWidth="1"/>
    <col min="775" max="1023" width="9.140625" style="1"/>
    <col min="1024" max="1024" width="5.42578125" style="1" customWidth="1"/>
    <col min="1025" max="1025" width="25.5703125" style="1" customWidth="1"/>
    <col min="1026" max="1026" width="17.5703125" style="1" customWidth="1"/>
    <col min="1027" max="1027" width="19.5703125" style="1" customWidth="1"/>
    <col min="1028" max="1028" width="18.28515625" style="1" customWidth="1"/>
    <col min="1029" max="1029" width="18" style="1" customWidth="1"/>
    <col min="1030" max="1030" width="11.140625" style="1" customWidth="1"/>
    <col min="1031" max="1279" width="9.140625" style="1"/>
    <col min="1280" max="1280" width="5.42578125" style="1" customWidth="1"/>
    <col min="1281" max="1281" width="25.5703125" style="1" customWidth="1"/>
    <col min="1282" max="1282" width="17.5703125" style="1" customWidth="1"/>
    <col min="1283" max="1283" width="19.5703125" style="1" customWidth="1"/>
    <col min="1284" max="1284" width="18.28515625" style="1" customWidth="1"/>
    <col min="1285" max="1285" width="18" style="1" customWidth="1"/>
    <col min="1286" max="1286" width="11.140625" style="1" customWidth="1"/>
    <col min="1287" max="1535" width="9.140625" style="1"/>
    <col min="1536" max="1536" width="5.42578125" style="1" customWidth="1"/>
    <col min="1537" max="1537" width="25.5703125" style="1" customWidth="1"/>
    <col min="1538" max="1538" width="17.5703125" style="1" customWidth="1"/>
    <col min="1539" max="1539" width="19.5703125" style="1" customWidth="1"/>
    <col min="1540" max="1540" width="18.28515625" style="1" customWidth="1"/>
    <col min="1541" max="1541" width="18" style="1" customWidth="1"/>
    <col min="1542" max="1542" width="11.140625" style="1" customWidth="1"/>
    <col min="1543" max="1791" width="9.140625" style="1"/>
    <col min="1792" max="1792" width="5.42578125" style="1" customWidth="1"/>
    <col min="1793" max="1793" width="25.5703125" style="1" customWidth="1"/>
    <col min="1794" max="1794" width="17.5703125" style="1" customWidth="1"/>
    <col min="1795" max="1795" width="19.5703125" style="1" customWidth="1"/>
    <col min="1796" max="1796" width="18.28515625" style="1" customWidth="1"/>
    <col min="1797" max="1797" width="18" style="1" customWidth="1"/>
    <col min="1798" max="1798" width="11.140625" style="1" customWidth="1"/>
    <col min="1799" max="2047" width="9.140625" style="1"/>
    <col min="2048" max="2048" width="5.42578125" style="1" customWidth="1"/>
    <col min="2049" max="2049" width="25.5703125" style="1" customWidth="1"/>
    <col min="2050" max="2050" width="17.5703125" style="1" customWidth="1"/>
    <col min="2051" max="2051" width="19.5703125" style="1" customWidth="1"/>
    <col min="2052" max="2052" width="18.28515625" style="1" customWidth="1"/>
    <col min="2053" max="2053" width="18" style="1" customWidth="1"/>
    <col min="2054" max="2054" width="11.140625" style="1" customWidth="1"/>
    <col min="2055" max="2303" width="9.140625" style="1"/>
    <col min="2304" max="2304" width="5.42578125" style="1" customWidth="1"/>
    <col min="2305" max="2305" width="25.5703125" style="1" customWidth="1"/>
    <col min="2306" max="2306" width="17.5703125" style="1" customWidth="1"/>
    <col min="2307" max="2307" width="19.5703125" style="1" customWidth="1"/>
    <col min="2308" max="2308" width="18.28515625" style="1" customWidth="1"/>
    <col min="2309" max="2309" width="18" style="1" customWidth="1"/>
    <col min="2310" max="2310" width="11.140625" style="1" customWidth="1"/>
    <col min="2311" max="2559" width="9.140625" style="1"/>
    <col min="2560" max="2560" width="5.42578125" style="1" customWidth="1"/>
    <col min="2561" max="2561" width="25.5703125" style="1" customWidth="1"/>
    <col min="2562" max="2562" width="17.5703125" style="1" customWidth="1"/>
    <col min="2563" max="2563" width="19.5703125" style="1" customWidth="1"/>
    <col min="2564" max="2564" width="18.28515625" style="1" customWidth="1"/>
    <col min="2565" max="2565" width="18" style="1" customWidth="1"/>
    <col min="2566" max="2566" width="11.140625" style="1" customWidth="1"/>
    <col min="2567" max="2815" width="9.140625" style="1"/>
    <col min="2816" max="2816" width="5.42578125" style="1" customWidth="1"/>
    <col min="2817" max="2817" width="25.5703125" style="1" customWidth="1"/>
    <col min="2818" max="2818" width="17.5703125" style="1" customWidth="1"/>
    <col min="2819" max="2819" width="19.5703125" style="1" customWidth="1"/>
    <col min="2820" max="2820" width="18.28515625" style="1" customWidth="1"/>
    <col min="2821" max="2821" width="18" style="1" customWidth="1"/>
    <col min="2822" max="2822" width="11.140625" style="1" customWidth="1"/>
    <col min="2823" max="3071" width="9.140625" style="1"/>
    <col min="3072" max="3072" width="5.42578125" style="1" customWidth="1"/>
    <col min="3073" max="3073" width="25.5703125" style="1" customWidth="1"/>
    <col min="3074" max="3074" width="17.5703125" style="1" customWidth="1"/>
    <col min="3075" max="3075" width="19.5703125" style="1" customWidth="1"/>
    <col min="3076" max="3076" width="18.28515625" style="1" customWidth="1"/>
    <col min="3077" max="3077" width="18" style="1" customWidth="1"/>
    <col min="3078" max="3078" width="11.140625" style="1" customWidth="1"/>
    <col min="3079" max="3327" width="9.140625" style="1"/>
    <col min="3328" max="3328" width="5.42578125" style="1" customWidth="1"/>
    <col min="3329" max="3329" width="25.5703125" style="1" customWidth="1"/>
    <col min="3330" max="3330" width="17.5703125" style="1" customWidth="1"/>
    <col min="3331" max="3331" width="19.5703125" style="1" customWidth="1"/>
    <col min="3332" max="3332" width="18.28515625" style="1" customWidth="1"/>
    <col min="3333" max="3333" width="18" style="1" customWidth="1"/>
    <col min="3334" max="3334" width="11.140625" style="1" customWidth="1"/>
    <col min="3335" max="3583" width="9.140625" style="1"/>
    <col min="3584" max="3584" width="5.42578125" style="1" customWidth="1"/>
    <col min="3585" max="3585" width="25.5703125" style="1" customWidth="1"/>
    <col min="3586" max="3586" width="17.5703125" style="1" customWidth="1"/>
    <col min="3587" max="3587" width="19.5703125" style="1" customWidth="1"/>
    <col min="3588" max="3588" width="18.28515625" style="1" customWidth="1"/>
    <col min="3589" max="3589" width="18" style="1" customWidth="1"/>
    <col min="3590" max="3590" width="11.140625" style="1" customWidth="1"/>
    <col min="3591" max="3839" width="9.140625" style="1"/>
    <col min="3840" max="3840" width="5.42578125" style="1" customWidth="1"/>
    <col min="3841" max="3841" width="25.5703125" style="1" customWidth="1"/>
    <col min="3842" max="3842" width="17.5703125" style="1" customWidth="1"/>
    <col min="3843" max="3843" width="19.5703125" style="1" customWidth="1"/>
    <col min="3844" max="3844" width="18.28515625" style="1" customWidth="1"/>
    <col min="3845" max="3845" width="18" style="1" customWidth="1"/>
    <col min="3846" max="3846" width="11.140625" style="1" customWidth="1"/>
    <col min="3847" max="4095" width="9.140625" style="1"/>
    <col min="4096" max="4096" width="5.42578125" style="1" customWidth="1"/>
    <col min="4097" max="4097" width="25.5703125" style="1" customWidth="1"/>
    <col min="4098" max="4098" width="17.5703125" style="1" customWidth="1"/>
    <col min="4099" max="4099" width="19.5703125" style="1" customWidth="1"/>
    <col min="4100" max="4100" width="18.28515625" style="1" customWidth="1"/>
    <col min="4101" max="4101" width="18" style="1" customWidth="1"/>
    <col min="4102" max="4102" width="11.140625" style="1" customWidth="1"/>
    <col min="4103" max="4351" width="9.140625" style="1"/>
    <col min="4352" max="4352" width="5.42578125" style="1" customWidth="1"/>
    <col min="4353" max="4353" width="25.5703125" style="1" customWidth="1"/>
    <col min="4354" max="4354" width="17.5703125" style="1" customWidth="1"/>
    <col min="4355" max="4355" width="19.5703125" style="1" customWidth="1"/>
    <col min="4356" max="4356" width="18.28515625" style="1" customWidth="1"/>
    <col min="4357" max="4357" width="18" style="1" customWidth="1"/>
    <col min="4358" max="4358" width="11.140625" style="1" customWidth="1"/>
    <col min="4359" max="4607" width="9.140625" style="1"/>
    <col min="4608" max="4608" width="5.42578125" style="1" customWidth="1"/>
    <col min="4609" max="4609" width="25.5703125" style="1" customWidth="1"/>
    <col min="4610" max="4610" width="17.5703125" style="1" customWidth="1"/>
    <col min="4611" max="4611" width="19.5703125" style="1" customWidth="1"/>
    <col min="4612" max="4612" width="18.28515625" style="1" customWidth="1"/>
    <col min="4613" max="4613" width="18" style="1" customWidth="1"/>
    <col min="4614" max="4614" width="11.140625" style="1" customWidth="1"/>
    <col min="4615" max="4863" width="9.140625" style="1"/>
    <col min="4864" max="4864" width="5.42578125" style="1" customWidth="1"/>
    <col min="4865" max="4865" width="25.5703125" style="1" customWidth="1"/>
    <col min="4866" max="4866" width="17.5703125" style="1" customWidth="1"/>
    <col min="4867" max="4867" width="19.5703125" style="1" customWidth="1"/>
    <col min="4868" max="4868" width="18.28515625" style="1" customWidth="1"/>
    <col min="4869" max="4869" width="18" style="1" customWidth="1"/>
    <col min="4870" max="4870" width="11.140625" style="1" customWidth="1"/>
    <col min="4871" max="5119" width="9.140625" style="1"/>
    <col min="5120" max="5120" width="5.42578125" style="1" customWidth="1"/>
    <col min="5121" max="5121" width="25.5703125" style="1" customWidth="1"/>
    <col min="5122" max="5122" width="17.5703125" style="1" customWidth="1"/>
    <col min="5123" max="5123" width="19.5703125" style="1" customWidth="1"/>
    <col min="5124" max="5124" width="18.28515625" style="1" customWidth="1"/>
    <col min="5125" max="5125" width="18" style="1" customWidth="1"/>
    <col min="5126" max="5126" width="11.140625" style="1" customWidth="1"/>
    <col min="5127" max="5375" width="9.140625" style="1"/>
    <col min="5376" max="5376" width="5.42578125" style="1" customWidth="1"/>
    <col min="5377" max="5377" width="25.5703125" style="1" customWidth="1"/>
    <col min="5378" max="5378" width="17.5703125" style="1" customWidth="1"/>
    <col min="5379" max="5379" width="19.5703125" style="1" customWidth="1"/>
    <col min="5380" max="5380" width="18.28515625" style="1" customWidth="1"/>
    <col min="5381" max="5381" width="18" style="1" customWidth="1"/>
    <col min="5382" max="5382" width="11.140625" style="1" customWidth="1"/>
    <col min="5383" max="5631" width="9.140625" style="1"/>
    <col min="5632" max="5632" width="5.42578125" style="1" customWidth="1"/>
    <col min="5633" max="5633" width="25.5703125" style="1" customWidth="1"/>
    <col min="5634" max="5634" width="17.5703125" style="1" customWidth="1"/>
    <col min="5635" max="5635" width="19.5703125" style="1" customWidth="1"/>
    <col min="5636" max="5636" width="18.28515625" style="1" customWidth="1"/>
    <col min="5637" max="5637" width="18" style="1" customWidth="1"/>
    <col min="5638" max="5638" width="11.140625" style="1" customWidth="1"/>
    <col min="5639" max="5887" width="9.140625" style="1"/>
    <col min="5888" max="5888" width="5.42578125" style="1" customWidth="1"/>
    <col min="5889" max="5889" width="25.5703125" style="1" customWidth="1"/>
    <col min="5890" max="5890" width="17.5703125" style="1" customWidth="1"/>
    <col min="5891" max="5891" width="19.5703125" style="1" customWidth="1"/>
    <col min="5892" max="5892" width="18.28515625" style="1" customWidth="1"/>
    <col min="5893" max="5893" width="18" style="1" customWidth="1"/>
    <col min="5894" max="5894" width="11.140625" style="1" customWidth="1"/>
    <col min="5895" max="6143" width="9.140625" style="1"/>
    <col min="6144" max="6144" width="5.42578125" style="1" customWidth="1"/>
    <col min="6145" max="6145" width="25.5703125" style="1" customWidth="1"/>
    <col min="6146" max="6146" width="17.5703125" style="1" customWidth="1"/>
    <col min="6147" max="6147" width="19.5703125" style="1" customWidth="1"/>
    <col min="6148" max="6148" width="18.28515625" style="1" customWidth="1"/>
    <col min="6149" max="6149" width="18" style="1" customWidth="1"/>
    <col min="6150" max="6150" width="11.140625" style="1" customWidth="1"/>
    <col min="6151" max="6399" width="9.140625" style="1"/>
    <col min="6400" max="6400" width="5.42578125" style="1" customWidth="1"/>
    <col min="6401" max="6401" width="25.5703125" style="1" customWidth="1"/>
    <col min="6402" max="6402" width="17.5703125" style="1" customWidth="1"/>
    <col min="6403" max="6403" width="19.5703125" style="1" customWidth="1"/>
    <col min="6404" max="6404" width="18.28515625" style="1" customWidth="1"/>
    <col min="6405" max="6405" width="18" style="1" customWidth="1"/>
    <col min="6406" max="6406" width="11.140625" style="1" customWidth="1"/>
    <col min="6407" max="6655" width="9.140625" style="1"/>
    <col min="6656" max="6656" width="5.42578125" style="1" customWidth="1"/>
    <col min="6657" max="6657" width="25.5703125" style="1" customWidth="1"/>
    <col min="6658" max="6658" width="17.5703125" style="1" customWidth="1"/>
    <col min="6659" max="6659" width="19.5703125" style="1" customWidth="1"/>
    <col min="6660" max="6660" width="18.28515625" style="1" customWidth="1"/>
    <col min="6661" max="6661" width="18" style="1" customWidth="1"/>
    <col min="6662" max="6662" width="11.140625" style="1" customWidth="1"/>
    <col min="6663" max="6911" width="9.140625" style="1"/>
    <col min="6912" max="6912" width="5.42578125" style="1" customWidth="1"/>
    <col min="6913" max="6913" width="25.5703125" style="1" customWidth="1"/>
    <col min="6914" max="6914" width="17.5703125" style="1" customWidth="1"/>
    <col min="6915" max="6915" width="19.5703125" style="1" customWidth="1"/>
    <col min="6916" max="6916" width="18.28515625" style="1" customWidth="1"/>
    <col min="6917" max="6917" width="18" style="1" customWidth="1"/>
    <col min="6918" max="6918" width="11.140625" style="1" customWidth="1"/>
    <col min="6919" max="7167" width="9.140625" style="1"/>
    <col min="7168" max="7168" width="5.42578125" style="1" customWidth="1"/>
    <col min="7169" max="7169" width="25.5703125" style="1" customWidth="1"/>
    <col min="7170" max="7170" width="17.5703125" style="1" customWidth="1"/>
    <col min="7171" max="7171" width="19.5703125" style="1" customWidth="1"/>
    <col min="7172" max="7172" width="18.28515625" style="1" customWidth="1"/>
    <col min="7173" max="7173" width="18" style="1" customWidth="1"/>
    <col min="7174" max="7174" width="11.140625" style="1" customWidth="1"/>
    <col min="7175" max="7423" width="9.140625" style="1"/>
    <col min="7424" max="7424" width="5.42578125" style="1" customWidth="1"/>
    <col min="7425" max="7425" width="25.5703125" style="1" customWidth="1"/>
    <col min="7426" max="7426" width="17.5703125" style="1" customWidth="1"/>
    <col min="7427" max="7427" width="19.5703125" style="1" customWidth="1"/>
    <col min="7428" max="7428" width="18.28515625" style="1" customWidth="1"/>
    <col min="7429" max="7429" width="18" style="1" customWidth="1"/>
    <col min="7430" max="7430" width="11.140625" style="1" customWidth="1"/>
    <col min="7431" max="7679" width="9.140625" style="1"/>
    <col min="7680" max="7680" width="5.42578125" style="1" customWidth="1"/>
    <col min="7681" max="7681" width="25.5703125" style="1" customWidth="1"/>
    <col min="7682" max="7682" width="17.5703125" style="1" customWidth="1"/>
    <col min="7683" max="7683" width="19.5703125" style="1" customWidth="1"/>
    <col min="7684" max="7684" width="18.28515625" style="1" customWidth="1"/>
    <col min="7685" max="7685" width="18" style="1" customWidth="1"/>
    <col min="7686" max="7686" width="11.140625" style="1" customWidth="1"/>
    <col min="7687" max="7935" width="9.140625" style="1"/>
    <col min="7936" max="7936" width="5.42578125" style="1" customWidth="1"/>
    <col min="7937" max="7937" width="25.5703125" style="1" customWidth="1"/>
    <col min="7938" max="7938" width="17.5703125" style="1" customWidth="1"/>
    <col min="7939" max="7939" width="19.5703125" style="1" customWidth="1"/>
    <col min="7940" max="7940" width="18.28515625" style="1" customWidth="1"/>
    <col min="7941" max="7941" width="18" style="1" customWidth="1"/>
    <col min="7942" max="7942" width="11.140625" style="1" customWidth="1"/>
    <col min="7943" max="8191" width="9.140625" style="1"/>
    <col min="8192" max="8192" width="5.42578125" style="1" customWidth="1"/>
    <col min="8193" max="8193" width="25.5703125" style="1" customWidth="1"/>
    <col min="8194" max="8194" width="17.5703125" style="1" customWidth="1"/>
    <col min="8195" max="8195" width="19.5703125" style="1" customWidth="1"/>
    <col min="8196" max="8196" width="18.28515625" style="1" customWidth="1"/>
    <col min="8197" max="8197" width="18" style="1" customWidth="1"/>
    <col min="8198" max="8198" width="11.140625" style="1" customWidth="1"/>
    <col min="8199" max="8447" width="9.140625" style="1"/>
    <col min="8448" max="8448" width="5.42578125" style="1" customWidth="1"/>
    <col min="8449" max="8449" width="25.5703125" style="1" customWidth="1"/>
    <col min="8450" max="8450" width="17.5703125" style="1" customWidth="1"/>
    <col min="8451" max="8451" width="19.5703125" style="1" customWidth="1"/>
    <col min="8452" max="8452" width="18.28515625" style="1" customWidth="1"/>
    <col min="8453" max="8453" width="18" style="1" customWidth="1"/>
    <col min="8454" max="8454" width="11.140625" style="1" customWidth="1"/>
    <col min="8455" max="8703" width="9.140625" style="1"/>
    <col min="8704" max="8704" width="5.42578125" style="1" customWidth="1"/>
    <col min="8705" max="8705" width="25.5703125" style="1" customWidth="1"/>
    <col min="8706" max="8706" width="17.5703125" style="1" customWidth="1"/>
    <col min="8707" max="8707" width="19.5703125" style="1" customWidth="1"/>
    <col min="8708" max="8708" width="18.28515625" style="1" customWidth="1"/>
    <col min="8709" max="8709" width="18" style="1" customWidth="1"/>
    <col min="8710" max="8710" width="11.140625" style="1" customWidth="1"/>
    <col min="8711" max="8959" width="9.140625" style="1"/>
    <col min="8960" max="8960" width="5.42578125" style="1" customWidth="1"/>
    <col min="8961" max="8961" width="25.5703125" style="1" customWidth="1"/>
    <col min="8962" max="8962" width="17.5703125" style="1" customWidth="1"/>
    <col min="8963" max="8963" width="19.5703125" style="1" customWidth="1"/>
    <col min="8964" max="8964" width="18.28515625" style="1" customWidth="1"/>
    <col min="8965" max="8965" width="18" style="1" customWidth="1"/>
    <col min="8966" max="8966" width="11.140625" style="1" customWidth="1"/>
    <col min="8967" max="9215" width="9.140625" style="1"/>
    <col min="9216" max="9216" width="5.42578125" style="1" customWidth="1"/>
    <col min="9217" max="9217" width="25.5703125" style="1" customWidth="1"/>
    <col min="9218" max="9218" width="17.5703125" style="1" customWidth="1"/>
    <col min="9219" max="9219" width="19.5703125" style="1" customWidth="1"/>
    <col min="9220" max="9220" width="18.28515625" style="1" customWidth="1"/>
    <col min="9221" max="9221" width="18" style="1" customWidth="1"/>
    <col min="9222" max="9222" width="11.140625" style="1" customWidth="1"/>
    <col min="9223" max="9471" width="9.140625" style="1"/>
    <col min="9472" max="9472" width="5.42578125" style="1" customWidth="1"/>
    <col min="9473" max="9473" width="25.5703125" style="1" customWidth="1"/>
    <col min="9474" max="9474" width="17.5703125" style="1" customWidth="1"/>
    <col min="9475" max="9475" width="19.5703125" style="1" customWidth="1"/>
    <col min="9476" max="9476" width="18.28515625" style="1" customWidth="1"/>
    <col min="9477" max="9477" width="18" style="1" customWidth="1"/>
    <col min="9478" max="9478" width="11.140625" style="1" customWidth="1"/>
    <col min="9479" max="9727" width="9.140625" style="1"/>
    <col min="9728" max="9728" width="5.42578125" style="1" customWidth="1"/>
    <col min="9729" max="9729" width="25.5703125" style="1" customWidth="1"/>
    <col min="9730" max="9730" width="17.5703125" style="1" customWidth="1"/>
    <col min="9731" max="9731" width="19.5703125" style="1" customWidth="1"/>
    <col min="9732" max="9732" width="18.28515625" style="1" customWidth="1"/>
    <col min="9733" max="9733" width="18" style="1" customWidth="1"/>
    <col min="9734" max="9734" width="11.140625" style="1" customWidth="1"/>
    <col min="9735" max="9983" width="9.140625" style="1"/>
    <col min="9984" max="9984" width="5.42578125" style="1" customWidth="1"/>
    <col min="9985" max="9985" width="25.5703125" style="1" customWidth="1"/>
    <col min="9986" max="9986" width="17.5703125" style="1" customWidth="1"/>
    <col min="9987" max="9987" width="19.5703125" style="1" customWidth="1"/>
    <col min="9988" max="9988" width="18.28515625" style="1" customWidth="1"/>
    <col min="9989" max="9989" width="18" style="1" customWidth="1"/>
    <col min="9990" max="9990" width="11.140625" style="1" customWidth="1"/>
    <col min="9991" max="10239" width="9.140625" style="1"/>
    <col min="10240" max="10240" width="5.42578125" style="1" customWidth="1"/>
    <col min="10241" max="10241" width="25.5703125" style="1" customWidth="1"/>
    <col min="10242" max="10242" width="17.5703125" style="1" customWidth="1"/>
    <col min="10243" max="10243" width="19.5703125" style="1" customWidth="1"/>
    <col min="10244" max="10244" width="18.28515625" style="1" customWidth="1"/>
    <col min="10245" max="10245" width="18" style="1" customWidth="1"/>
    <col min="10246" max="10246" width="11.140625" style="1" customWidth="1"/>
    <col min="10247" max="10495" width="9.140625" style="1"/>
    <col min="10496" max="10496" width="5.42578125" style="1" customWidth="1"/>
    <col min="10497" max="10497" width="25.5703125" style="1" customWidth="1"/>
    <col min="10498" max="10498" width="17.5703125" style="1" customWidth="1"/>
    <col min="10499" max="10499" width="19.5703125" style="1" customWidth="1"/>
    <col min="10500" max="10500" width="18.28515625" style="1" customWidth="1"/>
    <col min="10501" max="10501" width="18" style="1" customWidth="1"/>
    <col min="10502" max="10502" width="11.140625" style="1" customWidth="1"/>
    <col min="10503" max="10751" width="9.140625" style="1"/>
    <col min="10752" max="10752" width="5.42578125" style="1" customWidth="1"/>
    <col min="10753" max="10753" width="25.5703125" style="1" customWidth="1"/>
    <col min="10754" max="10754" width="17.5703125" style="1" customWidth="1"/>
    <col min="10755" max="10755" width="19.5703125" style="1" customWidth="1"/>
    <col min="10756" max="10756" width="18.28515625" style="1" customWidth="1"/>
    <col min="10757" max="10757" width="18" style="1" customWidth="1"/>
    <col min="10758" max="10758" width="11.140625" style="1" customWidth="1"/>
    <col min="10759" max="11007" width="9.140625" style="1"/>
    <col min="11008" max="11008" width="5.42578125" style="1" customWidth="1"/>
    <col min="11009" max="11009" width="25.5703125" style="1" customWidth="1"/>
    <col min="11010" max="11010" width="17.5703125" style="1" customWidth="1"/>
    <col min="11011" max="11011" width="19.5703125" style="1" customWidth="1"/>
    <col min="11012" max="11012" width="18.28515625" style="1" customWidth="1"/>
    <col min="11013" max="11013" width="18" style="1" customWidth="1"/>
    <col min="11014" max="11014" width="11.140625" style="1" customWidth="1"/>
    <col min="11015" max="11263" width="9.140625" style="1"/>
    <col min="11264" max="11264" width="5.42578125" style="1" customWidth="1"/>
    <col min="11265" max="11265" width="25.5703125" style="1" customWidth="1"/>
    <col min="11266" max="11266" width="17.5703125" style="1" customWidth="1"/>
    <col min="11267" max="11267" width="19.5703125" style="1" customWidth="1"/>
    <col min="11268" max="11268" width="18.28515625" style="1" customWidth="1"/>
    <col min="11269" max="11269" width="18" style="1" customWidth="1"/>
    <col min="11270" max="11270" width="11.140625" style="1" customWidth="1"/>
    <col min="11271" max="11519" width="9.140625" style="1"/>
    <col min="11520" max="11520" width="5.42578125" style="1" customWidth="1"/>
    <col min="11521" max="11521" width="25.5703125" style="1" customWidth="1"/>
    <col min="11522" max="11522" width="17.5703125" style="1" customWidth="1"/>
    <col min="11523" max="11523" width="19.5703125" style="1" customWidth="1"/>
    <col min="11524" max="11524" width="18.28515625" style="1" customWidth="1"/>
    <col min="11525" max="11525" width="18" style="1" customWidth="1"/>
    <col min="11526" max="11526" width="11.140625" style="1" customWidth="1"/>
    <col min="11527" max="11775" width="9.140625" style="1"/>
    <col min="11776" max="11776" width="5.42578125" style="1" customWidth="1"/>
    <col min="11777" max="11777" width="25.5703125" style="1" customWidth="1"/>
    <col min="11778" max="11778" width="17.5703125" style="1" customWidth="1"/>
    <col min="11779" max="11779" width="19.5703125" style="1" customWidth="1"/>
    <col min="11780" max="11780" width="18.28515625" style="1" customWidth="1"/>
    <col min="11781" max="11781" width="18" style="1" customWidth="1"/>
    <col min="11782" max="11782" width="11.140625" style="1" customWidth="1"/>
    <col min="11783" max="12031" width="9.140625" style="1"/>
    <col min="12032" max="12032" width="5.42578125" style="1" customWidth="1"/>
    <col min="12033" max="12033" width="25.5703125" style="1" customWidth="1"/>
    <col min="12034" max="12034" width="17.5703125" style="1" customWidth="1"/>
    <col min="12035" max="12035" width="19.5703125" style="1" customWidth="1"/>
    <col min="12036" max="12036" width="18.28515625" style="1" customWidth="1"/>
    <col min="12037" max="12037" width="18" style="1" customWidth="1"/>
    <col min="12038" max="12038" width="11.140625" style="1" customWidth="1"/>
    <col min="12039" max="12287" width="9.140625" style="1"/>
    <col min="12288" max="12288" width="5.42578125" style="1" customWidth="1"/>
    <col min="12289" max="12289" width="25.5703125" style="1" customWidth="1"/>
    <col min="12290" max="12290" width="17.5703125" style="1" customWidth="1"/>
    <col min="12291" max="12291" width="19.5703125" style="1" customWidth="1"/>
    <col min="12292" max="12292" width="18.28515625" style="1" customWidth="1"/>
    <col min="12293" max="12293" width="18" style="1" customWidth="1"/>
    <col min="12294" max="12294" width="11.140625" style="1" customWidth="1"/>
    <col min="12295" max="12543" width="9.140625" style="1"/>
    <col min="12544" max="12544" width="5.42578125" style="1" customWidth="1"/>
    <col min="12545" max="12545" width="25.5703125" style="1" customWidth="1"/>
    <col min="12546" max="12546" width="17.5703125" style="1" customWidth="1"/>
    <col min="12547" max="12547" width="19.5703125" style="1" customWidth="1"/>
    <col min="12548" max="12548" width="18.28515625" style="1" customWidth="1"/>
    <col min="12549" max="12549" width="18" style="1" customWidth="1"/>
    <col min="12550" max="12550" width="11.140625" style="1" customWidth="1"/>
    <col min="12551" max="12799" width="9.140625" style="1"/>
    <col min="12800" max="12800" width="5.42578125" style="1" customWidth="1"/>
    <col min="12801" max="12801" width="25.5703125" style="1" customWidth="1"/>
    <col min="12802" max="12802" width="17.5703125" style="1" customWidth="1"/>
    <col min="12803" max="12803" width="19.5703125" style="1" customWidth="1"/>
    <col min="12804" max="12804" width="18.28515625" style="1" customWidth="1"/>
    <col min="12805" max="12805" width="18" style="1" customWidth="1"/>
    <col min="12806" max="12806" width="11.140625" style="1" customWidth="1"/>
    <col min="12807" max="13055" width="9.140625" style="1"/>
    <col min="13056" max="13056" width="5.42578125" style="1" customWidth="1"/>
    <col min="13057" max="13057" width="25.5703125" style="1" customWidth="1"/>
    <col min="13058" max="13058" width="17.5703125" style="1" customWidth="1"/>
    <col min="13059" max="13059" width="19.5703125" style="1" customWidth="1"/>
    <col min="13060" max="13060" width="18.28515625" style="1" customWidth="1"/>
    <col min="13061" max="13061" width="18" style="1" customWidth="1"/>
    <col min="13062" max="13062" width="11.140625" style="1" customWidth="1"/>
    <col min="13063" max="13311" width="9.140625" style="1"/>
    <col min="13312" max="13312" width="5.42578125" style="1" customWidth="1"/>
    <col min="13313" max="13313" width="25.5703125" style="1" customWidth="1"/>
    <col min="13314" max="13314" width="17.5703125" style="1" customWidth="1"/>
    <col min="13315" max="13315" width="19.5703125" style="1" customWidth="1"/>
    <col min="13316" max="13316" width="18.28515625" style="1" customWidth="1"/>
    <col min="13317" max="13317" width="18" style="1" customWidth="1"/>
    <col min="13318" max="13318" width="11.140625" style="1" customWidth="1"/>
    <col min="13319" max="13567" width="9.140625" style="1"/>
    <col min="13568" max="13568" width="5.42578125" style="1" customWidth="1"/>
    <col min="13569" max="13569" width="25.5703125" style="1" customWidth="1"/>
    <col min="13570" max="13570" width="17.5703125" style="1" customWidth="1"/>
    <col min="13571" max="13571" width="19.5703125" style="1" customWidth="1"/>
    <col min="13572" max="13572" width="18.28515625" style="1" customWidth="1"/>
    <col min="13573" max="13573" width="18" style="1" customWidth="1"/>
    <col min="13574" max="13574" width="11.140625" style="1" customWidth="1"/>
    <col min="13575" max="13823" width="9.140625" style="1"/>
    <col min="13824" max="13824" width="5.42578125" style="1" customWidth="1"/>
    <col min="13825" max="13825" width="25.5703125" style="1" customWidth="1"/>
    <col min="13826" max="13826" width="17.5703125" style="1" customWidth="1"/>
    <col min="13827" max="13827" width="19.5703125" style="1" customWidth="1"/>
    <col min="13828" max="13828" width="18.28515625" style="1" customWidth="1"/>
    <col min="13829" max="13829" width="18" style="1" customWidth="1"/>
    <col min="13830" max="13830" width="11.140625" style="1" customWidth="1"/>
    <col min="13831" max="14079" width="9.140625" style="1"/>
    <col min="14080" max="14080" width="5.42578125" style="1" customWidth="1"/>
    <col min="14081" max="14081" width="25.5703125" style="1" customWidth="1"/>
    <col min="14082" max="14082" width="17.5703125" style="1" customWidth="1"/>
    <col min="14083" max="14083" width="19.5703125" style="1" customWidth="1"/>
    <col min="14084" max="14084" width="18.28515625" style="1" customWidth="1"/>
    <col min="14085" max="14085" width="18" style="1" customWidth="1"/>
    <col min="14086" max="14086" width="11.140625" style="1" customWidth="1"/>
    <col min="14087" max="14335" width="9.140625" style="1"/>
    <col min="14336" max="14336" width="5.42578125" style="1" customWidth="1"/>
    <col min="14337" max="14337" width="25.5703125" style="1" customWidth="1"/>
    <col min="14338" max="14338" width="17.5703125" style="1" customWidth="1"/>
    <col min="14339" max="14339" width="19.5703125" style="1" customWidth="1"/>
    <col min="14340" max="14340" width="18.28515625" style="1" customWidth="1"/>
    <col min="14341" max="14341" width="18" style="1" customWidth="1"/>
    <col min="14342" max="14342" width="11.140625" style="1" customWidth="1"/>
    <col min="14343" max="14591" width="9.140625" style="1"/>
    <col min="14592" max="14592" width="5.42578125" style="1" customWidth="1"/>
    <col min="14593" max="14593" width="25.5703125" style="1" customWidth="1"/>
    <col min="14594" max="14594" width="17.5703125" style="1" customWidth="1"/>
    <col min="14595" max="14595" width="19.5703125" style="1" customWidth="1"/>
    <col min="14596" max="14596" width="18.28515625" style="1" customWidth="1"/>
    <col min="14597" max="14597" width="18" style="1" customWidth="1"/>
    <col min="14598" max="14598" width="11.140625" style="1" customWidth="1"/>
    <col min="14599" max="14847" width="9.140625" style="1"/>
    <col min="14848" max="14848" width="5.42578125" style="1" customWidth="1"/>
    <col min="14849" max="14849" width="25.5703125" style="1" customWidth="1"/>
    <col min="14850" max="14850" width="17.5703125" style="1" customWidth="1"/>
    <col min="14851" max="14851" width="19.5703125" style="1" customWidth="1"/>
    <col min="14852" max="14852" width="18.28515625" style="1" customWidth="1"/>
    <col min="14853" max="14853" width="18" style="1" customWidth="1"/>
    <col min="14854" max="14854" width="11.140625" style="1" customWidth="1"/>
    <col min="14855" max="15103" width="9.140625" style="1"/>
    <col min="15104" max="15104" width="5.42578125" style="1" customWidth="1"/>
    <col min="15105" max="15105" width="25.5703125" style="1" customWidth="1"/>
    <col min="15106" max="15106" width="17.5703125" style="1" customWidth="1"/>
    <col min="15107" max="15107" width="19.5703125" style="1" customWidth="1"/>
    <col min="15108" max="15108" width="18.28515625" style="1" customWidth="1"/>
    <col min="15109" max="15109" width="18" style="1" customWidth="1"/>
    <col min="15110" max="15110" width="11.140625" style="1" customWidth="1"/>
    <col min="15111" max="15359" width="9.140625" style="1"/>
    <col min="15360" max="15360" width="5.42578125" style="1" customWidth="1"/>
    <col min="15361" max="15361" width="25.5703125" style="1" customWidth="1"/>
    <col min="15362" max="15362" width="17.5703125" style="1" customWidth="1"/>
    <col min="15363" max="15363" width="19.5703125" style="1" customWidth="1"/>
    <col min="15364" max="15364" width="18.28515625" style="1" customWidth="1"/>
    <col min="15365" max="15365" width="18" style="1" customWidth="1"/>
    <col min="15366" max="15366" width="11.140625" style="1" customWidth="1"/>
    <col min="15367" max="15615" width="9.140625" style="1"/>
    <col min="15616" max="15616" width="5.42578125" style="1" customWidth="1"/>
    <col min="15617" max="15617" width="25.5703125" style="1" customWidth="1"/>
    <col min="15618" max="15618" width="17.5703125" style="1" customWidth="1"/>
    <col min="15619" max="15619" width="19.5703125" style="1" customWidth="1"/>
    <col min="15620" max="15620" width="18.28515625" style="1" customWidth="1"/>
    <col min="15621" max="15621" width="18" style="1" customWidth="1"/>
    <col min="15622" max="15622" width="11.140625" style="1" customWidth="1"/>
    <col min="15623" max="15871" width="9.140625" style="1"/>
    <col min="15872" max="15872" width="5.42578125" style="1" customWidth="1"/>
    <col min="15873" max="15873" width="25.5703125" style="1" customWidth="1"/>
    <col min="15874" max="15874" width="17.5703125" style="1" customWidth="1"/>
    <col min="15875" max="15875" width="19.5703125" style="1" customWidth="1"/>
    <col min="15876" max="15876" width="18.28515625" style="1" customWidth="1"/>
    <col min="15877" max="15877" width="18" style="1" customWidth="1"/>
    <col min="15878" max="15878" width="11.140625" style="1" customWidth="1"/>
    <col min="15879" max="16127" width="9.140625" style="1"/>
    <col min="16128" max="16128" width="5.42578125" style="1" customWidth="1"/>
    <col min="16129" max="16129" width="25.5703125" style="1" customWidth="1"/>
    <col min="16130" max="16130" width="17.5703125" style="1" customWidth="1"/>
    <col min="16131" max="16131" width="19.5703125" style="1" customWidth="1"/>
    <col min="16132" max="16132" width="18.28515625" style="1" customWidth="1"/>
    <col min="16133" max="16133" width="18" style="1" customWidth="1"/>
    <col min="16134" max="16134" width="11.140625" style="1" customWidth="1"/>
    <col min="16135" max="16384" width="9.140625" style="1"/>
  </cols>
  <sheetData>
    <row r="1" spans="1:8" ht="22.5" x14ac:dyDescent="0.25">
      <c r="A1" s="359" t="s">
        <v>0</v>
      </c>
      <c r="B1" s="359"/>
      <c r="C1" s="359"/>
      <c r="D1" s="359"/>
      <c r="E1" s="359"/>
      <c r="F1" s="359"/>
      <c r="G1" s="359"/>
    </row>
    <row r="2" spans="1:8" s="2" customFormat="1" ht="112.5" customHeight="1" x14ac:dyDescent="0.25">
      <c r="A2" s="360" t="s">
        <v>20</v>
      </c>
      <c r="B2" s="360"/>
      <c r="C2" s="360"/>
      <c r="D2" s="360"/>
      <c r="E2" s="360"/>
      <c r="F2" s="360"/>
      <c r="G2" s="360"/>
    </row>
    <row r="3" spans="1:8" s="2" customFormat="1" ht="21" customHeight="1" thickBot="1" x14ac:dyDescent="0.3">
      <c r="A3" s="361" t="s">
        <v>21</v>
      </c>
      <c r="B3" s="361"/>
      <c r="C3" s="361"/>
      <c r="D3" s="361"/>
      <c r="E3" s="361"/>
      <c r="F3" s="361"/>
      <c r="G3" s="361"/>
    </row>
    <row r="4" spans="1:8" ht="53.25" customHeight="1" thickBot="1" x14ac:dyDescent="0.3">
      <c r="A4" s="362" t="s">
        <v>1</v>
      </c>
      <c r="B4" s="364" t="s">
        <v>2</v>
      </c>
      <c r="C4" s="364" t="s">
        <v>3</v>
      </c>
      <c r="D4" s="364" t="s">
        <v>4</v>
      </c>
      <c r="E4" s="366" t="s">
        <v>5</v>
      </c>
      <c r="F4" s="367"/>
      <c r="G4" s="368"/>
    </row>
    <row r="5" spans="1:8" ht="23.25" customHeight="1" thickBot="1" x14ac:dyDescent="0.3">
      <c r="A5" s="363"/>
      <c r="B5" s="365"/>
      <c r="C5" s="365"/>
      <c r="D5" s="365"/>
      <c r="E5" s="3" t="s">
        <v>6</v>
      </c>
      <c r="F5" s="4" t="s">
        <v>7</v>
      </c>
      <c r="G5" s="5" t="s">
        <v>8</v>
      </c>
    </row>
    <row r="6" spans="1:8" s="10" customFormat="1" ht="20.25" customHeight="1" thickBot="1" x14ac:dyDescent="0.3">
      <c r="A6" s="6">
        <v>1</v>
      </c>
      <c r="B6" s="7">
        <v>2</v>
      </c>
      <c r="C6" s="8">
        <v>3</v>
      </c>
      <c r="D6" s="4">
        <v>4</v>
      </c>
      <c r="E6" s="9">
        <v>5</v>
      </c>
      <c r="F6" s="3">
        <v>6</v>
      </c>
      <c r="G6" s="4">
        <v>7</v>
      </c>
    </row>
    <row r="7" spans="1:8" s="16" customFormat="1" ht="27" customHeight="1" thickBot="1" x14ac:dyDescent="0.3">
      <c r="A7" s="11">
        <v>1</v>
      </c>
      <c r="B7" s="12" t="s">
        <v>9</v>
      </c>
      <c r="C7" s="13">
        <v>85</v>
      </c>
      <c r="D7" s="14">
        <v>43.986049999999999</v>
      </c>
      <c r="E7" s="32">
        <v>318073.75179999997</v>
      </c>
      <c r="F7" s="32">
        <v>265222.38879999996</v>
      </c>
      <c r="G7" s="15">
        <f t="shared" ref="G7:G17" si="0">F7/E7*100</f>
        <v>83.383928192467721</v>
      </c>
    </row>
    <row r="8" spans="1:8" s="16" customFormat="1" ht="27" customHeight="1" thickBot="1" x14ac:dyDescent="0.3">
      <c r="A8" s="17">
        <v>2</v>
      </c>
      <c r="B8" s="18" t="s">
        <v>10</v>
      </c>
      <c r="C8" s="19">
        <v>20</v>
      </c>
      <c r="D8" s="20">
        <v>8.6029730000000004</v>
      </c>
      <c r="E8" s="33">
        <v>135065.00999999998</v>
      </c>
      <c r="F8" s="33">
        <v>67106.010000000009</v>
      </c>
      <c r="G8" s="15">
        <f t="shared" si="0"/>
        <v>49.684229838653266</v>
      </c>
    </row>
    <row r="9" spans="1:8" s="16" customFormat="1" ht="27" customHeight="1" thickBot="1" x14ac:dyDescent="0.3">
      <c r="A9" s="17">
        <v>3</v>
      </c>
      <c r="B9" s="21" t="s">
        <v>11</v>
      </c>
      <c r="C9" s="19">
        <v>30</v>
      </c>
      <c r="D9" s="20">
        <v>113.75559999999999</v>
      </c>
      <c r="E9" s="33">
        <v>564892.03599999996</v>
      </c>
      <c r="F9" s="33">
        <v>502222.33600000001</v>
      </c>
      <c r="G9" s="15">
        <f t="shared" si="0"/>
        <v>88.905897763444486</v>
      </c>
      <c r="H9" s="22"/>
    </row>
    <row r="10" spans="1:8" s="16" customFormat="1" ht="27" customHeight="1" thickBot="1" x14ac:dyDescent="0.3">
      <c r="A10" s="17">
        <v>4</v>
      </c>
      <c r="B10" s="23" t="s">
        <v>12</v>
      </c>
      <c r="C10" s="19">
        <v>3</v>
      </c>
      <c r="D10" s="20">
        <v>7.7338000000000005</v>
      </c>
      <c r="E10" s="33">
        <v>6420.6</v>
      </c>
      <c r="F10" s="33">
        <v>6420.6</v>
      </c>
      <c r="G10" s="15">
        <f t="shared" si="0"/>
        <v>100</v>
      </c>
    </row>
    <row r="11" spans="1:8" s="16" customFormat="1" ht="27" customHeight="1" thickBot="1" x14ac:dyDescent="0.3">
      <c r="A11" s="17">
        <v>5</v>
      </c>
      <c r="B11" s="23" t="s">
        <v>13</v>
      </c>
      <c r="C11" s="19">
        <v>9</v>
      </c>
      <c r="D11" s="20">
        <v>24.278009000000004</v>
      </c>
      <c r="E11" s="33">
        <v>193811.62699999998</v>
      </c>
      <c r="F11" s="33">
        <v>193811.62799999997</v>
      </c>
      <c r="G11" s="15">
        <f t="shared" si="0"/>
        <v>100.00000051596491</v>
      </c>
    </row>
    <row r="12" spans="1:8" s="16" customFormat="1" ht="27" customHeight="1" thickBot="1" x14ac:dyDescent="0.3">
      <c r="A12" s="17">
        <v>6</v>
      </c>
      <c r="B12" s="23" t="s">
        <v>14</v>
      </c>
      <c r="C12" s="19">
        <v>228</v>
      </c>
      <c r="D12" s="20">
        <v>10.800197000000001</v>
      </c>
      <c r="E12" s="33">
        <v>544970.62500000047</v>
      </c>
      <c r="F12" s="33">
        <v>289941.929</v>
      </c>
      <c r="G12" s="15">
        <f t="shared" si="0"/>
        <v>53.203221549785319</v>
      </c>
    </row>
    <row r="13" spans="1:8" s="16" customFormat="1" ht="27" customHeight="1" thickBot="1" x14ac:dyDescent="0.3">
      <c r="A13" s="17">
        <v>7</v>
      </c>
      <c r="B13" s="23" t="s">
        <v>15</v>
      </c>
      <c r="C13" s="19">
        <v>1</v>
      </c>
      <c r="D13" s="20">
        <v>0.81037000000000003</v>
      </c>
      <c r="E13" s="33">
        <v>3956.6320000000001</v>
      </c>
      <c r="F13" s="33">
        <v>0</v>
      </c>
      <c r="G13" s="15">
        <f t="shared" si="0"/>
        <v>0</v>
      </c>
    </row>
    <row r="14" spans="1:8" s="16" customFormat="1" ht="27" customHeight="1" thickBot="1" x14ac:dyDescent="0.3">
      <c r="A14" s="17">
        <v>8</v>
      </c>
      <c r="B14" s="23" t="s">
        <v>16</v>
      </c>
      <c r="C14" s="19">
        <v>4</v>
      </c>
      <c r="D14" s="20">
        <v>0.25340000000000001</v>
      </c>
      <c r="E14" s="33">
        <v>1700.4</v>
      </c>
      <c r="F14" s="33">
        <v>1700.4</v>
      </c>
      <c r="G14" s="15">
        <f t="shared" si="0"/>
        <v>100</v>
      </c>
    </row>
    <row r="15" spans="1:8" s="16" customFormat="1" ht="27" customHeight="1" thickBot="1" x14ac:dyDescent="0.3">
      <c r="A15" s="17">
        <v>9</v>
      </c>
      <c r="B15" s="23" t="s">
        <v>17</v>
      </c>
      <c r="C15" s="19">
        <v>14</v>
      </c>
      <c r="D15" s="20">
        <v>3.1482000000000001</v>
      </c>
      <c r="E15" s="33">
        <v>15747.1625</v>
      </c>
      <c r="F15" s="33">
        <v>15373.538500000001</v>
      </c>
      <c r="G15" s="15">
        <f t="shared" si="0"/>
        <v>97.627356674575509</v>
      </c>
    </row>
    <row r="16" spans="1:8" s="16" customFormat="1" ht="27" customHeight="1" thickBot="1" x14ac:dyDescent="0.3">
      <c r="A16" s="24">
        <v>10</v>
      </c>
      <c r="B16" s="25" t="s">
        <v>18</v>
      </c>
      <c r="C16" s="26">
        <v>35</v>
      </c>
      <c r="D16" s="27">
        <v>3.43465</v>
      </c>
      <c r="E16" s="34">
        <v>20679.862999999998</v>
      </c>
      <c r="F16" s="34">
        <v>6983.5240000000003</v>
      </c>
      <c r="G16" s="15">
        <f t="shared" si="0"/>
        <v>33.769682129905796</v>
      </c>
    </row>
    <row r="17" spans="1:7" s="29" customFormat="1" ht="24.75" customHeight="1" thickBot="1" x14ac:dyDescent="0.3">
      <c r="A17" s="357" t="s">
        <v>19</v>
      </c>
      <c r="B17" s="358"/>
      <c r="C17" s="197">
        <f t="shared" ref="C17:E17" si="1">C7+C8+C9+C10+C11+C12+C13+C14+C15+C16</f>
        <v>429</v>
      </c>
      <c r="D17" s="31">
        <f t="shared" si="1"/>
        <v>216.80324899999999</v>
      </c>
      <c r="E17" s="31">
        <f t="shared" si="1"/>
        <v>1805317.7073000001</v>
      </c>
      <c r="F17" s="31">
        <f>F7+F8+F9+F10+F11+F12+F13+F14+F15+F16</f>
        <v>1348782.3542999998</v>
      </c>
      <c r="G17" s="28">
        <f t="shared" si="0"/>
        <v>74.71163379420976</v>
      </c>
    </row>
  </sheetData>
  <mergeCells count="9">
    <mergeCell ref="A17:B17"/>
    <mergeCell ref="A1:G1"/>
    <mergeCell ref="A2:G2"/>
    <mergeCell ref="A3:G3"/>
    <mergeCell ref="A4:A5"/>
    <mergeCell ref="B4:B5"/>
    <mergeCell ref="C4:C5"/>
    <mergeCell ref="D4:D5"/>
    <mergeCell ref="E4:G4"/>
  </mergeCells>
  <printOptions horizontalCentered="1"/>
  <pageMargins left="0.19" right="0" top="0.5" bottom="0" header="0.5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D8941-71E6-4762-9DF8-04914F2E2F0F}">
  <dimension ref="A1:J42"/>
  <sheetViews>
    <sheetView topLeftCell="A26" zoomScaleNormal="100" workbookViewId="0">
      <selection activeCell="L45" sqref="L45"/>
    </sheetView>
  </sheetViews>
  <sheetFormatPr defaultColWidth="10.28515625" defaultRowHeight="17.25" x14ac:dyDescent="0.25"/>
  <cols>
    <col min="1" max="1" width="7.5703125" style="50" customWidth="1"/>
    <col min="2" max="2" width="19" style="49" customWidth="1"/>
    <col min="3" max="3" width="21.5703125" style="50" customWidth="1"/>
    <col min="4" max="5" width="20" style="50" customWidth="1"/>
    <col min="6" max="6" width="23.7109375" style="50" customWidth="1"/>
    <col min="7" max="7" width="12.42578125" style="50" customWidth="1"/>
    <col min="8" max="8" width="10.42578125" style="50" customWidth="1"/>
    <col min="9" max="9" width="19.7109375" style="50" customWidth="1"/>
    <col min="10" max="10" width="19.42578125" style="50" customWidth="1"/>
    <col min="11" max="11" width="10.28515625" style="49"/>
    <col min="12" max="12" width="11.5703125" style="49" bestFit="1" customWidth="1"/>
    <col min="13" max="256" width="10.28515625" style="49"/>
    <col min="257" max="257" width="7.5703125" style="49" customWidth="1"/>
    <col min="258" max="258" width="19" style="49" customWidth="1"/>
    <col min="259" max="259" width="21.5703125" style="49" customWidth="1"/>
    <col min="260" max="261" width="20" style="49" customWidth="1"/>
    <col min="262" max="262" width="23.7109375" style="49" customWidth="1"/>
    <col min="263" max="263" width="12.42578125" style="49" customWidth="1"/>
    <col min="264" max="264" width="10.42578125" style="49" customWidth="1"/>
    <col min="265" max="265" width="19.7109375" style="49" customWidth="1"/>
    <col min="266" max="266" width="19.42578125" style="49" customWidth="1"/>
    <col min="267" max="267" width="10.28515625" style="49"/>
    <col min="268" max="268" width="11.5703125" style="49" bestFit="1" customWidth="1"/>
    <col min="269" max="512" width="10.28515625" style="49"/>
    <col min="513" max="513" width="7.5703125" style="49" customWidth="1"/>
    <col min="514" max="514" width="19" style="49" customWidth="1"/>
    <col min="515" max="515" width="21.5703125" style="49" customWidth="1"/>
    <col min="516" max="517" width="20" style="49" customWidth="1"/>
    <col min="518" max="518" width="23.7109375" style="49" customWidth="1"/>
    <col min="519" max="519" width="12.42578125" style="49" customWidth="1"/>
    <col min="520" max="520" width="10.42578125" style="49" customWidth="1"/>
    <col min="521" max="521" width="19.7109375" style="49" customWidth="1"/>
    <col min="522" max="522" width="19.42578125" style="49" customWidth="1"/>
    <col min="523" max="523" width="10.28515625" style="49"/>
    <col min="524" max="524" width="11.5703125" style="49" bestFit="1" customWidth="1"/>
    <col min="525" max="768" width="10.28515625" style="49"/>
    <col min="769" max="769" width="7.5703125" style="49" customWidth="1"/>
    <col min="770" max="770" width="19" style="49" customWidth="1"/>
    <col min="771" max="771" width="21.5703125" style="49" customWidth="1"/>
    <col min="772" max="773" width="20" style="49" customWidth="1"/>
    <col min="774" max="774" width="23.7109375" style="49" customWidth="1"/>
    <col min="775" max="775" width="12.42578125" style="49" customWidth="1"/>
    <col min="776" max="776" width="10.42578125" style="49" customWidth="1"/>
    <col min="777" max="777" width="19.7109375" style="49" customWidth="1"/>
    <col min="778" max="778" width="19.42578125" style="49" customWidth="1"/>
    <col min="779" max="779" width="10.28515625" style="49"/>
    <col min="780" max="780" width="11.5703125" style="49" bestFit="1" customWidth="1"/>
    <col min="781" max="1024" width="10.28515625" style="49"/>
    <col min="1025" max="1025" width="7.5703125" style="49" customWidth="1"/>
    <col min="1026" max="1026" width="19" style="49" customWidth="1"/>
    <col min="1027" max="1027" width="21.5703125" style="49" customWidth="1"/>
    <col min="1028" max="1029" width="20" style="49" customWidth="1"/>
    <col min="1030" max="1030" width="23.7109375" style="49" customWidth="1"/>
    <col min="1031" max="1031" width="12.42578125" style="49" customWidth="1"/>
    <col min="1032" max="1032" width="10.42578125" style="49" customWidth="1"/>
    <col min="1033" max="1033" width="19.7109375" style="49" customWidth="1"/>
    <col min="1034" max="1034" width="19.42578125" style="49" customWidth="1"/>
    <col min="1035" max="1035" width="10.28515625" style="49"/>
    <col min="1036" max="1036" width="11.5703125" style="49" bestFit="1" customWidth="1"/>
    <col min="1037" max="1280" width="10.28515625" style="49"/>
    <col min="1281" max="1281" width="7.5703125" style="49" customWidth="1"/>
    <col min="1282" max="1282" width="19" style="49" customWidth="1"/>
    <col min="1283" max="1283" width="21.5703125" style="49" customWidth="1"/>
    <col min="1284" max="1285" width="20" style="49" customWidth="1"/>
    <col min="1286" max="1286" width="23.7109375" style="49" customWidth="1"/>
    <col min="1287" max="1287" width="12.42578125" style="49" customWidth="1"/>
    <col min="1288" max="1288" width="10.42578125" style="49" customWidth="1"/>
    <col min="1289" max="1289" width="19.7109375" style="49" customWidth="1"/>
    <col min="1290" max="1290" width="19.42578125" style="49" customWidth="1"/>
    <col min="1291" max="1291" width="10.28515625" style="49"/>
    <col min="1292" max="1292" width="11.5703125" style="49" bestFit="1" customWidth="1"/>
    <col min="1293" max="1536" width="10.28515625" style="49"/>
    <col min="1537" max="1537" width="7.5703125" style="49" customWidth="1"/>
    <col min="1538" max="1538" width="19" style="49" customWidth="1"/>
    <col min="1539" max="1539" width="21.5703125" style="49" customWidth="1"/>
    <col min="1540" max="1541" width="20" style="49" customWidth="1"/>
    <col min="1542" max="1542" width="23.7109375" style="49" customWidth="1"/>
    <col min="1543" max="1543" width="12.42578125" style="49" customWidth="1"/>
    <col min="1544" max="1544" width="10.42578125" style="49" customWidth="1"/>
    <col min="1545" max="1545" width="19.7109375" style="49" customWidth="1"/>
    <col min="1546" max="1546" width="19.42578125" style="49" customWidth="1"/>
    <col min="1547" max="1547" width="10.28515625" style="49"/>
    <col min="1548" max="1548" width="11.5703125" style="49" bestFit="1" customWidth="1"/>
    <col min="1549" max="1792" width="10.28515625" style="49"/>
    <col min="1793" max="1793" width="7.5703125" style="49" customWidth="1"/>
    <col min="1794" max="1794" width="19" style="49" customWidth="1"/>
    <col min="1795" max="1795" width="21.5703125" style="49" customWidth="1"/>
    <col min="1796" max="1797" width="20" style="49" customWidth="1"/>
    <col min="1798" max="1798" width="23.7109375" style="49" customWidth="1"/>
    <col min="1799" max="1799" width="12.42578125" style="49" customWidth="1"/>
    <col min="1800" max="1800" width="10.42578125" style="49" customWidth="1"/>
    <col min="1801" max="1801" width="19.7109375" style="49" customWidth="1"/>
    <col min="1802" max="1802" width="19.42578125" style="49" customWidth="1"/>
    <col min="1803" max="1803" width="10.28515625" style="49"/>
    <col min="1804" max="1804" width="11.5703125" style="49" bestFit="1" customWidth="1"/>
    <col min="1805" max="2048" width="10.28515625" style="49"/>
    <col min="2049" max="2049" width="7.5703125" style="49" customWidth="1"/>
    <col min="2050" max="2050" width="19" style="49" customWidth="1"/>
    <col min="2051" max="2051" width="21.5703125" style="49" customWidth="1"/>
    <col min="2052" max="2053" width="20" style="49" customWidth="1"/>
    <col min="2054" max="2054" width="23.7109375" style="49" customWidth="1"/>
    <col min="2055" max="2055" width="12.42578125" style="49" customWidth="1"/>
    <col min="2056" max="2056" width="10.42578125" style="49" customWidth="1"/>
    <col min="2057" max="2057" width="19.7109375" style="49" customWidth="1"/>
    <col min="2058" max="2058" width="19.42578125" style="49" customWidth="1"/>
    <col min="2059" max="2059" width="10.28515625" style="49"/>
    <col min="2060" max="2060" width="11.5703125" style="49" bestFit="1" customWidth="1"/>
    <col min="2061" max="2304" width="10.28515625" style="49"/>
    <col min="2305" max="2305" width="7.5703125" style="49" customWidth="1"/>
    <col min="2306" max="2306" width="19" style="49" customWidth="1"/>
    <col min="2307" max="2307" width="21.5703125" style="49" customWidth="1"/>
    <col min="2308" max="2309" width="20" style="49" customWidth="1"/>
    <col min="2310" max="2310" width="23.7109375" style="49" customWidth="1"/>
    <col min="2311" max="2311" width="12.42578125" style="49" customWidth="1"/>
    <col min="2312" max="2312" width="10.42578125" style="49" customWidth="1"/>
    <col min="2313" max="2313" width="19.7109375" style="49" customWidth="1"/>
    <col min="2314" max="2314" width="19.42578125" style="49" customWidth="1"/>
    <col min="2315" max="2315" width="10.28515625" style="49"/>
    <col min="2316" max="2316" width="11.5703125" style="49" bestFit="1" customWidth="1"/>
    <col min="2317" max="2560" width="10.28515625" style="49"/>
    <col min="2561" max="2561" width="7.5703125" style="49" customWidth="1"/>
    <col min="2562" max="2562" width="19" style="49" customWidth="1"/>
    <col min="2563" max="2563" width="21.5703125" style="49" customWidth="1"/>
    <col min="2564" max="2565" width="20" style="49" customWidth="1"/>
    <col min="2566" max="2566" width="23.7109375" style="49" customWidth="1"/>
    <col min="2567" max="2567" width="12.42578125" style="49" customWidth="1"/>
    <col min="2568" max="2568" width="10.42578125" style="49" customWidth="1"/>
    <col min="2569" max="2569" width="19.7109375" style="49" customWidth="1"/>
    <col min="2570" max="2570" width="19.42578125" style="49" customWidth="1"/>
    <col min="2571" max="2571" width="10.28515625" style="49"/>
    <col min="2572" max="2572" width="11.5703125" style="49" bestFit="1" customWidth="1"/>
    <col min="2573" max="2816" width="10.28515625" style="49"/>
    <col min="2817" max="2817" width="7.5703125" style="49" customWidth="1"/>
    <col min="2818" max="2818" width="19" style="49" customWidth="1"/>
    <col min="2819" max="2819" width="21.5703125" style="49" customWidth="1"/>
    <col min="2820" max="2821" width="20" style="49" customWidth="1"/>
    <col min="2822" max="2822" width="23.7109375" style="49" customWidth="1"/>
    <col min="2823" max="2823" width="12.42578125" style="49" customWidth="1"/>
    <col min="2824" max="2824" width="10.42578125" style="49" customWidth="1"/>
    <col min="2825" max="2825" width="19.7109375" style="49" customWidth="1"/>
    <col min="2826" max="2826" width="19.42578125" style="49" customWidth="1"/>
    <col min="2827" max="2827" width="10.28515625" style="49"/>
    <col min="2828" max="2828" width="11.5703125" style="49" bestFit="1" customWidth="1"/>
    <col min="2829" max="3072" width="10.28515625" style="49"/>
    <col min="3073" max="3073" width="7.5703125" style="49" customWidth="1"/>
    <col min="3074" max="3074" width="19" style="49" customWidth="1"/>
    <col min="3075" max="3075" width="21.5703125" style="49" customWidth="1"/>
    <col min="3076" max="3077" width="20" style="49" customWidth="1"/>
    <col min="3078" max="3078" width="23.7109375" style="49" customWidth="1"/>
    <col min="3079" max="3079" width="12.42578125" style="49" customWidth="1"/>
    <col min="3080" max="3080" width="10.42578125" style="49" customWidth="1"/>
    <col min="3081" max="3081" width="19.7109375" style="49" customWidth="1"/>
    <col min="3082" max="3082" width="19.42578125" style="49" customWidth="1"/>
    <col min="3083" max="3083" width="10.28515625" style="49"/>
    <col min="3084" max="3084" width="11.5703125" style="49" bestFit="1" customWidth="1"/>
    <col min="3085" max="3328" width="10.28515625" style="49"/>
    <col min="3329" max="3329" width="7.5703125" style="49" customWidth="1"/>
    <col min="3330" max="3330" width="19" style="49" customWidth="1"/>
    <col min="3331" max="3331" width="21.5703125" style="49" customWidth="1"/>
    <col min="3332" max="3333" width="20" style="49" customWidth="1"/>
    <col min="3334" max="3334" width="23.7109375" style="49" customWidth="1"/>
    <col min="3335" max="3335" width="12.42578125" style="49" customWidth="1"/>
    <col min="3336" max="3336" width="10.42578125" style="49" customWidth="1"/>
    <col min="3337" max="3337" width="19.7109375" style="49" customWidth="1"/>
    <col min="3338" max="3338" width="19.42578125" style="49" customWidth="1"/>
    <col min="3339" max="3339" width="10.28515625" style="49"/>
    <col min="3340" max="3340" width="11.5703125" style="49" bestFit="1" customWidth="1"/>
    <col min="3341" max="3584" width="10.28515625" style="49"/>
    <col min="3585" max="3585" width="7.5703125" style="49" customWidth="1"/>
    <col min="3586" max="3586" width="19" style="49" customWidth="1"/>
    <col min="3587" max="3587" width="21.5703125" style="49" customWidth="1"/>
    <col min="3588" max="3589" width="20" style="49" customWidth="1"/>
    <col min="3590" max="3590" width="23.7109375" style="49" customWidth="1"/>
    <col min="3591" max="3591" width="12.42578125" style="49" customWidth="1"/>
    <col min="3592" max="3592" width="10.42578125" style="49" customWidth="1"/>
    <col min="3593" max="3593" width="19.7109375" style="49" customWidth="1"/>
    <col min="3594" max="3594" width="19.42578125" style="49" customWidth="1"/>
    <col min="3595" max="3595" width="10.28515625" style="49"/>
    <col min="3596" max="3596" width="11.5703125" style="49" bestFit="1" customWidth="1"/>
    <col min="3597" max="3840" width="10.28515625" style="49"/>
    <col min="3841" max="3841" width="7.5703125" style="49" customWidth="1"/>
    <col min="3842" max="3842" width="19" style="49" customWidth="1"/>
    <col min="3843" max="3843" width="21.5703125" style="49" customWidth="1"/>
    <col min="3844" max="3845" width="20" style="49" customWidth="1"/>
    <col min="3846" max="3846" width="23.7109375" style="49" customWidth="1"/>
    <col min="3847" max="3847" width="12.42578125" style="49" customWidth="1"/>
    <col min="3848" max="3848" width="10.42578125" style="49" customWidth="1"/>
    <col min="3849" max="3849" width="19.7109375" style="49" customWidth="1"/>
    <col min="3850" max="3850" width="19.42578125" style="49" customWidth="1"/>
    <col min="3851" max="3851" width="10.28515625" style="49"/>
    <col min="3852" max="3852" width="11.5703125" style="49" bestFit="1" customWidth="1"/>
    <col min="3853" max="4096" width="10.28515625" style="49"/>
    <col min="4097" max="4097" width="7.5703125" style="49" customWidth="1"/>
    <col min="4098" max="4098" width="19" style="49" customWidth="1"/>
    <col min="4099" max="4099" width="21.5703125" style="49" customWidth="1"/>
    <col min="4100" max="4101" width="20" style="49" customWidth="1"/>
    <col min="4102" max="4102" width="23.7109375" style="49" customWidth="1"/>
    <col min="4103" max="4103" width="12.42578125" style="49" customWidth="1"/>
    <col min="4104" max="4104" width="10.42578125" style="49" customWidth="1"/>
    <col min="4105" max="4105" width="19.7109375" style="49" customWidth="1"/>
    <col min="4106" max="4106" width="19.42578125" style="49" customWidth="1"/>
    <col min="4107" max="4107" width="10.28515625" style="49"/>
    <col min="4108" max="4108" width="11.5703125" style="49" bestFit="1" customWidth="1"/>
    <col min="4109" max="4352" width="10.28515625" style="49"/>
    <col min="4353" max="4353" width="7.5703125" style="49" customWidth="1"/>
    <col min="4354" max="4354" width="19" style="49" customWidth="1"/>
    <col min="4355" max="4355" width="21.5703125" style="49" customWidth="1"/>
    <col min="4356" max="4357" width="20" style="49" customWidth="1"/>
    <col min="4358" max="4358" width="23.7109375" style="49" customWidth="1"/>
    <col min="4359" max="4359" width="12.42578125" style="49" customWidth="1"/>
    <col min="4360" max="4360" width="10.42578125" style="49" customWidth="1"/>
    <col min="4361" max="4361" width="19.7109375" style="49" customWidth="1"/>
    <col min="4362" max="4362" width="19.42578125" style="49" customWidth="1"/>
    <col min="4363" max="4363" width="10.28515625" style="49"/>
    <col min="4364" max="4364" width="11.5703125" style="49" bestFit="1" customWidth="1"/>
    <col min="4365" max="4608" width="10.28515625" style="49"/>
    <col min="4609" max="4609" width="7.5703125" style="49" customWidth="1"/>
    <col min="4610" max="4610" width="19" style="49" customWidth="1"/>
    <col min="4611" max="4611" width="21.5703125" style="49" customWidth="1"/>
    <col min="4612" max="4613" width="20" style="49" customWidth="1"/>
    <col min="4614" max="4614" width="23.7109375" style="49" customWidth="1"/>
    <col min="4615" max="4615" width="12.42578125" style="49" customWidth="1"/>
    <col min="4616" max="4616" width="10.42578125" style="49" customWidth="1"/>
    <col min="4617" max="4617" width="19.7109375" style="49" customWidth="1"/>
    <col min="4618" max="4618" width="19.42578125" style="49" customWidth="1"/>
    <col min="4619" max="4619" width="10.28515625" style="49"/>
    <col min="4620" max="4620" width="11.5703125" style="49" bestFit="1" customWidth="1"/>
    <col min="4621" max="4864" width="10.28515625" style="49"/>
    <col min="4865" max="4865" width="7.5703125" style="49" customWidth="1"/>
    <col min="4866" max="4866" width="19" style="49" customWidth="1"/>
    <col min="4867" max="4867" width="21.5703125" style="49" customWidth="1"/>
    <col min="4868" max="4869" width="20" style="49" customWidth="1"/>
    <col min="4870" max="4870" width="23.7109375" style="49" customWidth="1"/>
    <col min="4871" max="4871" width="12.42578125" style="49" customWidth="1"/>
    <col min="4872" max="4872" width="10.42578125" style="49" customWidth="1"/>
    <col min="4873" max="4873" width="19.7109375" style="49" customWidth="1"/>
    <col min="4874" max="4874" width="19.42578125" style="49" customWidth="1"/>
    <col min="4875" max="4875" width="10.28515625" style="49"/>
    <col min="4876" max="4876" width="11.5703125" style="49" bestFit="1" customWidth="1"/>
    <col min="4877" max="5120" width="10.28515625" style="49"/>
    <col min="5121" max="5121" width="7.5703125" style="49" customWidth="1"/>
    <col min="5122" max="5122" width="19" style="49" customWidth="1"/>
    <col min="5123" max="5123" width="21.5703125" style="49" customWidth="1"/>
    <col min="5124" max="5125" width="20" style="49" customWidth="1"/>
    <col min="5126" max="5126" width="23.7109375" style="49" customWidth="1"/>
    <col min="5127" max="5127" width="12.42578125" style="49" customWidth="1"/>
    <col min="5128" max="5128" width="10.42578125" style="49" customWidth="1"/>
    <col min="5129" max="5129" width="19.7109375" style="49" customWidth="1"/>
    <col min="5130" max="5130" width="19.42578125" style="49" customWidth="1"/>
    <col min="5131" max="5131" width="10.28515625" style="49"/>
    <col min="5132" max="5132" width="11.5703125" style="49" bestFit="1" customWidth="1"/>
    <col min="5133" max="5376" width="10.28515625" style="49"/>
    <col min="5377" max="5377" width="7.5703125" style="49" customWidth="1"/>
    <col min="5378" max="5378" width="19" style="49" customWidth="1"/>
    <col min="5379" max="5379" width="21.5703125" style="49" customWidth="1"/>
    <col min="5380" max="5381" width="20" style="49" customWidth="1"/>
    <col min="5382" max="5382" width="23.7109375" style="49" customWidth="1"/>
    <col min="5383" max="5383" width="12.42578125" style="49" customWidth="1"/>
    <col min="5384" max="5384" width="10.42578125" style="49" customWidth="1"/>
    <col min="5385" max="5385" width="19.7109375" style="49" customWidth="1"/>
    <col min="5386" max="5386" width="19.42578125" style="49" customWidth="1"/>
    <col min="5387" max="5387" width="10.28515625" style="49"/>
    <col min="5388" max="5388" width="11.5703125" style="49" bestFit="1" customWidth="1"/>
    <col min="5389" max="5632" width="10.28515625" style="49"/>
    <col min="5633" max="5633" width="7.5703125" style="49" customWidth="1"/>
    <col min="5634" max="5634" width="19" style="49" customWidth="1"/>
    <col min="5635" max="5635" width="21.5703125" style="49" customWidth="1"/>
    <col min="5636" max="5637" width="20" style="49" customWidth="1"/>
    <col min="5638" max="5638" width="23.7109375" style="49" customWidth="1"/>
    <col min="5639" max="5639" width="12.42578125" style="49" customWidth="1"/>
    <col min="5640" max="5640" width="10.42578125" style="49" customWidth="1"/>
    <col min="5641" max="5641" width="19.7109375" style="49" customWidth="1"/>
    <col min="5642" max="5642" width="19.42578125" style="49" customWidth="1"/>
    <col min="5643" max="5643" width="10.28515625" style="49"/>
    <col min="5644" max="5644" width="11.5703125" style="49" bestFit="1" customWidth="1"/>
    <col min="5645" max="5888" width="10.28515625" style="49"/>
    <col min="5889" max="5889" width="7.5703125" style="49" customWidth="1"/>
    <col min="5890" max="5890" width="19" style="49" customWidth="1"/>
    <col min="5891" max="5891" width="21.5703125" style="49" customWidth="1"/>
    <col min="5892" max="5893" width="20" style="49" customWidth="1"/>
    <col min="5894" max="5894" width="23.7109375" style="49" customWidth="1"/>
    <col min="5895" max="5895" width="12.42578125" style="49" customWidth="1"/>
    <col min="5896" max="5896" width="10.42578125" style="49" customWidth="1"/>
    <col min="5897" max="5897" width="19.7109375" style="49" customWidth="1"/>
    <col min="5898" max="5898" width="19.42578125" style="49" customWidth="1"/>
    <col min="5899" max="5899" width="10.28515625" style="49"/>
    <col min="5900" max="5900" width="11.5703125" style="49" bestFit="1" customWidth="1"/>
    <col min="5901" max="6144" width="10.28515625" style="49"/>
    <col min="6145" max="6145" width="7.5703125" style="49" customWidth="1"/>
    <col min="6146" max="6146" width="19" style="49" customWidth="1"/>
    <col min="6147" max="6147" width="21.5703125" style="49" customWidth="1"/>
    <col min="6148" max="6149" width="20" style="49" customWidth="1"/>
    <col min="6150" max="6150" width="23.7109375" style="49" customWidth="1"/>
    <col min="6151" max="6151" width="12.42578125" style="49" customWidth="1"/>
    <col min="6152" max="6152" width="10.42578125" style="49" customWidth="1"/>
    <col min="6153" max="6153" width="19.7109375" style="49" customWidth="1"/>
    <col min="6154" max="6154" width="19.42578125" style="49" customWidth="1"/>
    <col min="6155" max="6155" width="10.28515625" style="49"/>
    <col min="6156" max="6156" width="11.5703125" style="49" bestFit="1" customWidth="1"/>
    <col min="6157" max="6400" width="10.28515625" style="49"/>
    <col min="6401" max="6401" width="7.5703125" style="49" customWidth="1"/>
    <col min="6402" max="6402" width="19" style="49" customWidth="1"/>
    <col min="6403" max="6403" width="21.5703125" style="49" customWidth="1"/>
    <col min="6404" max="6405" width="20" style="49" customWidth="1"/>
    <col min="6406" max="6406" width="23.7109375" style="49" customWidth="1"/>
    <col min="6407" max="6407" width="12.42578125" style="49" customWidth="1"/>
    <col min="6408" max="6408" width="10.42578125" style="49" customWidth="1"/>
    <col min="6409" max="6409" width="19.7109375" style="49" customWidth="1"/>
    <col min="6410" max="6410" width="19.42578125" style="49" customWidth="1"/>
    <col min="6411" max="6411" width="10.28515625" style="49"/>
    <col min="6412" max="6412" width="11.5703125" style="49" bestFit="1" customWidth="1"/>
    <col min="6413" max="6656" width="10.28515625" style="49"/>
    <col min="6657" max="6657" width="7.5703125" style="49" customWidth="1"/>
    <col min="6658" max="6658" width="19" style="49" customWidth="1"/>
    <col min="6659" max="6659" width="21.5703125" style="49" customWidth="1"/>
    <col min="6660" max="6661" width="20" style="49" customWidth="1"/>
    <col min="6662" max="6662" width="23.7109375" style="49" customWidth="1"/>
    <col min="6663" max="6663" width="12.42578125" style="49" customWidth="1"/>
    <col min="6664" max="6664" width="10.42578125" style="49" customWidth="1"/>
    <col min="6665" max="6665" width="19.7109375" style="49" customWidth="1"/>
    <col min="6666" max="6666" width="19.42578125" style="49" customWidth="1"/>
    <col min="6667" max="6667" width="10.28515625" style="49"/>
    <col min="6668" max="6668" width="11.5703125" style="49" bestFit="1" customWidth="1"/>
    <col min="6669" max="6912" width="10.28515625" style="49"/>
    <col min="6913" max="6913" width="7.5703125" style="49" customWidth="1"/>
    <col min="6914" max="6914" width="19" style="49" customWidth="1"/>
    <col min="6915" max="6915" width="21.5703125" style="49" customWidth="1"/>
    <col min="6916" max="6917" width="20" style="49" customWidth="1"/>
    <col min="6918" max="6918" width="23.7109375" style="49" customWidth="1"/>
    <col min="6919" max="6919" width="12.42578125" style="49" customWidth="1"/>
    <col min="6920" max="6920" width="10.42578125" style="49" customWidth="1"/>
    <col min="6921" max="6921" width="19.7109375" style="49" customWidth="1"/>
    <col min="6922" max="6922" width="19.42578125" style="49" customWidth="1"/>
    <col min="6923" max="6923" width="10.28515625" style="49"/>
    <col min="6924" max="6924" width="11.5703125" style="49" bestFit="1" customWidth="1"/>
    <col min="6925" max="7168" width="10.28515625" style="49"/>
    <col min="7169" max="7169" width="7.5703125" style="49" customWidth="1"/>
    <col min="7170" max="7170" width="19" style="49" customWidth="1"/>
    <col min="7171" max="7171" width="21.5703125" style="49" customWidth="1"/>
    <col min="7172" max="7173" width="20" style="49" customWidth="1"/>
    <col min="7174" max="7174" width="23.7109375" style="49" customWidth="1"/>
    <col min="7175" max="7175" width="12.42578125" style="49" customWidth="1"/>
    <col min="7176" max="7176" width="10.42578125" style="49" customWidth="1"/>
    <col min="7177" max="7177" width="19.7109375" style="49" customWidth="1"/>
    <col min="7178" max="7178" width="19.42578125" style="49" customWidth="1"/>
    <col min="7179" max="7179" width="10.28515625" style="49"/>
    <col min="7180" max="7180" width="11.5703125" style="49" bestFit="1" customWidth="1"/>
    <col min="7181" max="7424" width="10.28515625" style="49"/>
    <col min="7425" max="7425" width="7.5703125" style="49" customWidth="1"/>
    <col min="7426" max="7426" width="19" style="49" customWidth="1"/>
    <col min="7427" max="7427" width="21.5703125" style="49" customWidth="1"/>
    <col min="7428" max="7429" width="20" style="49" customWidth="1"/>
    <col min="7430" max="7430" width="23.7109375" style="49" customWidth="1"/>
    <col min="7431" max="7431" width="12.42578125" style="49" customWidth="1"/>
    <col min="7432" max="7432" width="10.42578125" style="49" customWidth="1"/>
    <col min="7433" max="7433" width="19.7109375" style="49" customWidth="1"/>
    <col min="7434" max="7434" width="19.42578125" style="49" customWidth="1"/>
    <col min="7435" max="7435" width="10.28515625" style="49"/>
    <col min="7436" max="7436" width="11.5703125" style="49" bestFit="1" customWidth="1"/>
    <col min="7437" max="7680" width="10.28515625" style="49"/>
    <col min="7681" max="7681" width="7.5703125" style="49" customWidth="1"/>
    <col min="7682" max="7682" width="19" style="49" customWidth="1"/>
    <col min="7683" max="7683" width="21.5703125" style="49" customWidth="1"/>
    <col min="7684" max="7685" width="20" style="49" customWidth="1"/>
    <col min="7686" max="7686" width="23.7109375" style="49" customWidth="1"/>
    <col min="7687" max="7687" width="12.42578125" style="49" customWidth="1"/>
    <col min="7688" max="7688" width="10.42578125" style="49" customWidth="1"/>
    <col min="7689" max="7689" width="19.7109375" style="49" customWidth="1"/>
    <col min="7690" max="7690" width="19.42578125" style="49" customWidth="1"/>
    <col min="7691" max="7691" width="10.28515625" style="49"/>
    <col min="7692" max="7692" width="11.5703125" style="49" bestFit="1" customWidth="1"/>
    <col min="7693" max="7936" width="10.28515625" style="49"/>
    <col min="7937" max="7937" width="7.5703125" style="49" customWidth="1"/>
    <col min="7938" max="7938" width="19" style="49" customWidth="1"/>
    <col min="7939" max="7939" width="21.5703125" style="49" customWidth="1"/>
    <col min="7940" max="7941" width="20" style="49" customWidth="1"/>
    <col min="7942" max="7942" width="23.7109375" style="49" customWidth="1"/>
    <col min="7943" max="7943" width="12.42578125" style="49" customWidth="1"/>
    <col min="7944" max="7944" width="10.42578125" style="49" customWidth="1"/>
    <col min="7945" max="7945" width="19.7109375" style="49" customWidth="1"/>
    <col min="7946" max="7946" width="19.42578125" style="49" customWidth="1"/>
    <col min="7947" max="7947" width="10.28515625" style="49"/>
    <col min="7948" max="7948" width="11.5703125" style="49" bestFit="1" customWidth="1"/>
    <col min="7949" max="8192" width="10.28515625" style="49"/>
    <col min="8193" max="8193" width="7.5703125" style="49" customWidth="1"/>
    <col min="8194" max="8194" width="19" style="49" customWidth="1"/>
    <col min="8195" max="8195" width="21.5703125" style="49" customWidth="1"/>
    <col min="8196" max="8197" width="20" style="49" customWidth="1"/>
    <col min="8198" max="8198" width="23.7109375" style="49" customWidth="1"/>
    <col min="8199" max="8199" width="12.42578125" style="49" customWidth="1"/>
    <col min="8200" max="8200" width="10.42578125" style="49" customWidth="1"/>
    <col min="8201" max="8201" width="19.7109375" style="49" customWidth="1"/>
    <col min="8202" max="8202" width="19.42578125" style="49" customWidth="1"/>
    <col min="8203" max="8203" width="10.28515625" style="49"/>
    <col min="8204" max="8204" width="11.5703125" style="49" bestFit="1" customWidth="1"/>
    <col min="8205" max="8448" width="10.28515625" style="49"/>
    <col min="8449" max="8449" width="7.5703125" style="49" customWidth="1"/>
    <col min="8450" max="8450" width="19" style="49" customWidth="1"/>
    <col min="8451" max="8451" width="21.5703125" style="49" customWidth="1"/>
    <col min="8452" max="8453" width="20" style="49" customWidth="1"/>
    <col min="8454" max="8454" width="23.7109375" style="49" customWidth="1"/>
    <col min="8455" max="8455" width="12.42578125" style="49" customWidth="1"/>
    <col min="8456" max="8456" width="10.42578125" style="49" customWidth="1"/>
    <col min="8457" max="8457" width="19.7109375" style="49" customWidth="1"/>
    <col min="8458" max="8458" width="19.42578125" style="49" customWidth="1"/>
    <col min="8459" max="8459" width="10.28515625" style="49"/>
    <col min="8460" max="8460" width="11.5703125" style="49" bestFit="1" customWidth="1"/>
    <col min="8461" max="8704" width="10.28515625" style="49"/>
    <col min="8705" max="8705" width="7.5703125" style="49" customWidth="1"/>
    <col min="8706" max="8706" width="19" style="49" customWidth="1"/>
    <col min="8707" max="8707" width="21.5703125" style="49" customWidth="1"/>
    <col min="8708" max="8709" width="20" style="49" customWidth="1"/>
    <col min="8710" max="8710" width="23.7109375" style="49" customWidth="1"/>
    <col min="8711" max="8711" width="12.42578125" style="49" customWidth="1"/>
    <col min="8712" max="8712" width="10.42578125" style="49" customWidth="1"/>
    <col min="8713" max="8713" width="19.7109375" style="49" customWidth="1"/>
    <col min="8714" max="8714" width="19.42578125" style="49" customWidth="1"/>
    <col min="8715" max="8715" width="10.28515625" style="49"/>
    <col min="8716" max="8716" width="11.5703125" style="49" bestFit="1" customWidth="1"/>
    <col min="8717" max="8960" width="10.28515625" style="49"/>
    <col min="8961" max="8961" width="7.5703125" style="49" customWidth="1"/>
    <col min="8962" max="8962" width="19" style="49" customWidth="1"/>
    <col min="8963" max="8963" width="21.5703125" style="49" customWidth="1"/>
    <col min="8964" max="8965" width="20" style="49" customWidth="1"/>
    <col min="8966" max="8966" width="23.7109375" style="49" customWidth="1"/>
    <col min="8967" max="8967" width="12.42578125" style="49" customWidth="1"/>
    <col min="8968" max="8968" width="10.42578125" style="49" customWidth="1"/>
    <col min="8969" max="8969" width="19.7109375" style="49" customWidth="1"/>
    <col min="8970" max="8970" width="19.42578125" style="49" customWidth="1"/>
    <col min="8971" max="8971" width="10.28515625" style="49"/>
    <col min="8972" max="8972" width="11.5703125" style="49" bestFit="1" customWidth="1"/>
    <col min="8973" max="9216" width="10.28515625" style="49"/>
    <col min="9217" max="9217" width="7.5703125" style="49" customWidth="1"/>
    <col min="9218" max="9218" width="19" style="49" customWidth="1"/>
    <col min="9219" max="9219" width="21.5703125" style="49" customWidth="1"/>
    <col min="9220" max="9221" width="20" style="49" customWidth="1"/>
    <col min="9222" max="9222" width="23.7109375" style="49" customWidth="1"/>
    <col min="9223" max="9223" width="12.42578125" style="49" customWidth="1"/>
    <col min="9224" max="9224" width="10.42578125" style="49" customWidth="1"/>
    <col min="9225" max="9225" width="19.7109375" style="49" customWidth="1"/>
    <col min="9226" max="9226" width="19.42578125" style="49" customWidth="1"/>
    <col min="9227" max="9227" width="10.28515625" style="49"/>
    <col min="9228" max="9228" width="11.5703125" style="49" bestFit="1" customWidth="1"/>
    <col min="9229" max="9472" width="10.28515625" style="49"/>
    <col min="9473" max="9473" width="7.5703125" style="49" customWidth="1"/>
    <col min="9474" max="9474" width="19" style="49" customWidth="1"/>
    <col min="9475" max="9475" width="21.5703125" style="49" customWidth="1"/>
    <col min="9476" max="9477" width="20" style="49" customWidth="1"/>
    <col min="9478" max="9478" width="23.7109375" style="49" customWidth="1"/>
    <col min="9479" max="9479" width="12.42578125" style="49" customWidth="1"/>
    <col min="9480" max="9480" width="10.42578125" style="49" customWidth="1"/>
    <col min="9481" max="9481" width="19.7109375" style="49" customWidth="1"/>
    <col min="9482" max="9482" width="19.42578125" style="49" customWidth="1"/>
    <col min="9483" max="9483" width="10.28515625" style="49"/>
    <col min="9484" max="9484" width="11.5703125" style="49" bestFit="1" customWidth="1"/>
    <col min="9485" max="9728" width="10.28515625" style="49"/>
    <col min="9729" max="9729" width="7.5703125" style="49" customWidth="1"/>
    <col min="9730" max="9730" width="19" style="49" customWidth="1"/>
    <col min="9731" max="9731" width="21.5703125" style="49" customWidth="1"/>
    <col min="9732" max="9733" width="20" style="49" customWidth="1"/>
    <col min="9734" max="9734" width="23.7109375" style="49" customWidth="1"/>
    <col min="9735" max="9735" width="12.42578125" style="49" customWidth="1"/>
    <col min="9736" max="9736" width="10.42578125" style="49" customWidth="1"/>
    <col min="9737" max="9737" width="19.7109375" style="49" customWidth="1"/>
    <col min="9738" max="9738" width="19.42578125" style="49" customWidth="1"/>
    <col min="9739" max="9739" width="10.28515625" style="49"/>
    <col min="9740" max="9740" width="11.5703125" style="49" bestFit="1" customWidth="1"/>
    <col min="9741" max="9984" width="10.28515625" style="49"/>
    <col min="9985" max="9985" width="7.5703125" style="49" customWidth="1"/>
    <col min="9986" max="9986" width="19" style="49" customWidth="1"/>
    <col min="9987" max="9987" width="21.5703125" style="49" customWidth="1"/>
    <col min="9988" max="9989" width="20" style="49" customWidth="1"/>
    <col min="9990" max="9990" width="23.7109375" style="49" customWidth="1"/>
    <col min="9991" max="9991" width="12.42578125" style="49" customWidth="1"/>
    <col min="9992" max="9992" width="10.42578125" style="49" customWidth="1"/>
    <col min="9993" max="9993" width="19.7109375" style="49" customWidth="1"/>
    <col min="9994" max="9994" width="19.42578125" style="49" customWidth="1"/>
    <col min="9995" max="9995" width="10.28515625" style="49"/>
    <col min="9996" max="9996" width="11.5703125" style="49" bestFit="1" customWidth="1"/>
    <col min="9997" max="10240" width="10.28515625" style="49"/>
    <col min="10241" max="10241" width="7.5703125" style="49" customWidth="1"/>
    <col min="10242" max="10242" width="19" style="49" customWidth="1"/>
    <col min="10243" max="10243" width="21.5703125" style="49" customWidth="1"/>
    <col min="10244" max="10245" width="20" style="49" customWidth="1"/>
    <col min="10246" max="10246" width="23.7109375" style="49" customWidth="1"/>
    <col min="10247" max="10247" width="12.42578125" style="49" customWidth="1"/>
    <col min="10248" max="10248" width="10.42578125" style="49" customWidth="1"/>
    <col min="10249" max="10249" width="19.7109375" style="49" customWidth="1"/>
    <col min="10250" max="10250" width="19.42578125" style="49" customWidth="1"/>
    <col min="10251" max="10251" width="10.28515625" style="49"/>
    <col min="10252" max="10252" width="11.5703125" style="49" bestFit="1" customWidth="1"/>
    <col min="10253" max="10496" width="10.28515625" style="49"/>
    <col min="10497" max="10497" width="7.5703125" style="49" customWidth="1"/>
    <col min="10498" max="10498" width="19" style="49" customWidth="1"/>
    <col min="10499" max="10499" width="21.5703125" style="49" customWidth="1"/>
    <col min="10500" max="10501" width="20" style="49" customWidth="1"/>
    <col min="10502" max="10502" width="23.7109375" style="49" customWidth="1"/>
    <col min="10503" max="10503" width="12.42578125" style="49" customWidth="1"/>
    <col min="10504" max="10504" width="10.42578125" style="49" customWidth="1"/>
    <col min="10505" max="10505" width="19.7109375" style="49" customWidth="1"/>
    <col min="10506" max="10506" width="19.42578125" style="49" customWidth="1"/>
    <col min="10507" max="10507" width="10.28515625" style="49"/>
    <col min="10508" max="10508" width="11.5703125" style="49" bestFit="1" customWidth="1"/>
    <col min="10509" max="10752" width="10.28515625" style="49"/>
    <col min="10753" max="10753" width="7.5703125" style="49" customWidth="1"/>
    <col min="10754" max="10754" width="19" style="49" customWidth="1"/>
    <col min="10755" max="10755" width="21.5703125" style="49" customWidth="1"/>
    <col min="10756" max="10757" width="20" style="49" customWidth="1"/>
    <col min="10758" max="10758" width="23.7109375" style="49" customWidth="1"/>
    <col min="10759" max="10759" width="12.42578125" style="49" customWidth="1"/>
    <col min="10760" max="10760" width="10.42578125" style="49" customWidth="1"/>
    <col min="10761" max="10761" width="19.7109375" style="49" customWidth="1"/>
    <col min="10762" max="10762" width="19.42578125" style="49" customWidth="1"/>
    <col min="10763" max="10763" width="10.28515625" style="49"/>
    <col min="10764" max="10764" width="11.5703125" style="49" bestFit="1" customWidth="1"/>
    <col min="10765" max="11008" width="10.28515625" style="49"/>
    <col min="11009" max="11009" width="7.5703125" style="49" customWidth="1"/>
    <col min="11010" max="11010" width="19" style="49" customWidth="1"/>
    <col min="11011" max="11011" width="21.5703125" style="49" customWidth="1"/>
    <col min="11012" max="11013" width="20" style="49" customWidth="1"/>
    <col min="11014" max="11014" width="23.7109375" style="49" customWidth="1"/>
    <col min="11015" max="11015" width="12.42578125" style="49" customWidth="1"/>
    <col min="11016" max="11016" width="10.42578125" style="49" customWidth="1"/>
    <col min="11017" max="11017" width="19.7109375" style="49" customWidth="1"/>
    <col min="11018" max="11018" width="19.42578125" style="49" customWidth="1"/>
    <col min="11019" max="11019" width="10.28515625" style="49"/>
    <col min="11020" max="11020" width="11.5703125" style="49" bestFit="1" customWidth="1"/>
    <col min="11021" max="11264" width="10.28515625" style="49"/>
    <col min="11265" max="11265" width="7.5703125" style="49" customWidth="1"/>
    <col min="11266" max="11266" width="19" style="49" customWidth="1"/>
    <col min="11267" max="11267" width="21.5703125" style="49" customWidth="1"/>
    <col min="11268" max="11269" width="20" style="49" customWidth="1"/>
    <col min="11270" max="11270" width="23.7109375" style="49" customWidth="1"/>
    <col min="11271" max="11271" width="12.42578125" style="49" customWidth="1"/>
    <col min="11272" max="11272" width="10.42578125" style="49" customWidth="1"/>
    <col min="11273" max="11273" width="19.7109375" style="49" customWidth="1"/>
    <col min="11274" max="11274" width="19.42578125" style="49" customWidth="1"/>
    <col min="11275" max="11275" width="10.28515625" style="49"/>
    <col min="11276" max="11276" width="11.5703125" style="49" bestFit="1" customWidth="1"/>
    <col min="11277" max="11520" width="10.28515625" style="49"/>
    <col min="11521" max="11521" width="7.5703125" style="49" customWidth="1"/>
    <col min="11522" max="11522" width="19" style="49" customWidth="1"/>
    <col min="11523" max="11523" width="21.5703125" style="49" customWidth="1"/>
    <col min="11524" max="11525" width="20" style="49" customWidth="1"/>
    <col min="11526" max="11526" width="23.7109375" style="49" customWidth="1"/>
    <col min="11527" max="11527" width="12.42578125" style="49" customWidth="1"/>
    <col min="11528" max="11528" width="10.42578125" style="49" customWidth="1"/>
    <col min="11529" max="11529" width="19.7109375" style="49" customWidth="1"/>
    <col min="11530" max="11530" width="19.42578125" style="49" customWidth="1"/>
    <col min="11531" max="11531" width="10.28515625" style="49"/>
    <col min="11532" max="11532" width="11.5703125" style="49" bestFit="1" customWidth="1"/>
    <col min="11533" max="11776" width="10.28515625" style="49"/>
    <col min="11777" max="11777" width="7.5703125" style="49" customWidth="1"/>
    <col min="11778" max="11778" width="19" style="49" customWidth="1"/>
    <col min="11779" max="11779" width="21.5703125" style="49" customWidth="1"/>
    <col min="11780" max="11781" width="20" style="49" customWidth="1"/>
    <col min="11782" max="11782" width="23.7109375" style="49" customWidth="1"/>
    <col min="11783" max="11783" width="12.42578125" style="49" customWidth="1"/>
    <col min="11784" max="11784" width="10.42578125" style="49" customWidth="1"/>
    <col min="11785" max="11785" width="19.7109375" style="49" customWidth="1"/>
    <col min="11786" max="11786" width="19.42578125" style="49" customWidth="1"/>
    <col min="11787" max="11787" width="10.28515625" style="49"/>
    <col min="11788" max="11788" width="11.5703125" style="49" bestFit="1" customWidth="1"/>
    <col min="11789" max="12032" width="10.28515625" style="49"/>
    <col min="12033" max="12033" width="7.5703125" style="49" customWidth="1"/>
    <col min="12034" max="12034" width="19" style="49" customWidth="1"/>
    <col min="12035" max="12035" width="21.5703125" style="49" customWidth="1"/>
    <col min="12036" max="12037" width="20" style="49" customWidth="1"/>
    <col min="12038" max="12038" width="23.7109375" style="49" customWidth="1"/>
    <col min="12039" max="12039" width="12.42578125" style="49" customWidth="1"/>
    <col min="12040" max="12040" width="10.42578125" style="49" customWidth="1"/>
    <col min="12041" max="12041" width="19.7109375" style="49" customWidth="1"/>
    <col min="12042" max="12042" width="19.42578125" style="49" customWidth="1"/>
    <col min="12043" max="12043" width="10.28515625" style="49"/>
    <col min="12044" max="12044" width="11.5703125" style="49" bestFit="1" customWidth="1"/>
    <col min="12045" max="12288" width="10.28515625" style="49"/>
    <col min="12289" max="12289" width="7.5703125" style="49" customWidth="1"/>
    <col min="12290" max="12290" width="19" style="49" customWidth="1"/>
    <col min="12291" max="12291" width="21.5703125" style="49" customWidth="1"/>
    <col min="12292" max="12293" width="20" style="49" customWidth="1"/>
    <col min="12294" max="12294" width="23.7109375" style="49" customWidth="1"/>
    <col min="12295" max="12295" width="12.42578125" style="49" customWidth="1"/>
    <col min="12296" max="12296" width="10.42578125" style="49" customWidth="1"/>
    <col min="12297" max="12297" width="19.7109375" style="49" customWidth="1"/>
    <col min="12298" max="12298" width="19.42578125" style="49" customWidth="1"/>
    <col min="12299" max="12299" width="10.28515625" style="49"/>
    <col min="12300" max="12300" width="11.5703125" style="49" bestFit="1" customWidth="1"/>
    <col min="12301" max="12544" width="10.28515625" style="49"/>
    <col min="12545" max="12545" width="7.5703125" style="49" customWidth="1"/>
    <col min="12546" max="12546" width="19" style="49" customWidth="1"/>
    <col min="12547" max="12547" width="21.5703125" style="49" customWidth="1"/>
    <col min="12548" max="12549" width="20" style="49" customWidth="1"/>
    <col min="12550" max="12550" width="23.7109375" style="49" customWidth="1"/>
    <col min="12551" max="12551" width="12.42578125" style="49" customWidth="1"/>
    <col min="12552" max="12552" width="10.42578125" style="49" customWidth="1"/>
    <col min="12553" max="12553" width="19.7109375" style="49" customWidth="1"/>
    <col min="12554" max="12554" width="19.42578125" style="49" customWidth="1"/>
    <col min="12555" max="12555" width="10.28515625" style="49"/>
    <col min="12556" max="12556" width="11.5703125" style="49" bestFit="1" customWidth="1"/>
    <col min="12557" max="12800" width="10.28515625" style="49"/>
    <col min="12801" max="12801" width="7.5703125" style="49" customWidth="1"/>
    <col min="12802" max="12802" width="19" style="49" customWidth="1"/>
    <col min="12803" max="12803" width="21.5703125" style="49" customWidth="1"/>
    <col min="12804" max="12805" width="20" style="49" customWidth="1"/>
    <col min="12806" max="12806" width="23.7109375" style="49" customWidth="1"/>
    <col min="12807" max="12807" width="12.42578125" style="49" customWidth="1"/>
    <col min="12808" max="12808" width="10.42578125" style="49" customWidth="1"/>
    <col min="12809" max="12809" width="19.7109375" style="49" customWidth="1"/>
    <col min="12810" max="12810" width="19.42578125" style="49" customWidth="1"/>
    <col min="12811" max="12811" width="10.28515625" style="49"/>
    <col min="12812" max="12812" width="11.5703125" style="49" bestFit="1" customWidth="1"/>
    <col min="12813" max="13056" width="10.28515625" style="49"/>
    <col min="13057" max="13057" width="7.5703125" style="49" customWidth="1"/>
    <col min="13058" max="13058" width="19" style="49" customWidth="1"/>
    <col min="13059" max="13059" width="21.5703125" style="49" customWidth="1"/>
    <col min="13060" max="13061" width="20" style="49" customWidth="1"/>
    <col min="13062" max="13062" width="23.7109375" style="49" customWidth="1"/>
    <col min="13063" max="13063" width="12.42578125" style="49" customWidth="1"/>
    <col min="13064" max="13064" width="10.42578125" style="49" customWidth="1"/>
    <col min="13065" max="13065" width="19.7109375" style="49" customWidth="1"/>
    <col min="13066" max="13066" width="19.42578125" style="49" customWidth="1"/>
    <col min="13067" max="13067" width="10.28515625" style="49"/>
    <col min="13068" max="13068" width="11.5703125" style="49" bestFit="1" customWidth="1"/>
    <col min="13069" max="13312" width="10.28515625" style="49"/>
    <col min="13313" max="13313" width="7.5703125" style="49" customWidth="1"/>
    <col min="13314" max="13314" width="19" style="49" customWidth="1"/>
    <col min="13315" max="13315" width="21.5703125" style="49" customWidth="1"/>
    <col min="13316" max="13317" width="20" style="49" customWidth="1"/>
    <col min="13318" max="13318" width="23.7109375" style="49" customWidth="1"/>
    <col min="13319" max="13319" width="12.42578125" style="49" customWidth="1"/>
    <col min="13320" max="13320" width="10.42578125" style="49" customWidth="1"/>
    <col min="13321" max="13321" width="19.7109375" style="49" customWidth="1"/>
    <col min="13322" max="13322" width="19.42578125" style="49" customWidth="1"/>
    <col min="13323" max="13323" width="10.28515625" style="49"/>
    <col min="13324" max="13324" width="11.5703125" style="49" bestFit="1" customWidth="1"/>
    <col min="13325" max="13568" width="10.28515625" style="49"/>
    <col min="13569" max="13569" width="7.5703125" style="49" customWidth="1"/>
    <col min="13570" max="13570" width="19" style="49" customWidth="1"/>
    <col min="13571" max="13571" width="21.5703125" style="49" customWidth="1"/>
    <col min="13572" max="13573" width="20" style="49" customWidth="1"/>
    <col min="13574" max="13574" width="23.7109375" style="49" customWidth="1"/>
    <col min="13575" max="13575" width="12.42578125" style="49" customWidth="1"/>
    <col min="13576" max="13576" width="10.42578125" style="49" customWidth="1"/>
    <col min="13577" max="13577" width="19.7109375" style="49" customWidth="1"/>
    <col min="13578" max="13578" width="19.42578125" style="49" customWidth="1"/>
    <col min="13579" max="13579" width="10.28515625" style="49"/>
    <col min="13580" max="13580" width="11.5703125" style="49" bestFit="1" customWidth="1"/>
    <col min="13581" max="13824" width="10.28515625" style="49"/>
    <col min="13825" max="13825" width="7.5703125" style="49" customWidth="1"/>
    <col min="13826" max="13826" width="19" style="49" customWidth="1"/>
    <col min="13827" max="13827" width="21.5703125" style="49" customWidth="1"/>
    <col min="13828" max="13829" width="20" style="49" customWidth="1"/>
    <col min="13830" max="13830" width="23.7109375" style="49" customWidth="1"/>
    <col min="13831" max="13831" width="12.42578125" style="49" customWidth="1"/>
    <col min="13832" max="13832" width="10.42578125" style="49" customWidth="1"/>
    <col min="13833" max="13833" width="19.7109375" style="49" customWidth="1"/>
    <col min="13834" max="13834" width="19.42578125" style="49" customWidth="1"/>
    <col min="13835" max="13835" width="10.28515625" style="49"/>
    <col min="13836" max="13836" width="11.5703125" style="49" bestFit="1" customWidth="1"/>
    <col min="13837" max="14080" width="10.28515625" style="49"/>
    <col min="14081" max="14081" width="7.5703125" style="49" customWidth="1"/>
    <col min="14082" max="14082" width="19" style="49" customWidth="1"/>
    <col min="14083" max="14083" width="21.5703125" style="49" customWidth="1"/>
    <col min="14084" max="14085" width="20" style="49" customWidth="1"/>
    <col min="14086" max="14086" width="23.7109375" style="49" customWidth="1"/>
    <col min="14087" max="14087" width="12.42578125" style="49" customWidth="1"/>
    <col min="14088" max="14088" width="10.42578125" style="49" customWidth="1"/>
    <col min="14089" max="14089" width="19.7109375" style="49" customWidth="1"/>
    <col min="14090" max="14090" width="19.42578125" style="49" customWidth="1"/>
    <col min="14091" max="14091" width="10.28515625" style="49"/>
    <col min="14092" max="14092" width="11.5703125" style="49" bestFit="1" customWidth="1"/>
    <col min="14093" max="14336" width="10.28515625" style="49"/>
    <col min="14337" max="14337" width="7.5703125" style="49" customWidth="1"/>
    <col min="14338" max="14338" width="19" style="49" customWidth="1"/>
    <col min="14339" max="14339" width="21.5703125" style="49" customWidth="1"/>
    <col min="14340" max="14341" width="20" style="49" customWidth="1"/>
    <col min="14342" max="14342" width="23.7109375" style="49" customWidth="1"/>
    <col min="14343" max="14343" width="12.42578125" style="49" customWidth="1"/>
    <col min="14344" max="14344" width="10.42578125" style="49" customWidth="1"/>
    <col min="14345" max="14345" width="19.7109375" style="49" customWidth="1"/>
    <col min="14346" max="14346" width="19.42578125" style="49" customWidth="1"/>
    <col min="14347" max="14347" width="10.28515625" style="49"/>
    <col min="14348" max="14348" width="11.5703125" style="49" bestFit="1" customWidth="1"/>
    <col min="14349" max="14592" width="10.28515625" style="49"/>
    <col min="14593" max="14593" width="7.5703125" style="49" customWidth="1"/>
    <col min="14594" max="14594" width="19" style="49" customWidth="1"/>
    <col min="14595" max="14595" width="21.5703125" style="49" customWidth="1"/>
    <col min="14596" max="14597" width="20" style="49" customWidth="1"/>
    <col min="14598" max="14598" width="23.7109375" style="49" customWidth="1"/>
    <col min="14599" max="14599" width="12.42578125" style="49" customWidth="1"/>
    <col min="14600" max="14600" width="10.42578125" style="49" customWidth="1"/>
    <col min="14601" max="14601" width="19.7109375" style="49" customWidth="1"/>
    <col min="14602" max="14602" width="19.42578125" style="49" customWidth="1"/>
    <col min="14603" max="14603" width="10.28515625" style="49"/>
    <col min="14604" max="14604" width="11.5703125" style="49" bestFit="1" customWidth="1"/>
    <col min="14605" max="14848" width="10.28515625" style="49"/>
    <col min="14849" max="14849" width="7.5703125" style="49" customWidth="1"/>
    <col min="14850" max="14850" width="19" style="49" customWidth="1"/>
    <col min="14851" max="14851" width="21.5703125" style="49" customWidth="1"/>
    <col min="14852" max="14853" width="20" style="49" customWidth="1"/>
    <col min="14854" max="14854" width="23.7109375" style="49" customWidth="1"/>
    <col min="14855" max="14855" width="12.42578125" style="49" customWidth="1"/>
    <col min="14856" max="14856" width="10.42578125" style="49" customWidth="1"/>
    <col min="14857" max="14857" width="19.7109375" style="49" customWidth="1"/>
    <col min="14858" max="14858" width="19.42578125" style="49" customWidth="1"/>
    <col min="14859" max="14859" width="10.28515625" style="49"/>
    <col min="14860" max="14860" width="11.5703125" style="49" bestFit="1" customWidth="1"/>
    <col min="14861" max="15104" width="10.28515625" style="49"/>
    <col min="15105" max="15105" width="7.5703125" style="49" customWidth="1"/>
    <col min="15106" max="15106" width="19" style="49" customWidth="1"/>
    <col min="15107" max="15107" width="21.5703125" style="49" customWidth="1"/>
    <col min="15108" max="15109" width="20" style="49" customWidth="1"/>
    <col min="15110" max="15110" width="23.7109375" style="49" customWidth="1"/>
    <col min="15111" max="15111" width="12.42578125" style="49" customWidth="1"/>
    <col min="15112" max="15112" width="10.42578125" style="49" customWidth="1"/>
    <col min="15113" max="15113" width="19.7109375" style="49" customWidth="1"/>
    <col min="15114" max="15114" width="19.42578125" style="49" customWidth="1"/>
    <col min="15115" max="15115" width="10.28515625" style="49"/>
    <col min="15116" max="15116" width="11.5703125" style="49" bestFit="1" customWidth="1"/>
    <col min="15117" max="15360" width="10.28515625" style="49"/>
    <col min="15361" max="15361" width="7.5703125" style="49" customWidth="1"/>
    <col min="15362" max="15362" width="19" style="49" customWidth="1"/>
    <col min="15363" max="15363" width="21.5703125" style="49" customWidth="1"/>
    <col min="15364" max="15365" width="20" style="49" customWidth="1"/>
    <col min="15366" max="15366" width="23.7109375" style="49" customWidth="1"/>
    <col min="15367" max="15367" width="12.42578125" style="49" customWidth="1"/>
    <col min="15368" max="15368" width="10.42578125" style="49" customWidth="1"/>
    <col min="15369" max="15369" width="19.7109375" style="49" customWidth="1"/>
    <col min="15370" max="15370" width="19.42578125" style="49" customWidth="1"/>
    <col min="15371" max="15371" width="10.28515625" style="49"/>
    <col min="15372" max="15372" width="11.5703125" style="49" bestFit="1" customWidth="1"/>
    <col min="15373" max="15616" width="10.28515625" style="49"/>
    <col min="15617" max="15617" width="7.5703125" style="49" customWidth="1"/>
    <col min="15618" max="15618" width="19" style="49" customWidth="1"/>
    <col min="15619" max="15619" width="21.5703125" style="49" customWidth="1"/>
    <col min="15620" max="15621" width="20" style="49" customWidth="1"/>
    <col min="15622" max="15622" width="23.7109375" style="49" customWidth="1"/>
    <col min="15623" max="15623" width="12.42578125" style="49" customWidth="1"/>
    <col min="15624" max="15624" width="10.42578125" style="49" customWidth="1"/>
    <col min="15625" max="15625" width="19.7109375" style="49" customWidth="1"/>
    <col min="15626" max="15626" width="19.42578125" style="49" customWidth="1"/>
    <col min="15627" max="15627" width="10.28515625" style="49"/>
    <col min="15628" max="15628" width="11.5703125" style="49" bestFit="1" customWidth="1"/>
    <col min="15629" max="15872" width="10.28515625" style="49"/>
    <col min="15873" max="15873" width="7.5703125" style="49" customWidth="1"/>
    <col min="15874" max="15874" width="19" style="49" customWidth="1"/>
    <col min="15875" max="15875" width="21.5703125" style="49" customWidth="1"/>
    <col min="15876" max="15877" width="20" style="49" customWidth="1"/>
    <col min="15878" max="15878" width="23.7109375" style="49" customWidth="1"/>
    <col min="15879" max="15879" width="12.42578125" style="49" customWidth="1"/>
    <col min="15880" max="15880" width="10.42578125" style="49" customWidth="1"/>
    <col min="15881" max="15881" width="19.7109375" style="49" customWidth="1"/>
    <col min="15882" max="15882" width="19.42578125" style="49" customWidth="1"/>
    <col min="15883" max="15883" width="10.28515625" style="49"/>
    <col min="15884" max="15884" width="11.5703125" style="49" bestFit="1" customWidth="1"/>
    <col min="15885" max="16128" width="10.28515625" style="49"/>
    <col min="16129" max="16129" width="7.5703125" style="49" customWidth="1"/>
    <col min="16130" max="16130" width="19" style="49" customWidth="1"/>
    <col min="16131" max="16131" width="21.5703125" style="49" customWidth="1"/>
    <col min="16132" max="16133" width="20" style="49" customWidth="1"/>
    <col min="16134" max="16134" width="23.7109375" style="49" customWidth="1"/>
    <col min="16135" max="16135" width="12.42578125" style="49" customWidth="1"/>
    <col min="16136" max="16136" width="10.42578125" style="49" customWidth="1"/>
    <col min="16137" max="16137" width="19.7109375" style="49" customWidth="1"/>
    <col min="16138" max="16138" width="19.42578125" style="49" customWidth="1"/>
    <col min="16139" max="16139" width="10.28515625" style="49"/>
    <col min="16140" max="16140" width="11.5703125" style="49" bestFit="1" customWidth="1"/>
    <col min="16141" max="16384" width="10.28515625" style="49"/>
  </cols>
  <sheetData>
    <row r="1" spans="1:10" s="36" customFormat="1" ht="22.5" x14ac:dyDescent="0.25">
      <c r="A1" s="381" t="s">
        <v>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s="37" customFormat="1" ht="63" customHeight="1" x14ac:dyDescent="0.25">
      <c r="A2" s="361" t="s">
        <v>826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0" s="36" customFormat="1" ht="19.5" customHeight="1" x14ac:dyDescent="0.25">
      <c r="A3" s="361" t="s">
        <v>21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0" s="36" customFormat="1" ht="10.5" customHeight="1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s="38" customFormat="1" ht="41.25" customHeight="1" x14ac:dyDescent="0.25">
      <c r="A5" s="411" t="s">
        <v>1</v>
      </c>
      <c r="B5" s="388" t="s">
        <v>24</v>
      </c>
      <c r="C5" s="386" t="s">
        <v>25</v>
      </c>
      <c r="D5" s="388" t="s">
        <v>26</v>
      </c>
      <c r="E5" s="386" t="s">
        <v>27</v>
      </c>
      <c r="F5" s="416" t="s">
        <v>28</v>
      </c>
      <c r="G5" s="416"/>
      <c r="H5" s="417"/>
      <c r="I5" s="392" t="s">
        <v>29</v>
      </c>
      <c r="J5" s="394"/>
    </row>
    <row r="6" spans="1:10" s="38" customFormat="1" ht="42" customHeight="1" thickBot="1" x14ac:dyDescent="0.3">
      <c r="A6" s="412"/>
      <c r="B6" s="414"/>
      <c r="C6" s="415"/>
      <c r="D6" s="414"/>
      <c r="E6" s="415"/>
      <c r="F6" s="433" t="s">
        <v>30</v>
      </c>
      <c r="G6" s="374" t="s">
        <v>31</v>
      </c>
      <c r="H6" s="436" t="s">
        <v>32</v>
      </c>
      <c r="I6" s="418"/>
      <c r="J6" s="419"/>
    </row>
    <row r="7" spans="1:10" s="38" customFormat="1" ht="46.5" customHeight="1" thickBot="1" x14ac:dyDescent="0.3">
      <c r="A7" s="413"/>
      <c r="B7" s="389"/>
      <c r="C7" s="387"/>
      <c r="D7" s="389"/>
      <c r="E7" s="387"/>
      <c r="F7" s="434"/>
      <c r="G7" s="435"/>
      <c r="H7" s="437"/>
      <c r="I7" s="39" t="s">
        <v>6</v>
      </c>
      <c r="J7" s="40" t="s">
        <v>7</v>
      </c>
    </row>
    <row r="8" spans="1:10" s="38" customFormat="1" ht="23.25" customHeight="1" thickBot="1" x14ac:dyDescent="0.3">
      <c r="A8" s="41">
        <v>1</v>
      </c>
      <c r="B8" s="59">
        <v>2</v>
      </c>
      <c r="C8" s="41">
        <v>3</v>
      </c>
      <c r="D8" s="59">
        <v>4</v>
      </c>
      <c r="E8" s="41">
        <v>5</v>
      </c>
      <c r="F8" s="59">
        <v>6</v>
      </c>
      <c r="G8" s="41">
        <v>7</v>
      </c>
      <c r="H8" s="59">
        <v>8</v>
      </c>
      <c r="I8" s="41">
        <v>9</v>
      </c>
      <c r="J8" s="60">
        <v>10</v>
      </c>
    </row>
    <row r="9" spans="1:10" s="46" customFormat="1" ht="27" customHeight="1" x14ac:dyDescent="0.25">
      <c r="A9" s="489">
        <v>1</v>
      </c>
      <c r="B9" s="642" t="s">
        <v>827</v>
      </c>
      <c r="C9" s="373" t="s">
        <v>828</v>
      </c>
      <c r="D9" s="485" t="s">
        <v>829</v>
      </c>
      <c r="E9" s="485" t="s">
        <v>830</v>
      </c>
      <c r="F9" s="252" t="s">
        <v>831</v>
      </c>
      <c r="G9" s="644">
        <f>SUM(H9:H10)</f>
        <v>0.21</v>
      </c>
      <c r="H9" s="254">
        <v>0.21</v>
      </c>
      <c r="I9" s="150">
        <v>6024.9</v>
      </c>
      <c r="J9" s="149">
        <v>6024.9</v>
      </c>
    </row>
    <row r="10" spans="1:10" s="46" customFormat="1" ht="122.25" customHeight="1" x14ac:dyDescent="0.25">
      <c r="A10" s="490"/>
      <c r="B10" s="643"/>
      <c r="C10" s="374"/>
      <c r="D10" s="569"/>
      <c r="E10" s="569"/>
      <c r="F10" s="42"/>
      <c r="G10" s="645"/>
      <c r="H10" s="44"/>
      <c r="I10" s="45"/>
      <c r="J10" s="163"/>
    </row>
    <row r="11" spans="1:10" s="46" customFormat="1" ht="36" customHeight="1" x14ac:dyDescent="0.25">
      <c r="A11" s="490">
        <v>2</v>
      </c>
      <c r="B11" s="643"/>
      <c r="C11" s="646" t="s">
        <v>828</v>
      </c>
      <c r="D11" s="569" t="s">
        <v>832</v>
      </c>
      <c r="E11" s="569" t="s">
        <v>833</v>
      </c>
      <c r="F11" s="42" t="s">
        <v>310</v>
      </c>
      <c r="G11" s="647">
        <v>6.1580000000000003E-2</v>
      </c>
      <c r="H11" s="44">
        <v>6.1580000000000003E-2</v>
      </c>
      <c r="I11" s="45">
        <v>483.86599999999999</v>
      </c>
      <c r="J11" s="163">
        <v>483.86599999999999</v>
      </c>
    </row>
    <row r="12" spans="1:10" s="46" customFormat="1" ht="117" customHeight="1" thickBot="1" x14ac:dyDescent="0.3">
      <c r="A12" s="490"/>
      <c r="B12" s="552"/>
      <c r="C12" s="646"/>
      <c r="D12" s="569"/>
      <c r="E12" s="569"/>
      <c r="F12" s="42"/>
      <c r="G12" s="647"/>
      <c r="H12" s="44"/>
      <c r="I12" s="45"/>
      <c r="J12" s="163"/>
    </row>
    <row r="13" spans="1:10" s="66" customFormat="1" ht="20.100000000000001" customHeight="1" thickBot="1" x14ac:dyDescent="0.3">
      <c r="A13" s="326">
        <v>2</v>
      </c>
      <c r="B13" s="648" t="s">
        <v>92</v>
      </c>
      <c r="C13" s="648"/>
      <c r="D13" s="327"/>
      <c r="E13" s="327"/>
      <c r="F13" s="328"/>
      <c r="G13" s="329">
        <f>G9+G11</f>
        <v>0.27157999999999999</v>
      </c>
      <c r="H13" s="330">
        <f>SUM(H9:H12)</f>
        <v>0.27157999999999999</v>
      </c>
      <c r="I13" s="331">
        <f>SUM(I9:I12)</f>
        <v>6508.7659999999996</v>
      </c>
      <c r="J13" s="332">
        <f>SUM(J9:J12)</f>
        <v>6508.7659999999996</v>
      </c>
    </row>
    <row r="14" spans="1:10" ht="34.5" x14ac:dyDescent="0.25">
      <c r="A14" s="640">
        <v>1</v>
      </c>
      <c r="B14" s="295" t="s">
        <v>834</v>
      </c>
      <c r="C14" s="293" t="s">
        <v>835</v>
      </c>
      <c r="D14" s="293" t="s">
        <v>836</v>
      </c>
      <c r="E14" s="293" t="s">
        <v>837</v>
      </c>
      <c r="F14" s="293" t="s">
        <v>306</v>
      </c>
      <c r="G14" s="323"/>
      <c r="H14" s="324"/>
      <c r="I14" s="293"/>
      <c r="J14" s="325"/>
    </row>
    <row r="15" spans="1:10" x14ac:dyDescent="0.25">
      <c r="A15" s="641"/>
      <c r="B15" s="255"/>
      <c r="C15" s="256"/>
      <c r="D15" s="256"/>
      <c r="E15" s="256"/>
      <c r="F15" s="256" t="s">
        <v>838</v>
      </c>
      <c r="G15" s="319">
        <v>0.11600000000000001</v>
      </c>
      <c r="H15" s="322">
        <v>0.11600000000000001</v>
      </c>
      <c r="I15" s="256">
        <v>156.774</v>
      </c>
      <c r="J15" s="256">
        <v>156.774</v>
      </c>
    </row>
    <row r="16" spans="1:10" ht="34.5" x14ac:dyDescent="0.25">
      <c r="A16" s="649">
        <v>2</v>
      </c>
      <c r="B16" s="255" t="s">
        <v>834</v>
      </c>
      <c r="C16" s="256" t="s">
        <v>835</v>
      </c>
      <c r="D16" s="256" t="s">
        <v>839</v>
      </c>
      <c r="E16" s="256" t="s">
        <v>840</v>
      </c>
      <c r="F16" s="256" t="s">
        <v>306</v>
      </c>
      <c r="G16" s="319"/>
      <c r="H16" s="322"/>
      <c r="I16" s="256"/>
      <c r="J16" s="256"/>
    </row>
    <row r="17" spans="1:10" x14ac:dyDescent="0.25">
      <c r="A17" s="641"/>
      <c r="B17" s="255"/>
      <c r="C17" s="256"/>
      <c r="D17" s="256"/>
      <c r="E17" s="256"/>
      <c r="F17" s="256" t="s">
        <v>838</v>
      </c>
      <c r="G17" s="319">
        <v>0.26550000000000001</v>
      </c>
      <c r="H17" s="322">
        <v>0.26550000000000001</v>
      </c>
      <c r="I17" s="256">
        <v>323.64449999999999</v>
      </c>
      <c r="J17" s="256">
        <v>323.64449999999999</v>
      </c>
    </row>
    <row r="18" spans="1:10" ht="34.5" x14ac:dyDescent="0.25">
      <c r="A18" s="649">
        <v>3</v>
      </c>
      <c r="B18" s="255" t="s">
        <v>841</v>
      </c>
      <c r="C18" s="256" t="s">
        <v>835</v>
      </c>
      <c r="D18" s="256" t="s">
        <v>842</v>
      </c>
      <c r="E18" s="256" t="s">
        <v>843</v>
      </c>
      <c r="F18" s="256" t="s">
        <v>306</v>
      </c>
      <c r="G18" s="319"/>
      <c r="H18" s="322"/>
      <c r="I18" s="256"/>
      <c r="J18" s="256"/>
    </row>
    <row r="19" spans="1:10" x14ac:dyDescent="0.25">
      <c r="A19" s="641"/>
      <c r="B19" s="255"/>
      <c r="C19" s="256"/>
      <c r="D19" s="256"/>
      <c r="E19" s="256"/>
      <c r="F19" s="256" t="s">
        <v>838</v>
      </c>
      <c r="G19" s="319">
        <v>0.20080999999999999</v>
      </c>
      <c r="H19" s="322">
        <v>0.20080999999999999</v>
      </c>
      <c r="I19" s="256">
        <v>423.9</v>
      </c>
      <c r="J19" s="256">
        <v>423.9</v>
      </c>
    </row>
    <row r="20" spans="1:10" ht="34.5" x14ac:dyDescent="0.25">
      <c r="A20" s="649">
        <v>4</v>
      </c>
      <c r="B20" s="255" t="s">
        <v>844</v>
      </c>
      <c r="C20" s="256" t="s">
        <v>835</v>
      </c>
      <c r="D20" s="256" t="s">
        <v>845</v>
      </c>
      <c r="E20" s="256" t="s">
        <v>846</v>
      </c>
      <c r="F20" s="256" t="s">
        <v>306</v>
      </c>
      <c r="G20" s="319"/>
      <c r="H20" s="322"/>
      <c r="I20" s="256"/>
      <c r="J20" s="256"/>
    </row>
    <row r="21" spans="1:10" ht="35.25" thickBot="1" x14ac:dyDescent="0.3">
      <c r="A21" s="640"/>
      <c r="B21" s="294"/>
      <c r="C21" s="292"/>
      <c r="D21" s="292"/>
      <c r="E21" s="292"/>
      <c r="F21" s="292" t="s">
        <v>847</v>
      </c>
      <c r="G21" s="333">
        <v>0.16949</v>
      </c>
      <c r="H21" s="334">
        <v>0.16949</v>
      </c>
      <c r="I21" s="292">
        <v>344.1</v>
      </c>
      <c r="J21" s="292">
        <v>344.1</v>
      </c>
    </row>
    <row r="22" spans="1:10" ht="18" thickBot="1" x14ac:dyDescent="0.3">
      <c r="A22" s="335">
        <v>4</v>
      </c>
      <c r="B22" s="336" t="s">
        <v>92</v>
      </c>
      <c r="C22" s="337"/>
      <c r="D22" s="337"/>
      <c r="E22" s="337"/>
      <c r="F22" s="337"/>
      <c r="G22" s="338">
        <f>G15+G17+G19+G21</f>
        <v>0.75180000000000002</v>
      </c>
      <c r="H22" s="339">
        <f>H15+H17+H19+H21</f>
        <v>0.75180000000000002</v>
      </c>
      <c r="I22" s="338">
        <f>I15+I17+I19+I21</f>
        <v>1248.4185</v>
      </c>
      <c r="J22" s="340">
        <f>J15+J17+J19+J21</f>
        <v>1248.4185</v>
      </c>
    </row>
    <row r="23" spans="1:10" ht="34.5" x14ac:dyDescent="0.25">
      <c r="A23" s="293">
        <v>1</v>
      </c>
      <c r="B23" s="650" t="s">
        <v>848</v>
      </c>
      <c r="C23" s="293" t="s">
        <v>849</v>
      </c>
      <c r="D23" s="293" t="s">
        <v>850</v>
      </c>
      <c r="E23" s="293" t="s">
        <v>851</v>
      </c>
      <c r="F23" s="293" t="s">
        <v>852</v>
      </c>
      <c r="G23" s="323">
        <f>SUM(H23:H30)</f>
        <v>1.7194199999999999</v>
      </c>
      <c r="H23" s="324">
        <v>0.40589999999999998</v>
      </c>
      <c r="I23" s="293">
        <v>449.12900000000002</v>
      </c>
      <c r="J23" s="293">
        <v>449.12900000000002</v>
      </c>
    </row>
    <row r="24" spans="1:10" ht="34.5" x14ac:dyDescent="0.25">
      <c r="A24" s="256">
        <v>2</v>
      </c>
      <c r="B24" s="650"/>
      <c r="C24" s="256"/>
      <c r="D24" s="256"/>
      <c r="E24" s="256" t="s">
        <v>853</v>
      </c>
      <c r="F24" s="256" t="s">
        <v>852</v>
      </c>
      <c r="G24" s="319"/>
      <c r="H24" s="322">
        <v>4.9599999999999998E-2</v>
      </c>
      <c r="I24" s="256">
        <v>594.33199999999999</v>
      </c>
      <c r="J24" s="256">
        <v>594.33199999999999</v>
      </c>
    </row>
    <row r="25" spans="1:10" ht="34.5" x14ac:dyDescent="0.25">
      <c r="A25" s="256">
        <v>3</v>
      </c>
      <c r="B25" s="650"/>
      <c r="C25" s="256"/>
      <c r="D25" s="256"/>
      <c r="E25" s="256" t="s">
        <v>854</v>
      </c>
      <c r="F25" s="256" t="s">
        <v>852</v>
      </c>
      <c r="G25" s="319"/>
      <c r="H25" s="322">
        <v>0.32900000000000001</v>
      </c>
      <c r="I25" s="256">
        <v>251.685</v>
      </c>
      <c r="J25" s="256">
        <v>251.685</v>
      </c>
    </row>
    <row r="26" spans="1:10" ht="34.5" x14ac:dyDescent="0.25">
      <c r="A26" s="256">
        <v>4</v>
      </c>
      <c r="B26" s="650"/>
      <c r="C26" s="256"/>
      <c r="D26" s="256"/>
      <c r="E26" s="256" t="s">
        <v>855</v>
      </c>
      <c r="F26" s="256" t="s">
        <v>852</v>
      </c>
      <c r="G26" s="319"/>
      <c r="H26" s="322">
        <v>0.12958</v>
      </c>
      <c r="I26" s="256">
        <v>1377.76</v>
      </c>
      <c r="J26" s="256">
        <v>1377.76</v>
      </c>
    </row>
    <row r="27" spans="1:10" ht="34.5" x14ac:dyDescent="0.25">
      <c r="A27" s="256">
        <v>5</v>
      </c>
      <c r="B27" s="650"/>
      <c r="C27" s="256"/>
      <c r="D27" s="256"/>
      <c r="E27" s="256" t="s">
        <v>856</v>
      </c>
      <c r="F27" s="256" t="s">
        <v>852</v>
      </c>
      <c r="G27" s="319"/>
      <c r="H27" s="322">
        <v>0.17299999999999999</v>
      </c>
      <c r="I27" s="256">
        <v>1914.2449999999999</v>
      </c>
      <c r="J27" s="256">
        <v>1914.2449999999999</v>
      </c>
    </row>
    <row r="28" spans="1:10" ht="34.5" x14ac:dyDescent="0.25">
      <c r="A28" s="256">
        <v>6</v>
      </c>
      <c r="B28" s="650"/>
      <c r="C28" s="256"/>
      <c r="D28" s="256"/>
      <c r="E28" s="256" t="s">
        <v>857</v>
      </c>
      <c r="F28" s="256" t="s">
        <v>852</v>
      </c>
      <c r="G28" s="319"/>
      <c r="H28" s="322">
        <v>7.2999999999999995E-2</v>
      </c>
      <c r="I28" s="256">
        <v>886.76800000000003</v>
      </c>
      <c r="J28" s="256">
        <v>886.76800000000003</v>
      </c>
    </row>
    <row r="29" spans="1:10" ht="34.5" x14ac:dyDescent="0.25">
      <c r="A29" s="256">
        <v>7</v>
      </c>
      <c r="B29" s="650"/>
      <c r="C29" s="256"/>
      <c r="D29" s="256"/>
      <c r="E29" s="256" t="s">
        <v>858</v>
      </c>
      <c r="F29" s="256" t="s">
        <v>852</v>
      </c>
      <c r="G29" s="319"/>
      <c r="H29" s="322">
        <v>0.34100000000000003</v>
      </c>
      <c r="I29" s="256">
        <v>1715.607</v>
      </c>
      <c r="J29" s="256">
        <v>1715.607</v>
      </c>
    </row>
    <row r="30" spans="1:10" ht="35.25" thickBot="1" x14ac:dyDescent="0.3">
      <c r="A30" s="292">
        <v>8</v>
      </c>
      <c r="B30" s="650"/>
      <c r="C30" s="292"/>
      <c r="D30" s="292"/>
      <c r="E30" s="292" t="s">
        <v>859</v>
      </c>
      <c r="F30" s="292" t="s">
        <v>852</v>
      </c>
      <c r="G30" s="333"/>
      <c r="H30" s="334">
        <v>0.21834000000000001</v>
      </c>
      <c r="I30" s="292">
        <v>406.72800000000001</v>
      </c>
      <c r="J30" s="292">
        <v>406.72800000000001</v>
      </c>
    </row>
    <row r="31" spans="1:10" ht="18" thickBot="1" x14ac:dyDescent="0.3">
      <c r="A31" s="341">
        <v>5</v>
      </c>
      <c r="B31" s="336" t="s">
        <v>92</v>
      </c>
      <c r="C31" s="338"/>
      <c r="D31" s="338"/>
      <c r="E31" s="338"/>
      <c r="F31" s="338"/>
      <c r="G31" s="338">
        <f>SUM(G23:G30)</f>
        <v>1.7194199999999999</v>
      </c>
      <c r="H31" s="342">
        <f>SUM(H23:H30)</f>
        <v>1.7194199999999999</v>
      </c>
      <c r="I31" s="338">
        <f>SUM(I23:I30)</f>
        <v>7596.2539999999999</v>
      </c>
      <c r="J31" s="340">
        <f>SUM(J23:J30)</f>
        <v>7596.2539999999999</v>
      </c>
    </row>
    <row r="32" spans="1:10" x14ac:dyDescent="0.25">
      <c r="A32" s="428">
        <v>1</v>
      </c>
      <c r="B32" s="643" t="s">
        <v>860</v>
      </c>
      <c r="C32" s="651" t="s">
        <v>861</v>
      </c>
      <c r="D32" s="643" t="s">
        <v>862</v>
      </c>
      <c r="E32" s="643" t="s">
        <v>863</v>
      </c>
      <c r="F32" s="253" t="s">
        <v>306</v>
      </c>
      <c r="G32" s="652">
        <v>4.4000000000000003E-3</v>
      </c>
      <c r="H32" s="254">
        <v>4.4000000000000003E-3</v>
      </c>
      <c r="I32" s="150">
        <v>95.5</v>
      </c>
      <c r="J32" s="149">
        <v>0</v>
      </c>
    </row>
    <row r="33" spans="1:10" x14ac:dyDescent="0.25">
      <c r="A33" s="428"/>
      <c r="B33" s="643"/>
      <c r="C33" s="651"/>
      <c r="D33" s="643"/>
      <c r="E33" s="643"/>
      <c r="F33" s="42"/>
      <c r="G33" s="652"/>
      <c r="H33" s="44"/>
      <c r="I33" s="134"/>
      <c r="J33" s="61"/>
    </row>
    <row r="34" spans="1:10" x14ac:dyDescent="0.25">
      <c r="A34" s="489"/>
      <c r="B34" s="552"/>
      <c r="C34" s="536"/>
      <c r="D34" s="552"/>
      <c r="E34" s="552"/>
      <c r="F34" s="42"/>
      <c r="G34" s="644"/>
      <c r="H34" s="44"/>
      <c r="I34" s="45"/>
      <c r="J34" s="163"/>
    </row>
    <row r="35" spans="1:10" x14ac:dyDescent="0.25">
      <c r="A35" s="490">
        <v>2</v>
      </c>
      <c r="B35" s="542" t="s">
        <v>864</v>
      </c>
      <c r="C35" s="569" t="s">
        <v>861</v>
      </c>
      <c r="D35" s="542" t="s">
        <v>865</v>
      </c>
      <c r="E35" s="542" t="s">
        <v>866</v>
      </c>
      <c r="F35" s="42" t="s">
        <v>306</v>
      </c>
      <c r="G35" s="645">
        <v>0.1</v>
      </c>
      <c r="H35" s="44">
        <v>0.1</v>
      </c>
      <c r="I35" s="45">
        <v>20.100000000000001</v>
      </c>
      <c r="J35" s="163">
        <v>20.100000000000001</v>
      </c>
    </row>
    <row r="36" spans="1:10" x14ac:dyDescent="0.25">
      <c r="A36" s="490"/>
      <c r="B36" s="542"/>
      <c r="C36" s="569"/>
      <c r="D36" s="542"/>
      <c r="E36" s="542"/>
      <c r="F36" s="42"/>
      <c r="G36" s="645"/>
      <c r="H36" s="44"/>
      <c r="I36" s="134"/>
      <c r="J36" s="61"/>
    </row>
    <row r="37" spans="1:10" x14ac:dyDescent="0.25">
      <c r="A37" s="490"/>
      <c r="B37" s="542"/>
      <c r="C37" s="569"/>
      <c r="D37" s="542"/>
      <c r="E37" s="542"/>
      <c r="F37" s="42"/>
      <c r="G37" s="645"/>
      <c r="H37" s="44"/>
      <c r="I37" s="45"/>
      <c r="J37" s="163"/>
    </row>
    <row r="38" spans="1:10" x14ac:dyDescent="0.25">
      <c r="A38" s="490">
        <v>3</v>
      </c>
      <c r="B38" s="542" t="s">
        <v>867</v>
      </c>
      <c r="C38" s="569" t="s">
        <v>861</v>
      </c>
      <c r="D38" s="542" t="s">
        <v>868</v>
      </c>
      <c r="E38" s="542" t="s">
        <v>869</v>
      </c>
      <c r="F38" s="42" t="s">
        <v>306</v>
      </c>
      <c r="G38" s="645">
        <v>0.30099999999999999</v>
      </c>
      <c r="H38" s="44">
        <v>0.30099999999999999</v>
      </c>
      <c r="I38" s="45">
        <v>278.12400000000002</v>
      </c>
      <c r="J38" s="163">
        <v>0</v>
      </c>
    </row>
    <row r="39" spans="1:10" x14ac:dyDescent="0.25">
      <c r="A39" s="490"/>
      <c r="B39" s="542"/>
      <c r="C39" s="569"/>
      <c r="D39" s="542"/>
      <c r="E39" s="542"/>
      <c r="F39" s="42"/>
      <c r="G39" s="645"/>
      <c r="H39" s="44"/>
      <c r="I39" s="134"/>
      <c r="J39" s="61"/>
    </row>
    <row r="40" spans="1:10" ht="18" thickBot="1" x14ac:dyDescent="0.3">
      <c r="A40" s="490"/>
      <c r="B40" s="542"/>
      <c r="C40" s="569"/>
      <c r="D40" s="542"/>
      <c r="E40" s="542"/>
      <c r="F40" s="42"/>
      <c r="G40" s="645"/>
      <c r="H40" s="44"/>
      <c r="I40" s="45"/>
      <c r="J40" s="163"/>
    </row>
    <row r="41" spans="1:10" s="66" customFormat="1" ht="20.100000000000001" customHeight="1" thickBot="1" x14ac:dyDescent="0.3">
      <c r="A41" s="344">
        <v>3</v>
      </c>
      <c r="B41" s="653" t="s">
        <v>92</v>
      </c>
      <c r="C41" s="648"/>
      <c r="D41" s="327"/>
      <c r="E41" s="327"/>
      <c r="F41" s="328"/>
      <c r="G41" s="321">
        <f>G32+G35+G38</f>
        <v>0.40539999999999998</v>
      </c>
      <c r="H41" s="321">
        <f t="shared" ref="H41:J41" si="0">H32+H35+H38</f>
        <v>0.40539999999999998</v>
      </c>
      <c r="I41" s="320">
        <f t="shared" si="0"/>
        <v>393.72400000000005</v>
      </c>
      <c r="J41" s="343">
        <f t="shared" si="0"/>
        <v>20.100000000000001</v>
      </c>
    </row>
    <row r="42" spans="1:10" ht="45.75" customHeight="1" thickBot="1" x14ac:dyDescent="0.3">
      <c r="A42" s="345">
        <f>A13+A22+A31+A41</f>
        <v>14</v>
      </c>
      <c r="B42" s="571" t="s">
        <v>870</v>
      </c>
      <c r="C42" s="572"/>
      <c r="D42" s="572"/>
      <c r="E42" s="572"/>
      <c r="F42" s="573"/>
      <c r="G42" s="346">
        <f>G13+G22+G31+G41</f>
        <v>3.1482000000000001</v>
      </c>
      <c r="H42" s="346">
        <f t="shared" ref="H42:J42" si="1">H13+H22+H31+H41</f>
        <v>3.1482000000000001</v>
      </c>
      <c r="I42" s="353">
        <f t="shared" si="1"/>
        <v>15747.1625</v>
      </c>
      <c r="J42" s="354">
        <f t="shared" si="1"/>
        <v>15373.538500000001</v>
      </c>
    </row>
  </sheetData>
  <mergeCells count="50">
    <mergeCell ref="B41:C41"/>
    <mergeCell ref="A38:A40"/>
    <mergeCell ref="B38:B40"/>
    <mergeCell ref="C38:C40"/>
    <mergeCell ref="B42:F42"/>
    <mergeCell ref="D38:D40"/>
    <mergeCell ref="E38:E40"/>
    <mergeCell ref="G38:G40"/>
    <mergeCell ref="C32:C34"/>
    <mergeCell ref="D32:D34"/>
    <mergeCell ref="E32:E34"/>
    <mergeCell ref="G32:G34"/>
    <mergeCell ref="G35:G37"/>
    <mergeCell ref="A35:A37"/>
    <mergeCell ref="B35:B37"/>
    <mergeCell ref="C35:C37"/>
    <mergeCell ref="D35:D37"/>
    <mergeCell ref="E35:E37"/>
    <mergeCell ref="A16:A17"/>
    <mergeCell ref="A18:A19"/>
    <mergeCell ref="A20:A21"/>
    <mergeCell ref="B23:B30"/>
    <mergeCell ref="A32:A34"/>
    <mergeCell ref="B32:B34"/>
    <mergeCell ref="A14:A15"/>
    <mergeCell ref="F6:F7"/>
    <mergeCell ref="G6:G7"/>
    <mergeCell ref="H6:H7"/>
    <mergeCell ref="A9:A10"/>
    <mergeCell ref="B9:B12"/>
    <mergeCell ref="C9:C10"/>
    <mergeCell ref="D9:D10"/>
    <mergeCell ref="E9:E10"/>
    <mergeCell ref="G9:G10"/>
    <mergeCell ref="A11:A12"/>
    <mergeCell ref="C11:C12"/>
    <mergeCell ref="D11:D12"/>
    <mergeCell ref="E11:E12"/>
    <mergeCell ref="G11:G12"/>
    <mergeCell ref="B13:C13"/>
    <mergeCell ref="A1:J1"/>
    <mergeCell ref="A2:J2"/>
    <mergeCell ref="A3:J3"/>
    <mergeCell ref="A5:A7"/>
    <mergeCell ref="B5:B7"/>
    <mergeCell ref="C5:C7"/>
    <mergeCell ref="D5:D7"/>
    <mergeCell ref="E5:E7"/>
    <mergeCell ref="F5:H5"/>
    <mergeCell ref="I5:J6"/>
  </mergeCells>
  <printOptions horizontalCentered="1"/>
  <pageMargins left="0" right="0" top="0.23622047244094491" bottom="0.31496062992125984" header="0.23622047244094491" footer="0.23622047244094491"/>
  <pageSetup paperSize="9" scale="80" orientation="landscape" r:id="rId1"/>
  <headerFooter alignWithMargins="0">
    <oddFooter>&amp;R&amp;P</oddFooter>
  </headerFooter>
  <ignoredErrors>
    <ignoredError sqref="H12:J1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36301-E194-466A-B16E-32AE76251DBC}">
  <dimension ref="A1:L74"/>
  <sheetViews>
    <sheetView topLeftCell="A58" workbookViewId="0">
      <selection activeCell="A74" sqref="A74"/>
    </sheetView>
  </sheetViews>
  <sheetFormatPr defaultColWidth="10.28515625" defaultRowHeight="17.25" x14ac:dyDescent="0.25"/>
  <cols>
    <col min="1" max="1" width="6.28515625" style="50" customWidth="1"/>
    <col min="2" max="2" width="14" style="49" customWidth="1"/>
    <col min="3" max="3" width="26" style="50" customWidth="1"/>
    <col min="4" max="4" width="21.7109375" style="50" customWidth="1"/>
    <col min="5" max="5" width="19.5703125" style="50" customWidth="1"/>
    <col min="6" max="6" width="23.7109375" style="50" customWidth="1"/>
    <col min="7" max="7" width="12.42578125" style="50" customWidth="1"/>
    <col min="8" max="8" width="10.42578125" style="50" customWidth="1"/>
    <col min="9" max="9" width="19.7109375" style="50" customWidth="1"/>
    <col min="10" max="10" width="19.42578125" style="50" customWidth="1"/>
    <col min="11" max="256" width="10.28515625" style="49"/>
    <col min="257" max="257" width="4.28515625" style="49" customWidth="1"/>
    <col min="258" max="258" width="19" style="49" customWidth="1"/>
    <col min="259" max="259" width="21.5703125" style="49" customWidth="1"/>
    <col min="260" max="261" width="20" style="49" customWidth="1"/>
    <col min="262" max="262" width="23.7109375" style="49" customWidth="1"/>
    <col min="263" max="263" width="12.42578125" style="49" customWidth="1"/>
    <col min="264" max="264" width="10.42578125" style="49" customWidth="1"/>
    <col min="265" max="265" width="19.7109375" style="49" customWidth="1"/>
    <col min="266" max="266" width="19.42578125" style="49" customWidth="1"/>
    <col min="267" max="512" width="10.28515625" style="49"/>
    <col min="513" max="513" width="4.28515625" style="49" customWidth="1"/>
    <col min="514" max="514" width="19" style="49" customWidth="1"/>
    <col min="515" max="515" width="21.5703125" style="49" customWidth="1"/>
    <col min="516" max="517" width="20" style="49" customWidth="1"/>
    <col min="518" max="518" width="23.7109375" style="49" customWidth="1"/>
    <col min="519" max="519" width="12.42578125" style="49" customWidth="1"/>
    <col min="520" max="520" width="10.42578125" style="49" customWidth="1"/>
    <col min="521" max="521" width="19.7109375" style="49" customWidth="1"/>
    <col min="522" max="522" width="19.42578125" style="49" customWidth="1"/>
    <col min="523" max="768" width="10.28515625" style="49"/>
    <col min="769" max="769" width="4.28515625" style="49" customWidth="1"/>
    <col min="770" max="770" width="19" style="49" customWidth="1"/>
    <col min="771" max="771" width="21.5703125" style="49" customWidth="1"/>
    <col min="772" max="773" width="20" style="49" customWidth="1"/>
    <col min="774" max="774" width="23.7109375" style="49" customWidth="1"/>
    <col min="775" max="775" width="12.42578125" style="49" customWidth="1"/>
    <col min="776" max="776" width="10.42578125" style="49" customWidth="1"/>
    <col min="777" max="777" width="19.7109375" style="49" customWidth="1"/>
    <col min="778" max="778" width="19.42578125" style="49" customWidth="1"/>
    <col min="779" max="1024" width="10.28515625" style="49"/>
    <col min="1025" max="1025" width="4.28515625" style="49" customWidth="1"/>
    <col min="1026" max="1026" width="19" style="49" customWidth="1"/>
    <col min="1027" max="1027" width="21.5703125" style="49" customWidth="1"/>
    <col min="1028" max="1029" width="20" style="49" customWidth="1"/>
    <col min="1030" max="1030" width="23.7109375" style="49" customWidth="1"/>
    <col min="1031" max="1031" width="12.42578125" style="49" customWidth="1"/>
    <col min="1032" max="1032" width="10.42578125" style="49" customWidth="1"/>
    <col min="1033" max="1033" width="19.7109375" style="49" customWidth="1"/>
    <col min="1034" max="1034" width="19.42578125" style="49" customWidth="1"/>
    <col min="1035" max="1280" width="10.28515625" style="49"/>
    <col min="1281" max="1281" width="4.28515625" style="49" customWidth="1"/>
    <col min="1282" max="1282" width="19" style="49" customWidth="1"/>
    <col min="1283" max="1283" width="21.5703125" style="49" customWidth="1"/>
    <col min="1284" max="1285" width="20" style="49" customWidth="1"/>
    <col min="1286" max="1286" width="23.7109375" style="49" customWidth="1"/>
    <col min="1287" max="1287" width="12.42578125" style="49" customWidth="1"/>
    <col min="1288" max="1288" width="10.42578125" style="49" customWidth="1"/>
    <col min="1289" max="1289" width="19.7109375" style="49" customWidth="1"/>
    <col min="1290" max="1290" width="19.42578125" style="49" customWidth="1"/>
    <col min="1291" max="1536" width="10.28515625" style="49"/>
    <col min="1537" max="1537" width="4.28515625" style="49" customWidth="1"/>
    <col min="1538" max="1538" width="19" style="49" customWidth="1"/>
    <col min="1539" max="1539" width="21.5703125" style="49" customWidth="1"/>
    <col min="1540" max="1541" width="20" style="49" customWidth="1"/>
    <col min="1542" max="1542" width="23.7109375" style="49" customWidth="1"/>
    <col min="1543" max="1543" width="12.42578125" style="49" customWidth="1"/>
    <col min="1544" max="1544" width="10.42578125" style="49" customWidth="1"/>
    <col min="1545" max="1545" width="19.7109375" style="49" customWidth="1"/>
    <col min="1546" max="1546" width="19.42578125" style="49" customWidth="1"/>
    <col min="1547" max="1792" width="10.28515625" style="49"/>
    <col min="1793" max="1793" width="4.28515625" style="49" customWidth="1"/>
    <col min="1794" max="1794" width="19" style="49" customWidth="1"/>
    <col min="1795" max="1795" width="21.5703125" style="49" customWidth="1"/>
    <col min="1796" max="1797" width="20" style="49" customWidth="1"/>
    <col min="1798" max="1798" width="23.7109375" style="49" customWidth="1"/>
    <col min="1799" max="1799" width="12.42578125" style="49" customWidth="1"/>
    <col min="1800" max="1800" width="10.42578125" style="49" customWidth="1"/>
    <col min="1801" max="1801" width="19.7109375" style="49" customWidth="1"/>
    <col min="1802" max="1802" width="19.42578125" style="49" customWidth="1"/>
    <col min="1803" max="2048" width="10.28515625" style="49"/>
    <col min="2049" max="2049" width="4.28515625" style="49" customWidth="1"/>
    <col min="2050" max="2050" width="19" style="49" customWidth="1"/>
    <col min="2051" max="2051" width="21.5703125" style="49" customWidth="1"/>
    <col min="2052" max="2053" width="20" style="49" customWidth="1"/>
    <col min="2054" max="2054" width="23.7109375" style="49" customWidth="1"/>
    <col min="2055" max="2055" width="12.42578125" style="49" customWidth="1"/>
    <col min="2056" max="2056" width="10.42578125" style="49" customWidth="1"/>
    <col min="2057" max="2057" width="19.7109375" style="49" customWidth="1"/>
    <col min="2058" max="2058" width="19.42578125" style="49" customWidth="1"/>
    <col min="2059" max="2304" width="10.28515625" style="49"/>
    <col min="2305" max="2305" width="4.28515625" style="49" customWidth="1"/>
    <col min="2306" max="2306" width="19" style="49" customWidth="1"/>
    <col min="2307" max="2307" width="21.5703125" style="49" customWidth="1"/>
    <col min="2308" max="2309" width="20" style="49" customWidth="1"/>
    <col min="2310" max="2310" width="23.7109375" style="49" customWidth="1"/>
    <col min="2311" max="2311" width="12.42578125" style="49" customWidth="1"/>
    <col min="2312" max="2312" width="10.42578125" style="49" customWidth="1"/>
    <col min="2313" max="2313" width="19.7109375" style="49" customWidth="1"/>
    <col min="2314" max="2314" width="19.42578125" style="49" customWidth="1"/>
    <col min="2315" max="2560" width="10.28515625" style="49"/>
    <col min="2561" max="2561" width="4.28515625" style="49" customWidth="1"/>
    <col min="2562" max="2562" width="19" style="49" customWidth="1"/>
    <col min="2563" max="2563" width="21.5703125" style="49" customWidth="1"/>
    <col min="2564" max="2565" width="20" style="49" customWidth="1"/>
    <col min="2566" max="2566" width="23.7109375" style="49" customWidth="1"/>
    <col min="2567" max="2567" width="12.42578125" style="49" customWidth="1"/>
    <col min="2568" max="2568" width="10.42578125" style="49" customWidth="1"/>
    <col min="2569" max="2569" width="19.7109375" style="49" customWidth="1"/>
    <col min="2570" max="2570" width="19.42578125" style="49" customWidth="1"/>
    <col min="2571" max="2816" width="10.28515625" style="49"/>
    <col min="2817" max="2817" width="4.28515625" style="49" customWidth="1"/>
    <col min="2818" max="2818" width="19" style="49" customWidth="1"/>
    <col min="2819" max="2819" width="21.5703125" style="49" customWidth="1"/>
    <col min="2820" max="2821" width="20" style="49" customWidth="1"/>
    <col min="2822" max="2822" width="23.7109375" style="49" customWidth="1"/>
    <col min="2823" max="2823" width="12.42578125" style="49" customWidth="1"/>
    <col min="2824" max="2824" width="10.42578125" style="49" customWidth="1"/>
    <col min="2825" max="2825" width="19.7109375" style="49" customWidth="1"/>
    <col min="2826" max="2826" width="19.42578125" style="49" customWidth="1"/>
    <col min="2827" max="3072" width="10.28515625" style="49"/>
    <col min="3073" max="3073" width="4.28515625" style="49" customWidth="1"/>
    <col min="3074" max="3074" width="19" style="49" customWidth="1"/>
    <col min="3075" max="3075" width="21.5703125" style="49" customWidth="1"/>
    <col min="3076" max="3077" width="20" style="49" customWidth="1"/>
    <col min="3078" max="3078" width="23.7109375" style="49" customWidth="1"/>
    <col min="3079" max="3079" width="12.42578125" style="49" customWidth="1"/>
    <col min="3080" max="3080" width="10.42578125" style="49" customWidth="1"/>
    <col min="3081" max="3081" width="19.7109375" style="49" customWidth="1"/>
    <col min="3082" max="3082" width="19.42578125" style="49" customWidth="1"/>
    <col min="3083" max="3328" width="10.28515625" style="49"/>
    <col min="3329" max="3329" width="4.28515625" style="49" customWidth="1"/>
    <col min="3330" max="3330" width="19" style="49" customWidth="1"/>
    <col min="3331" max="3331" width="21.5703125" style="49" customWidth="1"/>
    <col min="3332" max="3333" width="20" style="49" customWidth="1"/>
    <col min="3334" max="3334" width="23.7109375" style="49" customWidth="1"/>
    <col min="3335" max="3335" width="12.42578125" style="49" customWidth="1"/>
    <col min="3336" max="3336" width="10.42578125" style="49" customWidth="1"/>
    <col min="3337" max="3337" width="19.7109375" style="49" customWidth="1"/>
    <col min="3338" max="3338" width="19.42578125" style="49" customWidth="1"/>
    <col min="3339" max="3584" width="10.28515625" style="49"/>
    <col min="3585" max="3585" width="4.28515625" style="49" customWidth="1"/>
    <col min="3586" max="3586" width="19" style="49" customWidth="1"/>
    <col min="3587" max="3587" width="21.5703125" style="49" customWidth="1"/>
    <col min="3588" max="3589" width="20" style="49" customWidth="1"/>
    <col min="3590" max="3590" width="23.7109375" style="49" customWidth="1"/>
    <col min="3591" max="3591" width="12.42578125" style="49" customWidth="1"/>
    <col min="3592" max="3592" width="10.42578125" style="49" customWidth="1"/>
    <col min="3593" max="3593" width="19.7109375" style="49" customWidth="1"/>
    <col min="3594" max="3594" width="19.42578125" style="49" customWidth="1"/>
    <col min="3595" max="3840" width="10.28515625" style="49"/>
    <col min="3841" max="3841" width="4.28515625" style="49" customWidth="1"/>
    <col min="3842" max="3842" width="19" style="49" customWidth="1"/>
    <col min="3843" max="3843" width="21.5703125" style="49" customWidth="1"/>
    <col min="3844" max="3845" width="20" style="49" customWidth="1"/>
    <col min="3846" max="3846" width="23.7109375" style="49" customWidth="1"/>
    <col min="3847" max="3847" width="12.42578125" style="49" customWidth="1"/>
    <col min="3848" max="3848" width="10.42578125" style="49" customWidth="1"/>
    <col min="3849" max="3849" width="19.7109375" style="49" customWidth="1"/>
    <col min="3850" max="3850" width="19.42578125" style="49" customWidth="1"/>
    <col min="3851" max="4096" width="10.28515625" style="49"/>
    <col min="4097" max="4097" width="4.28515625" style="49" customWidth="1"/>
    <col min="4098" max="4098" width="19" style="49" customWidth="1"/>
    <col min="4099" max="4099" width="21.5703125" style="49" customWidth="1"/>
    <col min="4100" max="4101" width="20" style="49" customWidth="1"/>
    <col min="4102" max="4102" width="23.7109375" style="49" customWidth="1"/>
    <col min="4103" max="4103" width="12.42578125" style="49" customWidth="1"/>
    <col min="4104" max="4104" width="10.42578125" style="49" customWidth="1"/>
    <col min="4105" max="4105" width="19.7109375" style="49" customWidth="1"/>
    <col min="4106" max="4106" width="19.42578125" style="49" customWidth="1"/>
    <col min="4107" max="4352" width="10.28515625" style="49"/>
    <col min="4353" max="4353" width="4.28515625" style="49" customWidth="1"/>
    <col min="4354" max="4354" width="19" style="49" customWidth="1"/>
    <col min="4355" max="4355" width="21.5703125" style="49" customWidth="1"/>
    <col min="4356" max="4357" width="20" style="49" customWidth="1"/>
    <col min="4358" max="4358" width="23.7109375" style="49" customWidth="1"/>
    <col min="4359" max="4359" width="12.42578125" style="49" customWidth="1"/>
    <col min="4360" max="4360" width="10.42578125" style="49" customWidth="1"/>
    <col min="4361" max="4361" width="19.7109375" style="49" customWidth="1"/>
    <col min="4362" max="4362" width="19.42578125" style="49" customWidth="1"/>
    <col min="4363" max="4608" width="10.28515625" style="49"/>
    <col min="4609" max="4609" width="4.28515625" style="49" customWidth="1"/>
    <col min="4610" max="4610" width="19" style="49" customWidth="1"/>
    <col min="4611" max="4611" width="21.5703125" style="49" customWidth="1"/>
    <col min="4612" max="4613" width="20" style="49" customWidth="1"/>
    <col min="4614" max="4614" width="23.7109375" style="49" customWidth="1"/>
    <col min="4615" max="4615" width="12.42578125" style="49" customWidth="1"/>
    <col min="4616" max="4616" width="10.42578125" style="49" customWidth="1"/>
    <col min="4617" max="4617" width="19.7109375" style="49" customWidth="1"/>
    <col min="4618" max="4618" width="19.42578125" style="49" customWidth="1"/>
    <col min="4619" max="4864" width="10.28515625" style="49"/>
    <col min="4865" max="4865" width="4.28515625" style="49" customWidth="1"/>
    <col min="4866" max="4866" width="19" style="49" customWidth="1"/>
    <col min="4867" max="4867" width="21.5703125" style="49" customWidth="1"/>
    <col min="4868" max="4869" width="20" style="49" customWidth="1"/>
    <col min="4870" max="4870" width="23.7109375" style="49" customWidth="1"/>
    <col min="4871" max="4871" width="12.42578125" style="49" customWidth="1"/>
    <col min="4872" max="4872" width="10.42578125" style="49" customWidth="1"/>
    <col min="4873" max="4873" width="19.7109375" style="49" customWidth="1"/>
    <col min="4874" max="4874" width="19.42578125" style="49" customWidth="1"/>
    <col min="4875" max="5120" width="10.28515625" style="49"/>
    <col min="5121" max="5121" width="4.28515625" style="49" customWidth="1"/>
    <col min="5122" max="5122" width="19" style="49" customWidth="1"/>
    <col min="5123" max="5123" width="21.5703125" style="49" customWidth="1"/>
    <col min="5124" max="5125" width="20" style="49" customWidth="1"/>
    <col min="5126" max="5126" width="23.7109375" style="49" customWidth="1"/>
    <col min="5127" max="5127" width="12.42578125" style="49" customWidth="1"/>
    <col min="5128" max="5128" width="10.42578125" style="49" customWidth="1"/>
    <col min="5129" max="5129" width="19.7109375" style="49" customWidth="1"/>
    <col min="5130" max="5130" width="19.42578125" style="49" customWidth="1"/>
    <col min="5131" max="5376" width="10.28515625" style="49"/>
    <col min="5377" max="5377" width="4.28515625" style="49" customWidth="1"/>
    <col min="5378" max="5378" width="19" style="49" customWidth="1"/>
    <col min="5379" max="5379" width="21.5703125" style="49" customWidth="1"/>
    <col min="5380" max="5381" width="20" style="49" customWidth="1"/>
    <col min="5382" max="5382" width="23.7109375" style="49" customWidth="1"/>
    <col min="5383" max="5383" width="12.42578125" style="49" customWidth="1"/>
    <col min="5384" max="5384" width="10.42578125" style="49" customWidth="1"/>
    <col min="5385" max="5385" width="19.7109375" style="49" customWidth="1"/>
    <col min="5386" max="5386" width="19.42578125" style="49" customWidth="1"/>
    <col min="5387" max="5632" width="10.28515625" style="49"/>
    <col min="5633" max="5633" width="4.28515625" style="49" customWidth="1"/>
    <col min="5634" max="5634" width="19" style="49" customWidth="1"/>
    <col min="5635" max="5635" width="21.5703125" style="49" customWidth="1"/>
    <col min="5636" max="5637" width="20" style="49" customWidth="1"/>
    <col min="5638" max="5638" width="23.7109375" style="49" customWidth="1"/>
    <col min="5639" max="5639" width="12.42578125" style="49" customWidth="1"/>
    <col min="5640" max="5640" width="10.42578125" style="49" customWidth="1"/>
    <col min="5641" max="5641" width="19.7109375" style="49" customWidth="1"/>
    <col min="5642" max="5642" width="19.42578125" style="49" customWidth="1"/>
    <col min="5643" max="5888" width="10.28515625" style="49"/>
    <col min="5889" max="5889" width="4.28515625" style="49" customWidth="1"/>
    <col min="5890" max="5890" width="19" style="49" customWidth="1"/>
    <col min="5891" max="5891" width="21.5703125" style="49" customWidth="1"/>
    <col min="5892" max="5893" width="20" style="49" customWidth="1"/>
    <col min="5894" max="5894" width="23.7109375" style="49" customWidth="1"/>
    <col min="5895" max="5895" width="12.42578125" style="49" customWidth="1"/>
    <col min="5896" max="5896" width="10.42578125" style="49" customWidth="1"/>
    <col min="5897" max="5897" width="19.7109375" style="49" customWidth="1"/>
    <col min="5898" max="5898" width="19.42578125" style="49" customWidth="1"/>
    <col min="5899" max="6144" width="10.28515625" style="49"/>
    <col min="6145" max="6145" width="4.28515625" style="49" customWidth="1"/>
    <col min="6146" max="6146" width="19" style="49" customWidth="1"/>
    <col min="6147" max="6147" width="21.5703125" style="49" customWidth="1"/>
    <col min="6148" max="6149" width="20" style="49" customWidth="1"/>
    <col min="6150" max="6150" width="23.7109375" style="49" customWidth="1"/>
    <col min="6151" max="6151" width="12.42578125" style="49" customWidth="1"/>
    <col min="6152" max="6152" width="10.42578125" style="49" customWidth="1"/>
    <col min="6153" max="6153" width="19.7109375" style="49" customWidth="1"/>
    <col min="6154" max="6154" width="19.42578125" style="49" customWidth="1"/>
    <col min="6155" max="6400" width="10.28515625" style="49"/>
    <col min="6401" max="6401" width="4.28515625" style="49" customWidth="1"/>
    <col min="6402" max="6402" width="19" style="49" customWidth="1"/>
    <col min="6403" max="6403" width="21.5703125" style="49" customWidth="1"/>
    <col min="6404" max="6405" width="20" style="49" customWidth="1"/>
    <col min="6406" max="6406" width="23.7109375" style="49" customWidth="1"/>
    <col min="6407" max="6407" width="12.42578125" style="49" customWidth="1"/>
    <col min="6408" max="6408" width="10.42578125" style="49" customWidth="1"/>
    <col min="6409" max="6409" width="19.7109375" style="49" customWidth="1"/>
    <col min="6410" max="6410" width="19.42578125" style="49" customWidth="1"/>
    <col min="6411" max="6656" width="10.28515625" style="49"/>
    <col min="6657" max="6657" width="4.28515625" style="49" customWidth="1"/>
    <col min="6658" max="6658" width="19" style="49" customWidth="1"/>
    <col min="6659" max="6659" width="21.5703125" style="49" customWidth="1"/>
    <col min="6660" max="6661" width="20" style="49" customWidth="1"/>
    <col min="6662" max="6662" width="23.7109375" style="49" customWidth="1"/>
    <col min="6663" max="6663" width="12.42578125" style="49" customWidth="1"/>
    <col min="6664" max="6664" width="10.42578125" style="49" customWidth="1"/>
    <col min="6665" max="6665" width="19.7109375" style="49" customWidth="1"/>
    <col min="6666" max="6666" width="19.42578125" style="49" customWidth="1"/>
    <col min="6667" max="6912" width="10.28515625" style="49"/>
    <col min="6913" max="6913" width="4.28515625" style="49" customWidth="1"/>
    <col min="6914" max="6914" width="19" style="49" customWidth="1"/>
    <col min="6915" max="6915" width="21.5703125" style="49" customWidth="1"/>
    <col min="6916" max="6917" width="20" style="49" customWidth="1"/>
    <col min="6918" max="6918" width="23.7109375" style="49" customWidth="1"/>
    <col min="6919" max="6919" width="12.42578125" style="49" customWidth="1"/>
    <col min="6920" max="6920" width="10.42578125" style="49" customWidth="1"/>
    <col min="6921" max="6921" width="19.7109375" style="49" customWidth="1"/>
    <col min="6922" max="6922" width="19.42578125" style="49" customWidth="1"/>
    <col min="6923" max="7168" width="10.28515625" style="49"/>
    <col min="7169" max="7169" width="4.28515625" style="49" customWidth="1"/>
    <col min="7170" max="7170" width="19" style="49" customWidth="1"/>
    <col min="7171" max="7171" width="21.5703125" style="49" customWidth="1"/>
    <col min="7172" max="7173" width="20" style="49" customWidth="1"/>
    <col min="7174" max="7174" width="23.7109375" style="49" customWidth="1"/>
    <col min="7175" max="7175" width="12.42578125" style="49" customWidth="1"/>
    <col min="7176" max="7176" width="10.42578125" style="49" customWidth="1"/>
    <col min="7177" max="7177" width="19.7109375" style="49" customWidth="1"/>
    <col min="7178" max="7178" width="19.42578125" style="49" customWidth="1"/>
    <col min="7179" max="7424" width="10.28515625" style="49"/>
    <col min="7425" max="7425" width="4.28515625" style="49" customWidth="1"/>
    <col min="7426" max="7426" width="19" style="49" customWidth="1"/>
    <col min="7427" max="7427" width="21.5703125" style="49" customWidth="1"/>
    <col min="7428" max="7429" width="20" style="49" customWidth="1"/>
    <col min="7430" max="7430" width="23.7109375" style="49" customWidth="1"/>
    <col min="7431" max="7431" width="12.42578125" style="49" customWidth="1"/>
    <col min="7432" max="7432" width="10.42578125" style="49" customWidth="1"/>
    <col min="7433" max="7433" width="19.7109375" style="49" customWidth="1"/>
    <col min="7434" max="7434" width="19.42578125" style="49" customWidth="1"/>
    <col min="7435" max="7680" width="10.28515625" style="49"/>
    <col min="7681" max="7681" width="4.28515625" style="49" customWidth="1"/>
    <col min="7682" max="7682" width="19" style="49" customWidth="1"/>
    <col min="7683" max="7683" width="21.5703125" style="49" customWidth="1"/>
    <col min="7684" max="7685" width="20" style="49" customWidth="1"/>
    <col min="7686" max="7686" width="23.7109375" style="49" customWidth="1"/>
    <col min="7687" max="7687" width="12.42578125" style="49" customWidth="1"/>
    <col min="7688" max="7688" width="10.42578125" style="49" customWidth="1"/>
    <col min="7689" max="7689" width="19.7109375" style="49" customWidth="1"/>
    <col min="7690" max="7690" width="19.42578125" style="49" customWidth="1"/>
    <col min="7691" max="7936" width="10.28515625" style="49"/>
    <col min="7937" max="7937" width="4.28515625" style="49" customWidth="1"/>
    <col min="7938" max="7938" width="19" style="49" customWidth="1"/>
    <col min="7939" max="7939" width="21.5703125" style="49" customWidth="1"/>
    <col min="7940" max="7941" width="20" style="49" customWidth="1"/>
    <col min="7942" max="7942" width="23.7109375" style="49" customWidth="1"/>
    <col min="7943" max="7943" width="12.42578125" style="49" customWidth="1"/>
    <col min="7944" max="7944" width="10.42578125" style="49" customWidth="1"/>
    <col min="7945" max="7945" width="19.7109375" style="49" customWidth="1"/>
    <col min="7946" max="7946" width="19.42578125" style="49" customWidth="1"/>
    <col min="7947" max="8192" width="10.28515625" style="49"/>
    <col min="8193" max="8193" width="4.28515625" style="49" customWidth="1"/>
    <col min="8194" max="8194" width="19" style="49" customWidth="1"/>
    <col min="8195" max="8195" width="21.5703125" style="49" customWidth="1"/>
    <col min="8196" max="8197" width="20" style="49" customWidth="1"/>
    <col min="8198" max="8198" width="23.7109375" style="49" customWidth="1"/>
    <col min="8199" max="8199" width="12.42578125" style="49" customWidth="1"/>
    <col min="8200" max="8200" width="10.42578125" style="49" customWidth="1"/>
    <col min="8201" max="8201" width="19.7109375" style="49" customWidth="1"/>
    <col min="8202" max="8202" width="19.42578125" style="49" customWidth="1"/>
    <col min="8203" max="8448" width="10.28515625" style="49"/>
    <col min="8449" max="8449" width="4.28515625" style="49" customWidth="1"/>
    <col min="8450" max="8450" width="19" style="49" customWidth="1"/>
    <col min="8451" max="8451" width="21.5703125" style="49" customWidth="1"/>
    <col min="8452" max="8453" width="20" style="49" customWidth="1"/>
    <col min="8454" max="8454" width="23.7109375" style="49" customWidth="1"/>
    <col min="8455" max="8455" width="12.42578125" style="49" customWidth="1"/>
    <col min="8456" max="8456" width="10.42578125" style="49" customWidth="1"/>
    <col min="8457" max="8457" width="19.7109375" style="49" customWidth="1"/>
    <col min="8458" max="8458" width="19.42578125" style="49" customWidth="1"/>
    <col min="8459" max="8704" width="10.28515625" style="49"/>
    <col min="8705" max="8705" width="4.28515625" style="49" customWidth="1"/>
    <col min="8706" max="8706" width="19" style="49" customWidth="1"/>
    <col min="8707" max="8707" width="21.5703125" style="49" customWidth="1"/>
    <col min="8708" max="8709" width="20" style="49" customWidth="1"/>
    <col min="8710" max="8710" width="23.7109375" style="49" customWidth="1"/>
    <col min="8711" max="8711" width="12.42578125" style="49" customWidth="1"/>
    <col min="8712" max="8712" width="10.42578125" style="49" customWidth="1"/>
    <col min="8713" max="8713" width="19.7109375" style="49" customWidth="1"/>
    <col min="8714" max="8714" width="19.42578125" style="49" customWidth="1"/>
    <col min="8715" max="8960" width="10.28515625" style="49"/>
    <col min="8961" max="8961" width="4.28515625" style="49" customWidth="1"/>
    <col min="8962" max="8962" width="19" style="49" customWidth="1"/>
    <col min="8963" max="8963" width="21.5703125" style="49" customWidth="1"/>
    <col min="8964" max="8965" width="20" style="49" customWidth="1"/>
    <col min="8966" max="8966" width="23.7109375" style="49" customWidth="1"/>
    <col min="8967" max="8967" width="12.42578125" style="49" customWidth="1"/>
    <col min="8968" max="8968" width="10.42578125" style="49" customWidth="1"/>
    <col min="8969" max="8969" width="19.7109375" style="49" customWidth="1"/>
    <col min="8970" max="8970" width="19.42578125" style="49" customWidth="1"/>
    <col min="8971" max="9216" width="10.28515625" style="49"/>
    <col min="9217" max="9217" width="4.28515625" style="49" customWidth="1"/>
    <col min="9218" max="9218" width="19" style="49" customWidth="1"/>
    <col min="9219" max="9219" width="21.5703125" style="49" customWidth="1"/>
    <col min="9220" max="9221" width="20" style="49" customWidth="1"/>
    <col min="9222" max="9222" width="23.7109375" style="49" customWidth="1"/>
    <col min="9223" max="9223" width="12.42578125" style="49" customWidth="1"/>
    <col min="9224" max="9224" width="10.42578125" style="49" customWidth="1"/>
    <col min="9225" max="9225" width="19.7109375" style="49" customWidth="1"/>
    <col min="9226" max="9226" width="19.42578125" style="49" customWidth="1"/>
    <col min="9227" max="9472" width="10.28515625" style="49"/>
    <col min="9473" max="9473" width="4.28515625" style="49" customWidth="1"/>
    <col min="9474" max="9474" width="19" style="49" customWidth="1"/>
    <col min="9475" max="9475" width="21.5703125" style="49" customWidth="1"/>
    <col min="9476" max="9477" width="20" style="49" customWidth="1"/>
    <col min="9478" max="9478" width="23.7109375" style="49" customWidth="1"/>
    <col min="9479" max="9479" width="12.42578125" style="49" customWidth="1"/>
    <col min="9480" max="9480" width="10.42578125" style="49" customWidth="1"/>
    <col min="9481" max="9481" width="19.7109375" style="49" customWidth="1"/>
    <col min="9482" max="9482" width="19.42578125" style="49" customWidth="1"/>
    <col min="9483" max="9728" width="10.28515625" style="49"/>
    <col min="9729" max="9729" width="4.28515625" style="49" customWidth="1"/>
    <col min="9730" max="9730" width="19" style="49" customWidth="1"/>
    <col min="9731" max="9731" width="21.5703125" style="49" customWidth="1"/>
    <col min="9732" max="9733" width="20" style="49" customWidth="1"/>
    <col min="9734" max="9734" width="23.7109375" style="49" customWidth="1"/>
    <col min="9735" max="9735" width="12.42578125" style="49" customWidth="1"/>
    <col min="9736" max="9736" width="10.42578125" style="49" customWidth="1"/>
    <col min="9737" max="9737" width="19.7109375" style="49" customWidth="1"/>
    <col min="9738" max="9738" width="19.42578125" style="49" customWidth="1"/>
    <col min="9739" max="9984" width="10.28515625" style="49"/>
    <col min="9985" max="9985" width="4.28515625" style="49" customWidth="1"/>
    <col min="9986" max="9986" width="19" style="49" customWidth="1"/>
    <col min="9987" max="9987" width="21.5703125" style="49" customWidth="1"/>
    <col min="9988" max="9989" width="20" style="49" customWidth="1"/>
    <col min="9990" max="9990" width="23.7109375" style="49" customWidth="1"/>
    <col min="9991" max="9991" width="12.42578125" style="49" customWidth="1"/>
    <col min="9992" max="9992" width="10.42578125" style="49" customWidth="1"/>
    <col min="9993" max="9993" width="19.7109375" style="49" customWidth="1"/>
    <col min="9994" max="9994" width="19.42578125" style="49" customWidth="1"/>
    <col min="9995" max="10240" width="10.28515625" style="49"/>
    <col min="10241" max="10241" width="4.28515625" style="49" customWidth="1"/>
    <col min="10242" max="10242" width="19" style="49" customWidth="1"/>
    <col min="10243" max="10243" width="21.5703125" style="49" customWidth="1"/>
    <col min="10244" max="10245" width="20" style="49" customWidth="1"/>
    <col min="10246" max="10246" width="23.7109375" style="49" customWidth="1"/>
    <col min="10247" max="10247" width="12.42578125" style="49" customWidth="1"/>
    <col min="10248" max="10248" width="10.42578125" style="49" customWidth="1"/>
    <col min="10249" max="10249" width="19.7109375" style="49" customWidth="1"/>
    <col min="10250" max="10250" width="19.42578125" style="49" customWidth="1"/>
    <col min="10251" max="10496" width="10.28515625" style="49"/>
    <col min="10497" max="10497" width="4.28515625" style="49" customWidth="1"/>
    <col min="10498" max="10498" width="19" style="49" customWidth="1"/>
    <col min="10499" max="10499" width="21.5703125" style="49" customWidth="1"/>
    <col min="10500" max="10501" width="20" style="49" customWidth="1"/>
    <col min="10502" max="10502" width="23.7109375" style="49" customWidth="1"/>
    <col min="10503" max="10503" width="12.42578125" style="49" customWidth="1"/>
    <col min="10504" max="10504" width="10.42578125" style="49" customWidth="1"/>
    <col min="10505" max="10505" width="19.7109375" style="49" customWidth="1"/>
    <col min="10506" max="10506" width="19.42578125" style="49" customWidth="1"/>
    <col min="10507" max="10752" width="10.28515625" style="49"/>
    <col min="10753" max="10753" width="4.28515625" style="49" customWidth="1"/>
    <col min="10754" max="10754" width="19" style="49" customWidth="1"/>
    <col min="10755" max="10755" width="21.5703125" style="49" customWidth="1"/>
    <col min="10756" max="10757" width="20" style="49" customWidth="1"/>
    <col min="10758" max="10758" width="23.7109375" style="49" customWidth="1"/>
    <col min="10759" max="10759" width="12.42578125" style="49" customWidth="1"/>
    <col min="10760" max="10760" width="10.42578125" style="49" customWidth="1"/>
    <col min="10761" max="10761" width="19.7109375" style="49" customWidth="1"/>
    <col min="10762" max="10762" width="19.42578125" style="49" customWidth="1"/>
    <col min="10763" max="11008" width="10.28515625" style="49"/>
    <col min="11009" max="11009" width="4.28515625" style="49" customWidth="1"/>
    <col min="11010" max="11010" width="19" style="49" customWidth="1"/>
    <col min="11011" max="11011" width="21.5703125" style="49" customWidth="1"/>
    <col min="11012" max="11013" width="20" style="49" customWidth="1"/>
    <col min="11014" max="11014" width="23.7109375" style="49" customWidth="1"/>
    <col min="11015" max="11015" width="12.42578125" style="49" customWidth="1"/>
    <col min="11016" max="11016" width="10.42578125" style="49" customWidth="1"/>
    <col min="11017" max="11017" width="19.7109375" style="49" customWidth="1"/>
    <col min="11018" max="11018" width="19.42578125" style="49" customWidth="1"/>
    <col min="11019" max="11264" width="10.28515625" style="49"/>
    <col min="11265" max="11265" width="4.28515625" style="49" customWidth="1"/>
    <col min="11266" max="11266" width="19" style="49" customWidth="1"/>
    <col min="11267" max="11267" width="21.5703125" style="49" customWidth="1"/>
    <col min="11268" max="11269" width="20" style="49" customWidth="1"/>
    <col min="11270" max="11270" width="23.7109375" style="49" customWidth="1"/>
    <col min="11271" max="11271" width="12.42578125" style="49" customWidth="1"/>
    <col min="11272" max="11272" width="10.42578125" style="49" customWidth="1"/>
    <col min="11273" max="11273" width="19.7109375" style="49" customWidth="1"/>
    <col min="11274" max="11274" width="19.42578125" style="49" customWidth="1"/>
    <col min="11275" max="11520" width="10.28515625" style="49"/>
    <col min="11521" max="11521" width="4.28515625" style="49" customWidth="1"/>
    <col min="11522" max="11522" width="19" style="49" customWidth="1"/>
    <col min="11523" max="11523" width="21.5703125" style="49" customWidth="1"/>
    <col min="11524" max="11525" width="20" style="49" customWidth="1"/>
    <col min="11526" max="11526" width="23.7109375" style="49" customWidth="1"/>
    <col min="11527" max="11527" width="12.42578125" style="49" customWidth="1"/>
    <col min="11528" max="11528" width="10.42578125" style="49" customWidth="1"/>
    <col min="11529" max="11529" width="19.7109375" style="49" customWidth="1"/>
    <col min="11530" max="11530" width="19.42578125" style="49" customWidth="1"/>
    <col min="11531" max="11776" width="10.28515625" style="49"/>
    <col min="11777" max="11777" width="4.28515625" style="49" customWidth="1"/>
    <col min="11778" max="11778" width="19" style="49" customWidth="1"/>
    <col min="11779" max="11779" width="21.5703125" style="49" customWidth="1"/>
    <col min="11780" max="11781" width="20" style="49" customWidth="1"/>
    <col min="11782" max="11782" width="23.7109375" style="49" customWidth="1"/>
    <col min="11783" max="11783" width="12.42578125" style="49" customWidth="1"/>
    <col min="11784" max="11784" width="10.42578125" style="49" customWidth="1"/>
    <col min="11785" max="11785" width="19.7109375" style="49" customWidth="1"/>
    <col min="11786" max="11786" width="19.42578125" style="49" customWidth="1"/>
    <col min="11787" max="12032" width="10.28515625" style="49"/>
    <col min="12033" max="12033" width="4.28515625" style="49" customWidth="1"/>
    <col min="12034" max="12034" width="19" style="49" customWidth="1"/>
    <col min="12035" max="12035" width="21.5703125" style="49" customWidth="1"/>
    <col min="12036" max="12037" width="20" style="49" customWidth="1"/>
    <col min="12038" max="12038" width="23.7109375" style="49" customWidth="1"/>
    <col min="12039" max="12039" width="12.42578125" style="49" customWidth="1"/>
    <col min="12040" max="12040" width="10.42578125" style="49" customWidth="1"/>
    <col min="12041" max="12041" width="19.7109375" style="49" customWidth="1"/>
    <col min="12042" max="12042" width="19.42578125" style="49" customWidth="1"/>
    <col min="12043" max="12288" width="10.28515625" style="49"/>
    <col min="12289" max="12289" width="4.28515625" style="49" customWidth="1"/>
    <col min="12290" max="12290" width="19" style="49" customWidth="1"/>
    <col min="12291" max="12291" width="21.5703125" style="49" customWidth="1"/>
    <col min="12292" max="12293" width="20" style="49" customWidth="1"/>
    <col min="12294" max="12294" width="23.7109375" style="49" customWidth="1"/>
    <col min="12295" max="12295" width="12.42578125" style="49" customWidth="1"/>
    <col min="12296" max="12296" width="10.42578125" style="49" customWidth="1"/>
    <col min="12297" max="12297" width="19.7109375" style="49" customWidth="1"/>
    <col min="12298" max="12298" width="19.42578125" style="49" customWidth="1"/>
    <col min="12299" max="12544" width="10.28515625" style="49"/>
    <col min="12545" max="12545" width="4.28515625" style="49" customWidth="1"/>
    <col min="12546" max="12546" width="19" style="49" customWidth="1"/>
    <col min="12547" max="12547" width="21.5703125" style="49" customWidth="1"/>
    <col min="12548" max="12549" width="20" style="49" customWidth="1"/>
    <col min="12550" max="12550" width="23.7109375" style="49" customWidth="1"/>
    <col min="12551" max="12551" width="12.42578125" style="49" customWidth="1"/>
    <col min="12552" max="12552" width="10.42578125" style="49" customWidth="1"/>
    <col min="12553" max="12553" width="19.7109375" style="49" customWidth="1"/>
    <col min="12554" max="12554" width="19.42578125" style="49" customWidth="1"/>
    <col min="12555" max="12800" width="10.28515625" style="49"/>
    <col min="12801" max="12801" width="4.28515625" style="49" customWidth="1"/>
    <col min="12802" max="12802" width="19" style="49" customWidth="1"/>
    <col min="12803" max="12803" width="21.5703125" style="49" customWidth="1"/>
    <col min="12804" max="12805" width="20" style="49" customWidth="1"/>
    <col min="12806" max="12806" width="23.7109375" style="49" customWidth="1"/>
    <col min="12807" max="12807" width="12.42578125" style="49" customWidth="1"/>
    <col min="12808" max="12808" width="10.42578125" style="49" customWidth="1"/>
    <col min="12809" max="12809" width="19.7109375" style="49" customWidth="1"/>
    <col min="12810" max="12810" width="19.42578125" style="49" customWidth="1"/>
    <col min="12811" max="13056" width="10.28515625" style="49"/>
    <col min="13057" max="13057" width="4.28515625" style="49" customWidth="1"/>
    <col min="13058" max="13058" width="19" style="49" customWidth="1"/>
    <col min="13059" max="13059" width="21.5703125" style="49" customWidth="1"/>
    <col min="13060" max="13061" width="20" style="49" customWidth="1"/>
    <col min="13062" max="13062" width="23.7109375" style="49" customWidth="1"/>
    <col min="13063" max="13063" width="12.42578125" style="49" customWidth="1"/>
    <col min="13064" max="13064" width="10.42578125" style="49" customWidth="1"/>
    <col min="13065" max="13065" width="19.7109375" style="49" customWidth="1"/>
    <col min="13066" max="13066" width="19.42578125" style="49" customWidth="1"/>
    <col min="13067" max="13312" width="10.28515625" style="49"/>
    <col min="13313" max="13313" width="4.28515625" style="49" customWidth="1"/>
    <col min="13314" max="13314" width="19" style="49" customWidth="1"/>
    <col min="13315" max="13315" width="21.5703125" style="49" customWidth="1"/>
    <col min="13316" max="13317" width="20" style="49" customWidth="1"/>
    <col min="13318" max="13318" width="23.7109375" style="49" customWidth="1"/>
    <col min="13319" max="13319" width="12.42578125" style="49" customWidth="1"/>
    <col min="13320" max="13320" width="10.42578125" style="49" customWidth="1"/>
    <col min="13321" max="13321" width="19.7109375" style="49" customWidth="1"/>
    <col min="13322" max="13322" width="19.42578125" style="49" customWidth="1"/>
    <col min="13323" max="13568" width="10.28515625" style="49"/>
    <col min="13569" max="13569" width="4.28515625" style="49" customWidth="1"/>
    <col min="13570" max="13570" width="19" style="49" customWidth="1"/>
    <col min="13571" max="13571" width="21.5703125" style="49" customWidth="1"/>
    <col min="13572" max="13573" width="20" style="49" customWidth="1"/>
    <col min="13574" max="13574" width="23.7109375" style="49" customWidth="1"/>
    <col min="13575" max="13575" width="12.42578125" style="49" customWidth="1"/>
    <col min="13576" max="13576" width="10.42578125" style="49" customWidth="1"/>
    <col min="13577" max="13577" width="19.7109375" style="49" customWidth="1"/>
    <col min="13578" max="13578" width="19.42578125" style="49" customWidth="1"/>
    <col min="13579" max="13824" width="10.28515625" style="49"/>
    <col min="13825" max="13825" width="4.28515625" style="49" customWidth="1"/>
    <col min="13826" max="13826" width="19" style="49" customWidth="1"/>
    <col min="13827" max="13827" width="21.5703125" style="49" customWidth="1"/>
    <col min="13828" max="13829" width="20" style="49" customWidth="1"/>
    <col min="13830" max="13830" width="23.7109375" style="49" customWidth="1"/>
    <col min="13831" max="13831" width="12.42578125" style="49" customWidth="1"/>
    <col min="13832" max="13832" width="10.42578125" style="49" customWidth="1"/>
    <col min="13833" max="13833" width="19.7109375" style="49" customWidth="1"/>
    <col min="13834" max="13834" width="19.42578125" style="49" customWidth="1"/>
    <col min="13835" max="14080" width="10.28515625" style="49"/>
    <col min="14081" max="14081" width="4.28515625" style="49" customWidth="1"/>
    <col min="14082" max="14082" width="19" style="49" customWidth="1"/>
    <col min="14083" max="14083" width="21.5703125" style="49" customWidth="1"/>
    <col min="14084" max="14085" width="20" style="49" customWidth="1"/>
    <col min="14086" max="14086" width="23.7109375" style="49" customWidth="1"/>
    <col min="14087" max="14087" width="12.42578125" style="49" customWidth="1"/>
    <col min="14088" max="14088" width="10.42578125" style="49" customWidth="1"/>
    <col min="14089" max="14089" width="19.7109375" style="49" customWidth="1"/>
    <col min="14090" max="14090" width="19.42578125" style="49" customWidth="1"/>
    <col min="14091" max="14336" width="10.28515625" style="49"/>
    <col min="14337" max="14337" width="4.28515625" style="49" customWidth="1"/>
    <col min="14338" max="14338" width="19" style="49" customWidth="1"/>
    <col min="14339" max="14339" width="21.5703125" style="49" customWidth="1"/>
    <col min="14340" max="14341" width="20" style="49" customWidth="1"/>
    <col min="14342" max="14342" width="23.7109375" style="49" customWidth="1"/>
    <col min="14343" max="14343" width="12.42578125" style="49" customWidth="1"/>
    <col min="14344" max="14344" width="10.42578125" style="49" customWidth="1"/>
    <col min="14345" max="14345" width="19.7109375" style="49" customWidth="1"/>
    <col min="14346" max="14346" width="19.42578125" style="49" customWidth="1"/>
    <col min="14347" max="14592" width="10.28515625" style="49"/>
    <col min="14593" max="14593" width="4.28515625" style="49" customWidth="1"/>
    <col min="14594" max="14594" width="19" style="49" customWidth="1"/>
    <col min="14595" max="14595" width="21.5703125" style="49" customWidth="1"/>
    <col min="14596" max="14597" width="20" style="49" customWidth="1"/>
    <col min="14598" max="14598" width="23.7109375" style="49" customWidth="1"/>
    <col min="14599" max="14599" width="12.42578125" style="49" customWidth="1"/>
    <col min="14600" max="14600" width="10.42578125" style="49" customWidth="1"/>
    <col min="14601" max="14601" width="19.7109375" style="49" customWidth="1"/>
    <col min="14602" max="14602" width="19.42578125" style="49" customWidth="1"/>
    <col min="14603" max="14848" width="10.28515625" style="49"/>
    <col min="14849" max="14849" width="4.28515625" style="49" customWidth="1"/>
    <col min="14850" max="14850" width="19" style="49" customWidth="1"/>
    <col min="14851" max="14851" width="21.5703125" style="49" customWidth="1"/>
    <col min="14852" max="14853" width="20" style="49" customWidth="1"/>
    <col min="14854" max="14854" width="23.7109375" style="49" customWidth="1"/>
    <col min="14855" max="14855" width="12.42578125" style="49" customWidth="1"/>
    <col min="14856" max="14856" width="10.42578125" style="49" customWidth="1"/>
    <col min="14857" max="14857" width="19.7109375" style="49" customWidth="1"/>
    <col min="14858" max="14858" width="19.42578125" style="49" customWidth="1"/>
    <col min="14859" max="15104" width="10.28515625" style="49"/>
    <col min="15105" max="15105" width="4.28515625" style="49" customWidth="1"/>
    <col min="15106" max="15106" width="19" style="49" customWidth="1"/>
    <col min="15107" max="15107" width="21.5703125" style="49" customWidth="1"/>
    <col min="15108" max="15109" width="20" style="49" customWidth="1"/>
    <col min="15110" max="15110" width="23.7109375" style="49" customWidth="1"/>
    <col min="15111" max="15111" width="12.42578125" style="49" customWidth="1"/>
    <col min="15112" max="15112" width="10.42578125" style="49" customWidth="1"/>
    <col min="15113" max="15113" width="19.7109375" style="49" customWidth="1"/>
    <col min="15114" max="15114" width="19.42578125" style="49" customWidth="1"/>
    <col min="15115" max="15360" width="10.28515625" style="49"/>
    <col min="15361" max="15361" width="4.28515625" style="49" customWidth="1"/>
    <col min="15362" max="15362" width="19" style="49" customWidth="1"/>
    <col min="15363" max="15363" width="21.5703125" style="49" customWidth="1"/>
    <col min="15364" max="15365" width="20" style="49" customWidth="1"/>
    <col min="15366" max="15366" width="23.7109375" style="49" customWidth="1"/>
    <col min="15367" max="15367" width="12.42578125" style="49" customWidth="1"/>
    <col min="15368" max="15368" width="10.42578125" style="49" customWidth="1"/>
    <col min="15369" max="15369" width="19.7109375" style="49" customWidth="1"/>
    <col min="15370" max="15370" width="19.42578125" style="49" customWidth="1"/>
    <col min="15371" max="15616" width="10.28515625" style="49"/>
    <col min="15617" max="15617" width="4.28515625" style="49" customWidth="1"/>
    <col min="15618" max="15618" width="19" style="49" customWidth="1"/>
    <col min="15619" max="15619" width="21.5703125" style="49" customWidth="1"/>
    <col min="15620" max="15621" width="20" style="49" customWidth="1"/>
    <col min="15622" max="15622" width="23.7109375" style="49" customWidth="1"/>
    <col min="15623" max="15623" width="12.42578125" style="49" customWidth="1"/>
    <col min="15624" max="15624" width="10.42578125" style="49" customWidth="1"/>
    <col min="15625" max="15625" width="19.7109375" style="49" customWidth="1"/>
    <col min="15626" max="15626" width="19.42578125" style="49" customWidth="1"/>
    <col min="15627" max="15872" width="10.28515625" style="49"/>
    <col min="15873" max="15873" width="4.28515625" style="49" customWidth="1"/>
    <col min="15874" max="15874" width="19" style="49" customWidth="1"/>
    <col min="15875" max="15875" width="21.5703125" style="49" customWidth="1"/>
    <col min="15876" max="15877" width="20" style="49" customWidth="1"/>
    <col min="15878" max="15878" width="23.7109375" style="49" customWidth="1"/>
    <col min="15879" max="15879" width="12.42578125" style="49" customWidth="1"/>
    <col min="15880" max="15880" width="10.42578125" style="49" customWidth="1"/>
    <col min="15881" max="15881" width="19.7109375" style="49" customWidth="1"/>
    <col min="15882" max="15882" width="19.42578125" style="49" customWidth="1"/>
    <col min="15883" max="16128" width="10.28515625" style="49"/>
    <col min="16129" max="16129" width="4.28515625" style="49" customWidth="1"/>
    <col min="16130" max="16130" width="19" style="49" customWidth="1"/>
    <col min="16131" max="16131" width="21.5703125" style="49" customWidth="1"/>
    <col min="16132" max="16133" width="20" style="49" customWidth="1"/>
    <col min="16134" max="16134" width="23.7109375" style="49" customWidth="1"/>
    <col min="16135" max="16135" width="12.42578125" style="49" customWidth="1"/>
    <col min="16136" max="16136" width="10.42578125" style="49" customWidth="1"/>
    <col min="16137" max="16137" width="19.7109375" style="49" customWidth="1"/>
    <col min="16138" max="16138" width="19.42578125" style="49" customWidth="1"/>
    <col min="16139" max="16384" width="10.28515625" style="49"/>
  </cols>
  <sheetData>
    <row r="1" spans="1:10" s="36" customFormat="1" ht="22.5" x14ac:dyDescent="0.25">
      <c r="A1" s="381" t="s">
        <v>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s="37" customFormat="1" ht="20.25" x14ac:dyDescent="0.25">
      <c r="A2" s="361" t="s">
        <v>802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0" s="36" customFormat="1" ht="20.25" x14ac:dyDescent="0.25">
      <c r="A3" s="361" t="s">
        <v>21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0" s="36" customFormat="1" ht="21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s="38" customFormat="1" ht="53.25" customHeight="1" thickBot="1" x14ac:dyDescent="0.3">
      <c r="A5" s="411" t="s">
        <v>1</v>
      </c>
      <c r="B5" s="388" t="s">
        <v>24</v>
      </c>
      <c r="C5" s="386" t="s">
        <v>25</v>
      </c>
      <c r="D5" s="388" t="s">
        <v>26</v>
      </c>
      <c r="E5" s="472" t="s">
        <v>27</v>
      </c>
      <c r="F5" s="392" t="s">
        <v>28</v>
      </c>
      <c r="G5" s="393"/>
      <c r="H5" s="394"/>
      <c r="I5" s="654" t="s">
        <v>29</v>
      </c>
      <c r="J5" s="655"/>
    </row>
    <row r="6" spans="1:10" s="38" customFormat="1" ht="69" customHeight="1" thickBot="1" x14ac:dyDescent="0.3">
      <c r="A6" s="413"/>
      <c r="B6" s="389"/>
      <c r="C6" s="387"/>
      <c r="D6" s="389"/>
      <c r="E6" s="473"/>
      <c r="F6" s="83" t="s">
        <v>30</v>
      </c>
      <c r="G6" s="84" t="s">
        <v>31</v>
      </c>
      <c r="H6" s="85" t="s">
        <v>32</v>
      </c>
      <c r="I6" s="39" t="s">
        <v>6</v>
      </c>
      <c r="J6" s="40" t="s">
        <v>7</v>
      </c>
    </row>
    <row r="7" spans="1:10" s="38" customFormat="1" ht="27.75" customHeight="1" thickBot="1" x14ac:dyDescent="0.3">
      <c r="A7" s="159">
        <v>1</v>
      </c>
      <c r="B7" s="158">
        <v>2</v>
      </c>
      <c r="C7" s="159">
        <v>3</v>
      </c>
      <c r="D7" s="158">
        <v>4</v>
      </c>
      <c r="E7" s="159">
        <v>5</v>
      </c>
      <c r="F7" s="158">
        <v>6</v>
      </c>
      <c r="G7" s="159">
        <v>7</v>
      </c>
      <c r="H7" s="158">
        <v>8</v>
      </c>
      <c r="I7" s="159">
        <v>9</v>
      </c>
      <c r="J7" s="160">
        <v>10</v>
      </c>
    </row>
    <row r="8" spans="1:10" s="90" customFormat="1" x14ac:dyDescent="0.25">
      <c r="A8" s="661">
        <v>1</v>
      </c>
      <c r="B8" s="662" t="s">
        <v>803</v>
      </c>
      <c r="C8" s="388" t="s">
        <v>804</v>
      </c>
      <c r="D8" s="388" t="s">
        <v>819</v>
      </c>
      <c r="E8" s="663" t="s">
        <v>805</v>
      </c>
      <c r="F8" s="267" t="s">
        <v>791</v>
      </c>
      <c r="G8" s="664" t="s">
        <v>806</v>
      </c>
      <c r="H8" s="656" t="s">
        <v>806</v>
      </c>
      <c r="I8" s="299">
        <v>221.55600000000001</v>
      </c>
      <c r="J8" s="300">
        <v>221.55600000000001</v>
      </c>
    </row>
    <row r="9" spans="1:10" s="90" customFormat="1" x14ac:dyDescent="0.25">
      <c r="A9" s="657"/>
      <c r="B9" s="658"/>
      <c r="C9" s="414"/>
      <c r="D9" s="414"/>
      <c r="E9" s="659"/>
      <c r="F9" s="251"/>
      <c r="G9" s="660"/>
      <c r="H9" s="376"/>
      <c r="I9" s="301"/>
      <c r="J9" s="302"/>
    </row>
    <row r="10" spans="1:10" s="90" customFormat="1" x14ac:dyDescent="0.25">
      <c r="A10" s="657"/>
      <c r="B10" s="658"/>
      <c r="C10" s="414"/>
      <c r="D10" s="414"/>
      <c r="E10" s="659"/>
      <c r="F10" s="251"/>
      <c r="G10" s="660"/>
      <c r="H10" s="376"/>
      <c r="I10" s="301"/>
      <c r="J10" s="302"/>
    </row>
    <row r="11" spans="1:10" s="90" customFormat="1" ht="15.75" customHeight="1" x14ac:dyDescent="0.25">
      <c r="A11" s="657">
        <v>2</v>
      </c>
      <c r="B11" s="658" t="s">
        <v>803</v>
      </c>
      <c r="C11" s="414" t="s">
        <v>804</v>
      </c>
      <c r="D11" s="414" t="s">
        <v>820</v>
      </c>
      <c r="E11" s="659" t="s">
        <v>807</v>
      </c>
      <c r="F11" s="251" t="s">
        <v>306</v>
      </c>
      <c r="G11" s="660" t="s">
        <v>808</v>
      </c>
      <c r="H11" s="376" t="s">
        <v>808</v>
      </c>
      <c r="I11" s="301">
        <v>2040</v>
      </c>
      <c r="J11" s="302">
        <v>0</v>
      </c>
    </row>
    <row r="12" spans="1:10" s="90" customFormat="1" x14ac:dyDescent="0.25">
      <c r="A12" s="657"/>
      <c r="B12" s="658"/>
      <c r="C12" s="414"/>
      <c r="D12" s="414"/>
      <c r="E12" s="659"/>
      <c r="F12" s="251"/>
      <c r="G12" s="660"/>
      <c r="H12" s="376"/>
      <c r="I12" s="301"/>
      <c r="J12" s="302"/>
    </row>
    <row r="13" spans="1:10" s="90" customFormat="1" x14ac:dyDescent="0.25">
      <c r="A13" s="657"/>
      <c r="B13" s="658"/>
      <c r="C13" s="414"/>
      <c r="D13" s="414"/>
      <c r="E13" s="659"/>
      <c r="F13" s="251"/>
      <c r="G13" s="660"/>
      <c r="H13" s="376"/>
      <c r="I13" s="301"/>
      <c r="J13" s="302"/>
    </row>
    <row r="14" spans="1:10" s="90" customFormat="1" ht="15.75" customHeight="1" x14ac:dyDescent="0.25">
      <c r="A14" s="657">
        <v>3</v>
      </c>
      <c r="B14" s="658" t="s">
        <v>803</v>
      </c>
      <c r="C14" s="414" t="s">
        <v>804</v>
      </c>
      <c r="D14" s="414" t="s">
        <v>821</v>
      </c>
      <c r="E14" s="659" t="s">
        <v>809</v>
      </c>
      <c r="F14" s="251" t="s">
        <v>306</v>
      </c>
      <c r="G14" s="660" t="s">
        <v>810</v>
      </c>
      <c r="H14" s="376" t="s">
        <v>810</v>
      </c>
      <c r="I14" s="301">
        <v>741</v>
      </c>
      <c r="J14" s="302">
        <v>741</v>
      </c>
    </row>
    <row r="15" spans="1:10" s="90" customFormat="1" x14ac:dyDescent="0.25">
      <c r="A15" s="657"/>
      <c r="B15" s="658"/>
      <c r="C15" s="414"/>
      <c r="D15" s="414"/>
      <c r="E15" s="659"/>
      <c r="F15" s="251"/>
      <c r="G15" s="660"/>
      <c r="H15" s="376"/>
      <c r="I15" s="301"/>
      <c r="J15" s="302"/>
    </row>
    <row r="16" spans="1:10" s="90" customFormat="1" x14ac:dyDescent="0.25">
      <c r="A16" s="657"/>
      <c r="B16" s="658"/>
      <c r="C16" s="414"/>
      <c r="D16" s="414"/>
      <c r="E16" s="659"/>
      <c r="F16" s="251"/>
      <c r="G16" s="660"/>
      <c r="H16" s="376"/>
      <c r="I16" s="301"/>
      <c r="J16" s="302"/>
    </row>
    <row r="17" spans="1:12" s="90" customFormat="1" ht="15.75" customHeight="1" x14ac:dyDescent="0.25">
      <c r="A17" s="657">
        <v>4</v>
      </c>
      <c r="B17" s="658" t="s">
        <v>803</v>
      </c>
      <c r="C17" s="414" t="s">
        <v>804</v>
      </c>
      <c r="D17" s="414" t="s">
        <v>822</v>
      </c>
      <c r="E17" s="659" t="s">
        <v>811</v>
      </c>
      <c r="F17" s="251" t="s">
        <v>306</v>
      </c>
      <c r="G17" s="660" t="s">
        <v>812</v>
      </c>
      <c r="H17" s="376" t="s">
        <v>812</v>
      </c>
      <c r="I17" s="301">
        <v>670</v>
      </c>
      <c r="J17" s="302">
        <v>670</v>
      </c>
    </row>
    <row r="18" spans="1:12" s="90" customFormat="1" x14ac:dyDescent="0.25">
      <c r="A18" s="657"/>
      <c r="B18" s="658"/>
      <c r="C18" s="414"/>
      <c r="D18" s="414"/>
      <c r="E18" s="659"/>
      <c r="F18" s="251"/>
      <c r="G18" s="660"/>
      <c r="H18" s="376"/>
      <c r="I18" s="301"/>
      <c r="J18" s="302"/>
    </row>
    <row r="19" spans="1:12" s="90" customFormat="1" x14ac:dyDescent="0.25">
      <c r="A19" s="657"/>
      <c r="B19" s="658"/>
      <c r="C19" s="414"/>
      <c r="D19" s="414"/>
      <c r="E19" s="659"/>
      <c r="F19" s="251"/>
      <c r="G19" s="660"/>
      <c r="H19" s="376"/>
      <c r="I19" s="301"/>
      <c r="J19" s="302"/>
    </row>
    <row r="20" spans="1:12" s="90" customFormat="1" ht="15.75" customHeight="1" x14ac:dyDescent="0.25">
      <c r="A20" s="657">
        <v>5</v>
      </c>
      <c r="B20" s="658" t="s">
        <v>803</v>
      </c>
      <c r="C20" s="414" t="s">
        <v>804</v>
      </c>
      <c r="D20" s="659" t="s">
        <v>823</v>
      </c>
      <c r="E20" s="659" t="s">
        <v>813</v>
      </c>
      <c r="F20" s="251" t="s">
        <v>306</v>
      </c>
      <c r="G20" s="660" t="s">
        <v>814</v>
      </c>
      <c r="H20" s="376" t="s">
        <v>814</v>
      </c>
      <c r="I20" s="301">
        <v>2146.7649999999999</v>
      </c>
      <c r="J20" s="302">
        <v>2146.7649999999999</v>
      </c>
    </row>
    <row r="21" spans="1:12" s="90" customFormat="1" x14ac:dyDescent="0.25">
      <c r="A21" s="657"/>
      <c r="B21" s="658"/>
      <c r="C21" s="414"/>
      <c r="D21" s="659"/>
      <c r="E21" s="659"/>
      <c r="F21" s="251"/>
      <c r="G21" s="660"/>
      <c r="H21" s="376"/>
      <c r="I21" s="301"/>
      <c r="J21" s="302"/>
    </row>
    <row r="22" spans="1:12" s="90" customFormat="1" x14ac:dyDescent="0.25">
      <c r="A22" s="657"/>
      <c r="B22" s="658"/>
      <c r="C22" s="414"/>
      <c r="D22" s="659"/>
      <c r="E22" s="659"/>
      <c r="F22" s="251"/>
      <c r="G22" s="660"/>
      <c r="H22" s="376"/>
      <c r="I22" s="301"/>
      <c r="J22" s="302"/>
    </row>
    <row r="23" spans="1:12" s="90" customFormat="1" ht="15.75" customHeight="1" x14ac:dyDescent="0.25">
      <c r="A23" s="657">
        <v>6</v>
      </c>
      <c r="B23" s="658" t="s">
        <v>803</v>
      </c>
      <c r="C23" s="414" t="s">
        <v>804</v>
      </c>
      <c r="D23" s="659" t="s">
        <v>824</v>
      </c>
      <c r="E23" s="659" t="s">
        <v>815</v>
      </c>
      <c r="F23" s="251" t="s">
        <v>306</v>
      </c>
      <c r="G23" s="660" t="s">
        <v>816</v>
      </c>
      <c r="H23" s="376" t="s">
        <v>816</v>
      </c>
      <c r="I23" s="301">
        <v>6666</v>
      </c>
      <c r="J23" s="302">
        <v>0</v>
      </c>
    </row>
    <row r="24" spans="1:12" s="90" customFormat="1" x14ac:dyDescent="0.25">
      <c r="A24" s="657"/>
      <c r="B24" s="658"/>
      <c r="C24" s="414"/>
      <c r="D24" s="659"/>
      <c r="E24" s="659"/>
      <c r="F24" s="251"/>
      <c r="G24" s="660"/>
      <c r="H24" s="376"/>
      <c r="I24" s="301"/>
      <c r="J24" s="302"/>
    </row>
    <row r="25" spans="1:12" s="90" customFormat="1" x14ac:dyDescent="0.25">
      <c r="A25" s="657"/>
      <c r="B25" s="658"/>
      <c r="C25" s="414"/>
      <c r="D25" s="659"/>
      <c r="E25" s="659"/>
      <c r="F25" s="251"/>
      <c r="G25" s="660"/>
      <c r="H25" s="376"/>
      <c r="I25" s="301"/>
      <c r="J25" s="302"/>
    </row>
    <row r="26" spans="1:12" s="90" customFormat="1" x14ac:dyDescent="0.25">
      <c r="A26" s="657">
        <v>7</v>
      </c>
      <c r="B26" s="658" t="s">
        <v>803</v>
      </c>
      <c r="C26" s="414" t="s">
        <v>804</v>
      </c>
      <c r="D26" s="659" t="s">
        <v>825</v>
      </c>
      <c r="E26" s="659" t="s">
        <v>817</v>
      </c>
      <c r="F26" s="251" t="s">
        <v>306</v>
      </c>
      <c r="G26" s="660" t="s">
        <v>818</v>
      </c>
      <c r="H26" s="376" t="s">
        <v>818</v>
      </c>
      <c r="I26" s="301">
        <v>2376</v>
      </c>
      <c r="J26" s="302">
        <v>0</v>
      </c>
    </row>
    <row r="27" spans="1:12" s="90" customFormat="1" x14ac:dyDescent="0.25">
      <c r="A27" s="657"/>
      <c r="B27" s="658"/>
      <c r="C27" s="414"/>
      <c r="D27" s="659"/>
      <c r="E27" s="659"/>
      <c r="F27" s="251"/>
      <c r="G27" s="660"/>
      <c r="H27" s="376"/>
      <c r="I27" s="301"/>
      <c r="J27" s="302"/>
    </row>
    <row r="28" spans="1:12" s="90" customFormat="1" ht="18" thickBot="1" x14ac:dyDescent="0.3">
      <c r="A28" s="674"/>
      <c r="B28" s="675"/>
      <c r="C28" s="389"/>
      <c r="D28" s="676"/>
      <c r="E28" s="676"/>
      <c r="F28" s="268"/>
      <c r="G28" s="677"/>
      <c r="H28" s="665"/>
      <c r="I28" s="303"/>
      <c r="J28" s="304"/>
    </row>
    <row r="29" spans="1:12" s="66" customFormat="1" ht="36.75" customHeight="1" thickBot="1" x14ac:dyDescent="0.3">
      <c r="A29" s="203">
        <v>7</v>
      </c>
      <c r="B29" s="579" t="s">
        <v>92</v>
      </c>
      <c r="C29" s="579"/>
      <c r="D29" s="204"/>
      <c r="E29" s="204"/>
      <c r="F29" s="205"/>
      <c r="G29" s="269">
        <f>G8+G11+G14+G17+G20+G23+G26</f>
        <v>1.9229100000000001</v>
      </c>
      <c r="H29" s="270">
        <f>H8+H11+H14+H17+H20+H23+H26</f>
        <v>1.9229100000000001</v>
      </c>
      <c r="I29" s="305">
        <f>I8+I11+I14+I17+I20+I23+I26</f>
        <v>14861.321</v>
      </c>
      <c r="J29" s="305">
        <f>J8+J11+J14+J17+J20+J23+J26</f>
        <v>3779.3209999999999</v>
      </c>
      <c r="L29" s="271">
        <f>I29-J29</f>
        <v>11082</v>
      </c>
    </row>
    <row r="30" spans="1:12" ht="35.1" customHeight="1" x14ac:dyDescent="0.25">
      <c r="A30" s="666">
        <v>1</v>
      </c>
      <c r="B30" s="668" t="s">
        <v>879</v>
      </c>
      <c r="C30" s="554" t="s">
        <v>880</v>
      </c>
      <c r="D30" s="669" t="s">
        <v>881</v>
      </c>
      <c r="E30" s="669" t="s">
        <v>882</v>
      </c>
      <c r="F30" s="670" t="s">
        <v>48</v>
      </c>
      <c r="G30" s="672" t="s">
        <v>883</v>
      </c>
      <c r="H30" s="673" t="s">
        <v>884</v>
      </c>
      <c r="I30" s="678">
        <v>88.483999999999995</v>
      </c>
      <c r="J30" s="678">
        <v>88.483999999999995</v>
      </c>
    </row>
    <row r="31" spans="1:12" ht="35.1" customHeight="1" x14ac:dyDescent="0.25">
      <c r="A31" s="667"/>
      <c r="B31" s="658"/>
      <c r="C31" s="415"/>
      <c r="D31" s="659"/>
      <c r="E31" s="659"/>
      <c r="F31" s="671"/>
      <c r="G31" s="660"/>
      <c r="H31" s="398"/>
      <c r="I31" s="679"/>
      <c r="J31" s="679"/>
    </row>
    <row r="32" spans="1:12" ht="35.1" customHeight="1" x14ac:dyDescent="0.25">
      <c r="A32" s="667"/>
      <c r="B32" s="658"/>
      <c r="C32" s="415"/>
      <c r="D32" s="659"/>
      <c r="E32" s="659"/>
      <c r="F32" s="669"/>
      <c r="G32" s="660"/>
      <c r="H32" s="377"/>
      <c r="I32" s="680"/>
      <c r="J32" s="680"/>
    </row>
    <row r="33" spans="1:10" ht="35.1" customHeight="1" x14ac:dyDescent="0.25">
      <c r="A33" s="667">
        <v>2</v>
      </c>
      <c r="B33" s="668" t="s">
        <v>879</v>
      </c>
      <c r="C33" s="554" t="s">
        <v>880</v>
      </c>
      <c r="D33" s="659" t="s">
        <v>885</v>
      </c>
      <c r="E33" s="669" t="s">
        <v>886</v>
      </c>
      <c r="F33" s="681" t="s">
        <v>48</v>
      </c>
      <c r="G33" s="660" t="s">
        <v>887</v>
      </c>
      <c r="H33" s="397" t="s">
        <v>887</v>
      </c>
      <c r="I33" s="682">
        <v>78.998000000000005</v>
      </c>
      <c r="J33" s="682">
        <v>78.998000000000005</v>
      </c>
    </row>
    <row r="34" spans="1:10" ht="35.1" customHeight="1" x14ac:dyDescent="0.25">
      <c r="A34" s="667"/>
      <c r="B34" s="658"/>
      <c r="C34" s="415"/>
      <c r="D34" s="659"/>
      <c r="E34" s="659"/>
      <c r="F34" s="671"/>
      <c r="G34" s="660"/>
      <c r="H34" s="398"/>
      <c r="I34" s="679"/>
      <c r="J34" s="679"/>
    </row>
    <row r="35" spans="1:10" ht="35.1" customHeight="1" x14ac:dyDescent="0.25">
      <c r="A35" s="667"/>
      <c r="B35" s="658"/>
      <c r="C35" s="415"/>
      <c r="D35" s="659"/>
      <c r="E35" s="659"/>
      <c r="F35" s="669"/>
      <c r="G35" s="660"/>
      <c r="H35" s="377"/>
      <c r="I35" s="680"/>
      <c r="J35" s="680"/>
    </row>
    <row r="36" spans="1:10" ht="35.1" customHeight="1" x14ac:dyDescent="0.25">
      <c r="A36" s="667">
        <v>3</v>
      </c>
      <c r="B36" s="668" t="s">
        <v>879</v>
      </c>
      <c r="C36" s="554" t="s">
        <v>880</v>
      </c>
      <c r="D36" s="659" t="s">
        <v>888</v>
      </c>
      <c r="E36" s="669" t="s">
        <v>889</v>
      </c>
      <c r="F36" s="681" t="s">
        <v>48</v>
      </c>
      <c r="G36" s="660" t="s">
        <v>890</v>
      </c>
      <c r="H36" s="397" t="s">
        <v>890</v>
      </c>
      <c r="I36" s="682">
        <v>46.234999999999999</v>
      </c>
      <c r="J36" s="682">
        <v>46.234999999999999</v>
      </c>
    </row>
    <row r="37" spans="1:10" ht="35.1" customHeight="1" x14ac:dyDescent="0.25">
      <c r="A37" s="667"/>
      <c r="B37" s="658"/>
      <c r="C37" s="415"/>
      <c r="D37" s="659"/>
      <c r="E37" s="659"/>
      <c r="F37" s="671"/>
      <c r="G37" s="660"/>
      <c r="H37" s="398"/>
      <c r="I37" s="679"/>
      <c r="J37" s="679"/>
    </row>
    <row r="38" spans="1:10" ht="35.1" customHeight="1" thickBot="1" x14ac:dyDescent="0.3">
      <c r="A38" s="667"/>
      <c r="B38" s="658"/>
      <c r="C38" s="415"/>
      <c r="D38" s="659"/>
      <c r="E38" s="659"/>
      <c r="F38" s="669"/>
      <c r="G38" s="660"/>
      <c r="H38" s="377"/>
      <c r="I38" s="680"/>
      <c r="J38" s="680"/>
    </row>
    <row r="39" spans="1:10" ht="24.75" customHeight="1" thickBot="1" x14ac:dyDescent="0.3">
      <c r="A39" s="311">
        <v>3</v>
      </c>
      <c r="B39" s="683" t="s">
        <v>92</v>
      </c>
      <c r="C39" s="683"/>
      <c r="D39" s="312"/>
      <c r="E39" s="312"/>
      <c r="F39" s="313"/>
      <c r="G39" s="314">
        <f>G30+G33+G36</f>
        <v>0.24430000000000002</v>
      </c>
      <c r="H39" s="314">
        <f>H30+H33+H36</f>
        <v>0.24430000000000002</v>
      </c>
      <c r="I39" s="315">
        <f t="shared" ref="I39:J39" si="0">I30+I33+I36</f>
        <v>213.71699999999998</v>
      </c>
      <c r="J39" s="315">
        <f t="shared" si="0"/>
        <v>213.71699999999998</v>
      </c>
    </row>
    <row r="40" spans="1:10" ht="24.75" customHeight="1" x14ac:dyDescent="0.25">
      <c r="A40" s="667">
        <v>1</v>
      </c>
      <c r="B40" s="668" t="s">
        <v>891</v>
      </c>
      <c r="C40" s="684" t="s">
        <v>892</v>
      </c>
      <c r="D40" s="658" t="s">
        <v>893</v>
      </c>
      <c r="E40" s="659" t="s">
        <v>894</v>
      </c>
      <c r="F40" s="251">
        <v>0.2</v>
      </c>
      <c r="G40" s="660">
        <f>SUM(H40:H42)</f>
        <v>0.2</v>
      </c>
      <c r="H40" s="397">
        <v>0.2</v>
      </c>
      <c r="I40" s="306">
        <v>759.6</v>
      </c>
      <c r="J40" s="302">
        <v>759.6</v>
      </c>
    </row>
    <row r="41" spans="1:10" ht="24.75" customHeight="1" x14ac:dyDescent="0.25">
      <c r="A41" s="667"/>
      <c r="B41" s="658"/>
      <c r="C41" s="684"/>
      <c r="D41" s="658"/>
      <c r="E41" s="659"/>
      <c r="F41" s="251"/>
      <c r="G41" s="660"/>
      <c r="H41" s="398"/>
      <c r="I41" s="306"/>
      <c r="J41" s="302"/>
    </row>
    <row r="42" spans="1:10" ht="24.75" customHeight="1" x14ac:dyDescent="0.25">
      <c r="A42" s="667"/>
      <c r="B42" s="658"/>
      <c r="C42" s="684"/>
      <c r="D42" s="658"/>
      <c r="E42" s="659"/>
      <c r="F42" s="251"/>
      <c r="G42" s="660"/>
      <c r="H42" s="377"/>
      <c r="I42" s="306"/>
      <c r="J42" s="302"/>
    </row>
    <row r="43" spans="1:10" ht="24.75" customHeight="1" x14ac:dyDescent="0.25">
      <c r="A43" s="667">
        <v>2</v>
      </c>
      <c r="B43" s="668" t="s">
        <v>891</v>
      </c>
      <c r="C43" s="684" t="s">
        <v>892</v>
      </c>
      <c r="D43" s="658" t="s">
        <v>895</v>
      </c>
      <c r="E43" s="659" t="s">
        <v>896</v>
      </c>
      <c r="F43" s="251">
        <v>0.01</v>
      </c>
      <c r="G43" s="660">
        <f>SUM(H43:H45)</f>
        <v>0.01</v>
      </c>
      <c r="H43" s="397">
        <v>0.01</v>
      </c>
      <c r="I43" s="306">
        <v>100</v>
      </c>
      <c r="J43" s="302">
        <v>0</v>
      </c>
    </row>
    <row r="44" spans="1:10" ht="24.75" customHeight="1" x14ac:dyDescent="0.25">
      <c r="A44" s="667"/>
      <c r="B44" s="658"/>
      <c r="C44" s="684"/>
      <c r="D44" s="658"/>
      <c r="E44" s="659"/>
      <c r="F44" s="251"/>
      <c r="G44" s="660"/>
      <c r="H44" s="398"/>
      <c r="I44" s="306"/>
      <c r="J44" s="302"/>
    </row>
    <row r="45" spans="1:10" ht="24.75" customHeight="1" x14ac:dyDescent="0.25">
      <c r="A45" s="667"/>
      <c r="B45" s="658"/>
      <c r="C45" s="684"/>
      <c r="D45" s="658"/>
      <c r="E45" s="659"/>
      <c r="F45" s="251"/>
      <c r="G45" s="660"/>
      <c r="H45" s="377"/>
      <c r="I45" s="306"/>
      <c r="J45" s="302"/>
    </row>
    <row r="46" spans="1:10" ht="24.75" customHeight="1" x14ac:dyDescent="0.25">
      <c r="A46" s="667">
        <v>3</v>
      </c>
      <c r="B46" s="668" t="s">
        <v>891</v>
      </c>
      <c r="C46" s="684" t="s">
        <v>892</v>
      </c>
      <c r="D46" s="658" t="s">
        <v>897</v>
      </c>
      <c r="E46" s="659" t="s">
        <v>898</v>
      </c>
      <c r="F46" s="251">
        <v>3.6790000000000003E-2</v>
      </c>
      <c r="G46" s="660">
        <f>SUM(H46:H48)</f>
        <v>3.6790000000000003E-2</v>
      </c>
      <c r="H46" s="397">
        <v>3.6790000000000003E-2</v>
      </c>
      <c r="I46" s="306">
        <v>2514.3389999999999</v>
      </c>
      <c r="J46" s="302">
        <v>0</v>
      </c>
    </row>
    <row r="47" spans="1:10" ht="24.75" customHeight="1" x14ac:dyDescent="0.25">
      <c r="A47" s="667"/>
      <c r="B47" s="658"/>
      <c r="C47" s="684"/>
      <c r="D47" s="658"/>
      <c r="E47" s="659"/>
      <c r="F47" s="251"/>
      <c r="G47" s="660"/>
      <c r="H47" s="398"/>
      <c r="I47" s="306"/>
      <c r="J47" s="302"/>
    </row>
    <row r="48" spans="1:10" ht="24.75" customHeight="1" thickBot="1" x14ac:dyDescent="0.3">
      <c r="A48" s="667"/>
      <c r="B48" s="658"/>
      <c r="C48" s="684"/>
      <c r="D48" s="658"/>
      <c r="E48" s="659"/>
      <c r="F48" s="251"/>
      <c r="G48" s="660"/>
      <c r="H48" s="685"/>
      <c r="I48" s="306"/>
      <c r="J48" s="302"/>
    </row>
    <row r="49" spans="1:10" ht="39" customHeight="1" thickBot="1" x14ac:dyDescent="0.3">
      <c r="A49" s="282">
        <v>3</v>
      </c>
      <c r="B49" s="686" t="s">
        <v>92</v>
      </c>
      <c r="C49" s="686"/>
      <c r="D49" s="283"/>
      <c r="E49" s="283"/>
      <c r="F49" s="284"/>
      <c r="G49" s="285">
        <f>G40+G43+G46</f>
        <v>0.24679000000000001</v>
      </c>
      <c r="H49" s="285">
        <f t="shared" ref="H49:J49" si="1">H40+H43+H46</f>
        <v>0.24679000000000001</v>
      </c>
      <c r="I49" s="286">
        <f t="shared" si="1"/>
        <v>3373.9389999999999</v>
      </c>
      <c r="J49" s="286">
        <f t="shared" si="1"/>
        <v>759.6</v>
      </c>
    </row>
    <row r="50" spans="1:10" x14ac:dyDescent="0.25">
      <c r="A50" s="661">
        <v>1</v>
      </c>
      <c r="B50" s="662" t="s">
        <v>899</v>
      </c>
      <c r="C50" s="388"/>
      <c r="D50" s="663" t="s">
        <v>900</v>
      </c>
      <c r="E50" s="662" t="s">
        <v>901</v>
      </c>
      <c r="F50" s="267" t="s">
        <v>48</v>
      </c>
      <c r="G50" s="687">
        <f>SUM(H50:H52)</f>
        <v>9.4E-2</v>
      </c>
      <c r="H50" s="298">
        <v>9.4E-2</v>
      </c>
      <c r="I50" s="299">
        <v>182.18</v>
      </c>
      <c r="J50" s="300">
        <v>182.18</v>
      </c>
    </row>
    <row r="51" spans="1:10" x14ac:dyDescent="0.25">
      <c r="A51" s="657"/>
      <c r="B51" s="658"/>
      <c r="C51" s="414"/>
      <c r="D51" s="659"/>
      <c r="E51" s="658"/>
      <c r="F51" s="251"/>
      <c r="G51" s="688"/>
      <c r="H51" s="297"/>
      <c r="I51" s="301"/>
      <c r="J51" s="302"/>
    </row>
    <row r="52" spans="1:10" x14ac:dyDescent="0.25">
      <c r="A52" s="657"/>
      <c r="B52" s="658"/>
      <c r="C52" s="414"/>
      <c r="D52" s="659"/>
      <c r="E52" s="658"/>
      <c r="F52" s="251"/>
      <c r="G52" s="688"/>
      <c r="H52" s="297"/>
      <c r="I52" s="301"/>
      <c r="J52" s="302"/>
    </row>
    <row r="53" spans="1:10" x14ac:dyDescent="0.25">
      <c r="A53" s="657">
        <v>2</v>
      </c>
      <c r="B53" s="658" t="s">
        <v>902</v>
      </c>
      <c r="C53" s="659"/>
      <c r="D53" s="659" t="s">
        <v>903</v>
      </c>
      <c r="E53" s="658" t="s">
        <v>904</v>
      </c>
      <c r="F53" s="251" t="s">
        <v>48</v>
      </c>
      <c r="G53" s="688">
        <f>SUM(H53:H55)</f>
        <v>0.16200000000000001</v>
      </c>
      <c r="H53" s="297">
        <v>0.16200000000000001</v>
      </c>
      <c r="I53" s="301">
        <v>16.850000000000001</v>
      </c>
      <c r="J53" s="302">
        <v>16.850000000000001</v>
      </c>
    </row>
    <row r="54" spans="1:10" x14ac:dyDescent="0.25">
      <c r="A54" s="657"/>
      <c r="B54" s="658"/>
      <c r="C54" s="659"/>
      <c r="D54" s="659"/>
      <c r="E54" s="658"/>
      <c r="F54" s="251"/>
      <c r="G54" s="688"/>
      <c r="H54" s="297"/>
      <c r="I54" s="301"/>
      <c r="J54" s="302"/>
    </row>
    <row r="55" spans="1:10" x14ac:dyDescent="0.25">
      <c r="A55" s="657"/>
      <c r="B55" s="658"/>
      <c r="C55" s="659"/>
      <c r="D55" s="659"/>
      <c r="E55" s="658"/>
      <c r="F55" s="251"/>
      <c r="G55" s="688"/>
      <c r="H55" s="297"/>
      <c r="I55" s="301"/>
      <c r="J55" s="302"/>
    </row>
    <row r="56" spans="1:10" x14ac:dyDescent="0.25">
      <c r="A56" s="657">
        <v>3</v>
      </c>
      <c r="B56" s="658" t="s">
        <v>899</v>
      </c>
      <c r="C56" s="659"/>
      <c r="D56" s="659" t="s">
        <v>905</v>
      </c>
      <c r="E56" s="658" t="s">
        <v>906</v>
      </c>
      <c r="F56" s="251" t="s">
        <v>48</v>
      </c>
      <c r="G56" s="688">
        <f>SUM(H56:H58)</f>
        <v>0.109</v>
      </c>
      <c r="H56" s="297">
        <v>0.109</v>
      </c>
      <c r="I56" s="301">
        <v>489.73700000000002</v>
      </c>
      <c r="J56" s="302">
        <v>489.73700000000002</v>
      </c>
    </row>
    <row r="57" spans="1:10" x14ac:dyDescent="0.25">
      <c r="A57" s="657"/>
      <c r="B57" s="658"/>
      <c r="C57" s="659"/>
      <c r="D57" s="659"/>
      <c r="E57" s="658"/>
      <c r="F57" s="251"/>
      <c r="G57" s="688"/>
      <c r="H57" s="297"/>
      <c r="I57" s="301"/>
      <c r="J57" s="302"/>
    </row>
    <row r="58" spans="1:10" x14ac:dyDescent="0.25">
      <c r="A58" s="657"/>
      <c r="B58" s="658"/>
      <c r="C58" s="659"/>
      <c r="D58" s="659"/>
      <c r="E58" s="658"/>
      <c r="F58" s="251"/>
      <c r="G58" s="688"/>
      <c r="H58" s="297"/>
      <c r="I58" s="301"/>
      <c r="J58" s="302"/>
    </row>
    <row r="59" spans="1:10" x14ac:dyDescent="0.25">
      <c r="A59" s="657">
        <v>4</v>
      </c>
      <c r="B59" s="658" t="s">
        <v>899</v>
      </c>
      <c r="C59" s="659"/>
      <c r="D59" s="659" t="s">
        <v>907</v>
      </c>
      <c r="E59" s="658" t="s">
        <v>908</v>
      </c>
      <c r="F59" s="251" t="s">
        <v>48</v>
      </c>
      <c r="G59" s="688">
        <f>SUM(H59:H61)</f>
        <v>9.9000000000000005E-2</v>
      </c>
      <c r="H59" s="297">
        <v>9.9000000000000005E-2</v>
      </c>
      <c r="I59" s="301">
        <v>191.87</v>
      </c>
      <c r="J59" s="302">
        <v>191.87</v>
      </c>
    </row>
    <row r="60" spans="1:10" x14ac:dyDescent="0.25">
      <c r="A60" s="657"/>
      <c r="B60" s="658"/>
      <c r="C60" s="659"/>
      <c r="D60" s="659"/>
      <c r="E60" s="658"/>
      <c r="F60" s="251"/>
      <c r="G60" s="688"/>
      <c r="H60" s="297"/>
      <c r="I60" s="301"/>
      <c r="J60" s="302"/>
    </row>
    <row r="61" spans="1:10" x14ac:dyDescent="0.25">
      <c r="A61" s="657"/>
      <c r="B61" s="658"/>
      <c r="C61" s="659"/>
      <c r="D61" s="659"/>
      <c r="E61" s="658"/>
      <c r="F61" s="251"/>
      <c r="G61" s="688"/>
      <c r="H61" s="297"/>
      <c r="I61" s="301"/>
      <c r="J61" s="302"/>
    </row>
    <row r="62" spans="1:10" x14ac:dyDescent="0.25">
      <c r="A62" s="657">
        <v>5</v>
      </c>
      <c r="B62" s="658" t="s">
        <v>899</v>
      </c>
      <c r="C62" s="659"/>
      <c r="D62" s="659" t="s">
        <v>909</v>
      </c>
      <c r="E62" s="658" t="s">
        <v>910</v>
      </c>
      <c r="F62" s="251" t="s">
        <v>48</v>
      </c>
      <c r="G62" s="688">
        <f>SUM(H62:H64)</f>
        <v>0.10299999999999999</v>
      </c>
      <c r="H62" s="297">
        <v>0.10299999999999999</v>
      </c>
      <c r="I62" s="301">
        <v>462.779</v>
      </c>
      <c r="J62" s="302">
        <v>462.779</v>
      </c>
    </row>
    <row r="63" spans="1:10" x14ac:dyDescent="0.25">
      <c r="A63" s="657"/>
      <c r="B63" s="658"/>
      <c r="C63" s="659"/>
      <c r="D63" s="659"/>
      <c r="E63" s="658"/>
      <c r="F63" s="251"/>
      <c r="G63" s="688"/>
      <c r="H63" s="297"/>
      <c r="I63" s="301"/>
      <c r="J63" s="302"/>
    </row>
    <row r="64" spans="1:10" x14ac:dyDescent="0.25">
      <c r="A64" s="657"/>
      <c r="B64" s="658"/>
      <c r="C64" s="659"/>
      <c r="D64" s="659"/>
      <c r="E64" s="658"/>
      <c r="F64" s="251"/>
      <c r="G64" s="688"/>
      <c r="H64" s="297"/>
      <c r="I64" s="301"/>
      <c r="J64" s="302"/>
    </row>
    <row r="65" spans="1:10" x14ac:dyDescent="0.25">
      <c r="A65" s="657">
        <v>6</v>
      </c>
      <c r="B65" s="658" t="s">
        <v>911</v>
      </c>
      <c r="C65" s="659"/>
      <c r="D65" s="659"/>
      <c r="E65" s="658" t="s">
        <v>912</v>
      </c>
      <c r="F65" s="251" t="s">
        <v>48</v>
      </c>
      <c r="G65" s="688">
        <f>SUM(H65:H67)</f>
        <v>4.691E-2</v>
      </c>
      <c r="H65" s="297">
        <v>4.691E-2</v>
      </c>
      <c r="I65" s="301">
        <v>151.69999999999999</v>
      </c>
      <c r="J65" s="302">
        <v>151.69999999999999</v>
      </c>
    </row>
    <row r="66" spans="1:10" x14ac:dyDescent="0.25">
      <c r="A66" s="657"/>
      <c r="B66" s="658"/>
      <c r="C66" s="659"/>
      <c r="D66" s="659"/>
      <c r="E66" s="658"/>
      <c r="F66" s="251"/>
      <c r="G66" s="688"/>
      <c r="H66" s="297"/>
      <c r="I66" s="301"/>
      <c r="J66" s="302"/>
    </row>
    <row r="67" spans="1:10" x14ac:dyDescent="0.25">
      <c r="A67" s="657"/>
      <c r="B67" s="658"/>
      <c r="C67" s="659"/>
      <c r="D67" s="659"/>
      <c r="E67" s="658"/>
      <c r="F67" s="251"/>
      <c r="G67" s="688"/>
      <c r="H67" s="297"/>
      <c r="I67" s="301"/>
      <c r="J67" s="302"/>
    </row>
    <row r="68" spans="1:10" x14ac:dyDescent="0.25">
      <c r="A68" s="690">
        <v>7</v>
      </c>
      <c r="B68" s="658" t="s">
        <v>902</v>
      </c>
      <c r="C68" s="659"/>
      <c r="D68" s="659"/>
      <c r="E68" s="658" t="s">
        <v>913</v>
      </c>
      <c r="F68" s="251" t="s">
        <v>48</v>
      </c>
      <c r="G68" s="688">
        <f>SUM(H68:H70)</f>
        <v>0.24154</v>
      </c>
      <c r="H68" s="297">
        <v>0.24154</v>
      </c>
      <c r="I68" s="301">
        <v>41.43</v>
      </c>
      <c r="J68" s="302">
        <v>41.43</v>
      </c>
    </row>
    <row r="69" spans="1:10" x14ac:dyDescent="0.25">
      <c r="A69" s="691"/>
      <c r="B69" s="658"/>
      <c r="C69" s="659"/>
      <c r="D69" s="659"/>
      <c r="E69" s="658"/>
      <c r="F69" s="251"/>
      <c r="G69" s="688"/>
      <c r="H69" s="297"/>
      <c r="I69" s="301"/>
      <c r="J69" s="302"/>
    </row>
    <row r="70" spans="1:10" x14ac:dyDescent="0.25">
      <c r="A70" s="692"/>
      <c r="B70" s="658"/>
      <c r="C70" s="659"/>
      <c r="D70" s="659"/>
      <c r="E70" s="658"/>
      <c r="F70" s="251"/>
      <c r="G70" s="688"/>
      <c r="H70" s="297"/>
      <c r="I70" s="301"/>
      <c r="J70" s="302"/>
    </row>
    <row r="71" spans="1:10" ht="34.5" x14ac:dyDescent="0.25">
      <c r="A71" s="296">
        <v>8</v>
      </c>
      <c r="B71" s="272" t="s">
        <v>902</v>
      </c>
      <c r="C71" s="273"/>
      <c r="D71" s="273" t="s">
        <v>914</v>
      </c>
      <c r="E71" s="273" t="s">
        <v>915</v>
      </c>
      <c r="F71" s="273" t="s">
        <v>48</v>
      </c>
      <c r="G71" s="274">
        <v>0.14000000000000001</v>
      </c>
      <c r="H71" s="273">
        <v>0.14000000000000001</v>
      </c>
      <c r="I71" s="307">
        <v>15.96</v>
      </c>
      <c r="J71" s="308">
        <v>15.96</v>
      </c>
    </row>
    <row r="72" spans="1:10" ht="35.25" thickBot="1" x14ac:dyDescent="0.3">
      <c r="A72" s="296">
        <v>9</v>
      </c>
      <c r="B72" s="275" t="s">
        <v>899</v>
      </c>
      <c r="C72" s="276"/>
      <c r="D72" s="276" t="s">
        <v>916</v>
      </c>
      <c r="E72" s="276" t="s">
        <v>917</v>
      </c>
      <c r="F72" s="276" t="s">
        <v>48</v>
      </c>
      <c r="G72" s="277">
        <v>0.16520000000000001</v>
      </c>
      <c r="H72" s="276">
        <v>0.16520000000000001</v>
      </c>
      <c r="I72" s="309">
        <v>694.34</v>
      </c>
      <c r="J72" s="310">
        <v>694.34</v>
      </c>
    </row>
    <row r="73" spans="1:10" ht="37.5" customHeight="1" thickBot="1" x14ac:dyDescent="0.3">
      <c r="A73" s="316">
        <f>A29+A39+A49+A72</f>
        <v>22</v>
      </c>
      <c r="B73" s="579" t="s">
        <v>92</v>
      </c>
      <c r="C73" s="579"/>
      <c r="D73" s="204"/>
      <c r="E73" s="204"/>
      <c r="F73" s="205"/>
      <c r="G73" s="278">
        <f>G50+G53+G56+G59+G62+G65++G68+G72</f>
        <v>1.0206499999999998</v>
      </c>
      <c r="H73" s="279">
        <f t="shared" ref="H73:J73" si="2">H50+H53+H56+H59+H62+H65++H68+H72</f>
        <v>1.0206499999999998</v>
      </c>
      <c r="I73" s="280">
        <f t="shared" si="2"/>
        <v>2230.8860000000004</v>
      </c>
      <c r="J73" s="281">
        <f t="shared" si="2"/>
        <v>2230.8860000000004</v>
      </c>
    </row>
    <row r="74" spans="1:10" ht="36.75" customHeight="1" thickBot="1" x14ac:dyDescent="0.3">
      <c r="A74" s="318">
        <f t="shared" ref="A74" si="3">A29+A39+A49+A73</f>
        <v>35</v>
      </c>
      <c r="B74" s="571" t="s">
        <v>870</v>
      </c>
      <c r="C74" s="572"/>
      <c r="D74" s="572"/>
      <c r="E74" s="572"/>
      <c r="F74" s="689"/>
      <c r="G74" s="355">
        <f>G29+G39+G49+G73</f>
        <v>3.43465</v>
      </c>
      <c r="H74" s="355">
        <f>H29+H39+H49+H73</f>
        <v>3.43465</v>
      </c>
      <c r="I74" s="355">
        <f>I29+I39+I49+I73</f>
        <v>20679.862999999998</v>
      </c>
      <c r="J74" s="355">
        <f>J29+J39+J49+J73</f>
        <v>6983.5240000000003</v>
      </c>
    </row>
  </sheetData>
  <mergeCells count="157">
    <mergeCell ref="B74:F74"/>
    <mergeCell ref="B73:C73"/>
    <mergeCell ref="A68:A70"/>
    <mergeCell ref="B68:B70"/>
    <mergeCell ref="C68:C70"/>
    <mergeCell ref="D68:D70"/>
    <mergeCell ref="E68:E70"/>
    <mergeCell ref="G68:G70"/>
    <mergeCell ref="A65:A67"/>
    <mergeCell ref="B65:B67"/>
    <mergeCell ref="C65:C67"/>
    <mergeCell ref="D65:D67"/>
    <mergeCell ref="E65:E67"/>
    <mergeCell ref="G65:G67"/>
    <mergeCell ref="A62:A64"/>
    <mergeCell ref="B62:B64"/>
    <mergeCell ref="C62:C64"/>
    <mergeCell ref="D62:D64"/>
    <mergeCell ref="E62:E64"/>
    <mergeCell ref="G62:G64"/>
    <mergeCell ref="A59:A61"/>
    <mergeCell ref="B59:B61"/>
    <mergeCell ref="C59:C61"/>
    <mergeCell ref="D59:D61"/>
    <mergeCell ref="E59:E61"/>
    <mergeCell ref="G59:G61"/>
    <mergeCell ref="A56:A58"/>
    <mergeCell ref="B56:B58"/>
    <mergeCell ref="C56:C58"/>
    <mergeCell ref="D56:D58"/>
    <mergeCell ref="E56:E58"/>
    <mergeCell ref="G56:G58"/>
    <mergeCell ref="A53:A55"/>
    <mergeCell ref="B53:B55"/>
    <mergeCell ref="C53:C55"/>
    <mergeCell ref="D53:D55"/>
    <mergeCell ref="E53:E55"/>
    <mergeCell ref="G53:G55"/>
    <mergeCell ref="H46:H48"/>
    <mergeCell ref="B49:C49"/>
    <mergeCell ref="A50:A52"/>
    <mergeCell ref="B50:B52"/>
    <mergeCell ref="C50:C52"/>
    <mergeCell ref="D50:D52"/>
    <mergeCell ref="E50:E52"/>
    <mergeCell ref="G50:G52"/>
    <mergeCell ref="A46:A48"/>
    <mergeCell ref="B46:B48"/>
    <mergeCell ref="C46:C48"/>
    <mergeCell ref="D46:D48"/>
    <mergeCell ref="E46:E48"/>
    <mergeCell ref="G46:G48"/>
    <mergeCell ref="H40:H42"/>
    <mergeCell ref="A43:A45"/>
    <mergeCell ref="B43:B45"/>
    <mergeCell ref="C43:C45"/>
    <mergeCell ref="D43:D45"/>
    <mergeCell ref="E43:E45"/>
    <mergeCell ref="G43:G45"/>
    <mergeCell ref="H43:H45"/>
    <mergeCell ref="A40:A42"/>
    <mergeCell ref="B40:B42"/>
    <mergeCell ref="C40:C42"/>
    <mergeCell ref="D40:D42"/>
    <mergeCell ref="E40:E42"/>
    <mergeCell ref="G40:G42"/>
    <mergeCell ref="I36:I38"/>
    <mergeCell ref="J36:J38"/>
    <mergeCell ref="B39:C39"/>
    <mergeCell ref="I33:I35"/>
    <mergeCell ref="J33:J35"/>
    <mergeCell ref="A36:A38"/>
    <mergeCell ref="B36:B38"/>
    <mergeCell ref="C36:C38"/>
    <mergeCell ref="D36:D38"/>
    <mergeCell ref="E36:E38"/>
    <mergeCell ref="F36:F38"/>
    <mergeCell ref="G36:G38"/>
    <mergeCell ref="H36:H38"/>
    <mergeCell ref="I30:I32"/>
    <mergeCell ref="J30:J32"/>
    <mergeCell ref="A33:A35"/>
    <mergeCell ref="B33:B35"/>
    <mergeCell ref="C33:C35"/>
    <mergeCell ref="D33:D35"/>
    <mergeCell ref="E33:E35"/>
    <mergeCell ref="F33:F35"/>
    <mergeCell ref="G33:G35"/>
    <mergeCell ref="H33:H35"/>
    <mergeCell ref="H26:H28"/>
    <mergeCell ref="B29:C29"/>
    <mergeCell ref="A30:A32"/>
    <mergeCell ref="B30:B32"/>
    <mergeCell ref="C30:C32"/>
    <mergeCell ref="D30:D32"/>
    <mergeCell ref="E30:E32"/>
    <mergeCell ref="F30:F32"/>
    <mergeCell ref="G30:G32"/>
    <mergeCell ref="H30:H32"/>
    <mergeCell ref="A26:A28"/>
    <mergeCell ref="B26:B28"/>
    <mergeCell ref="C26:C28"/>
    <mergeCell ref="D26:D28"/>
    <mergeCell ref="E26:E28"/>
    <mergeCell ref="G26:G28"/>
    <mergeCell ref="H20:H22"/>
    <mergeCell ref="A23:A25"/>
    <mergeCell ref="B23:B25"/>
    <mergeCell ref="C23:C25"/>
    <mergeCell ref="D23:D25"/>
    <mergeCell ref="E23:E25"/>
    <mergeCell ref="G23:G25"/>
    <mergeCell ref="H23:H25"/>
    <mergeCell ref="A20:A22"/>
    <mergeCell ref="B20:B22"/>
    <mergeCell ref="C20:C22"/>
    <mergeCell ref="D20:D22"/>
    <mergeCell ref="E20:E22"/>
    <mergeCell ref="G20:G22"/>
    <mergeCell ref="H14:H16"/>
    <mergeCell ref="A17:A19"/>
    <mergeCell ref="B17:B19"/>
    <mergeCell ref="C17:C19"/>
    <mergeCell ref="D17:D19"/>
    <mergeCell ref="E17:E19"/>
    <mergeCell ref="G17:G19"/>
    <mergeCell ref="H17:H19"/>
    <mergeCell ref="A14:A16"/>
    <mergeCell ref="B14:B16"/>
    <mergeCell ref="C14:C16"/>
    <mergeCell ref="D14:D16"/>
    <mergeCell ref="E14:E16"/>
    <mergeCell ref="G14:G16"/>
    <mergeCell ref="H8:H10"/>
    <mergeCell ref="A11:A13"/>
    <mergeCell ref="B11:B13"/>
    <mergeCell ref="C11:C13"/>
    <mergeCell ref="D11:D13"/>
    <mergeCell ref="E11:E13"/>
    <mergeCell ref="G11:G13"/>
    <mergeCell ref="H11:H13"/>
    <mergeCell ref="A8:A10"/>
    <mergeCell ref="B8:B10"/>
    <mergeCell ref="C8:C10"/>
    <mergeCell ref="D8:D10"/>
    <mergeCell ref="E8:E10"/>
    <mergeCell ref="G8:G10"/>
    <mergeCell ref="A1:J1"/>
    <mergeCell ref="A2:J2"/>
    <mergeCell ref="A3:J3"/>
    <mergeCell ref="A5:A6"/>
    <mergeCell ref="B5:B6"/>
    <mergeCell ref="C5:C6"/>
    <mergeCell ref="D5:D6"/>
    <mergeCell ref="E5:E6"/>
    <mergeCell ref="F5:H5"/>
    <mergeCell ref="I5:J5"/>
  </mergeCells>
  <pageMargins left="0.7" right="0.7" top="0.75" bottom="0.75" header="0.3" footer="0.3"/>
  <ignoredErrors>
    <ignoredError sqref="G40:G48 G50 G53:G72" formulaRange="1"/>
    <ignoredError sqref="G8:G28 H8:H28 G30:I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C6BC-A6BD-4FEF-B575-E3090B614081}">
  <dimension ref="A1:L265"/>
  <sheetViews>
    <sheetView topLeftCell="A238" workbookViewId="0">
      <selection activeCell="H263" sqref="H263:J263"/>
    </sheetView>
  </sheetViews>
  <sheetFormatPr defaultColWidth="10.28515625" defaultRowHeight="17.25" x14ac:dyDescent="0.25"/>
  <cols>
    <col min="1" max="1" width="4.28515625" style="50" customWidth="1"/>
    <col min="2" max="2" width="19" style="50" customWidth="1"/>
    <col min="3" max="3" width="21.5703125" style="50" customWidth="1"/>
    <col min="4" max="4" width="17.5703125" style="50" customWidth="1"/>
    <col min="5" max="5" width="16.28515625" style="50" customWidth="1"/>
    <col min="6" max="6" width="23.7109375" style="50" customWidth="1"/>
    <col min="7" max="7" width="12.42578125" style="50" customWidth="1"/>
    <col min="8" max="8" width="10.42578125" style="50" customWidth="1"/>
    <col min="9" max="9" width="19.7109375" style="50" customWidth="1"/>
    <col min="10" max="10" width="19.42578125" style="50" customWidth="1"/>
    <col min="11" max="256" width="10.28515625" style="49"/>
    <col min="257" max="257" width="4.28515625" style="49" customWidth="1"/>
    <col min="258" max="258" width="19" style="49" customWidth="1"/>
    <col min="259" max="259" width="21.5703125" style="49" customWidth="1"/>
    <col min="260" max="261" width="20" style="49" customWidth="1"/>
    <col min="262" max="262" width="23.7109375" style="49" customWidth="1"/>
    <col min="263" max="263" width="12.42578125" style="49" customWidth="1"/>
    <col min="264" max="264" width="10.42578125" style="49" customWidth="1"/>
    <col min="265" max="265" width="19.7109375" style="49" customWidth="1"/>
    <col min="266" max="266" width="19.42578125" style="49" customWidth="1"/>
    <col min="267" max="512" width="10.28515625" style="49"/>
    <col min="513" max="513" width="4.28515625" style="49" customWidth="1"/>
    <col min="514" max="514" width="19" style="49" customWidth="1"/>
    <col min="515" max="515" width="21.5703125" style="49" customWidth="1"/>
    <col min="516" max="517" width="20" style="49" customWidth="1"/>
    <col min="518" max="518" width="23.7109375" style="49" customWidth="1"/>
    <col min="519" max="519" width="12.42578125" style="49" customWidth="1"/>
    <col min="520" max="520" width="10.42578125" style="49" customWidth="1"/>
    <col min="521" max="521" width="19.7109375" style="49" customWidth="1"/>
    <col min="522" max="522" width="19.42578125" style="49" customWidth="1"/>
    <col min="523" max="768" width="10.28515625" style="49"/>
    <col min="769" max="769" width="4.28515625" style="49" customWidth="1"/>
    <col min="770" max="770" width="19" style="49" customWidth="1"/>
    <col min="771" max="771" width="21.5703125" style="49" customWidth="1"/>
    <col min="772" max="773" width="20" style="49" customWidth="1"/>
    <col min="774" max="774" width="23.7109375" style="49" customWidth="1"/>
    <col min="775" max="775" width="12.42578125" style="49" customWidth="1"/>
    <col min="776" max="776" width="10.42578125" style="49" customWidth="1"/>
    <col min="777" max="777" width="19.7109375" style="49" customWidth="1"/>
    <col min="778" max="778" width="19.42578125" style="49" customWidth="1"/>
    <col min="779" max="1024" width="10.28515625" style="49"/>
    <col min="1025" max="1025" width="4.28515625" style="49" customWidth="1"/>
    <col min="1026" max="1026" width="19" style="49" customWidth="1"/>
    <col min="1027" max="1027" width="21.5703125" style="49" customWidth="1"/>
    <col min="1028" max="1029" width="20" style="49" customWidth="1"/>
    <col min="1030" max="1030" width="23.7109375" style="49" customWidth="1"/>
    <col min="1031" max="1031" width="12.42578125" style="49" customWidth="1"/>
    <col min="1032" max="1032" width="10.42578125" style="49" customWidth="1"/>
    <col min="1033" max="1033" width="19.7109375" style="49" customWidth="1"/>
    <col min="1034" max="1034" width="19.42578125" style="49" customWidth="1"/>
    <col min="1035" max="1280" width="10.28515625" style="49"/>
    <col min="1281" max="1281" width="4.28515625" style="49" customWidth="1"/>
    <col min="1282" max="1282" width="19" style="49" customWidth="1"/>
    <col min="1283" max="1283" width="21.5703125" style="49" customWidth="1"/>
    <col min="1284" max="1285" width="20" style="49" customWidth="1"/>
    <col min="1286" max="1286" width="23.7109375" style="49" customWidth="1"/>
    <col min="1287" max="1287" width="12.42578125" style="49" customWidth="1"/>
    <col min="1288" max="1288" width="10.42578125" style="49" customWidth="1"/>
    <col min="1289" max="1289" width="19.7109375" style="49" customWidth="1"/>
    <col min="1290" max="1290" width="19.42578125" style="49" customWidth="1"/>
    <col min="1291" max="1536" width="10.28515625" style="49"/>
    <col min="1537" max="1537" width="4.28515625" style="49" customWidth="1"/>
    <col min="1538" max="1538" width="19" style="49" customWidth="1"/>
    <col min="1539" max="1539" width="21.5703125" style="49" customWidth="1"/>
    <col min="1540" max="1541" width="20" style="49" customWidth="1"/>
    <col min="1542" max="1542" width="23.7109375" style="49" customWidth="1"/>
    <col min="1543" max="1543" width="12.42578125" style="49" customWidth="1"/>
    <col min="1544" max="1544" width="10.42578125" style="49" customWidth="1"/>
    <col min="1545" max="1545" width="19.7109375" style="49" customWidth="1"/>
    <col min="1546" max="1546" width="19.42578125" style="49" customWidth="1"/>
    <col min="1547" max="1792" width="10.28515625" style="49"/>
    <col min="1793" max="1793" width="4.28515625" style="49" customWidth="1"/>
    <col min="1794" max="1794" width="19" style="49" customWidth="1"/>
    <col min="1795" max="1795" width="21.5703125" style="49" customWidth="1"/>
    <col min="1796" max="1797" width="20" style="49" customWidth="1"/>
    <col min="1798" max="1798" width="23.7109375" style="49" customWidth="1"/>
    <col min="1799" max="1799" width="12.42578125" style="49" customWidth="1"/>
    <col min="1800" max="1800" width="10.42578125" style="49" customWidth="1"/>
    <col min="1801" max="1801" width="19.7109375" style="49" customWidth="1"/>
    <col min="1802" max="1802" width="19.42578125" style="49" customWidth="1"/>
    <col min="1803" max="2048" width="10.28515625" style="49"/>
    <col min="2049" max="2049" width="4.28515625" style="49" customWidth="1"/>
    <col min="2050" max="2050" width="19" style="49" customWidth="1"/>
    <col min="2051" max="2051" width="21.5703125" style="49" customWidth="1"/>
    <col min="2052" max="2053" width="20" style="49" customWidth="1"/>
    <col min="2054" max="2054" width="23.7109375" style="49" customWidth="1"/>
    <col min="2055" max="2055" width="12.42578125" style="49" customWidth="1"/>
    <col min="2056" max="2056" width="10.42578125" style="49" customWidth="1"/>
    <col min="2057" max="2057" width="19.7109375" style="49" customWidth="1"/>
    <col min="2058" max="2058" width="19.42578125" style="49" customWidth="1"/>
    <col min="2059" max="2304" width="10.28515625" style="49"/>
    <col min="2305" max="2305" width="4.28515625" style="49" customWidth="1"/>
    <col min="2306" max="2306" width="19" style="49" customWidth="1"/>
    <col min="2307" max="2307" width="21.5703125" style="49" customWidth="1"/>
    <col min="2308" max="2309" width="20" style="49" customWidth="1"/>
    <col min="2310" max="2310" width="23.7109375" style="49" customWidth="1"/>
    <col min="2311" max="2311" width="12.42578125" style="49" customWidth="1"/>
    <col min="2312" max="2312" width="10.42578125" style="49" customWidth="1"/>
    <col min="2313" max="2313" width="19.7109375" style="49" customWidth="1"/>
    <col min="2314" max="2314" width="19.42578125" style="49" customWidth="1"/>
    <col min="2315" max="2560" width="10.28515625" style="49"/>
    <col min="2561" max="2561" width="4.28515625" style="49" customWidth="1"/>
    <col min="2562" max="2562" width="19" style="49" customWidth="1"/>
    <col min="2563" max="2563" width="21.5703125" style="49" customWidth="1"/>
    <col min="2564" max="2565" width="20" style="49" customWidth="1"/>
    <col min="2566" max="2566" width="23.7109375" style="49" customWidth="1"/>
    <col min="2567" max="2567" width="12.42578125" style="49" customWidth="1"/>
    <col min="2568" max="2568" width="10.42578125" style="49" customWidth="1"/>
    <col min="2569" max="2569" width="19.7109375" style="49" customWidth="1"/>
    <col min="2570" max="2570" width="19.42578125" style="49" customWidth="1"/>
    <col min="2571" max="2816" width="10.28515625" style="49"/>
    <col min="2817" max="2817" width="4.28515625" style="49" customWidth="1"/>
    <col min="2818" max="2818" width="19" style="49" customWidth="1"/>
    <col min="2819" max="2819" width="21.5703125" style="49" customWidth="1"/>
    <col min="2820" max="2821" width="20" style="49" customWidth="1"/>
    <col min="2822" max="2822" width="23.7109375" style="49" customWidth="1"/>
    <col min="2823" max="2823" width="12.42578125" style="49" customWidth="1"/>
    <col min="2824" max="2824" width="10.42578125" style="49" customWidth="1"/>
    <col min="2825" max="2825" width="19.7109375" style="49" customWidth="1"/>
    <col min="2826" max="2826" width="19.42578125" style="49" customWidth="1"/>
    <col min="2827" max="3072" width="10.28515625" style="49"/>
    <col min="3073" max="3073" width="4.28515625" style="49" customWidth="1"/>
    <col min="3074" max="3074" width="19" style="49" customWidth="1"/>
    <col min="3075" max="3075" width="21.5703125" style="49" customWidth="1"/>
    <col min="3076" max="3077" width="20" style="49" customWidth="1"/>
    <col min="3078" max="3078" width="23.7109375" style="49" customWidth="1"/>
    <col min="3079" max="3079" width="12.42578125" style="49" customWidth="1"/>
    <col min="3080" max="3080" width="10.42578125" style="49" customWidth="1"/>
    <col min="3081" max="3081" width="19.7109375" style="49" customWidth="1"/>
    <col min="3082" max="3082" width="19.42578125" style="49" customWidth="1"/>
    <col min="3083" max="3328" width="10.28515625" style="49"/>
    <col min="3329" max="3329" width="4.28515625" style="49" customWidth="1"/>
    <col min="3330" max="3330" width="19" style="49" customWidth="1"/>
    <col min="3331" max="3331" width="21.5703125" style="49" customWidth="1"/>
    <col min="3332" max="3333" width="20" style="49" customWidth="1"/>
    <col min="3334" max="3334" width="23.7109375" style="49" customWidth="1"/>
    <col min="3335" max="3335" width="12.42578125" style="49" customWidth="1"/>
    <col min="3336" max="3336" width="10.42578125" style="49" customWidth="1"/>
    <col min="3337" max="3337" width="19.7109375" style="49" customWidth="1"/>
    <col min="3338" max="3338" width="19.42578125" style="49" customWidth="1"/>
    <col min="3339" max="3584" width="10.28515625" style="49"/>
    <col min="3585" max="3585" width="4.28515625" style="49" customWidth="1"/>
    <col min="3586" max="3586" width="19" style="49" customWidth="1"/>
    <col min="3587" max="3587" width="21.5703125" style="49" customWidth="1"/>
    <col min="3588" max="3589" width="20" style="49" customWidth="1"/>
    <col min="3590" max="3590" width="23.7109375" style="49" customWidth="1"/>
    <col min="3591" max="3591" width="12.42578125" style="49" customWidth="1"/>
    <col min="3592" max="3592" width="10.42578125" style="49" customWidth="1"/>
    <col min="3593" max="3593" width="19.7109375" style="49" customWidth="1"/>
    <col min="3594" max="3594" width="19.42578125" style="49" customWidth="1"/>
    <col min="3595" max="3840" width="10.28515625" style="49"/>
    <col min="3841" max="3841" width="4.28515625" style="49" customWidth="1"/>
    <col min="3842" max="3842" width="19" style="49" customWidth="1"/>
    <col min="3843" max="3843" width="21.5703125" style="49" customWidth="1"/>
    <col min="3844" max="3845" width="20" style="49" customWidth="1"/>
    <col min="3846" max="3846" width="23.7109375" style="49" customWidth="1"/>
    <col min="3847" max="3847" width="12.42578125" style="49" customWidth="1"/>
    <col min="3848" max="3848" width="10.42578125" style="49" customWidth="1"/>
    <col min="3849" max="3849" width="19.7109375" style="49" customWidth="1"/>
    <col min="3850" max="3850" width="19.42578125" style="49" customWidth="1"/>
    <col min="3851" max="4096" width="10.28515625" style="49"/>
    <col min="4097" max="4097" width="4.28515625" style="49" customWidth="1"/>
    <col min="4098" max="4098" width="19" style="49" customWidth="1"/>
    <col min="4099" max="4099" width="21.5703125" style="49" customWidth="1"/>
    <col min="4100" max="4101" width="20" style="49" customWidth="1"/>
    <col min="4102" max="4102" width="23.7109375" style="49" customWidth="1"/>
    <col min="4103" max="4103" width="12.42578125" style="49" customWidth="1"/>
    <col min="4104" max="4104" width="10.42578125" style="49" customWidth="1"/>
    <col min="4105" max="4105" width="19.7109375" style="49" customWidth="1"/>
    <col min="4106" max="4106" width="19.42578125" style="49" customWidth="1"/>
    <col min="4107" max="4352" width="10.28515625" style="49"/>
    <col min="4353" max="4353" width="4.28515625" style="49" customWidth="1"/>
    <col min="4354" max="4354" width="19" style="49" customWidth="1"/>
    <col min="4355" max="4355" width="21.5703125" style="49" customWidth="1"/>
    <col min="4356" max="4357" width="20" style="49" customWidth="1"/>
    <col min="4358" max="4358" width="23.7109375" style="49" customWidth="1"/>
    <col min="4359" max="4359" width="12.42578125" style="49" customWidth="1"/>
    <col min="4360" max="4360" width="10.42578125" style="49" customWidth="1"/>
    <col min="4361" max="4361" width="19.7109375" style="49" customWidth="1"/>
    <col min="4362" max="4362" width="19.42578125" style="49" customWidth="1"/>
    <col min="4363" max="4608" width="10.28515625" style="49"/>
    <col min="4609" max="4609" width="4.28515625" style="49" customWidth="1"/>
    <col min="4610" max="4610" width="19" style="49" customWidth="1"/>
    <col min="4611" max="4611" width="21.5703125" style="49" customWidth="1"/>
    <col min="4612" max="4613" width="20" style="49" customWidth="1"/>
    <col min="4614" max="4614" width="23.7109375" style="49" customWidth="1"/>
    <col min="4615" max="4615" width="12.42578125" style="49" customWidth="1"/>
    <col min="4616" max="4616" width="10.42578125" style="49" customWidth="1"/>
    <col min="4617" max="4617" width="19.7109375" style="49" customWidth="1"/>
    <col min="4618" max="4618" width="19.42578125" style="49" customWidth="1"/>
    <col min="4619" max="4864" width="10.28515625" style="49"/>
    <col min="4865" max="4865" width="4.28515625" style="49" customWidth="1"/>
    <col min="4866" max="4866" width="19" style="49" customWidth="1"/>
    <col min="4867" max="4867" width="21.5703125" style="49" customWidth="1"/>
    <col min="4868" max="4869" width="20" style="49" customWidth="1"/>
    <col min="4870" max="4870" width="23.7109375" style="49" customWidth="1"/>
    <col min="4871" max="4871" width="12.42578125" style="49" customWidth="1"/>
    <col min="4872" max="4872" width="10.42578125" style="49" customWidth="1"/>
    <col min="4873" max="4873" width="19.7109375" style="49" customWidth="1"/>
    <col min="4874" max="4874" width="19.42578125" style="49" customWidth="1"/>
    <col min="4875" max="5120" width="10.28515625" style="49"/>
    <col min="5121" max="5121" width="4.28515625" style="49" customWidth="1"/>
    <col min="5122" max="5122" width="19" style="49" customWidth="1"/>
    <col min="5123" max="5123" width="21.5703125" style="49" customWidth="1"/>
    <col min="5124" max="5125" width="20" style="49" customWidth="1"/>
    <col min="5126" max="5126" width="23.7109375" style="49" customWidth="1"/>
    <col min="5127" max="5127" width="12.42578125" style="49" customWidth="1"/>
    <col min="5128" max="5128" width="10.42578125" style="49" customWidth="1"/>
    <col min="5129" max="5129" width="19.7109375" style="49" customWidth="1"/>
    <col min="5130" max="5130" width="19.42578125" style="49" customWidth="1"/>
    <col min="5131" max="5376" width="10.28515625" style="49"/>
    <col min="5377" max="5377" width="4.28515625" style="49" customWidth="1"/>
    <col min="5378" max="5378" width="19" style="49" customWidth="1"/>
    <col min="5379" max="5379" width="21.5703125" style="49" customWidth="1"/>
    <col min="5380" max="5381" width="20" style="49" customWidth="1"/>
    <col min="5382" max="5382" width="23.7109375" style="49" customWidth="1"/>
    <col min="5383" max="5383" width="12.42578125" style="49" customWidth="1"/>
    <col min="5384" max="5384" width="10.42578125" style="49" customWidth="1"/>
    <col min="5385" max="5385" width="19.7109375" style="49" customWidth="1"/>
    <col min="5386" max="5386" width="19.42578125" style="49" customWidth="1"/>
    <col min="5387" max="5632" width="10.28515625" style="49"/>
    <col min="5633" max="5633" width="4.28515625" style="49" customWidth="1"/>
    <col min="5634" max="5634" width="19" style="49" customWidth="1"/>
    <col min="5635" max="5635" width="21.5703125" style="49" customWidth="1"/>
    <col min="5636" max="5637" width="20" style="49" customWidth="1"/>
    <col min="5638" max="5638" width="23.7109375" style="49" customWidth="1"/>
    <col min="5639" max="5639" width="12.42578125" style="49" customWidth="1"/>
    <col min="5640" max="5640" width="10.42578125" style="49" customWidth="1"/>
    <col min="5641" max="5641" width="19.7109375" style="49" customWidth="1"/>
    <col min="5642" max="5642" width="19.42578125" style="49" customWidth="1"/>
    <col min="5643" max="5888" width="10.28515625" style="49"/>
    <col min="5889" max="5889" width="4.28515625" style="49" customWidth="1"/>
    <col min="5890" max="5890" width="19" style="49" customWidth="1"/>
    <col min="5891" max="5891" width="21.5703125" style="49" customWidth="1"/>
    <col min="5892" max="5893" width="20" style="49" customWidth="1"/>
    <col min="5894" max="5894" width="23.7109375" style="49" customWidth="1"/>
    <col min="5895" max="5895" width="12.42578125" style="49" customWidth="1"/>
    <col min="5896" max="5896" width="10.42578125" style="49" customWidth="1"/>
    <col min="5897" max="5897" width="19.7109375" style="49" customWidth="1"/>
    <col min="5898" max="5898" width="19.42578125" style="49" customWidth="1"/>
    <col min="5899" max="6144" width="10.28515625" style="49"/>
    <col min="6145" max="6145" width="4.28515625" style="49" customWidth="1"/>
    <col min="6146" max="6146" width="19" style="49" customWidth="1"/>
    <col min="6147" max="6147" width="21.5703125" style="49" customWidth="1"/>
    <col min="6148" max="6149" width="20" style="49" customWidth="1"/>
    <col min="6150" max="6150" width="23.7109375" style="49" customWidth="1"/>
    <col min="6151" max="6151" width="12.42578125" style="49" customWidth="1"/>
    <col min="6152" max="6152" width="10.42578125" style="49" customWidth="1"/>
    <col min="6153" max="6153" width="19.7109375" style="49" customWidth="1"/>
    <col min="6154" max="6154" width="19.42578125" style="49" customWidth="1"/>
    <col min="6155" max="6400" width="10.28515625" style="49"/>
    <col min="6401" max="6401" width="4.28515625" style="49" customWidth="1"/>
    <col min="6402" max="6402" width="19" style="49" customWidth="1"/>
    <col min="6403" max="6403" width="21.5703125" style="49" customWidth="1"/>
    <col min="6404" max="6405" width="20" style="49" customWidth="1"/>
    <col min="6406" max="6406" width="23.7109375" style="49" customWidth="1"/>
    <col min="6407" max="6407" width="12.42578125" style="49" customWidth="1"/>
    <col min="6408" max="6408" width="10.42578125" style="49" customWidth="1"/>
    <col min="6409" max="6409" width="19.7109375" style="49" customWidth="1"/>
    <col min="6410" max="6410" width="19.42578125" style="49" customWidth="1"/>
    <col min="6411" max="6656" width="10.28515625" style="49"/>
    <col min="6657" max="6657" width="4.28515625" style="49" customWidth="1"/>
    <col min="6658" max="6658" width="19" style="49" customWidth="1"/>
    <col min="6659" max="6659" width="21.5703125" style="49" customWidth="1"/>
    <col min="6660" max="6661" width="20" style="49" customWidth="1"/>
    <col min="6662" max="6662" width="23.7109375" style="49" customWidth="1"/>
    <col min="6663" max="6663" width="12.42578125" style="49" customWidth="1"/>
    <col min="6664" max="6664" width="10.42578125" style="49" customWidth="1"/>
    <col min="6665" max="6665" width="19.7109375" style="49" customWidth="1"/>
    <col min="6666" max="6666" width="19.42578125" style="49" customWidth="1"/>
    <col min="6667" max="6912" width="10.28515625" style="49"/>
    <col min="6913" max="6913" width="4.28515625" style="49" customWidth="1"/>
    <col min="6914" max="6914" width="19" style="49" customWidth="1"/>
    <col min="6915" max="6915" width="21.5703125" style="49" customWidth="1"/>
    <col min="6916" max="6917" width="20" style="49" customWidth="1"/>
    <col min="6918" max="6918" width="23.7109375" style="49" customWidth="1"/>
    <col min="6919" max="6919" width="12.42578125" style="49" customWidth="1"/>
    <col min="6920" max="6920" width="10.42578125" style="49" customWidth="1"/>
    <col min="6921" max="6921" width="19.7109375" style="49" customWidth="1"/>
    <col min="6922" max="6922" width="19.42578125" style="49" customWidth="1"/>
    <col min="6923" max="7168" width="10.28515625" style="49"/>
    <col min="7169" max="7169" width="4.28515625" style="49" customWidth="1"/>
    <col min="7170" max="7170" width="19" style="49" customWidth="1"/>
    <col min="7171" max="7171" width="21.5703125" style="49" customWidth="1"/>
    <col min="7172" max="7173" width="20" style="49" customWidth="1"/>
    <col min="7174" max="7174" width="23.7109375" style="49" customWidth="1"/>
    <col min="7175" max="7175" width="12.42578125" style="49" customWidth="1"/>
    <col min="7176" max="7176" width="10.42578125" style="49" customWidth="1"/>
    <col min="7177" max="7177" width="19.7109375" style="49" customWidth="1"/>
    <col min="7178" max="7178" width="19.42578125" style="49" customWidth="1"/>
    <col min="7179" max="7424" width="10.28515625" style="49"/>
    <col min="7425" max="7425" width="4.28515625" style="49" customWidth="1"/>
    <col min="7426" max="7426" width="19" style="49" customWidth="1"/>
    <col min="7427" max="7427" width="21.5703125" style="49" customWidth="1"/>
    <col min="7428" max="7429" width="20" style="49" customWidth="1"/>
    <col min="7430" max="7430" width="23.7109375" style="49" customWidth="1"/>
    <col min="7431" max="7431" width="12.42578125" style="49" customWidth="1"/>
    <col min="7432" max="7432" width="10.42578125" style="49" customWidth="1"/>
    <col min="7433" max="7433" width="19.7109375" style="49" customWidth="1"/>
    <col min="7434" max="7434" width="19.42578125" style="49" customWidth="1"/>
    <col min="7435" max="7680" width="10.28515625" style="49"/>
    <col min="7681" max="7681" width="4.28515625" style="49" customWidth="1"/>
    <col min="7682" max="7682" width="19" style="49" customWidth="1"/>
    <col min="7683" max="7683" width="21.5703125" style="49" customWidth="1"/>
    <col min="7684" max="7685" width="20" style="49" customWidth="1"/>
    <col min="7686" max="7686" width="23.7109375" style="49" customWidth="1"/>
    <col min="7687" max="7687" width="12.42578125" style="49" customWidth="1"/>
    <col min="7688" max="7688" width="10.42578125" style="49" customWidth="1"/>
    <col min="7689" max="7689" width="19.7109375" style="49" customWidth="1"/>
    <col min="7690" max="7690" width="19.42578125" style="49" customWidth="1"/>
    <col min="7691" max="7936" width="10.28515625" style="49"/>
    <col min="7937" max="7937" width="4.28515625" style="49" customWidth="1"/>
    <col min="7938" max="7938" width="19" style="49" customWidth="1"/>
    <col min="7939" max="7939" width="21.5703125" style="49" customWidth="1"/>
    <col min="7940" max="7941" width="20" style="49" customWidth="1"/>
    <col min="7942" max="7942" width="23.7109375" style="49" customWidth="1"/>
    <col min="7943" max="7943" width="12.42578125" style="49" customWidth="1"/>
    <col min="7944" max="7944" width="10.42578125" style="49" customWidth="1"/>
    <col min="7945" max="7945" width="19.7109375" style="49" customWidth="1"/>
    <col min="7946" max="7946" width="19.42578125" style="49" customWidth="1"/>
    <col min="7947" max="8192" width="10.28515625" style="49"/>
    <col min="8193" max="8193" width="4.28515625" style="49" customWidth="1"/>
    <col min="8194" max="8194" width="19" style="49" customWidth="1"/>
    <col min="8195" max="8195" width="21.5703125" style="49" customWidth="1"/>
    <col min="8196" max="8197" width="20" style="49" customWidth="1"/>
    <col min="8198" max="8198" width="23.7109375" style="49" customWidth="1"/>
    <col min="8199" max="8199" width="12.42578125" style="49" customWidth="1"/>
    <col min="8200" max="8200" width="10.42578125" style="49" customWidth="1"/>
    <col min="8201" max="8201" width="19.7109375" style="49" customWidth="1"/>
    <col min="8202" max="8202" width="19.42578125" style="49" customWidth="1"/>
    <col min="8203" max="8448" width="10.28515625" style="49"/>
    <col min="8449" max="8449" width="4.28515625" style="49" customWidth="1"/>
    <col min="8450" max="8450" width="19" style="49" customWidth="1"/>
    <col min="8451" max="8451" width="21.5703125" style="49" customWidth="1"/>
    <col min="8452" max="8453" width="20" style="49" customWidth="1"/>
    <col min="8454" max="8454" width="23.7109375" style="49" customWidth="1"/>
    <col min="8455" max="8455" width="12.42578125" style="49" customWidth="1"/>
    <col min="8456" max="8456" width="10.42578125" style="49" customWidth="1"/>
    <col min="8457" max="8457" width="19.7109375" style="49" customWidth="1"/>
    <col min="8458" max="8458" width="19.42578125" style="49" customWidth="1"/>
    <col min="8459" max="8704" width="10.28515625" style="49"/>
    <col min="8705" max="8705" width="4.28515625" style="49" customWidth="1"/>
    <col min="8706" max="8706" width="19" style="49" customWidth="1"/>
    <col min="8707" max="8707" width="21.5703125" style="49" customWidth="1"/>
    <col min="8708" max="8709" width="20" style="49" customWidth="1"/>
    <col min="8710" max="8710" width="23.7109375" style="49" customWidth="1"/>
    <col min="8711" max="8711" width="12.42578125" style="49" customWidth="1"/>
    <col min="8712" max="8712" width="10.42578125" style="49" customWidth="1"/>
    <col min="8713" max="8713" width="19.7109375" style="49" customWidth="1"/>
    <col min="8714" max="8714" width="19.42578125" style="49" customWidth="1"/>
    <col min="8715" max="8960" width="10.28515625" style="49"/>
    <col min="8961" max="8961" width="4.28515625" style="49" customWidth="1"/>
    <col min="8962" max="8962" width="19" style="49" customWidth="1"/>
    <col min="8963" max="8963" width="21.5703125" style="49" customWidth="1"/>
    <col min="8964" max="8965" width="20" style="49" customWidth="1"/>
    <col min="8966" max="8966" width="23.7109375" style="49" customWidth="1"/>
    <col min="8967" max="8967" width="12.42578125" style="49" customWidth="1"/>
    <col min="8968" max="8968" width="10.42578125" style="49" customWidth="1"/>
    <col min="8969" max="8969" width="19.7109375" style="49" customWidth="1"/>
    <col min="8970" max="8970" width="19.42578125" style="49" customWidth="1"/>
    <col min="8971" max="9216" width="10.28515625" style="49"/>
    <col min="9217" max="9217" width="4.28515625" style="49" customWidth="1"/>
    <col min="9218" max="9218" width="19" style="49" customWidth="1"/>
    <col min="9219" max="9219" width="21.5703125" style="49" customWidth="1"/>
    <col min="9220" max="9221" width="20" style="49" customWidth="1"/>
    <col min="9222" max="9222" width="23.7109375" style="49" customWidth="1"/>
    <col min="9223" max="9223" width="12.42578125" style="49" customWidth="1"/>
    <col min="9224" max="9224" width="10.42578125" style="49" customWidth="1"/>
    <col min="9225" max="9225" width="19.7109375" style="49" customWidth="1"/>
    <col min="9226" max="9226" width="19.42578125" style="49" customWidth="1"/>
    <col min="9227" max="9472" width="10.28515625" style="49"/>
    <col min="9473" max="9473" width="4.28515625" style="49" customWidth="1"/>
    <col min="9474" max="9474" width="19" style="49" customWidth="1"/>
    <col min="9475" max="9475" width="21.5703125" style="49" customWidth="1"/>
    <col min="9476" max="9477" width="20" style="49" customWidth="1"/>
    <col min="9478" max="9478" width="23.7109375" style="49" customWidth="1"/>
    <col min="9479" max="9479" width="12.42578125" style="49" customWidth="1"/>
    <col min="9480" max="9480" width="10.42578125" style="49" customWidth="1"/>
    <col min="9481" max="9481" width="19.7109375" style="49" customWidth="1"/>
    <col min="9482" max="9482" width="19.42578125" style="49" customWidth="1"/>
    <col min="9483" max="9728" width="10.28515625" style="49"/>
    <col min="9729" max="9729" width="4.28515625" style="49" customWidth="1"/>
    <col min="9730" max="9730" width="19" style="49" customWidth="1"/>
    <col min="9731" max="9731" width="21.5703125" style="49" customWidth="1"/>
    <col min="9732" max="9733" width="20" style="49" customWidth="1"/>
    <col min="9734" max="9734" width="23.7109375" style="49" customWidth="1"/>
    <col min="9735" max="9735" width="12.42578125" style="49" customWidth="1"/>
    <col min="9736" max="9736" width="10.42578125" style="49" customWidth="1"/>
    <col min="9737" max="9737" width="19.7109375" style="49" customWidth="1"/>
    <col min="9738" max="9738" width="19.42578125" style="49" customWidth="1"/>
    <col min="9739" max="9984" width="10.28515625" style="49"/>
    <col min="9985" max="9985" width="4.28515625" style="49" customWidth="1"/>
    <col min="9986" max="9986" width="19" style="49" customWidth="1"/>
    <col min="9987" max="9987" width="21.5703125" style="49" customWidth="1"/>
    <col min="9988" max="9989" width="20" style="49" customWidth="1"/>
    <col min="9990" max="9990" width="23.7109375" style="49" customWidth="1"/>
    <col min="9991" max="9991" width="12.42578125" style="49" customWidth="1"/>
    <col min="9992" max="9992" width="10.42578125" style="49" customWidth="1"/>
    <col min="9993" max="9993" width="19.7109375" style="49" customWidth="1"/>
    <col min="9994" max="9994" width="19.42578125" style="49" customWidth="1"/>
    <col min="9995" max="10240" width="10.28515625" style="49"/>
    <col min="10241" max="10241" width="4.28515625" style="49" customWidth="1"/>
    <col min="10242" max="10242" width="19" style="49" customWidth="1"/>
    <col min="10243" max="10243" width="21.5703125" style="49" customWidth="1"/>
    <col min="10244" max="10245" width="20" style="49" customWidth="1"/>
    <col min="10246" max="10246" width="23.7109375" style="49" customWidth="1"/>
    <col min="10247" max="10247" width="12.42578125" style="49" customWidth="1"/>
    <col min="10248" max="10248" width="10.42578125" style="49" customWidth="1"/>
    <col min="10249" max="10249" width="19.7109375" style="49" customWidth="1"/>
    <col min="10250" max="10250" width="19.42578125" style="49" customWidth="1"/>
    <col min="10251" max="10496" width="10.28515625" style="49"/>
    <col min="10497" max="10497" width="4.28515625" style="49" customWidth="1"/>
    <col min="10498" max="10498" width="19" style="49" customWidth="1"/>
    <col min="10499" max="10499" width="21.5703125" style="49" customWidth="1"/>
    <col min="10500" max="10501" width="20" style="49" customWidth="1"/>
    <col min="10502" max="10502" width="23.7109375" style="49" customWidth="1"/>
    <col min="10503" max="10503" width="12.42578125" style="49" customWidth="1"/>
    <col min="10504" max="10504" width="10.42578125" style="49" customWidth="1"/>
    <col min="10505" max="10505" width="19.7109375" style="49" customWidth="1"/>
    <col min="10506" max="10506" width="19.42578125" style="49" customWidth="1"/>
    <col min="10507" max="10752" width="10.28515625" style="49"/>
    <col min="10753" max="10753" width="4.28515625" style="49" customWidth="1"/>
    <col min="10754" max="10754" width="19" style="49" customWidth="1"/>
    <col min="10755" max="10755" width="21.5703125" style="49" customWidth="1"/>
    <col min="10756" max="10757" width="20" style="49" customWidth="1"/>
    <col min="10758" max="10758" width="23.7109375" style="49" customWidth="1"/>
    <col min="10759" max="10759" width="12.42578125" style="49" customWidth="1"/>
    <col min="10760" max="10760" width="10.42578125" style="49" customWidth="1"/>
    <col min="10761" max="10761" width="19.7109375" style="49" customWidth="1"/>
    <col min="10762" max="10762" width="19.42578125" style="49" customWidth="1"/>
    <col min="10763" max="11008" width="10.28515625" style="49"/>
    <col min="11009" max="11009" width="4.28515625" style="49" customWidth="1"/>
    <col min="11010" max="11010" width="19" style="49" customWidth="1"/>
    <col min="11011" max="11011" width="21.5703125" style="49" customWidth="1"/>
    <col min="11012" max="11013" width="20" style="49" customWidth="1"/>
    <col min="11014" max="11014" width="23.7109375" style="49" customWidth="1"/>
    <col min="11015" max="11015" width="12.42578125" style="49" customWidth="1"/>
    <col min="11016" max="11016" width="10.42578125" style="49" customWidth="1"/>
    <col min="11017" max="11017" width="19.7109375" style="49" customWidth="1"/>
    <col min="11018" max="11018" width="19.42578125" style="49" customWidth="1"/>
    <col min="11019" max="11264" width="10.28515625" style="49"/>
    <col min="11265" max="11265" width="4.28515625" style="49" customWidth="1"/>
    <col min="11266" max="11266" width="19" style="49" customWidth="1"/>
    <col min="11267" max="11267" width="21.5703125" style="49" customWidth="1"/>
    <col min="11268" max="11269" width="20" style="49" customWidth="1"/>
    <col min="11270" max="11270" width="23.7109375" style="49" customWidth="1"/>
    <col min="11271" max="11271" width="12.42578125" style="49" customWidth="1"/>
    <col min="11272" max="11272" width="10.42578125" style="49" customWidth="1"/>
    <col min="11273" max="11273" width="19.7109375" style="49" customWidth="1"/>
    <col min="11274" max="11274" width="19.42578125" style="49" customWidth="1"/>
    <col min="11275" max="11520" width="10.28515625" style="49"/>
    <col min="11521" max="11521" width="4.28515625" style="49" customWidth="1"/>
    <col min="11522" max="11522" width="19" style="49" customWidth="1"/>
    <col min="11523" max="11523" width="21.5703125" style="49" customWidth="1"/>
    <col min="11524" max="11525" width="20" style="49" customWidth="1"/>
    <col min="11526" max="11526" width="23.7109375" style="49" customWidth="1"/>
    <col min="11527" max="11527" width="12.42578125" style="49" customWidth="1"/>
    <col min="11528" max="11528" width="10.42578125" style="49" customWidth="1"/>
    <col min="11529" max="11529" width="19.7109375" style="49" customWidth="1"/>
    <col min="11530" max="11530" width="19.42578125" style="49" customWidth="1"/>
    <col min="11531" max="11776" width="10.28515625" style="49"/>
    <col min="11777" max="11777" width="4.28515625" style="49" customWidth="1"/>
    <col min="11778" max="11778" width="19" style="49" customWidth="1"/>
    <col min="11779" max="11779" width="21.5703125" style="49" customWidth="1"/>
    <col min="11780" max="11781" width="20" style="49" customWidth="1"/>
    <col min="11782" max="11782" width="23.7109375" style="49" customWidth="1"/>
    <col min="11783" max="11783" width="12.42578125" style="49" customWidth="1"/>
    <col min="11784" max="11784" width="10.42578125" style="49" customWidth="1"/>
    <col min="11785" max="11785" width="19.7109375" style="49" customWidth="1"/>
    <col min="11786" max="11786" width="19.42578125" style="49" customWidth="1"/>
    <col min="11787" max="12032" width="10.28515625" style="49"/>
    <col min="12033" max="12033" width="4.28515625" style="49" customWidth="1"/>
    <col min="12034" max="12034" width="19" style="49" customWidth="1"/>
    <col min="12035" max="12035" width="21.5703125" style="49" customWidth="1"/>
    <col min="12036" max="12037" width="20" style="49" customWidth="1"/>
    <col min="12038" max="12038" width="23.7109375" style="49" customWidth="1"/>
    <col min="12039" max="12039" width="12.42578125" style="49" customWidth="1"/>
    <col min="12040" max="12040" width="10.42578125" style="49" customWidth="1"/>
    <col min="12041" max="12041" width="19.7109375" style="49" customWidth="1"/>
    <col min="12042" max="12042" width="19.42578125" style="49" customWidth="1"/>
    <col min="12043" max="12288" width="10.28515625" style="49"/>
    <col min="12289" max="12289" width="4.28515625" style="49" customWidth="1"/>
    <col min="12290" max="12290" width="19" style="49" customWidth="1"/>
    <col min="12291" max="12291" width="21.5703125" style="49" customWidth="1"/>
    <col min="12292" max="12293" width="20" style="49" customWidth="1"/>
    <col min="12294" max="12294" width="23.7109375" style="49" customWidth="1"/>
    <col min="12295" max="12295" width="12.42578125" style="49" customWidth="1"/>
    <col min="12296" max="12296" width="10.42578125" style="49" customWidth="1"/>
    <col min="12297" max="12297" width="19.7109375" style="49" customWidth="1"/>
    <col min="12298" max="12298" width="19.42578125" style="49" customWidth="1"/>
    <col min="12299" max="12544" width="10.28515625" style="49"/>
    <col min="12545" max="12545" width="4.28515625" style="49" customWidth="1"/>
    <col min="12546" max="12546" width="19" style="49" customWidth="1"/>
    <col min="12547" max="12547" width="21.5703125" style="49" customWidth="1"/>
    <col min="12548" max="12549" width="20" style="49" customWidth="1"/>
    <col min="12550" max="12550" width="23.7109375" style="49" customWidth="1"/>
    <col min="12551" max="12551" width="12.42578125" style="49" customWidth="1"/>
    <col min="12552" max="12552" width="10.42578125" style="49" customWidth="1"/>
    <col min="12553" max="12553" width="19.7109375" style="49" customWidth="1"/>
    <col min="12554" max="12554" width="19.42578125" style="49" customWidth="1"/>
    <col min="12555" max="12800" width="10.28515625" style="49"/>
    <col min="12801" max="12801" width="4.28515625" style="49" customWidth="1"/>
    <col min="12802" max="12802" width="19" style="49" customWidth="1"/>
    <col min="12803" max="12803" width="21.5703125" style="49" customWidth="1"/>
    <col min="12804" max="12805" width="20" style="49" customWidth="1"/>
    <col min="12806" max="12806" width="23.7109375" style="49" customWidth="1"/>
    <col min="12807" max="12807" width="12.42578125" style="49" customWidth="1"/>
    <col min="12808" max="12808" width="10.42578125" style="49" customWidth="1"/>
    <col min="12809" max="12809" width="19.7109375" style="49" customWidth="1"/>
    <col min="12810" max="12810" width="19.42578125" style="49" customWidth="1"/>
    <col min="12811" max="13056" width="10.28515625" style="49"/>
    <col min="13057" max="13057" width="4.28515625" style="49" customWidth="1"/>
    <col min="13058" max="13058" width="19" style="49" customWidth="1"/>
    <col min="13059" max="13059" width="21.5703125" style="49" customWidth="1"/>
    <col min="13060" max="13061" width="20" style="49" customWidth="1"/>
    <col min="13062" max="13062" width="23.7109375" style="49" customWidth="1"/>
    <col min="13063" max="13063" width="12.42578125" style="49" customWidth="1"/>
    <col min="13064" max="13064" width="10.42578125" style="49" customWidth="1"/>
    <col min="13065" max="13065" width="19.7109375" style="49" customWidth="1"/>
    <col min="13066" max="13066" width="19.42578125" style="49" customWidth="1"/>
    <col min="13067" max="13312" width="10.28515625" style="49"/>
    <col min="13313" max="13313" width="4.28515625" style="49" customWidth="1"/>
    <col min="13314" max="13314" width="19" style="49" customWidth="1"/>
    <col min="13315" max="13315" width="21.5703125" style="49" customWidth="1"/>
    <col min="13316" max="13317" width="20" style="49" customWidth="1"/>
    <col min="13318" max="13318" width="23.7109375" style="49" customWidth="1"/>
    <col min="13319" max="13319" width="12.42578125" style="49" customWidth="1"/>
    <col min="13320" max="13320" width="10.42578125" style="49" customWidth="1"/>
    <col min="13321" max="13321" width="19.7109375" style="49" customWidth="1"/>
    <col min="13322" max="13322" width="19.42578125" style="49" customWidth="1"/>
    <col min="13323" max="13568" width="10.28515625" style="49"/>
    <col min="13569" max="13569" width="4.28515625" style="49" customWidth="1"/>
    <col min="13570" max="13570" width="19" style="49" customWidth="1"/>
    <col min="13571" max="13571" width="21.5703125" style="49" customWidth="1"/>
    <col min="13572" max="13573" width="20" style="49" customWidth="1"/>
    <col min="13574" max="13574" width="23.7109375" style="49" customWidth="1"/>
    <col min="13575" max="13575" width="12.42578125" style="49" customWidth="1"/>
    <col min="13576" max="13576" width="10.42578125" style="49" customWidth="1"/>
    <col min="13577" max="13577" width="19.7109375" style="49" customWidth="1"/>
    <col min="13578" max="13578" width="19.42578125" style="49" customWidth="1"/>
    <col min="13579" max="13824" width="10.28515625" style="49"/>
    <col min="13825" max="13825" width="4.28515625" style="49" customWidth="1"/>
    <col min="13826" max="13826" width="19" style="49" customWidth="1"/>
    <col min="13827" max="13827" width="21.5703125" style="49" customWidth="1"/>
    <col min="13828" max="13829" width="20" style="49" customWidth="1"/>
    <col min="13830" max="13830" width="23.7109375" style="49" customWidth="1"/>
    <col min="13831" max="13831" width="12.42578125" style="49" customWidth="1"/>
    <col min="13832" max="13832" width="10.42578125" style="49" customWidth="1"/>
    <col min="13833" max="13833" width="19.7109375" style="49" customWidth="1"/>
    <col min="13834" max="13834" width="19.42578125" style="49" customWidth="1"/>
    <col min="13835" max="14080" width="10.28515625" style="49"/>
    <col min="14081" max="14081" width="4.28515625" style="49" customWidth="1"/>
    <col min="14082" max="14082" width="19" style="49" customWidth="1"/>
    <col min="14083" max="14083" width="21.5703125" style="49" customWidth="1"/>
    <col min="14084" max="14085" width="20" style="49" customWidth="1"/>
    <col min="14086" max="14086" width="23.7109375" style="49" customWidth="1"/>
    <col min="14087" max="14087" width="12.42578125" style="49" customWidth="1"/>
    <col min="14088" max="14088" width="10.42578125" style="49" customWidth="1"/>
    <col min="14089" max="14089" width="19.7109375" style="49" customWidth="1"/>
    <col min="14090" max="14090" width="19.42578125" style="49" customWidth="1"/>
    <col min="14091" max="14336" width="10.28515625" style="49"/>
    <col min="14337" max="14337" width="4.28515625" style="49" customWidth="1"/>
    <col min="14338" max="14338" width="19" style="49" customWidth="1"/>
    <col min="14339" max="14339" width="21.5703125" style="49" customWidth="1"/>
    <col min="14340" max="14341" width="20" style="49" customWidth="1"/>
    <col min="14342" max="14342" width="23.7109375" style="49" customWidth="1"/>
    <col min="14343" max="14343" width="12.42578125" style="49" customWidth="1"/>
    <col min="14344" max="14344" width="10.42578125" style="49" customWidth="1"/>
    <col min="14345" max="14345" width="19.7109375" style="49" customWidth="1"/>
    <col min="14346" max="14346" width="19.42578125" style="49" customWidth="1"/>
    <col min="14347" max="14592" width="10.28515625" style="49"/>
    <col min="14593" max="14593" width="4.28515625" style="49" customWidth="1"/>
    <col min="14594" max="14594" width="19" style="49" customWidth="1"/>
    <col min="14595" max="14595" width="21.5703125" style="49" customWidth="1"/>
    <col min="14596" max="14597" width="20" style="49" customWidth="1"/>
    <col min="14598" max="14598" width="23.7109375" style="49" customWidth="1"/>
    <col min="14599" max="14599" width="12.42578125" style="49" customWidth="1"/>
    <col min="14600" max="14600" width="10.42578125" style="49" customWidth="1"/>
    <col min="14601" max="14601" width="19.7109375" style="49" customWidth="1"/>
    <col min="14602" max="14602" width="19.42578125" style="49" customWidth="1"/>
    <col min="14603" max="14848" width="10.28515625" style="49"/>
    <col min="14849" max="14849" width="4.28515625" style="49" customWidth="1"/>
    <col min="14850" max="14850" width="19" style="49" customWidth="1"/>
    <col min="14851" max="14851" width="21.5703125" style="49" customWidth="1"/>
    <col min="14852" max="14853" width="20" style="49" customWidth="1"/>
    <col min="14854" max="14854" width="23.7109375" style="49" customWidth="1"/>
    <col min="14855" max="14855" width="12.42578125" style="49" customWidth="1"/>
    <col min="14856" max="14856" width="10.42578125" style="49" customWidth="1"/>
    <col min="14857" max="14857" width="19.7109375" style="49" customWidth="1"/>
    <col min="14858" max="14858" width="19.42578125" style="49" customWidth="1"/>
    <col min="14859" max="15104" width="10.28515625" style="49"/>
    <col min="15105" max="15105" width="4.28515625" style="49" customWidth="1"/>
    <col min="15106" max="15106" width="19" style="49" customWidth="1"/>
    <col min="15107" max="15107" width="21.5703125" style="49" customWidth="1"/>
    <col min="15108" max="15109" width="20" style="49" customWidth="1"/>
    <col min="15110" max="15110" width="23.7109375" style="49" customWidth="1"/>
    <col min="15111" max="15111" width="12.42578125" style="49" customWidth="1"/>
    <col min="15112" max="15112" width="10.42578125" style="49" customWidth="1"/>
    <col min="15113" max="15113" width="19.7109375" style="49" customWidth="1"/>
    <col min="15114" max="15114" width="19.42578125" style="49" customWidth="1"/>
    <col min="15115" max="15360" width="10.28515625" style="49"/>
    <col min="15361" max="15361" width="4.28515625" style="49" customWidth="1"/>
    <col min="15362" max="15362" width="19" style="49" customWidth="1"/>
    <col min="15363" max="15363" width="21.5703125" style="49" customWidth="1"/>
    <col min="15364" max="15365" width="20" style="49" customWidth="1"/>
    <col min="15366" max="15366" width="23.7109375" style="49" customWidth="1"/>
    <col min="15367" max="15367" width="12.42578125" style="49" customWidth="1"/>
    <col min="15368" max="15368" width="10.42578125" style="49" customWidth="1"/>
    <col min="15369" max="15369" width="19.7109375" style="49" customWidth="1"/>
    <col min="15370" max="15370" width="19.42578125" style="49" customWidth="1"/>
    <col min="15371" max="15616" width="10.28515625" style="49"/>
    <col min="15617" max="15617" width="4.28515625" style="49" customWidth="1"/>
    <col min="15618" max="15618" width="19" style="49" customWidth="1"/>
    <col min="15619" max="15619" width="21.5703125" style="49" customWidth="1"/>
    <col min="15620" max="15621" width="20" style="49" customWidth="1"/>
    <col min="15622" max="15622" width="23.7109375" style="49" customWidth="1"/>
    <col min="15623" max="15623" width="12.42578125" style="49" customWidth="1"/>
    <col min="15624" max="15624" width="10.42578125" style="49" customWidth="1"/>
    <col min="15625" max="15625" width="19.7109375" style="49" customWidth="1"/>
    <col min="15626" max="15626" width="19.42578125" style="49" customWidth="1"/>
    <col min="15627" max="15872" width="10.28515625" style="49"/>
    <col min="15873" max="15873" width="4.28515625" style="49" customWidth="1"/>
    <col min="15874" max="15874" width="19" style="49" customWidth="1"/>
    <col min="15875" max="15875" width="21.5703125" style="49" customWidth="1"/>
    <col min="15876" max="15877" width="20" style="49" customWidth="1"/>
    <col min="15878" max="15878" width="23.7109375" style="49" customWidth="1"/>
    <col min="15879" max="15879" width="12.42578125" style="49" customWidth="1"/>
    <col min="15880" max="15880" width="10.42578125" style="49" customWidth="1"/>
    <col min="15881" max="15881" width="19.7109375" style="49" customWidth="1"/>
    <col min="15882" max="15882" width="19.42578125" style="49" customWidth="1"/>
    <col min="15883" max="16128" width="10.28515625" style="49"/>
    <col min="16129" max="16129" width="4.28515625" style="49" customWidth="1"/>
    <col min="16130" max="16130" width="19" style="49" customWidth="1"/>
    <col min="16131" max="16131" width="21.5703125" style="49" customWidth="1"/>
    <col min="16132" max="16133" width="20" style="49" customWidth="1"/>
    <col min="16134" max="16134" width="23.7109375" style="49" customWidth="1"/>
    <col min="16135" max="16135" width="12.42578125" style="49" customWidth="1"/>
    <col min="16136" max="16136" width="10.42578125" style="49" customWidth="1"/>
    <col min="16137" max="16137" width="19.7109375" style="49" customWidth="1"/>
    <col min="16138" max="16138" width="19.42578125" style="49" customWidth="1"/>
    <col min="16139" max="16384" width="10.28515625" style="49"/>
  </cols>
  <sheetData>
    <row r="1" spans="1:10" s="36" customFormat="1" ht="22.5" x14ac:dyDescent="0.25">
      <c r="A1" s="381" t="s">
        <v>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s="37" customFormat="1" ht="90" customHeight="1" x14ac:dyDescent="0.25">
      <c r="A2" s="361" t="s">
        <v>93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0" s="36" customFormat="1" ht="20.25" x14ac:dyDescent="0.25">
      <c r="A3" s="361" t="s">
        <v>21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0" s="36" customFormat="1" ht="21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s="38" customFormat="1" ht="53.25" customHeight="1" thickBot="1" x14ac:dyDescent="0.3">
      <c r="A5" s="382" t="s">
        <v>1</v>
      </c>
      <c r="B5" s="384" t="s">
        <v>24</v>
      </c>
      <c r="C5" s="386" t="s">
        <v>25</v>
      </c>
      <c r="D5" s="388" t="s">
        <v>26</v>
      </c>
      <c r="E5" s="390" t="s">
        <v>27</v>
      </c>
      <c r="F5" s="392" t="s">
        <v>28</v>
      </c>
      <c r="G5" s="393"/>
      <c r="H5" s="394"/>
      <c r="I5" s="392" t="s">
        <v>29</v>
      </c>
      <c r="J5" s="394"/>
    </row>
    <row r="6" spans="1:10" s="38" customFormat="1" ht="69" customHeight="1" thickBot="1" x14ac:dyDescent="0.3">
      <c r="A6" s="383"/>
      <c r="B6" s="385"/>
      <c r="C6" s="387"/>
      <c r="D6" s="389"/>
      <c r="E6" s="391"/>
      <c r="F6" s="83" t="s">
        <v>30</v>
      </c>
      <c r="G6" s="84" t="s">
        <v>31</v>
      </c>
      <c r="H6" s="85" t="s">
        <v>32</v>
      </c>
      <c r="I6" s="39" t="s">
        <v>6</v>
      </c>
      <c r="J6" s="40" t="s">
        <v>7</v>
      </c>
    </row>
    <row r="7" spans="1:10" s="38" customFormat="1" ht="27.75" customHeight="1" thickBot="1" x14ac:dyDescent="0.3">
      <c r="A7" s="86">
        <v>1</v>
      </c>
      <c r="B7" s="87">
        <v>2</v>
      </c>
      <c r="C7" s="41">
        <v>3</v>
      </c>
      <c r="D7" s="59">
        <v>4</v>
      </c>
      <c r="E7" s="86">
        <v>5</v>
      </c>
      <c r="F7" s="87">
        <v>6</v>
      </c>
      <c r="G7" s="41">
        <v>7</v>
      </c>
      <c r="H7" s="60">
        <v>8</v>
      </c>
      <c r="I7" s="41">
        <v>9</v>
      </c>
      <c r="J7" s="60">
        <v>10</v>
      </c>
    </row>
    <row r="8" spans="1:10" s="90" customFormat="1" x14ac:dyDescent="0.25">
      <c r="A8" s="369">
        <v>1</v>
      </c>
      <c r="B8" s="371" t="s">
        <v>94</v>
      </c>
      <c r="C8" s="373" t="s">
        <v>95</v>
      </c>
      <c r="D8" s="375" t="s">
        <v>96</v>
      </c>
      <c r="E8" s="377" t="s">
        <v>97</v>
      </c>
      <c r="F8" s="89" t="s">
        <v>48</v>
      </c>
      <c r="G8" s="379">
        <f>SUM(H8:H10)</f>
        <v>0.17660999999999999</v>
      </c>
      <c r="H8" s="88">
        <v>0.17660999999999999</v>
      </c>
      <c r="I8" s="117">
        <v>228.09200000000001</v>
      </c>
      <c r="J8" s="118">
        <v>0</v>
      </c>
    </row>
    <row r="9" spans="1:10" s="90" customFormat="1" x14ac:dyDescent="0.25">
      <c r="A9" s="370"/>
      <c r="B9" s="372"/>
      <c r="C9" s="374"/>
      <c r="D9" s="376"/>
      <c r="E9" s="378"/>
      <c r="F9" s="92"/>
      <c r="G9" s="380"/>
      <c r="H9" s="91"/>
      <c r="I9" s="119"/>
      <c r="J9" s="120"/>
    </row>
    <row r="10" spans="1:10" s="90" customFormat="1" x14ac:dyDescent="0.25">
      <c r="A10" s="370"/>
      <c r="B10" s="372"/>
      <c r="C10" s="374"/>
      <c r="D10" s="376"/>
      <c r="E10" s="378"/>
      <c r="F10" s="92"/>
      <c r="G10" s="380"/>
      <c r="H10" s="91"/>
      <c r="I10" s="119"/>
      <c r="J10" s="120"/>
    </row>
    <row r="11" spans="1:10" s="90" customFormat="1" x14ac:dyDescent="0.25">
      <c r="A11" s="370">
        <v>2</v>
      </c>
      <c r="B11" s="371" t="s">
        <v>98</v>
      </c>
      <c r="C11" s="373" t="s">
        <v>95</v>
      </c>
      <c r="D11" s="376" t="s">
        <v>99</v>
      </c>
      <c r="E11" s="378" t="s">
        <v>100</v>
      </c>
      <c r="F11" s="89" t="s">
        <v>48</v>
      </c>
      <c r="G11" s="380">
        <f>SUM(H11:H13)</f>
        <v>1.507E-2</v>
      </c>
      <c r="H11" s="91">
        <v>1.507E-2</v>
      </c>
      <c r="I11" s="119">
        <v>48.804000000000002</v>
      </c>
      <c r="J11" s="120">
        <v>0</v>
      </c>
    </row>
    <row r="12" spans="1:10" s="90" customFormat="1" x14ac:dyDescent="0.25">
      <c r="A12" s="370"/>
      <c r="B12" s="372"/>
      <c r="C12" s="374"/>
      <c r="D12" s="376"/>
      <c r="E12" s="378"/>
      <c r="F12" s="92"/>
      <c r="G12" s="380"/>
      <c r="H12" s="91"/>
      <c r="I12" s="119"/>
      <c r="J12" s="120"/>
    </row>
    <row r="13" spans="1:10" s="90" customFormat="1" x14ac:dyDescent="0.25">
      <c r="A13" s="370"/>
      <c r="B13" s="372"/>
      <c r="C13" s="374"/>
      <c r="D13" s="376"/>
      <c r="E13" s="378"/>
      <c r="F13" s="92"/>
      <c r="G13" s="380"/>
      <c r="H13" s="91"/>
      <c r="I13" s="119"/>
      <c r="J13" s="120"/>
    </row>
    <row r="14" spans="1:10" s="90" customFormat="1" x14ac:dyDescent="0.25">
      <c r="A14" s="369">
        <v>3</v>
      </c>
      <c r="B14" s="371" t="s">
        <v>101</v>
      </c>
      <c r="C14" s="395" t="s">
        <v>102</v>
      </c>
      <c r="D14" s="375" t="s">
        <v>103</v>
      </c>
      <c r="E14" s="377" t="s">
        <v>104</v>
      </c>
      <c r="F14" s="89" t="s">
        <v>48</v>
      </c>
      <c r="G14" s="380">
        <f t="shared" ref="G14" si="0">SUM(H14:H16)</f>
        <v>0.12</v>
      </c>
      <c r="H14" s="91">
        <v>0.12</v>
      </c>
      <c r="I14" s="119">
        <v>353.82</v>
      </c>
      <c r="J14" s="120">
        <v>353.82</v>
      </c>
    </row>
    <row r="15" spans="1:10" s="90" customFormat="1" x14ac:dyDescent="0.25">
      <c r="A15" s="370"/>
      <c r="B15" s="372"/>
      <c r="C15" s="396"/>
      <c r="D15" s="376"/>
      <c r="E15" s="378"/>
      <c r="F15" s="92"/>
      <c r="G15" s="380"/>
      <c r="H15" s="91"/>
      <c r="I15" s="119"/>
      <c r="J15" s="120"/>
    </row>
    <row r="16" spans="1:10" s="90" customFormat="1" x14ac:dyDescent="0.25">
      <c r="A16" s="370"/>
      <c r="B16" s="372"/>
      <c r="C16" s="396"/>
      <c r="D16" s="376"/>
      <c r="E16" s="378"/>
      <c r="F16" s="92"/>
      <c r="G16" s="380"/>
      <c r="H16" s="91"/>
      <c r="I16" s="119"/>
      <c r="J16" s="120"/>
    </row>
    <row r="17" spans="1:10" s="90" customFormat="1" x14ac:dyDescent="0.25">
      <c r="A17" s="370">
        <v>4</v>
      </c>
      <c r="B17" s="371" t="s">
        <v>101</v>
      </c>
      <c r="C17" s="395" t="s">
        <v>102</v>
      </c>
      <c r="D17" s="375" t="s">
        <v>105</v>
      </c>
      <c r="E17" s="377" t="s">
        <v>106</v>
      </c>
      <c r="F17" s="93" t="s">
        <v>37</v>
      </c>
      <c r="G17" s="380">
        <f t="shared" ref="G17" si="1">SUM(H17:H19)</f>
        <v>0.76863999999999999</v>
      </c>
      <c r="H17" s="91">
        <v>0.76863999999999999</v>
      </c>
      <c r="I17" s="119">
        <v>2266.335</v>
      </c>
      <c r="J17" s="120">
        <v>2266.335</v>
      </c>
    </row>
    <row r="18" spans="1:10" s="90" customFormat="1" x14ac:dyDescent="0.25">
      <c r="A18" s="370"/>
      <c r="B18" s="372"/>
      <c r="C18" s="396"/>
      <c r="D18" s="376"/>
      <c r="E18" s="378"/>
      <c r="F18" s="92"/>
      <c r="G18" s="380"/>
      <c r="H18" s="91"/>
      <c r="I18" s="119"/>
      <c r="J18" s="120"/>
    </row>
    <row r="19" spans="1:10" s="90" customFormat="1" x14ac:dyDescent="0.25">
      <c r="A19" s="370"/>
      <c r="B19" s="372"/>
      <c r="C19" s="396"/>
      <c r="D19" s="376"/>
      <c r="E19" s="378"/>
      <c r="F19" s="92"/>
      <c r="G19" s="380"/>
      <c r="H19" s="91"/>
      <c r="I19" s="119"/>
      <c r="J19" s="120"/>
    </row>
    <row r="20" spans="1:10" s="90" customFormat="1" x14ac:dyDescent="0.25">
      <c r="A20" s="369">
        <v>5</v>
      </c>
      <c r="B20" s="371" t="s">
        <v>101</v>
      </c>
      <c r="C20" s="395" t="s">
        <v>102</v>
      </c>
      <c r="D20" s="375" t="s">
        <v>105</v>
      </c>
      <c r="E20" s="397" t="s">
        <v>107</v>
      </c>
      <c r="F20" s="93" t="s">
        <v>37</v>
      </c>
      <c r="G20" s="380">
        <f t="shared" ref="G20:G83" si="2">SUM(H20:H22)</f>
        <v>0.38080000000000003</v>
      </c>
      <c r="H20" s="91">
        <v>0.38080000000000003</v>
      </c>
      <c r="I20" s="119">
        <v>1188.4767999999999</v>
      </c>
      <c r="J20" s="120">
        <v>1188.4767999999999</v>
      </c>
    </row>
    <row r="21" spans="1:10" s="90" customFormat="1" x14ac:dyDescent="0.25">
      <c r="A21" s="370"/>
      <c r="B21" s="372"/>
      <c r="C21" s="396"/>
      <c r="D21" s="376"/>
      <c r="E21" s="398"/>
      <c r="F21" s="93"/>
      <c r="G21" s="380"/>
      <c r="H21" s="91"/>
      <c r="I21" s="119"/>
      <c r="J21" s="120"/>
    </row>
    <row r="22" spans="1:10" s="90" customFormat="1" x14ac:dyDescent="0.25">
      <c r="A22" s="370"/>
      <c r="B22" s="372"/>
      <c r="C22" s="396"/>
      <c r="D22" s="376"/>
      <c r="E22" s="377"/>
      <c r="F22" s="93"/>
      <c r="G22" s="380"/>
      <c r="H22" s="91"/>
      <c r="I22" s="119"/>
      <c r="J22" s="120"/>
    </row>
    <row r="23" spans="1:10" s="90" customFormat="1" x14ac:dyDescent="0.25">
      <c r="A23" s="370">
        <v>6</v>
      </c>
      <c r="B23" s="371" t="s">
        <v>101</v>
      </c>
      <c r="C23" s="395" t="s">
        <v>102</v>
      </c>
      <c r="D23" s="375" t="s">
        <v>105</v>
      </c>
      <c r="E23" s="377" t="s">
        <v>108</v>
      </c>
      <c r="F23" s="93" t="s">
        <v>37</v>
      </c>
      <c r="G23" s="380">
        <f t="shared" si="2"/>
        <v>0.38779999999999998</v>
      </c>
      <c r="H23" s="91">
        <v>0.38779999999999998</v>
      </c>
      <c r="I23" s="119">
        <v>1143.664</v>
      </c>
      <c r="J23" s="120">
        <v>1143.664</v>
      </c>
    </row>
    <row r="24" spans="1:10" s="90" customFormat="1" x14ac:dyDescent="0.25">
      <c r="A24" s="370"/>
      <c r="B24" s="372"/>
      <c r="C24" s="396"/>
      <c r="D24" s="376"/>
      <c r="E24" s="378"/>
      <c r="F24" s="93"/>
      <c r="G24" s="380"/>
      <c r="H24" s="91"/>
      <c r="I24" s="119"/>
      <c r="J24" s="120"/>
    </row>
    <row r="25" spans="1:10" s="90" customFormat="1" x14ac:dyDescent="0.25">
      <c r="A25" s="370"/>
      <c r="B25" s="372"/>
      <c r="C25" s="396"/>
      <c r="D25" s="376"/>
      <c r="E25" s="378"/>
      <c r="F25" s="93"/>
      <c r="G25" s="380"/>
      <c r="H25" s="91"/>
      <c r="I25" s="119"/>
      <c r="J25" s="120"/>
    </row>
    <row r="26" spans="1:10" s="90" customFormat="1" x14ac:dyDescent="0.25">
      <c r="A26" s="369">
        <v>7</v>
      </c>
      <c r="B26" s="371" t="s">
        <v>101</v>
      </c>
      <c r="C26" s="395" t="s">
        <v>102</v>
      </c>
      <c r="D26" s="375" t="s">
        <v>105</v>
      </c>
      <c r="E26" s="377" t="s">
        <v>109</v>
      </c>
      <c r="F26" s="93" t="s">
        <v>37</v>
      </c>
      <c r="G26" s="380">
        <f t="shared" si="2"/>
        <v>0.375</v>
      </c>
      <c r="H26" s="91">
        <v>0.375</v>
      </c>
      <c r="I26" s="119">
        <v>1170.375</v>
      </c>
      <c r="J26" s="120">
        <v>1170.375</v>
      </c>
    </row>
    <row r="27" spans="1:10" s="90" customFormat="1" x14ac:dyDescent="0.25">
      <c r="A27" s="370"/>
      <c r="B27" s="372"/>
      <c r="C27" s="396"/>
      <c r="D27" s="376"/>
      <c r="E27" s="378"/>
      <c r="F27" s="93"/>
      <c r="G27" s="380"/>
      <c r="H27" s="91"/>
      <c r="I27" s="119"/>
      <c r="J27" s="120"/>
    </row>
    <row r="28" spans="1:10" s="90" customFormat="1" x14ac:dyDescent="0.25">
      <c r="A28" s="370"/>
      <c r="B28" s="372"/>
      <c r="C28" s="396"/>
      <c r="D28" s="376"/>
      <c r="E28" s="378"/>
      <c r="F28" s="93"/>
      <c r="G28" s="380"/>
      <c r="H28" s="91"/>
      <c r="I28" s="119"/>
      <c r="J28" s="120"/>
    </row>
    <row r="29" spans="1:10" s="90" customFormat="1" x14ac:dyDescent="0.25">
      <c r="A29" s="370">
        <v>8</v>
      </c>
      <c r="B29" s="371" t="s">
        <v>101</v>
      </c>
      <c r="C29" s="395" t="s">
        <v>102</v>
      </c>
      <c r="D29" s="375" t="s">
        <v>105</v>
      </c>
      <c r="E29" s="377" t="s">
        <v>110</v>
      </c>
      <c r="F29" s="93" t="s">
        <v>37</v>
      </c>
      <c r="G29" s="380">
        <f t="shared" si="2"/>
        <v>0.75560000000000005</v>
      </c>
      <c r="H29" s="91">
        <v>0.75560000000000005</v>
      </c>
      <c r="I29" s="119">
        <v>2267.5549999999998</v>
      </c>
      <c r="J29" s="120">
        <v>2267.5549999999998</v>
      </c>
    </row>
    <row r="30" spans="1:10" s="90" customFormat="1" x14ac:dyDescent="0.25">
      <c r="A30" s="370"/>
      <c r="B30" s="372"/>
      <c r="C30" s="396"/>
      <c r="D30" s="376"/>
      <c r="E30" s="378"/>
      <c r="F30" s="93"/>
      <c r="G30" s="380"/>
      <c r="H30" s="91"/>
      <c r="I30" s="119"/>
      <c r="J30" s="120"/>
    </row>
    <row r="31" spans="1:10" s="90" customFormat="1" x14ac:dyDescent="0.25">
      <c r="A31" s="370"/>
      <c r="B31" s="372"/>
      <c r="C31" s="396"/>
      <c r="D31" s="376"/>
      <c r="E31" s="378"/>
      <c r="F31" s="93"/>
      <c r="G31" s="380"/>
      <c r="H31" s="91"/>
      <c r="I31" s="119"/>
      <c r="J31" s="120"/>
    </row>
    <row r="32" spans="1:10" s="90" customFormat="1" x14ac:dyDescent="0.25">
      <c r="A32" s="369">
        <v>9</v>
      </c>
      <c r="B32" s="371" t="s">
        <v>101</v>
      </c>
      <c r="C32" s="395" t="s">
        <v>102</v>
      </c>
      <c r="D32" s="375" t="s">
        <v>105</v>
      </c>
      <c r="E32" s="377" t="s">
        <v>111</v>
      </c>
      <c r="F32" s="93" t="s">
        <v>37</v>
      </c>
      <c r="G32" s="380">
        <f t="shared" si="2"/>
        <v>0.34872999999999998</v>
      </c>
      <c r="H32" s="91">
        <v>0.34872999999999998</v>
      </c>
      <c r="I32" s="119">
        <v>1376.96</v>
      </c>
      <c r="J32" s="120">
        <v>1376.96</v>
      </c>
    </row>
    <row r="33" spans="1:10" s="90" customFormat="1" x14ac:dyDescent="0.25">
      <c r="A33" s="370"/>
      <c r="B33" s="372"/>
      <c r="C33" s="396"/>
      <c r="D33" s="376"/>
      <c r="E33" s="378"/>
      <c r="F33" s="93"/>
      <c r="G33" s="380"/>
      <c r="H33" s="91"/>
      <c r="I33" s="119"/>
      <c r="J33" s="120"/>
    </row>
    <row r="34" spans="1:10" s="90" customFormat="1" x14ac:dyDescent="0.25">
      <c r="A34" s="370"/>
      <c r="B34" s="372"/>
      <c r="C34" s="396"/>
      <c r="D34" s="376"/>
      <c r="E34" s="378"/>
      <c r="F34" s="93"/>
      <c r="G34" s="380"/>
      <c r="H34" s="91"/>
      <c r="I34" s="119"/>
      <c r="J34" s="120"/>
    </row>
    <row r="35" spans="1:10" s="90" customFormat="1" x14ac:dyDescent="0.25">
      <c r="A35" s="370">
        <v>10</v>
      </c>
      <c r="B35" s="371" t="s">
        <v>101</v>
      </c>
      <c r="C35" s="395" t="s">
        <v>102</v>
      </c>
      <c r="D35" s="375" t="s">
        <v>105</v>
      </c>
      <c r="E35" s="377" t="s">
        <v>112</v>
      </c>
      <c r="F35" s="93" t="s">
        <v>37</v>
      </c>
      <c r="G35" s="380">
        <f t="shared" si="2"/>
        <v>0.24263000000000001</v>
      </c>
      <c r="H35" s="91">
        <v>0.24263000000000001</v>
      </c>
      <c r="I35" s="119">
        <v>715.39400000000001</v>
      </c>
      <c r="J35" s="120">
        <v>715.39400000000001</v>
      </c>
    </row>
    <row r="36" spans="1:10" s="90" customFormat="1" x14ac:dyDescent="0.25">
      <c r="A36" s="370"/>
      <c r="B36" s="372"/>
      <c r="C36" s="396"/>
      <c r="D36" s="376"/>
      <c r="E36" s="378"/>
      <c r="F36" s="93"/>
      <c r="G36" s="380"/>
      <c r="H36" s="91"/>
      <c r="I36" s="119"/>
      <c r="J36" s="120"/>
    </row>
    <row r="37" spans="1:10" s="90" customFormat="1" x14ac:dyDescent="0.25">
      <c r="A37" s="370"/>
      <c r="B37" s="372"/>
      <c r="C37" s="396"/>
      <c r="D37" s="376"/>
      <c r="E37" s="378"/>
      <c r="F37" s="93"/>
      <c r="G37" s="380"/>
      <c r="H37" s="91"/>
      <c r="I37" s="119"/>
      <c r="J37" s="120"/>
    </row>
    <row r="38" spans="1:10" s="90" customFormat="1" x14ac:dyDescent="0.25">
      <c r="A38" s="369">
        <v>11</v>
      </c>
      <c r="B38" s="371" t="s">
        <v>101</v>
      </c>
      <c r="C38" s="395" t="s">
        <v>102</v>
      </c>
      <c r="D38" s="375" t="s">
        <v>105</v>
      </c>
      <c r="E38" s="377" t="s">
        <v>113</v>
      </c>
      <c r="F38" s="93" t="s">
        <v>37</v>
      </c>
      <c r="G38" s="380">
        <f t="shared" si="2"/>
        <v>0.37459999999999999</v>
      </c>
      <c r="H38" s="91">
        <v>0.37459999999999999</v>
      </c>
      <c r="I38" s="119">
        <v>1169.126</v>
      </c>
      <c r="J38" s="120">
        <v>1169.126</v>
      </c>
    </row>
    <row r="39" spans="1:10" s="90" customFormat="1" x14ac:dyDescent="0.25">
      <c r="A39" s="370"/>
      <c r="B39" s="372"/>
      <c r="C39" s="396"/>
      <c r="D39" s="376"/>
      <c r="E39" s="378"/>
      <c r="F39" s="93"/>
      <c r="G39" s="380"/>
      <c r="H39" s="91"/>
      <c r="I39" s="119"/>
      <c r="J39" s="120"/>
    </row>
    <row r="40" spans="1:10" s="90" customFormat="1" x14ac:dyDescent="0.25">
      <c r="A40" s="370"/>
      <c r="B40" s="372"/>
      <c r="C40" s="396"/>
      <c r="D40" s="376"/>
      <c r="E40" s="378"/>
      <c r="F40" s="93"/>
      <c r="G40" s="380"/>
      <c r="H40" s="91"/>
      <c r="I40" s="119"/>
      <c r="J40" s="120"/>
    </row>
    <row r="41" spans="1:10" s="90" customFormat="1" x14ac:dyDescent="0.25">
      <c r="A41" s="370">
        <v>12</v>
      </c>
      <c r="B41" s="371" t="s">
        <v>101</v>
      </c>
      <c r="C41" s="395" t="s">
        <v>102</v>
      </c>
      <c r="D41" s="375" t="s">
        <v>105</v>
      </c>
      <c r="E41" s="377" t="s">
        <v>114</v>
      </c>
      <c r="F41" s="93" t="s">
        <v>37</v>
      </c>
      <c r="G41" s="380">
        <f t="shared" si="2"/>
        <v>0.36027999999999999</v>
      </c>
      <c r="H41" s="91">
        <v>0.36027999999999999</v>
      </c>
      <c r="I41" s="119">
        <v>1062.2850000000001</v>
      </c>
      <c r="J41" s="120">
        <v>1062.2850000000001</v>
      </c>
    </row>
    <row r="42" spans="1:10" s="90" customFormat="1" x14ac:dyDescent="0.25">
      <c r="A42" s="370"/>
      <c r="B42" s="372"/>
      <c r="C42" s="396"/>
      <c r="D42" s="376"/>
      <c r="E42" s="378"/>
      <c r="F42" s="93"/>
      <c r="G42" s="380"/>
      <c r="H42" s="91"/>
      <c r="I42" s="119"/>
      <c r="J42" s="120"/>
    </row>
    <row r="43" spans="1:10" s="90" customFormat="1" x14ac:dyDescent="0.25">
      <c r="A43" s="370"/>
      <c r="B43" s="372"/>
      <c r="C43" s="396"/>
      <c r="D43" s="376"/>
      <c r="E43" s="378"/>
      <c r="F43" s="93"/>
      <c r="G43" s="380"/>
      <c r="H43" s="91"/>
      <c r="I43" s="119"/>
      <c r="J43" s="120"/>
    </row>
    <row r="44" spans="1:10" s="90" customFormat="1" x14ac:dyDescent="0.25">
      <c r="A44" s="369">
        <v>13</v>
      </c>
      <c r="B44" s="371" t="s">
        <v>101</v>
      </c>
      <c r="C44" s="395" t="s">
        <v>102</v>
      </c>
      <c r="D44" s="375" t="s">
        <v>105</v>
      </c>
      <c r="E44" s="377" t="s">
        <v>115</v>
      </c>
      <c r="F44" s="93" t="s">
        <v>37</v>
      </c>
      <c r="G44" s="380">
        <f t="shared" si="2"/>
        <v>0.37548999999999999</v>
      </c>
      <c r="H44" s="91">
        <v>0.37548999999999999</v>
      </c>
      <c r="I44" s="119">
        <v>1071.3219999999999</v>
      </c>
      <c r="J44" s="120">
        <v>1071.3219999999999</v>
      </c>
    </row>
    <row r="45" spans="1:10" s="90" customFormat="1" x14ac:dyDescent="0.25">
      <c r="A45" s="370"/>
      <c r="B45" s="372"/>
      <c r="C45" s="396"/>
      <c r="D45" s="376"/>
      <c r="E45" s="378"/>
      <c r="F45" s="93"/>
      <c r="G45" s="380"/>
      <c r="H45" s="91"/>
      <c r="I45" s="119"/>
      <c r="J45" s="120"/>
    </row>
    <row r="46" spans="1:10" s="90" customFormat="1" x14ac:dyDescent="0.25">
      <c r="A46" s="370"/>
      <c r="B46" s="372"/>
      <c r="C46" s="396"/>
      <c r="D46" s="376"/>
      <c r="E46" s="378"/>
      <c r="F46" s="93"/>
      <c r="G46" s="380"/>
      <c r="H46" s="91"/>
      <c r="I46" s="119"/>
      <c r="J46" s="120"/>
    </row>
    <row r="47" spans="1:10" s="90" customFormat="1" x14ac:dyDescent="0.25">
      <c r="A47" s="370">
        <v>14</v>
      </c>
      <c r="B47" s="371" t="s">
        <v>101</v>
      </c>
      <c r="C47" s="395" t="s">
        <v>102</v>
      </c>
      <c r="D47" s="375" t="s">
        <v>105</v>
      </c>
      <c r="E47" s="377" t="s">
        <v>116</v>
      </c>
      <c r="F47" s="93" t="s">
        <v>37</v>
      </c>
      <c r="G47" s="380">
        <f t="shared" si="2"/>
        <v>0.29549999999999998</v>
      </c>
      <c r="H47" s="91">
        <v>0.29549999999999998</v>
      </c>
      <c r="I47" s="119">
        <v>920.48199999999997</v>
      </c>
      <c r="J47" s="120">
        <v>920.48199999999997</v>
      </c>
    </row>
    <row r="48" spans="1:10" s="90" customFormat="1" x14ac:dyDescent="0.25">
      <c r="A48" s="370"/>
      <c r="B48" s="372"/>
      <c r="C48" s="396"/>
      <c r="D48" s="376"/>
      <c r="E48" s="378"/>
      <c r="F48" s="93"/>
      <c r="G48" s="380"/>
      <c r="H48" s="91"/>
      <c r="I48" s="119"/>
      <c r="J48" s="120"/>
    </row>
    <row r="49" spans="1:10" s="90" customFormat="1" x14ac:dyDescent="0.25">
      <c r="A49" s="370"/>
      <c r="B49" s="372"/>
      <c r="C49" s="396"/>
      <c r="D49" s="376"/>
      <c r="E49" s="378"/>
      <c r="F49" s="93"/>
      <c r="G49" s="380"/>
      <c r="H49" s="91"/>
      <c r="I49" s="119"/>
      <c r="J49" s="120"/>
    </row>
    <row r="50" spans="1:10" s="90" customFormat="1" x14ac:dyDescent="0.25">
      <c r="A50" s="369">
        <v>15</v>
      </c>
      <c r="B50" s="372" t="s">
        <v>101</v>
      </c>
      <c r="C50" s="376" t="s">
        <v>102</v>
      </c>
      <c r="D50" s="376" t="s">
        <v>105</v>
      </c>
      <c r="E50" s="377" t="s">
        <v>117</v>
      </c>
      <c r="F50" s="93" t="s">
        <v>37</v>
      </c>
      <c r="G50" s="380">
        <f t="shared" si="2"/>
        <v>0.70398000000000005</v>
      </c>
      <c r="H50" s="91">
        <v>0.70398000000000005</v>
      </c>
      <c r="I50" s="119">
        <v>2075.6849999999999</v>
      </c>
      <c r="J50" s="120">
        <v>2075.6849999999999</v>
      </c>
    </row>
    <row r="51" spans="1:10" s="90" customFormat="1" x14ac:dyDescent="0.25">
      <c r="A51" s="370"/>
      <c r="B51" s="372"/>
      <c r="C51" s="376"/>
      <c r="D51" s="376"/>
      <c r="E51" s="378"/>
      <c r="F51" s="93"/>
      <c r="G51" s="380"/>
      <c r="H51" s="91"/>
      <c r="I51" s="119"/>
      <c r="J51" s="120"/>
    </row>
    <row r="52" spans="1:10" s="90" customFormat="1" x14ac:dyDescent="0.25">
      <c r="A52" s="370"/>
      <c r="B52" s="372"/>
      <c r="C52" s="376"/>
      <c r="D52" s="376"/>
      <c r="E52" s="378"/>
      <c r="F52" s="93"/>
      <c r="G52" s="380"/>
      <c r="H52" s="91"/>
      <c r="I52" s="119"/>
      <c r="J52" s="120"/>
    </row>
    <row r="53" spans="1:10" s="90" customFormat="1" x14ac:dyDescent="0.25">
      <c r="A53" s="370">
        <v>16</v>
      </c>
      <c r="B53" s="372" t="s">
        <v>101</v>
      </c>
      <c r="C53" s="376" t="s">
        <v>102</v>
      </c>
      <c r="D53" s="376" t="s">
        <v>105</v>
      </c>
      <c r="E53" s="377" t="s">
        <v>118</v>
      </c>
      <c r="F53" s="93" t="s">
        <v>37</v>
      </c>
      <c r="G53" s="380">
        <f t="shared" si="2"/>
        <v>1.4077</v>
      </c>
      <c r="H53" s="91">
        <v>1.4077</v>
      </c>
      <c r="I53" s="119">
        <v>4384.9849999999997</v>
      </c>
      <c r="J53" s="120">
        <v>4384.9849999999997</v>
      </c>
    </row>
    <row r="54" spans="1:10" s="90" customFormat="1" x14ac:dyDescent="0.25">
      <c r="A54" s="370"/>
      <c r="B54" s="372"/>
      <c r="C54" s="376"/>
      <c r="D54" s="376"/>
      <c r="E54" s="378"/>
      <c r="F54" s="93"/>
      <c r="G54" s="380"/>
      <c r="H54" s="91"/>
      <c r="I54" s="119"/>
      <c r="J54" s="120"/>
    </row>
    <row r="55" spans="1:10" s="90" customFormat="1" x14ac:dyDescent="0.25">
      <c r="A55" s="370"/>
      <c r="B55" s="372"/>
      <c r="C55" s="376"/>
      <c r="D55" s="376"/>
      <c r="E55" s="378"/>
      <c r="F55" s="93"/>
      <c r="G55" s="380"/>
      <c r="H55" s="91"/>
      <c r="I55" s="119"/>
      <c r="J55" s="120"/>
    </row>
    <row r="56" spans="1:10" s="90" customFormat="1" x14ac:dyDescent="0.25">
      <c r="A56" s="369">
        <v>17</v>
      </c>
      <c r="B56" s="372" t="s">
        <v>101</v>
      </c>
      <c r="C56" s="376" t="s">
        <v>102</v>
      </c>
      <c r="D56" s="376" t="s">
        <v>105</v>
      </c>
      <c r="E56" s="377" t="s">
        <v>119</v>
      </c>
      <c r="F56" s="93" t="s">
        <v>37</v>
      </c>
      <c r="G56" s="380">
        <f t="shared" si="2"/>
        <v>0.73699999999999999</v>
      </c>
      <c r="H56" s="91">
        <v>0.73699999999999999</v>
      </c>
      <c r="I56" s="119">
        <v>2173.0439999999999</v>
      </c>
      <c r="J56" s="120">
        <v>2173.0439999999999</v>
      </c>
    </row>
    <row r="57" spans="1:10" s="90" customFormat="1" x14ac:dyDescent="0.25">
      <c r="A57" s="370"/>
      <c r="B57" s="372"/>
      <c r="C57" s="376"/>
      <c r="D57" s="376"/>
      <c r="E57" s="378"/>
      <c r="F57" s="93"/>
      <c r="G57" s="380"/>
      <c r="H57" s="91"/>
      <c r="I57" s="119"/>
      <c r="J57" s="120"/>
    </row>
    <row r="58" spans="1:10" s="90" customFormat="1" x14ac:dyDescent="0.25">
      <c r="A58" s="370"/>
      <c r="B58" s="372"/>
      <c r="C58" s="376"/>
      <c r="D58" s="376"/>
      <c r="E58" s="378"/>
      <c r="F58" s="93"/>
      <c r="G58" s="380"/>
      <c r="H58" s="91"/>
      <c r="I58" s="119"/>
      <c r="J58" s="120"/>
    </row>
    <row r="59" spans="1:10" s="90" customFormat="1" x14ac:dyDescent="0.25">
      <c r="A59" s="370">
        <v>18</v>
      </c>
      <c r="B59" s="372" t="s">
        <v>101</v>
      </c>
      <c r="C59" s="376" t="s">
        <v>102</v>
      </c>
      <c r="D59" s="376" t="s">
        <v>105</v>
      </c>
      <c r="E59" s="377" t="s">
        <v>120</v>
      </c>
      <c r="F59" s="93" t="s">
        <v>37</v>
      </c>
      <c r="G59" s="380">
        <f t="shared" si="2"/>
        <v>0.16325000000000001</v>
      </c>
      <c r="H59" s="91">
        <v>0.16325000000000001</v>
      </c>
      <c r="I59" s="119">
        <v>465.83300000000003</v>
      </c>
      <c r="J59" s="120">
        <v>465.83300000000003</v>
      </c>
    </row>
    <row r="60" spans="1:10" s="90" customFormat="1" x14ac:dyDescent="0.25">
      <c r="A60" s="370"/>
      <c r="B60" s="372"/>
      <c r="C60" s="376"/>
      <c r="D60" s="376"/>
      <c r="E60" s="378"/>
      <c r="F60" s="93"/>
      <c r="G60" s="380"/>
      <c r="H60" s="91"/>
      <c r="I60" s="119"/>
      <c r="J60" s="120"/>
    </row>
    <row r="61" spans="1:10" s="90" customFormat="1" x14ac:dyDescent="0.25">
      <c r="A61" s="370"/>
      <c r="B61" s="372"/>
      <c r="C61" s="376"/>
      <c r="D61" s="376"/>
      <c r="E61" s="378"/>
      <c r="F61" s="93"/>
      <c r="G61" s="380"/>
      <c r="H61" s="91"/>
      <c r="I61" s="119"/>
      <c r="J61" s="120"/>
    </row>
    <row r="62" spans="1:10" s="90" customFormat="1" x14ac:dyDescent="0.25">
      <c r="A62" s="369">
        <v>19</v>
      </c>
      <c r="B62" s="372" t="s">
        <v>101</v>
      </c>
      <c r="C62" s="376" t="s">
        <v>102</v>
      </c>
      <c r="D62" s="376" t="s">
        <v>121</v>
      </c>
      <c r="E62" s="377" t="s">
        <v>122</v>
      </c>
      <c r="F62" s="93" t="s">
        <v>37</v>
      </c>
      <c r="G62" s="380">
        <f t="shared" si="2"/>
        <v>0.3362</v>
      </c>
      <c r="H62" s="91">
        <v>0.3362</v>
      </c>
      <c r="I62" s="119">
        <v>958.83399999999995</v>
      </c>
      <c r="J62" s="120">
        <v>958.83399999999995</v>
      </c>
    </row>
    <row r="63" spans="1:10" s="90" customFormat="1" x14ac:dyDescent="0.25">
      <c r="A63" s="370"/>
      <c r="B63" s="372"/>
      <c r="C63" s="376"/>
      <c r="D63" s="376"/>
      <c r="E63" s="378"/>
      <c r="F63" s="93"/>
      <c r="G63" s="380"/>
      <c r="H63" s="91"/>
      <c r="I63" s="119"/>
      <c r="J63" s="120"/>
    </row>
    <row r="64" spans="1:10" s="90" customFormat="1" x14ac:dyDescent="0.25">
      <c r="A64" s="370"/>
      <c r="B64" s="372"/>
      <c r="C64" s="376"/>
      <c r="D64" s="376"/>
      <c r="E64" s="378"/>
      <c r="F64" s="93"/>
      <c r="G64" s="380"/>
      <c r="H64" s="91"/>
      <c r="I64" s="119"/>
      <c r="J64" s="120"/>
    </row>
    <row r="65" spans="1:10" s="90" customFormat="1" x14ac:dyDescent="0.25">
      <c r="A65" s="370">
        <v>20</v>
      </c>
      <c r="B65" s="372" t="s">
        <v>101</v>
      </c>
      <c r="C65" s="376" t="s">
        <v>102</v>
      </c>
      <c r="D65" s="376" t="s">
        <v>123</v>
      </c>
      <c r="E65" s="378" t="s">
        <v>124</v>
      </c>
      <c r="F65" s="93" t="s">
        <v>37</v>
      </c>
      <c r="G65" s="380">
        <f t="shared" si="2"/>
        <v>0.37190000000000001</v>
      </c>
      <c r="H65" s="91">
        <v>0.37190000000000001</v>
      </c>
      <c r="I65" s="119">
        <v>1160.7</v>
      </c>
      <c r="J65" s="120">
        <v>1160.7</v>
      </c>
    </row>
    <row r="66" spans="1:10" s="90" customFormat="1" x14ac:dyDescent="0.25">
      <c r="A66" s="370"/>
      <c r="B66" s="372"/>
      <c r="C66" s="376"/>
      <c r="D66" s="376"/>
      <c r="E66" s="378"/>
      <c r="F66" s="93"/>
      <c r="G66" s="380"/>
      <c r="H66" s="91"/>
      <c r="I66" s="119"/>
      <c r="J66" s="120"/>
    </row>
    <row r="67" spans="1:10" s="90" customFormat="1" x14ac:dyDescent="0.25">
      <c r="A67" s="370"/>
      <c r="B67" s="372"/>
      <c r="C67" s="376"/>
      <c r="D67" s="376"/>
      <c r="E67" s="378"/>
      <c r="F67" s="93"/>
      <c r="G67" s="380"/>
      <c r="H67" s="91"/>
      <c r="I67" s="119"/>
      <c r="J67" s="120"/>
    </row>
    <row r="68" spans="1:10" s="90" customFormat="1" x14ac:dyDescent="0.25">
      <c r="A68" s="369">
        <v>21</v>
      </c>
      <c r="B68" s="372" t="s">
        <v>101</v>
      </c>
      <c r="C68" s="376" t="s">
        <v>102</v>
      </c>
      <c r="D68" s="376" t="s">
        <v>125</v>
      </c>
      <c r="E68" s="378" t="s">
        <v>126</v>
      </c>
      <c r="F68" s="93" t="s">
        <v>37</v>
      </c>
      <c r="G68" s="380">
        <f t="shared" si="2"/>
        <v>0.73529999999999995</v>
      </c>
      <c r="H68" s="91">
        <v>0.73529999999999995</v>
      </c>
      <c r="I68" s="119">
        <v>2098.1779999999999</v>
      </c>
      <c r="J68" s="120">
        <v>2098.1779999999999</v>
      </c>
    </row>
    <row r="69" spans="1:10" s="90" customFormat="1" x14ac:dyDescent="0.25">
      <c r="A69" s="370"/>
      <c r="B69" s="372"/>
      <c r="C69" s="376"/>
      <c r="D69" s="376"/>
      <c r="E69" s="378"/>
      <c r="F69" s="93"/>
      <c r="G69" s="380"/>
      <c r="H69" s="91"/>
      <c r="I69" s="119"/>
      <c r="J69" s="120"/>
    </row>
    <row r="70" spans="1:10" s="90" customFormat="1" x14ac:dyDescent="0.25">
      <c r="A70" s="370"/>
      <c r="B70" s="372"/>
      <c r="C70" s="376"/>
      <c r="D70" s="376"/>
      <c r="E70" s="378"/>
      <c r="F70" s="93"/>
      <c r="G70" s="380"/>
      <c r="H70" s="91"/>
      <c r="I70" s="119"/>
      <c r="J70" s="120"/>
    </row>
    <row r="71" spans="1:10" s="90" customFormat="1" x14ac:dyDescent="0.25">
      <c r="A71" s="370">
        <v>22</v>
      </c>
      <c r="B71" s="372" t="s">
        <v>101</v>
      </c>
      <c r="C71" s="376" t="s">
        <v>102</v>
      </c>
      <c r="D71" s="376" t="s">
        <v>127</v>
      </c>
      <c r="E71" s="378" t="s">
        <v>128</v>
      </c>
      <c r="F71" s="89" t="s">
        <v>48</v>
      </c>
      <c r="G71" s="380">
        <f t="shared" si="2"/>
        <v>0.72965999999999998</v>
      </c>
      <c r="H71" s="91">
        <v>0.72965999999999998</v>
      </c>
      <c r="I71" s="119">
        <v>1901.4929999999999</v>
      </c>
      <c r="J71" s="120">
        <v>1901.4929999999999</v>
      </c>
    </row>
    <row r="72" spans="1:10" s="90" customFormat="1" x14ac:dyDescent="0.25">
      <c r="A72" s="370"/>
      <c r="B72" s="372"/>
      <c r="C72" s="376"/>
      <c r="D72" s="376"/>
      <c r="E72" s="378"/>
      <c r="F72" s="93"/>
      <c r="G72" s="380"/>
      <c r="H72" s="91"/>
      <c r="I72" s="119"/>
      <c r="J72" s="120"/>
    </row>
    <row r="73" spans="1:10" s="90" customFormat="1" x14ac:dyDescent="0.25">
      <c r="A73" s="370"/>
      <c r="B73" s="372"/>
      <c r="C73" s="376"/>
      <c r="D73" s="376"/>
      <c r="E73" s="378"/>
      <c r="F73" s="93"/>
      <c r="G73" s="380"/>
      <c r="H73" s="91"/>
      <c r="I73" s="119"/>
      <c r="J73" s="120"/>
    </row>
    <row r="74" spans="1:10" s="90" customFormat="1" x14ac:dyDescent="0.25">
      <c r="A74" s="369">
        <v>23</v>
      </c>
      <c r="B74" s="372" t="s">
        <v>101</v>
      </c>
      <c r="C74" s="376" t="s">
        <v>102</v>
      </c>
      <c r="D74" s="376" t="s">
        <v>129</v>
      </c>
      <c r="E74" s="378" t="s">
        <v>130</v>
      </c>
      <c r="F74" s="89" t="s">
        <v>48</v>
      </c>
      <c r="G74" s="380">
        <f t="shared" si="2"/>
        <v>0.6</v>
      </c>
      <c r="H74" s="91">
        <v>0.6</v>
      </c>
      <c r="I74" s="119">
        <v>1563.6</v>
      </c>
      <c r="J74" s="120">
        <v>1563.6</v>
      </c>
    </row>
    <row r="75" spans="1:10" s="90" customFormat="1" x14ac:dyDescent="0.25">
      <c r="A75" s="370"/>
      <c r="B75" s="372"/>
      <c r="C75" s="376"/>
      <c r="D75" s="376"/>
      <c r="E75" s="378"/>
      <c r="F75" s="93"/>
      <c r="G75" s="380"/>
      <c r="H75" s="91"/>
      <c r="I75" s="119"/>
      <c r="J75" s="120"/>
    </row>
    <row r="76" spans="1:10" s="90" customFormat="1" x14ac:dyDescent="0.25">
      <c r="A76" s="370"/>
      <c r="B76" s="372"/>
      <c r="C76" s="376"/>
      <c r="D76" s="376"/>
      <c r="E76" s="378"/>
      <c r="F76" s="93"/>
      <c r="G76" s="380"/>
      <c r="H76" s="91"/>
      <c r="I76" s="119"/>
      <c r="J76" s="120"/>
    </row>
    <row r="77" spans="1:10" s="90" customFormat="1" x14ac:dyDescent="0.25">
      <c r="A77" s="370">
        <v>24</v>
      </c>
      <c r="B77" s="372" t="s">
        <v>101</v>
      </c>
      <c r="C77" s="376" t="s">
        <v>102</v>
      </c>
      <c r="D77" s="376" t="s">
        <v>131</v>
      </c>
      <c r="E77" s="378" t="s">
        <v>132</v>
      </c>
      <c r="F77" s="93" t="s">
        <v>37</v>
      </c>
      <c r="G77" s="380">
        <f t="shared" si="2"/>
        <v>6.2914899999999996</v>
      </c>
      <c r="H77" s="91">
        <v>6.2914899999999996</v>
      </c>
      <c r="I77" s="119">
        <v>20981.786</v>
      </c>
      <c r="J77" s="120">
        <v>20981.786</v>
      </c>
    </row>
    <row r="78" spans="1:10" s="90" customFormat="1" x14ac:dyDescent="0.25">
      <c r="A78" s="370"/>
      <c r="B78" s="372"/>
      <c r="C78" s="376"/>
      <c r="D78" s="376"/>
      <c r="E78" s="378"/>
      <c r="F78" s="93"/>
      <c r="G78" s="380"/>
      <c r="H78" s="91"/>
      <c r="I78" s="119"/>
      <c r="J78" s="120"/>
    </row>
    <row r="79" spans="1:10" s="90" customFormat="1" x14ac:dyDescent="0.25">
      <c r="A79" s="370"/>
      <c r="B79" s="372"/>
      <c r="C79" s="376"/>
      <c r="D79" s="376"/>
      <c r="E79" s="378"/>
      <c r="F79" s="93"/>
      <c r="G79" s="380"/>
      <c r="H79" s="91"/>
      <c r="I79" s="119"/>
      <c r="J79" s="120"/>
    </row>
    <row r="80" spans="1:10" s="90" customFormat="1" x14ac:dyDescent="0.25">
      <c r="A80" s="369">
        <v>25</v>
      </c>
      <c r="B80" s="372" t="s">
        <v>133</v>
      </c>
      <c r="C80" s="376" t="s">
        <v>102</v>
      </c>
      <c r="D80" s="376" t="s">
        <v>134</v>
      </c>
      <c r="E80" s="378" t="s">
        <v>135</v>
      </c>
      <c r="F80" s="89" t="s">
        <v>48</v>
      </c>
      <c r="G80" s="380">
        <f t="shared" si="2"/>
        <v>0.222</v>
      </c>
      <c r="H80" s="91">
        <v>0.222</v>
      </c>
      <c r="I80" s="119">
        <v>1644.4649999999999</v>
      </c>
      <c r="J80" s="120">
        <v>1644.4649999999999</v>
      </c>
    </row>
    <row r="81" spans="1:10" s="90" customFormat="1" x14ac:dyDescent="0.25">
      <c r="A81" s="370"/>
      <c r="B81" s="372"/>
      <c r="C81" s="376"/>
      <c r="D81" s="376"/>
      <c r="E81" s="378"/>
      <c r="F81" s="93"/>
      <c r="G81" s="380"/>
      <c r="H81" s="91"/>
      <c r="I81" s="119"/>
      <c r="J81" s="120"/>
    </row>
    <row r="82" spans="1:10" s="90" customFormat="1" x14ac:dyDescent="0.25">
      <c r="A82" s="370"/>
      <c r="B82" s="372"/>
      <c r="C82" s="376"/>
      <c r="D82" s="376"/>
      <c r="E82" s="378"/>
      <c r="F82" s="93"/>
      <c r="G82" s="380"/>
      <c r="H82" s="91"/>
      <c r="I82" s="119"/>
      <c r="J82" s="120"/>
    </row>
    <row r="83" spans="1:10" s="90" customFormat="1" x14ac:dyDescent="0.25">
      <c r="A83" s="370">
        <v>26</v>
      </c>
      <c r="B83" s="372" t="s">
        <v>101</v>
      </c>
      <c r="C83" s="376" t="s">
        <v>102</v>
      </c>
      <c r="D83" s="376" t="s">
        <v>136</v>
      </c>
      <c r="E83" s="378" t="s">
        <v>137</v>
      </c>
      <c r="F83" s="93" t="s">
        <v>37</v>
      </c>
      <c r="G83" s="380">
        <f t="shared" si="2"/>
        <v>0.38240000000000002</v>
      </c>
      <c r="H83" s="91">
        <v>0.38240000000000002</v>
      </c>
      <c r="I83" s="119">
        <v>1193.471</v>
      </c>
      <c r="J83" s="120">
        <v>1193.471</v>
      </c>
    </row>
    <row r="84" spans="1:10" s="90" customFormat="1" x14ac:dyDescent="0.25">
      <c r="A84" s="370"/>
      <c r="B84" s="372"/>
      <c r="C84" s="376"/>
      <c r="D84" s="376"/>
      <c r="E84" s="378"/>
      <c r="F84" s="93"/>
      <c r="G84" s="380"/>
      <c r="H84" s="91"/>
      <c r="I84" s="119"/>
      <c r="J84" s="120"/>
    </row>
    <row r="85" spans="1:10" s="90" customFormat="1" x14ac:dyDescent="0.25">
      <c r="A85" s="370"/>
      <c r="B85" s="372"/>
      <c r="C85" s="376"/>
      <c r="D85" s="376"/>
      <c r="E85" s="378"/>
      <c r="F85" s="93"/>
      <c r="G85" s="380"/>
      <c r="H85" s="91"/>
      <c r="I85" s="119"/>
      <c r="J85" s="120"/>
    </row>
    <row r="86" spans="1:10" s="90" customFormat="1" x14ac:dyDescent="0.25">
      <c r="A86" s="369">
        <v>27</v>
      </c>
      <c r="B86" s="372" t="s">
        <v>101</v>
      </c>
      <c r="C86" s="376" t="s">
        <v>102</v>
      </c>
      <c r="D86" s="376" t="s">
        <v>138</v>
      </c>
      <c r="E86" s="378" t="s">
        <v>139</v>
      </c>
      <c r="F86" s="93" t="s">
        <v>37</v>
      </c>
      <c r="G86" s="380">
        <f t="shared" ref="G86:G149" si="3">SUM(H86:H88)</f>
        <v>0.16275999999999999</v>
      </c>
      <c r="H86" s="91">
        <v>0.16275999999999999</v>
      </c>
      <c r="I86" s="119">
        <v>479.89800000000002</v>
      </c>
      <c r="J86" s="120">
        <v>479.89800000000002</v>
      </c>
    </row>
    <row r="87" spans="1:10" s="90" customFormat="1" x14ac:dyDescent="0.25">
      <c r="A87" s="370"/>
      <c r="B87" s="372"/>
      <c r="C87" s="376"/>
      <c r="D87" s="376"/>
      <c r="E87" s="378"/>
      <c r="F87" s="93"/>
      <c r="G87" s="380"/>
      <c r="H87" s="91"/>
      <c r="I87" s="119"/>
      <c r="J87" s="120"/>
    </row>
    <row r="88" spans="1:10" s="90" customFormat="1" x14ac:dyDescent="0.25">
      <c r="A88" s="370"/>
      <c r="B88" s="372"/>
      <c r="C88" s="376"/>
      <c r="D88" s="376"/>
      <c r="E88" s="378"/>
      <c r="F88" s="93"/>
      <c r="G88" s="380"/>
      <c r="H88" s="91"/>
      <c r="I88" s="119"/>
      <c r="J88" s="120"/>
    </row>
    <row r="89" spans="1:10" s="90" customFormat="1" x14ac:dyDescent="0.25">
      <c r="A89" s="370">
        <v>28</v>
      </c>
      <c r="B89" s="372" t="s">
        <v>101</v>
      </c>
      <c r="C89" s="376" t="s">
        <v>102</v>
      </c>
      <c r="D89" s="376" t="s">
        <v>140</v>
      </c>
      <c r="E89" s="378" t="s">
        <v>141</v>
      </c>
      <c r="F89" s="93" t="s">
        <v>37</v>
      </c>
      <c r="G89" s="380">
        <f t="shared" si="3"/>
        <v>5.4238900000000001</v>
      </c>
      <c r="H89" s="91">
        <v>5.4238900000000001</v>
      </c>
      <c r="I89" s="119">
        <v>17565.267</v>
      </c>
      <c r="J89" s="120">
        <v>17565.267</v>
      </c>
    </row>
    <row r="90" spans="1:10" s="90" customFormat="1" x14ac:dyDescent="0.25">
      <c r="A90" s="370"/>
      <c r="B90" s="372"/>
      <c r="C90" s="376"/>
      <c r="D90" s="376"/>
      <c r="E90" s="378"/>
      <c r="F90" s="93"/>
      <c r="G90" s="380"/>
      <c r="H90" s="91"/>
      <c r="I90" s="119"/>
      <c r="J90" s="120"/>
    </row>
    <row r="91" spans="1:10" s="90" customFormat="1" x14ac:dyDescent="0.25">
      <c r="A91" s="370"/>
      <c r="B91" s="372"/>
      <c r="C91" s="376"/>
      <c r="D91" s="376"/>
      <c r="E91" s="378"/>
      <c r="F91" s="93"/>
      <c r="G91" s="380"/>
      <c r="H91" s="91"/>
      <c r="I91" s="119"/>
      <c r="J91" s="120"/>
    </row>
    <row r="92" spans="1:10" s="90" customFormat="1" x14ac:dyDescent="0.25">
      <c r="A92" s="369">
        <v>29</v>
      </c>
      <c r="B92" s="372" t="s">
        <v>101</v>
      </c>
      <c r="C92" s="376" t="s">
        <v>102</v>
      </c>
      <c r="D92" s="376" t="s">
        <v>140</v>
      </c>
      <c r="E92" s="378" t="s">
        <v>142</v>
      </c>
      <c r="F92" s="93" t="s">
        <v>37</v>
      </c>
      <c r="G92" s="380">
        <f t="shared" si="3"/>
        <v>0.23155000000000001</v>
      </c>
      <c r="H92" s="91">
        <v>0.23155000000000001</v>
      </c>
      <c r="I92" s="119">
        <v>624.25900000000001</v>
      </c>
      <c r="J92" s="120">
        <v>624.25900000000001</v>
      </c>
    </row>
    <row r="93" spans="1:10" s="90" customFormat="1" x14ac:dyDescent="0.25">
      <c r="A93" s="370"/>
      <c r="B93" s="372"/>
      <c r="C93" s="376"/>
      <c r="D93" s="376"/>
      <c r="E93" s="378"/>
      <c r="F93" s="93"/>
      <c r="G93" s="380"/>
      <c r="H93" s="91"/>
      <c r="I93" s="119"/>
      <c r="J93" s="120"/>
    </row>
    <row r="94" spans="1:10" s="90" customFormat="1" x14ac:dyDescent="0.25">
      <c r="A94" s="370"/>
      <c r="B94" s="372"/>
      <c r="C94" s="376"/>
      <c r="D94" s="376"/>
      <c r="E94" s="378"/>
      <c r="F94" s="93"/>
      <c r="G94" s="380"/>
      <c r="H94" s="91"/>
      <c r="I94" s="119"/>
      <c r="J94" s="120"/>
    </row>
    <row r="95" spans="1:10" s="90" customFormat="1" x14ac:dyDescent="0.25">
      <c r="A95" s="370">
        <v>30</v>
      </c>
      <c r="B95" s="372" t="s">
        <v>101</v>
      </c>
      <c r="C95" s="376" t="s">
        <v>102</v>
      </c>
      <c r="D95" s="376" t="s">
        <v>140</v>
      </c>
      <c r="E95" s="378" t="s">
        <v>143</v>
      </c>
      <c r="F95" s="93" t="s">
        <v>37</v>
      </c>
      <c r="G95" s="380">
        <f t="shared" si="3"/>
        <v>5.3012899999999998</v>
      </c>
      <c r="H95" s="91">
        <v>5.3012899999999998</v>
      </c>
      <c r="I95" s="119">
        <v>17168.226999999999</v>
      </c>
      <c r="J95" s="120">
        <v>17168.226999999999</v>
      </c>
    </row>
    <row r="96" spans="1:10" s="90" customFormat="1" x14ac:dyDescent="0.25">
      <c r="A96" s="370"/>
      <c r="B96" s="372"/>
      <c r="C96" s="376"/>
      <c r="D96" s="376"/>
      <c r="E96" s="378"/>
      <c r="F96" s="93"/>
      <c r="G96" s="380"/>
      <c r="H96" s="91"/>
      <c r="I96" s="119"/>
      <c r="J96" s="120"/>
    </row>
    <row r="97" spans="1:10" s="90" customFormat="1" x14ac:dyDescent="0.25">
      <c r="A97" s="370"/>
      <c r="B97" s="372"/>
      <c r="C97" s="376"/>
      <c r="D97" s="376"/>
      <c r="E97" s="378"/>
      <c r="F97" s="93"/>
      <c r="G97" s="380"/>
      <c r="H97" s="91"/>
      <c r="I97" s="119"/>
      <c r="J97" s="120"/>
    </row>
    <row r="98" spans="1:10" s="90" customFormat="1" x14ac:dyDescent="0.25">
      <c r="A98" s="369">
        <v>31</v>
      </c>
      <c r="B98" s="372" t="s">
        <v>101</v>
      </c>
      <c r="C98" s="376" t="s">
        <v>102</v>
      </c>
      <c r="D98" s="376" t="s">
        <v>144</v>
      </c>
      <c r="E98" s="378" t="s">
        <v>145</v>
      </c>
      <c r="F98" s="93" t="s">
        <v>37</v>
      </c>
      <c r="G98" s="380">
        <f t="shared" si="3"/>
        <v>0.36080000000000001</v>
      </c>
      <c r="H98" s="91">
        <v>0.36080000000000001</v>
      </c>
      <c r="I98" s="119">
        <v>1029.5419999999999</v>
      </c>
      <c r="J98" s="120">
        <v>1029.5419999999999</v>
      </c>
    </row>
    <row r="99" spans="1:10" s="90" customFormat="1" x14ac:dyDescent="0.25">
      <c r="A99" s="370"/>
      <c r="B99" s="372"/>
      <c r="C99" s="376"/>
      <c r="D99" s="376"/>
      <c r="E99" s="378"/>
      <c r="F99" s="93"/>
      <c r="G99" s="380"/>
      <c r="H99" s="91"/>
      <c r="I99" s="119"/>
      <c r="J99" s="120"/>
    </row>
    <row r="100" spans="1:10" s="90" customFormat="1" x14ac:dyDescent="0.25">
      <c r="A100" s="370"/>
      <c r="B100" s="372"/>
      <c r="C100" s="376"/>
      <c r="D100" s="376"/>
      <c r="E100" s="378"/>
      <c r="F100" s="93"/>
      <c r="G100" s="380"/>
      <c r="H100" s="91"/>
      <c r="I100" s="119"/>
      <c r="J100" s="120"/>
    </row>
    <row r="101" spans="1:10" s="90" customFormat="1" x14ac:dyDescent="0.25">
      <c r="A101" s="370">
        <v>32</v>
      </c>
      <c r="B101" s="372" t="s">
        <v>101</v>
      </c>
      <c r="C101" s="376" t="s">
        <v>102</v>
      </c>
      <c r="D101" s="376" t="s">
        <v>144</v>
      </c>
      <c r="E101" s="378" t="s">
        <v>146</v>
      </c>
      <c r="F101" s="93" t="s">
        <v>37</v>
      </c>
      <c r="G101" s="380">
        <f t="shared" si="3"/>
        <v>0.375</v>
      </c>
      <c r="H101" s="91">
        <v>0.375</v>
      </c>
      <c r="I101" s="119">
        <v>1125.375</v>
      </c>
      <c r="J101" s="120">
        <v>1125.375</v>
      </c>
    </row>
    <row r="102" spans="1:10" s="90" customFormat="1" x14ac:dyDescent="0.25">
      <c r="A102" s="370"/>
      <c r="B102" s="372"/>
      <c r="C102" s="376"/>
      <c r="D102" s="376"/>
      <c r="E102" s="378"/>
      <c r="F102" s="93"/>
      <c r="G102" s="380"/>
      <c r="H102" s="91"/>
      <c r="I102" s="119"/>
      <c r="J102" s="120"/>
    </row>
    <row r="103" spans="1:10" s="90" customFormat="1" x14ac:dyDescent="0.25">
      <c r="A103" s="370"/>
      <c r="B103" s="372"/>
      <c r="C103" s="376"/>
      <c r="D103" s="376"/>
      <c r="E103" s="378"/>
      <c r="F103" s="93"/>
      <c r="G103" s="380"/>
      <c r="H103" s="91"/>
      <c r="I103" s="119"/>
      <c r="J103" s="120"/>
    </row>
    <row r="104" spans="1:10" s="90" customFormat="1" x14ac:dyDescent="0.25">
      <c r="A104" s="369">
        <v>33</v>
      </c>
      <c r="B104" s="372" t="s">
        <v>101</v>
      </c>
      <c r="C104" s="376" t="s">
        <v>102</v>
      </c>
      <c r="D104" s="376" t="s">
        <v>144</v>
      </c>
      <c r="E104" s="378" t="s">
        <v>147</v>
      </c>
      <c r="F104" s="93" t="s">
        <v>37</v>
      </c>
      <c r="G104" s="380">
        <f t="shared" si="3"/>
        <v>0.37119999999999997</v>
      </c>
      <c r="H104" s="91">
        <v>0.37119999999999997</v>
      </c>
      <c r="I104" s="119">
        <v>1158.5150000000001</v>
      </c>
      <c r="J104" s="120">
        <v>1158.5150000000001</v>
      </c>
    </row>
    <row r="105" spans="1:10" s="90" customFormat="1" x14ac:dyDescent="0.25">
      <c r="A105" s="370"/>
      <c r="B105" s="372"/>
      <c r="C105" s="376"/>
      <c r="D105" s="376"/>
      <c r="E105" s="378"/>
      <c r="F105" s="93"/>
      <c r="G105" s="380"/>
      <c r="H105" s="91"/>
      <c r="I105" s="119"/>
      <c r="J105" s="120"/>
    </row>
    <row r="106" spans="1:10" s="90" customFormat="1" x14ac:dyDescent="0.25">
      <c r="A106" s="370"/>
      <c r="B106" s="372"/>
      <c r="C106" s="376"/>
      <c r="D106" s="376"/>
      <c r="E106" s="378"/>
      <c r="F106" s="93"/>
      <c r="G106" s="380"/>
      <c r="H106" s="91"/>
      <c r="I106" s="119"/>
      <c r="J106" s="120"/>
    </row>
    <row r="107" spans="1:10" s="90" customFormat="1" x14ac:dyDescent="0.25">
      <c r="A107" s="370">
        <v>34</v>
      </c>
      <c r="B107" s="372" t="s">
        <v>101</v>
      </c>
      <c r="C107" s="376" t="s">
        <v>102</v>
      </c>
      <c r="D107" s="376" t="s">
        <v>144</v>
      </c>
      <c r="E107" s="378" t="s">
        <v>148</v>
      </c>
      <c r="F107" s="93" t="s">
        <v>37</v>
      </c>
      <c r="G107" s="380">
        <f t="shared" si="3"/>
        <v>0.39527000000000001</v>
      </c>
      <c r="H107" s="91">
        <v>0.39527000000000001</v>
      </c>
      <c r="I107" s="119">
        <v>1233.6369999999999</v>
      </c>
      <c r="J107" s="120">
        <v>1233.6369999999999</v>
      </c>
    </row>
    <row r="108" spans="1:10" s="90" customFormat="1" x14ac:dyDescent="0.25">
      <c r="A108" s="370"/>
      <c r="B108" s="372"/>
      <c r="C108" s="376"/>
      <c r="D108" s="376"/>
      <c r="E108" s="378"/>
      <c r="F108" s="93"/>
      <c r="G108" s="380"/>
      <c r="H108" s="91"/>
      <c r="I108" s="119"/>
      <c r="J108" s="120"/>
    </row>
    <row r="109" spans="1:10" s="90" customFormat="1" x14ac:dyDescent="0.25">
      <c r="A109" s="370"/>
      <c r="B109" s="372"/>
      <c r="C109" s="376"/>
      <c r="D109" s="376"/>
      <c r="E109" s="378"/>
      <c r="F109" s="93"/>
      <c r="G109" s="380"/>
      <c r="H109" s="91"/>
      <c r="I109" s="119"/>
      <c r="J109" s="120"/>
    </row>
    <row r="110" spans="1:10" s="90" customFormat="1" x14ac:dyDescent="0.25">
      <c r="A110" s="369">
        <v>35</v>
      </c>
      <c r="B110" s="372" t="s">
        <v>101</v>
      </c>
      <c r="C110" s="376" t="s">
        <v>102</v>
      </c>
      <c r="D110" s="376" t="s">
        <v>144</v>
      </c>
      <c r="E110" s="378" t="s">
        <v>149</v>
      </c>
      <c r="F110" s="93" t="s">
        <v>37</v>
      </c>
      <c r="G110" s="380">
        <f t="shared" si="3"/>
        <v>0.37759999999999999</v>
      </c>
      <c r="H110" s="91">
        <v>0.37759999999999999</v>
      </c>
      <c r="I110" s="119">
        <v>1178.489</v>
      </c>
      <c r="J110" s="120">
        <v>1178.489</v>
      </c>
    </row>
    <row r="111" spans="1:10" s="90" customFormat="1" x14ac:dyDescent="0.25">
      <c r="A111" s="370"/>
      <c r="B111" s="372"/>
      <c r="C111" s="376"/>
      <c r="D111" s="376"/>
      <c r="E111" s="378"/>
      <c r="F111" s="93"/>
      <c r="G111" s="380"/>
      <c r="H111" s="91"/>
      <c r="I111" s="119"/>
      <c r="J111" s="120"/>
    </row>
    <row r="112" spans="1:10" s="90" customFormat="1" x14ac:dyDescent="0.25">
      <c r="A112" s="370"/>
      <c r="B112" s="372"/>
      <c r="C112" s="376"/>
      <c r="D112" s="376"/>
      <c r="E112" s="378"/>
      <c r="F112" s="93"/>
      <c r="G112" s="380"/>
      <c r="H112" s="91"/>
      <c r="I112" s="119"/>
      <c r="J112" s="120"/>
    </row>
    <row r="113" spans="1:10" s="90" customFormat="1" x14ac:dyDescent="0.25">
      <c r="A113" s="370">
        <v>36</v>
      </c>
      <c r="B113" s="372" t="s">
        <v>101</v>
      </c>
      <c r="C113" s="376" t="s">
        <v>102</v>
      </c>
      <c r="D113" s="376" t="s">
        <v>150</v>
      </c>
      <c r="E113" s="378" t="s">
        <v>151</v>
      </c>
      <c r="F113" s="93" t="s">
        <v>37</v>
      </c>
      <c r="G113" s="380">
        <f t="shared" si="3"/>
        <v>0.04</v>
      </c>
      <c r="H113" s="91">
        <v>0.04</v>
      </c>
      <c r="I113" s="119">
        <v>130.34</v>
      </c>
      <c r="J113" s="120">
        <v>130.34</v>
      </c>
    </row>
    <row r="114" spans="1:10" s="90" customFormat="1" x14ac:dyDescent="0.25">
      <c r="A114" s="370"/>
      <c r="B114" s="372"/>
      <c r="C114" s="376"/>
      <c r="D114" s="376"/>
      <c r="E114" s="378"/>
      <c r="F114" s="93"/>
      <c r="G114" s="380"/>
      <c r="H114" s="91"/>
      <c r="I114" s="119"/>
      <c r="J114" s="120"/>
    </row>
    <row r="115" spans="1:10" s="90" customFormat="1" x14ac:dyDescent="0.25">
      <c r="A115" s="370"/>
      <c r="B115" s="372"/>
      <c r="C115" s="376"/>
      <c r="D115" s="376"/>
      <c r="E115" s="378"/>
      <c r="F115" s="93"/>
      <c r="G115" s="380"/>
      <c r="H115" s="91"/>
      <c r="I115" s="119"/>
      <c r="J115" s="120"/>
    </row>
    <row r="116" spans="1:10" s="90" customFormat="1" x14ac:dyDescent="0.25">
      <c r="A116" s="369">
        <v>37</v>
      </c>
      <c r="B116" s="372" t="s">
        <v>101</v>
      </c>
      <c r="C116" s="376" t="s">
        <v>102</v>
      </c>
      <c r="D116" s="376" t="s">
        <v>152</v>
      </c>
      <c r="E116" s="378" t="s">
        <v>153</v>
      </c>
      <c r="F116" s="93" t="s">
        <v>37</v>
      </c>
      <c r="G116" s="380">
        <f t="shared" si="3"/>
        <v>3.2719999999999999E-2</v>
      </c>
      <c r="H116" s="91">
        <v>3.2719999999999999E-2</v>
      </c>
      <c r="I116" s="119">
        <v>105.95399999999999</v>
      </c>
      <c r="J116" s="120">
        <v>105.95399999999999</v>
      </c>
    </row>
    <row r="117" spans="1:10" s="90" customFormat="1" x14ac:dyDescent="0.25">
      <c r="A117" s="370"/>
      <c r="B117" s="372"/>
      <c r="C117" s="376"/>
      <c r="D117" s="376"/>
      <c r="E117" s="378"/>
      <c r="F117" s="93"/>
      <c r="G117" s="380"/>
      <c r="H117" s="91"/>
      <c r="I117" s="119"/>
      <c r="J117" s="120"/>
    </row>
    <row r="118" spans="1:10" s="90" customFormat="1" x14ac:dyDescent="0.25">
      <c r="A118" s="370"/>
      <c r="B118" s="372"/>
      <c r="C118" s="376"/>
      <c r="D118" s="376"/>
      <c r="E118" s="378"/>
      <c r="F118" s="93"/>
      <c r="G118" s="380"/>
      <c r="H118" s="91"/>
      <c r="I118" s="119"/>
      <c r="J118" s="120"/>
    </row>
    <row r="119" spans="1:10" s="90" customFormat="1" x14ac:dyDescent="0.25">
      <c r="A119" s="370">
        <v>38</v>
      </c>
      <c r="B119" s="372" t="s">
        <v>101</v>
      </c>
      <c r="C119" s="376" t="s">
        <v>102</v>
      </c>
      <c r="D119" s="376" t="s">
        <v>152</v>
      </c>
      <c r="E119" s="378" t="s">
        <v>154</v>
      </c>
      <c r="F119" s="93" t="s">
        <v>37</v>
      </c>
      <c r="G119" s="380">
        <f t="shared" si="3"/>
        <v>0.43702000000000002</v>
      </c>
      <c r="H119" s="91">
        <v>0.43702000000000002</v>
      </c>
      <c r="I119" s="119">
        <v>1415.1579999999999</v>
      </c>
      <c r="J119" s="120">
        <v>1415.1579999999999</v>
      </c>
    </row>
    <row r="120" spans="1:10" s="90" customFormat="1" x14ac:dyDescent="0.25">
      <c r="A120" s="370"/>
      <c r="B120" s="372"/>
      <c r="C120" s="376"/>
      <c r="D120" s="376"/>
      <c r="E120" s="378"/>
      <c r="F120" s="93"/>
      <c r="G120" s="380"/>
      <c r="H120" s="91"/>
      <c r="I120" s="119"/>
      <c r="J120" s="120"/>
    </row>
    <row r="121" spans="1:10" s="90" customFormat="1" x14ac:dyDescent="0.25">
      <c r="A121" s="370"/>
      <c r="B121" s="372"/>
      <c r="C121" s="376"/>
      <c r="D121" s="376"/>
      <c r="E121" s="378"/>
      <c r="F121" s="93"/>
      <c r="G121" s="380"/>
      <c r="H121" s="91"/>
      <c r="I121" s="119"/>
      <c r="J121" s="120"/>
    </row>
    <row r="122" spans="1:10" s="90" customFormat="1" x14ac:dyDescent="0.25">
      <c r="A122" s="369">
        <v>39</v>
      </c>
      <c r="B122" s="372" t="s">
        <v>101</v>
      </c>
      <c r="C122" s="376" t="s">
        <v>102</v>
      </c>
      <c r="D122" s="376" t="s">
        <v>152</v>
      </c>
      <c r="E122" s="378" t="s">
        <v>155</v>
      </c>
      <c r="F122" s="93" t="s">
        <v>37</v>
      </c>
      <c r="G122" s="380">
        <f t="shared" si="3"/>
        <v>0.37422</v>
      </c>
      <c r="H122" s="91">
        <v>0.37422</v>
      </c>
      <c r="I122" s="119">
        <v>1234.365</v>
      </c>
      <c r="J122" s="120">
        <v>1234.365</v>
      </c>
    </row>
    <row r="123" spans="1:10" s="90" customFormat="1" x14ac:dyDescent="0.25">
      <c r="A123" s="370"/>
      <c r="B123" s="372"/>
      <c r="C123" s="376"/>
      <c r="D123" s="376"/>
      <c r="E123" s="378"/>
      <c r="F123" s="93"/>
      <c r="G123" s="380"/>
      <c r="H123" s="91"/>
      <c r="I123" s="119"/>
      <c r="J123" s="120"/>
    </row>
    <row r="124" spans="1:10" s="90" customFormat="1" x14ac:dyDescent="0.25">
      <c r="A124" s="370"/>
      <c r="B124" s="372"/>
      <c r="C124" s="376"/>
      <c r="D124" s="376"/>
      <c r="E124" s="378"/>
      <c r="F124" s="93"/>
      <c r="G124" s="380"/>
      <c r="H124" s="91"/>
      <c r="I124" s="119"/>
      <c r="J124" s="120"/>
    </row>
    <row r="125" spans="1:10" s="90" customFormat="1" x14ac:dyDescent="0.25">
      <c r="A125" s="370">
        <v>40</v>
      </c>
      <c r="B125" s="372" t="s">
        <v>101</v>
      </c>
      <c r="C125" s="376" t="s">
        <v>102</v>
      </c>
      <c r="D125" s="376" t="s">
        <v>152</v>
      </c>
      <c r="E125" s="378" t="s">
        <v>156</v>
      </c>
      <c r="F125" s="93" t="s">
        <v>37</v>
      </c>
      <c r="G125" s="380">
        <f t="shared" si="3"/>
        <v>0.12077</v>
      </c>
      <c r="H125" s="91">
        <v>0.12077</v>
      </c>
      <c r="I125" s="119">
        <v>391.07799999999997</v>
      </c>
      <c r="J125" s="120">
        <v>391.07799999999997</v>
      </c>
    </row>
    <row r="126" spans="1:10" s="90" customFormat="1" x14ac:dyDescent="0.25">
      <c r="A126" s="370"/>
      <c r="B126" s="372"/>
      <c r="C126" s="376"/>
      <c r="D126" s="376"/>
      <c r="E126" s="378"/>
      <c r="F126" s="93"/>
      <c r="G126" s="380"/>
      <c r="H126" s="91"/>
      <c r="I126" s="119"/>
      <c r="J126" s="120"/>
    </row>
    <row r="127" spans="1:10" s="90" customFormat="1" x14ac:dyDescent="0.25">
      <c r="A127" s="370"/>
      <c r="B127" s="372"/>
      <c r="C127" s="376"/>
      <c r="D127" s="376"/>
      <c r="E127" s="378"/>
      <c r="F127" s="93"/>
      <c r="G127" s="380"/>
      <c r="H127" s="91"/>
      <c r="I127" s="119"/>
      <c r="J127" s="120"/>
    </row>
    <row r="128" spans="1:10" s="90" customFormat="1" x14ac:dyDescent="0.25">
      <c r="A128" s="369">
        <v>41</v>
      </c>
      <c r="B128" s="372" t="s">
        <v>101</v>
      </c>
      <c r="C128" s="376" t="s">
        <v>102</v>
      </c>
      <c r="D128" s="376" t="s">
        <v>152</v>
      </c>
      <c r="E128" s="378" t="s">
        <v>157</v>
      </c>
      <c r="F128" s="93" t="s">
        <v>37</v>
      </c>
      <c r="G128" s="380">
        <f t="shared" si="3"/>
        <v>2.479E-2</v>
      </c>
      <c r="H128" s="91">
        <v>2.479E-2</v>
      </c>
      <c r="I128" s="119">
        <v>80.275000000000006</v>
      </c>
      <c r="J128" s="120">
        <v>80.275000000000006</v>
      </c>
    </row>
    <row r="129" spans="1:10" s="90" customFormat="1" x14ac:dyDescent="0.25">
      <c r="A129" s="370"/>
      <c r="B129" s="372"/>
      <c r="C129" s="376"/>
      <c r="D129" s="376"/>
      <c r="E129" s="378"/>
      <c r="F129" s="93"/>
      <c r="G129" s="380"/>
      <c r="H129" s="91"/>
      <c r="I129" s="119"/>
      <c r="J129" s="120"/>
    </row>
    <row r="130" spans="1:10" s="90" customFormat="1" x14ac:dyDescent="0.25">
      <c r="A130" s="370"/>
      <c r="B130" s="372"/>
      <c r="C130" s="376"/>
      <c r="D130" s="376"/>
      <c r="E130" s="378"/>
      <c r="F130" s="93"/>
      <c r="G130" s="380"/>
      <c r="H130" s="91"/>
      <c r="I130" s="119"/>
      <c r="J130" s="120"/>
    </row>
    <row r="131" spans="1:10" s="90" customFormat="1" x14ac:dyDescent="0.25">
      <c r="A131" s="370">
        <v>42</v>
      </c>
      <c r="B131" s="372" t="s">
        <v>101</v>
      </c>
      <c r="C131" s="376" t="s">
        <v>102</v>
      </c>
      <c r="D131" s="376" t="s">
        <v>152</v>
      </c>
      <c r="E131" s="378" t="s">
        <v>158</v>
      </c>
      <c r="F131" s="93" t="s">
        <v>37</v>
      </c>
      <c r="G131" s="380">
        <f t="shared" si="3"/>
        <v>9.6280000000000004E-2</v>
      </c>
      <c r="H131" s="91">
        <v>9.6280000000000004E-2</v>
      </c>
      <c r="I131" s="119">
        <v>311.774</v>
      </c>
      <c r="J131" s="120">
        <v>311.774</v>
      </c>
    </row>
    <row r="132" spans="1:10" s="90" customFormat="1" x14ac:dyDescent="0.25">
      <c r="A132" s="370"/>
      <c r="B132" s="372"/>
      <c r="C132" s="376"/>
      <c r="D132" s="376"/>
      <c r="E132" s="378"/>
      <c r="F132" s="93"/>
      <c r="G132" s="380"/>
      <c r="H132" s="91"/>
      <c r="I132" s="119"/>
      <c r="J132" s="120"/>
    </row>
    <row r="133" spans="1:10" s="90" customFormat="1" x14ac:dyDescent="0.25">
      <c r="A133" s="370"/>
      <c r="B133" s="372"/>
      <c r="C133" s="376"/>
      <c r="D133" s="376"/>
      <c r="E133" s="378"/>
      <c r="F133" s="93"/>
      <c r="G133" s="380"/>
      <c r="H133" s="91"/>
      <c r="I133" s="119"/>
      <c r="J133" s="120"/>
    </row>
    <row r="134" spans="1:10" s="90" customFormat="1" x14ac:dyDescent="0.25">
      <c r="A134" s="369">
        <v>43</v>
      </c>
      <c r="B134" s="372" t="s">
        <v>101</v>
      </c>
      <c r="C134" s="376" t="s">
        <v>102</v>
      </c>
      <c r="D134" s="376" t="s">
        <v>152</v>
      </c>
      <c r="E134" s="378" t="s">
        <v>159</v>
      </c>
      <c r="F134" s="93" t="s">
        <v>37</v>
      </c>
      <c r="G134" s="380">
        <f t="shared" si="3"/>
        <v>0.96952000000000005</v>
      </c>
      <c r="H134" s="91">
        <v>0.96952000000000005</v>
      </c>
      <c r="I134" s="119">
        <v>3139.5</v>
      </c>
      <c r="J134" s="120">
        <v>3139.5</v>
      </c>
    </row>
    <row r="135" spans="1:10" s="90" customFormat="1" x14ac:dyDescent="0.25">
      <c r="A135" s="370"/>
      <c r="B135" s="372"/>
      <c r="C135" s="376"/>
      <c r="D135" s="376"/>
      <c r="E135" s="378"/>
      <c r="F135" s="93"/>
      <c r="G135" s="380"/>
      <c r="H135" s="91"/>
      <c r="I135" s="119"/>
      <c r="J135" s="120"/>
    </row>
    <row r="136" spans="1:10" s="90" customFormat="1" x14ac:dyDescent="0.25">
      <c r="A136" s="370"/>
      <c r="B136" s="372"/>
      <c r="C136" s="376"/>
      <c r="D136" s="376"/>
      <c r="E136" s="378"/>
      <c r="F136" s="93"/>
      <c r="G136" s="380"/>
      <c r="H136" s="91"/>
      <c r="I136" s="119"/>
      <c r="J136" s="120"/>
    </row>
    <row r="137" spans="1:10" s="90" customFormat="1" x14ac:dyDescent="0.25">
      <c r="A137" s="370">
        <v>44</v>
      </c>
      <c r="B137" s="372" t="s">
        <v>101</v>
      </c>
      <c r="C137" s="376" t="s">
        <v>102</v>
      </c>
      <c r="D137" s="376" t="s">
        <v>152</v>
      </c>
      <c r="E137" s="378" t="s">
        <v>160</v>
      </c>
      <c r="F137" s="93" t="s">
        <v>37</v>
      </c>
      <c r="G137" s="380">
        <f t="shared" si="3"/>
        <v>0.32751000000000002</v>
      </c>
      <c r="H137" s="91">
        <v>0.32751000000000002</v>
      </c>
      <c r="I137" s="119">
        <v>1060.5429999999999</v>
      </c>
      <c r="J137" s="120">
        <v>1060.5429999999999</v>
      </c>
    </row>
    <row r="138" spans="1:10" s="90" customFormat="1" x14ac:dyDescent="0.25">
      <c r="A138" s="370"/>
      <c r="B138" s="372"/>
      <c r="C138" s="376"/>
      <c r="D138" s="376"/>
      <c r="E138" s="378"/>
      <c r="F138" s="93"/>
      <c r="G138" s="380"/>
      <c r="H138" s="91"/>
      <c r="I138" s="119"/>
      <c r="J138" s="120"/>
    </row>
    <row r="139" spans="1:10" s="90" customFormat="1" x14ac:dyDescent="0.25">
      <c r="A139" s="370"/>
      <c r="B139" s="372"/>
      <c r="C139" s="376"/>
      <c r="D139" s="376"/>
      <c r="E139" s="378"/>
      <c r="F139" s="93"/>
      <c r="G139" s="380"/>
      <c r="H139" s="91"/>
      <c r="I139" s="119"/>
      <c r="J139" s="120"/>
    </row>
    <row r="140" spans="1:10" s="90" customFormat="1" x14ac:dyDescent="0.25">
      <c r="A140" s="369">
        <v>45</v>
      </c>
      <c r="B140" s="372" t="s">
        <v>101</v>
      </c>
      <c r="C140" s="376" t="s">
        <v>102</v>
      </c>
      <c r="D140" s="376" t="s">
        <v>152</v>
      </c>
      <c r="E140" s="378" t="s">
        <v>161</v>
      </c>
      <c r="F140" s="93" t="s">
        <v>37</v>
      </c>
      <c r="G140" s="380">
        <f t="shared" si="3"/>
        <v>0.19925999999999999</v>
      </c>
      <c r="H140" s="91">
        <v>0.19925999999999999</v>
      </c>
      <c r="I140" s="119">
        <v>645.24400000000003</v>
      </c>
      <c r="J140" s="120">
        <v>645.24400000000003</v>
      </c>
    </row>
    <row r="141" spans="1:10" s="90" customFormat="1" x14ac:dyDescent="0.25">
      <c r="A141" s="370"/>
      <c r="B141" s="372"/>
      <c r="C141" s="376"/>
      <c r="D141" s="376"/>
      <c r="E141" s="378"/>
      <c r="F141" s="93"/>
      <c r="G141" s="380"/>
      <c r="H141" s="91"/>
      <c r="I141" s="119"/>
      <c r="J141" s="120"/>
    </row>
    <row r="142" spans="1:10" s="90" customFormat="1" x14ac:dyDescent="0.25">
      <c r="A142" s="370"/>
      <c r="B142" s="372"/>
      <c r="C142" s="376"/>
      <c r="D142" s="376"/>
      <c r="E142" s="378"/>
      <c r="F142" s="93"/>
      <c r="G142" s="380"/>
      <c r="H142" s="91"/>
      <c r="I142" s="119"/>
      <c r="J142" s="120"/>
    </row>
    <row r="143" spans="1:10" s="90" customFormat="1" x14ac:dyDescent="0.25">
      <c r="A143" s="370">
        <v>46</v>
      </c>
      <c r="B143" s="372" t="s">
        <v>101</v>
      </c>
      <c r="C143" s="376" t="s">
        <v>102</v>
      </c>
      <c r="D143" s="376" t="s">
        <v>152</v>
      </c>
      <c r="E143" s="378" t="s">
        <v>162</v>
      </c>
      <c r="F143" s="93" t="s">
        <v>37</v>
      </c>
      <c r="G143" s="380">
        <f t="shared" si="3"/>
        <v>0.21334</v>
      </c>
      <c r="H143" s="91">
        <v>0.21334</v>
      </c>
      <c r="I143" s="119">
        <v>690.83799999999997</v>
      </c>
      <c r="J143" s="120">
        <v>690.83799999999997</v>
      </c>
    </row>
    <row r="144" spans="1:10" s="90" customFormat="1" x14ac:dyDescent="0.25">
      <c r="A144" s="370"/>
      <c r="B144" s="372"/>
      <c r="C144" s="376"/>
      <c r="D144" s="376"/>
      <c r="E144" s="378"/>
      <c r="F144" s="93"/>
      <c r="G144" s="380"/>
      <c r="H144" s="91"/>
      <c r="I144" s="119"/>
      <c r="J144" s="120"/>
    </row>
    <row r="145" spans="1:10" s="90" customFormat="1" x14ac:dyDescent="0.25">
      <c r="A145" s="370"/>
      <c r="B145" s="372"/>
      <c r="C145" s="376"/>
      <c r="D145" s="376"/>
      <c r="E145" s="378"/>
      <c r="F145" s="93"/>
      <c r="G145" s="380"/>
      <c r="H145" s="91"/>
      <c r="I145" s="119"/>
      <c r="J145" s="120"/>
    </row>
    <row r="146" spans="1:10" s="90" customFormat="1" x14ac:dyDescent="0.25">
      <c r="A146" s="369">
        <v>47</v>
      </c>
      <c r="B146" s="372" t="s">
        <v>101</v>
      </c>
      <c r="C146" s="376" t="s">
        <v>102</v>
      </c>
      <c r="D146" s="376" t="s">
        <v>152</v>
      </c>
      <c r="E146" s="378" t="s">
        <v>163</v>
      </c>
      <c r="F146" s="93" t="s">
        <v>37</v>
      </c>
      <c r="G146" s="380">
        <f t="shared" si="3"/>
        <v>0.26024000000000003</v>
      </c>
      <c r="H146" s="91">
        <v>0.26024000000000003</v>
      </c>
      <c r="I146" s="119">
        <v>842.71</v>
      </c>
      <c r="J146" s="120">
        <v>842.71</v>
      </c>
    </row>
    <row r="147" spans="1:10" s="90" customFormat="1" x14ac:dyDescent="0.25">
      <c r="A147" s="370"/>
      <c r="B147" s="372"/>
      <c r="C147" s="376"/>
      <c r="D147" s="376"/>
      <c r="E147" s="378"/>
      <c r="F147" s="93"/>
      <c r="G147" s="380"/>
      <c r="H147" s="91"/>
      <c r="I147" s="119"/>
      <c r="J147" s="120"/>
    </row>
    <row r="148" spans="1:10" s="90" customFormat="1" x14ac:dyDescent="0.25">
      <c r="A148" s="370"/>
      <c r="B148" s="372"/>
      <c r="C148" s="376"/>
      <c r="D148" s="376"/>
      <c r="E148" s="378"/>
      <c r="F148" s="93"/>
      <c r="G148" s="380"/>
      <c r="H148" s="91"/>
      <c r="I148" s="119"/>
      <c r="J148" s="120"/>
    </row>
    <row r="149" spans="1:10" s="90" customFormat="1" x14ac:dyDescent="0.25">
      <c r="A149" s="370">
        <v>48</v>
      </c>
      <c r="B149" s="372" t="s">
        <v>101</v>
      </c>
      <c r="C149" s="376" t="s">
        <v>102</v>
      </c>
      <c r="D149" s="376" t="s">
        <v>152</v>
      </c>
      <c r="E149" s="378" t="s">
        <v>164</v>
      </c>
      <c r="F149" s="93" t="s">
        <v>37</v>
      </c>
      <c r="G149" s="380">
        <f t="shared" si="3"/>
        <v>2.6519999999999998E-2</v>
      </c>
      <c r="H149" s="91">
        <v>2.6519999999999998E-2</v>
      </c>
      <c r="I149" s="119">
        <v>82.962999999999994</v>
      </c>
      <c r="J149" s="120">
        <v>82.962999999999994</v>
      </c>
    </row>
    <row r="150" spans="1:10" s="90" customFormat="1" x14ac:dyDescent="0.25">
      <c r="A150" s="370"/>
      <c r="B150" s="372"/>
      <c r="C150" s="376"/>
      <c r="D150" s="376"/>
      <c r="E150" s="378"/>
      <c r="F150" s="93"/>
      <c r="G150" s="380"/>
      <c r="H150" s="91"/>
      <c r="I150" s="119"/>
      <c r="J150" s="120"/>
    </row>
    <row r="151" spans="1:10" s="90" customFormat="1" x14ac:dyDescent="0.25">
      <c r="A151" s="370"/>
      <c r="B151" s="372"/>
      <c r="C151" s="376"/>
      <c r="D151" s="376"/>
      <c r="E151" s="378"/>
      <c r="F151" s="93"/>
      <c r="G151" s="380"/>
      <c r="H151" s="91"/>
      <c r="I151" s="119"/>
      <c r="J151" s="120"/>
    </row>
    <row r="152" spans="1:10" s="90" customFormat="1" x14ac:dyDescent="0.25">
      <c r="A152" s="369">
        <v>49</v>
      </c>
      <c r="B152" s="372" t="s">
        <v>101</v>
      </c>
      <c r="C152" s="376" t="s">
        <v>102</v>
      </c>
      <c r="D152" s="376" t="s">
        <v>152</v>
      </c>
      <c r="E152" s="378" t="s">
        <v>165</v>
      </c>
      <c r="F152" s="93" t="s">
        <v>37</v>
      </c>
      <c r="G152" s="380">
        <f t="shared" ref="G152:G215" si="4">SUM(H152:H154)</f>
        <v>0.2601</v>
      </c>
      <c r="H152" s="91">
        <v>0.2601</v>
      </c>
      <c r="I152" s="119">
        <v>842.25599999999997</v>
      </c>
      <c r="J152" s="120">
        <v>842.25599999999997</v>
      </c>
    </row>
    <row r="153" spans="1:10" s="90" customFormat="1" x14ac:dyDescent="0.25">
      <c r="A153" s="370"/>
      <c r="B153" s="372"/>
      <c r="C153" s="376"/>
      <c r="D153" s="376"/>
      <c r="E153" s="378"/>
      <c r="F153" s="93"/>
      <c r="G153" s="380"/>
      <c r="H153" s="91"/>
      <c r="I153" s="119"/>
      <c r="J153" s="120"/>
    </row>
    <row r="154" spans="1:10" s="90" customFormat="1" x14ac:dyDescent="0.25">
      <c r="A154" s="370"/>
      <c r="B154" s="372"/>
      <c r="C154" s="376"/>
      <c r="D154" s="376"/>
      <c r="E154" s="378"/>
      <c r="F154" s="93"/>
      <c r="G154" s="380"/>
      <c r="H154" s="91"/>
      <c r="I154" s="119"/>
      <c r="J154" s="120"/>
    </row>
    <row r="155" spans="1:10" s="90" customFormat="1" x14ac:dyDescent="0.25">
      <c r="A155" s="370">
        <v>50</v>
      </c>
      <c r="B155" s="372" t="s">
        <v>101</v>
      </c>
      <c r="C155" s="376" t="s">
        <v>102</v>
      </c>
      <c r="D155" s="376" t="s">
        <v>152</v>
      </c>
      <c r="E155" s="378" t="s">
        <v>166</v>
      </c>
      <c r="F155" s="93" t="s">
        <v>37</v>
      </c>
      <c r="G155" s="380">
        <f t="shared" si="4"/>
        <v>0.23871000000000001</v>
      </c>
      <c r="H155" s="91">
        <v>0.23871000000000001</v>
      </c>
      <c r="I155" s="119">
        <v>772.99099999999999</v>
      </c>
      <c r="J155" s="120">
        <v>772.99099999999999</v>
      </c>
    </row>
    <row r="156" spans="1:10" s="90" customFormat="1" x14ac:dyDescent="0.25">
      <c r="A156" s="370"/>
      <c r="B156" s="372"/>
      <c r="C156" s="376"/>
      <c r="D156" s="376"/>
      <c r="E156" s="378"/>
      <c r="F156" s="93"/>
      <c r="G156" s="380"/>
      <c r="H156" s="91"/>
      <c r="I156" s="119"/>
      <c r="J156" s="120"/>
    </row>
    <row r="157" spans="1:10" s="90" customFormat="1" x14ac:dyDescent="0.25">
      <c r="A157" s="370"/>
      <c r="B157" s="372"/>
      <c r="C157" s="376"/>
      <c r="D157" s="376"/>
      <c r="E157" s="378"/>
      <c r="F157" s="93"/>
      <c r="G157" s="380"/>
      <c r="H157" s="91"/>
      <c r="I157" s="119"/>
      <c r="J157" s="120"/>
    </row>
    <row r="158" spans="1:10" s="90" customFormat="1" x14ac:dyDescent="0.25">
      <c r="A158" s="369">
        <v>51</v>
      </c>
      <c r="B158" s="372" t="s">
        <v>101</v>
      </c>
      <c r="C158" s="376" t="s">
        <v>102</v>
      </c>
      <c r="D158" s="376" t="s">
        <v>167</v>
      </c>
      <c r="E158" s="378" t="s">
        <v>168</v>
      </c>
      <c r="F158" s="93" t="s">
        <v>37</v>
      </c>
      <c r="G158" s="380">
        <f t="shared" si="4"/>
        <v>9.8790000000000003E-2</v>
      </c>
      <c r="H158" s="91">
        <v>9.8790000000000003E-2</v>
      </c>
      <c r="I158" s="119">
        <v>308.32299999999998</v>
      </c>
      <c r="J158" s="120">
        <v>308.32299999999998</v>
      </c>
    </row>
    <row r="159" spans="1:10" s="90" customFormat="1" x14ac:dyDescent="0.25">
      <c r="A159" s="370"/>
      <c r="B159" s="372"/>
      <c r="C159" s="376"/>
      <c r="D159" s="376"/>
      <c r="E159" s="378"/>
      <c r="F159" s="93"/>
      <c r="G159" s="380"/>
      <c r="H159" s="91"/>
      <c r="I159" s="119"/>
      <c r="J159" s="120"/>
    </row>
    <row r="160" spans="1:10" s="90" customFormat="1" x14ac:dyDescent="0.25">
      <c r="A160" s="370"/>
      <c r="B160" s="372"/>
      <c r="C160" s="376"/>
      <c r="D160" s="376"/>
      <c r="E160" s="378"/>
      <c r="F160" s="93"/>
      <c r="G160" s="380"/>
      <c r="H160" s="91"/>
      <c r="I160" s="119"/>
      <c r="J160" s="120"/>
    </row>
    <row r="161" spans="1:10" s="90" customFormat="1" x14ac:dyDescent="0.25">
      <c r="A161" s="370">
        <v>52</v>
      </c>
      <c r="B161" s="372" t="s">
        <v>101</v>
      </c>
      <c r="C161" s="376" t="s">
        <v>102</v>
      </c>
      <c r="D161" s="376" t="s">
        <v>169</v>
      </c>
      <c r="E161" s="378" t="s">
        <v>170</v>
      </c>
      <c r="F161" s="89" t="s">
        <v>48</v>
      </c>
      <c r="G161" s="380">
        <f t="shared" si="4"/>
        <v>3.6400000000000002E-2</v>
      </c>
      <c r="H161" s="91">
        <v>3.6400000000000002E-2</v>
      </c>
      <c r="I161" s="119">
        <v>113.604</v>
      </c>
      <c r="J161" s="120">
        <v>113.604</v>
      </c>
    </row>
    <row r="162" spans="1:10" s="90" customFormat="1" x14ac:dyDescent="0.25">
      <c r="A162" s="370"/>
      <c r="B162" s="372"/>
      <c r="C162" s="376"/>
      <c r="D162" s="376"/>
      <c r="E162" s="378"/>
      <c r="F162" s="93"/>
      <c r="G162" s="380"/>
      <c r="H162" s="91"/>
      <c r="I162" s="119"/>
      <c r="J162" s="120"/>
    </row>
    <row r="163" spans="1:10" s="90" customFormat="1" x14ac:dyDescent="0.25">
      <c r="A163" s="370"/>
      <c r="B163" s="372"/>
      <c r="C163" s="376"/>
      <c r="D163" s="376"/>
      <c r="E163" s="378"/>
      <c r="F163" s="93"/>
      <c r="G163" s="380"/>
      <c r="H163" s="91"/>
      <c r="I163" s="119"/>
      <c r="J163" s="120"/>
    </row>
    <row r="164" spans="1:10" s="90" customFormat="1" x14ac:dyDescent="0.25">
      <c r="A164" s="369">
        <v>53</v>
      </c>
      <c r="B164" s="372" t="s">
        <v>101</v>
      </c>
      <c r="C164" s="376" t="s">
        <v>102</v>
      </c>
      <c r="D164" s="376" t="s">
        <v>169</v>
      </c>
      <c r="E164" s="378" t="s">
        <v>171</v>
      </c>
      <c r="F164" s="89" t="s">
        <v>48</v>
      </c>
      <c r="G164" s="380">
        <f t="shared" si="4"/>
        <v>9.9140000000000006E-2</v>
      </c>
      <c r="H164" s="91">
        <v>9.9140000000000006E-2</v>
      </c>
      <c r="I164" s="119">
        <v>309.41500000000002</v>
      </c>
      <c r="J164" s="120">
        <v>309.41500000000002</v>
      </c>
    </row>
    <row r="165" spans="1:10" s="90" customFormat="1" x14ac:dyDescent="0.25">
      <c r="A165" s="370"/>
      <c r="B165" s="372"/>
      <c r="C165" s="376"/>
      <c r="D165" s="376"/>
      <c r="E165" s="378"/>
      <c r="F165" s="93"/>
      <c r="G165" s="380"/>
      <c r="H165" s="91"/>
      <c r="I165" s="119"/>
      <c r="J165" s="120"/>
    </row>
    <row r="166" spans="1:10" s="90" customFormat="1" x14ac:dyDescent="0.25">
      <c r="A166" s="370"/>
      <c r="B166" s="372"/>
      <c r="C166" s="376"/>
      <c r="D166" s="376"/>
      <c r="E166" s="378"/>
      <c r="F166" s="93"/>
      <c r="G166" s="380"/>
      <c r="H166" s="91"/>
      <c r="I166" s="119"/>
      <c r="J166" s="120"/>
    </row>
    <row r="167" spans="1:10" s="90" customFormat="1" x14ac:dyDescent="0.25">
      <c r="A167" s="370">
        <v>54</v>
      </c>
      <c r="B167" s="372" t="s">
        <v>172</v>
      </c>
      <c r="C167" s="373" t="s">
        <v>173</v>
      </c>
      <c r="D167" s="375" t="s">
        <v>174</v>
      </c>
      <c r="E167" s="377" t="s">
        <v>175</v>
      </c>
      <c r="F167" s="89" t="s">
        <v>48</v>
      </c>
      <c r="G167" s="380">
        <f t="shared" si="4"/>
        <v>0.3</v>
      </c>
      <c r="H167" s="88">
        <v>0.3</v>
      </c>
      <c r="I167" s="117">
        <v>1524.15</v>
      </c>
      <c r="J167" s="121">
        <v>1524.15</v>
      </c>
    </row>
    <row r="168" spans="1:10" s="90" customFormat="1" x14ac:dyDescent="0.25">
      <c r="A168" s="370"/>
      <c r="B168" s="372"/>
      <c r="C168" s="374"/>
      <c r="D168" s="376"/>
      <c r="E168" s="378"/>
      <c r="F168" s="93"/>
      <c r="G168" s="380"/>
      <c r="H168" s="91"/>
      <c r="I168" s="119"/>
      <c r="J168" s="120"/>
    </row>
    <row r="169" spans="1:10" s="90" customFormat="1" x14ac:dyDescent="0.25">
      <c r="A169" s="370"/>
      <c r="B169" s="372"/>
      <c r="C169" s="374"/>
      <c r="D169" s="376"/>
      <c r="E169" s="378"/>
      <c r="F169" s="93"/>
      <c r="G169" s="380"/>
      <c r="H169" s="91"/>
      <c r="I169" s="119"/>
      <c r="J169" s="120"/>
    </row>
    <row r="170" spans="1:10" s="90" customFormat="1" x14ac:dyDescent="0.3">
      <c r="A170" s="369">
        <v>55</v>
      </c>
      <c r="B170" s="399" t="s">
        <v>172</v>
      </c>
      <c r="C170" s="376" t="s">
        <v>173</v>
      </c>
      <c r="D170" s="375" t="s">
        <v>176</v>
      </c>
      <c r="E170" s="378" t="s">
        <v>177</v>
      </c>
      <c r="F170" s="89" t="s">
        <v>48</v>
      </c>
      <c r="G170" s="380">
        <f t="shared" si="4"/>
        <v>0.61170000000000002</v>
      </c>
      <c r="H170" s="91">
        <v>0.61170000000000002</v>
      </c>
      <c r="I170" s="122">
        <v>3107.7420000000002</v>
      </c>
      <c r="J170" s="123">
        <v>0</v>
      </c>
    </row>
    <row r="171" spans="1:10" s="90" customFormat="1" x14ac:dyDescent="0.25">
      <c r="A171" s="370"/>
      <c r="B171" s="400"/>
      <c r="C171" s="376"/>
      <c r="D171" s="376"/>
      <c r="E171" s="378"/>
      <c r="F171" s="93"/>
      <c r="G171" s="380"/>
      <c r="H171" s="91"/>
      <c r="I171" s="119"/>
      <c r="J171" s="120"/>
    </row>
    <row r="172" spans="1:10" s="90" customFormat="1" x14ac:dyDescent="0.25">
      <c r="A172" s="370"/>
      <c r="B172" s="371"/>
      <c r="C172" s="376"/>
      <c r="D172" s="376"/>
      <c r="E172" s="378"/>
      <c r="F172" s="93"/>
      <c r="G172" s="380"/>
      <c r="H172" s="91"/>
      <c r="I172" s="119"/>
      <c r="J172" s="120"/>
    </row>
    <row r="173" spans="1:10" s="90" customFormat="1" x14ac:dyDescent="0.25">
      <c r="A173" s="370">
        <v>56</v>
      </c>
      <c r="B173" s="399" t="s">
        <v>172</v>
      </c>
      <c r="C173" s="376" t="s">
        <v>173</v>
      </c>
      <c r="D173" s="376" t="s">
        <v>178</v>
      </c>
      <c r="E173" s="378" t="s">
        <v>179</v>
      </c>
      <c r="F173" s="89" t="s">
        <v>48</v>
      </c>
      <c r="G173" s="380">
        <f t="shared" si="4"/>
        <v>1.4975499999999999</v>
      </c>
      <c r="H173" s="91">
        <v>1.4975499999999999</v>
      </c>
      <c r="I173" s="119">
        <v>7608.3029999999999</v>
      </c>
      <c r="J173" s="120">
        <v>0</v>
      </c>
    </row>
    <row r="174" spans="1:10" s="90" customFormat="1" x14ac:dyDescent="0.25">
      <c r="A174" s="370"/>
      <c r="B174" s="400"/>
      <c r="C174" s="376"/>
      <c r="D174" s="376"/>
      <c r="E174" s="378"/>
      <c r="F174" s="93"/>
      <c r="G174" s="380"/>
      <c r="H174" s="91"/>
      <c r="I174" s="119"/>
      <c r="J174" s="120"/>
    </row>
    <row r="175" spans="1:10" s="90" customFormat="1" x14ac:dyDescent="0.25">
      <c r="A175" s="370"/>
      <c r="B175" s="371"/>
      <c r="C175" s="376"/>
      <c r="D175" s="376"/>
      <c r="E175" s="378"/>
      <c r="F175" s="93"/>
      <c r="G175" s="380"/>
      <c r="H175" s="91"/>
      <c r="I175" s="119"/>
      <c r="J175" s="120"/>
    </row>
    <row r="176" spans="1:10" s="90" customFormat="1" ht="17.25" customHeight="1" x14ac:dyDescent="0.3">
      <c r="A176" s="369">
        <v>57</v>
      </c>
      <c r="B176" s="399" t="s">
        <v>172</v>
      </c>
      <c r="C176" s="376" t="s">
        <v>173</v>
      </c>
      <c r="D176" s="401" t="s">
        <v>180</v>
      </c>
      <c r="E176" s="403" t="s">
        <v>181</v>
      </c>
      <c r="F176" s="89" t="s">
        <v>48</v>
      </c>
      <c r="G176" s="380">
        <f t="shared" si="4"/>
        <v>7.5999999999999998E-2</v>
      </c>
      <c r="H176" s="94">
        <v>7.5999999999999998E-2</v>
      </c>
      <c r="I176" s="119">
        <v>386.11799999999999</v>
      </c>
      <c r="J176" s="124">
        <v>0</v>
      </c>
    </row>
    <row r="177" spans="1:10" s="90" customFormat="1" x14ac:dyDescent="0.25">
      <c r="A177" s="370"/>
      <c r="B177" s="400"/>
      <c r="C177" s="376"/>
      <c r="D177" s="401"/>
      <c r="E177" s="403"/>
      <c r="F177" s="93"/>
      <c r="G177" s="380"/>
      <c r="H177" s="94"/>
      <c r="I177" s="119"/>
      <c r="J177" s="120"/>
    </row>
    <row r="178" spans="1:10" s="90" customFormat="1" x14ac:dyDescent="0.25">
      <c r="A178" s="370"/>
      <c r="B178" s="371"/>
      <c r="C178" s="376"/>
      <c r="D178" s="402"/>
      <c r="E178" s="404"/>
      <c r="F178" s="93"/>
      <c r="G178" s="380"/>
      <c r="H178" s="94"/>
      <c r="I178" s="119"/>
      <c r="J178" s="120"/>
    </row>
    <row r="179" spans="1:10" s="90" customFormat="1" ht="20.25" customHeight="1" x14ac:dyDescent="0.25">
      <c r="A179" s="370">
        <v>58</v>
      </c>
      <c r="B179" s="399" t="s">
        <v>182</v>
      </c>
      <c r="C179" s="405" t="s">
        <v>183</v>
      </c>
      <c r="D179" s="405" t="s">
        <v>184</v>
      </c>
      <c r="E179" s="397" t="s">
        <v>185</v>
      </c>
      <c r="F179" s="89" t="s">
        <v>48</v>
      </c>
      <c r="G179" s="407">
        <f t="shared" si="4"/>
        <v>0.34320000000000001</v>
      </c>
      <c r="H179" s="94">
        <v>0.34320000000000001</v>
      </c>
      <c r="I179" s="119">
        <v>6322.0789999999997</v>
      </c>
      <c r="J179" s="120">
        <v>0</v>
      </c>
    </row>
    <row r="180" spans="1:10" s="90" customFormat="1" ht="17.25" customHeight="1" x14ac:dyDescent="0.25">
      <c r="A180" s="370"/>
      <c r="B180" s="400"/>
      <c r="C180" s="406"/>
      <c r="D180" s="406"/>
      <c r="E180" s="398"/>
      <c r="F180" s="93"/>
      <c r="G180" s="408"/>
      <c r="H180" s="94"/>
      <c r="I180" s="119"/>
      <c r="J180" s="120"/>
    </row>
    <row r="181" spans="1:10" s="90" customFormat="1" ht="17.25" customHeight="1" x14ac:dyDescent="0.25">
      <c r="A181" s="370"/>
      <c r="B181" s="371"/>
      <c r="C181" s="375"/>
      <c r="D181" s="375"/>
      <c r="E181" s="377"/>
      <c r="F181" s="93"/>
      <c r="G181" s="379"/>
      <c r="H181" s="94"/>
      <c r="I181" s="119"/>
      <c r="J181" s="120"/>
    </row>
    <row r="182" spans="1:10" s="90" customFormat="1" ht="20.25" customHeight="1" x14ac:dyDescent="0.25">
      <c r="A182" s="369">
        <v>59</v>
      </c>
      <c r="B182" s="399" t="s">
        <v>182</v>
      </c>
      <c r="C182" s="405" t="s">
        <v>183</v>
      </c>
      <c r="D182" s="405" t="s">
        <v>186</v>
      </c>
      <c r="E182" s="397" t="s">
        <v>187</v>
      </c>
      <c r="F182" s="89" t="s">
        <v>48</v>
      </c>
      <c r="G182" s="407">
        <f t="shared" si="4"/>
        <v>0.125</v>
      </c>
      <c r="H182" s="94">
        <v>0.125</v>
      </c>
      <c r="I182" s="125">
        <v>2300.875</v>
      </c>
      <c r="J182" s="126">
        <v>2300.875</v>
      </c>
    </row>
    <row r="183" spans="1:10" s="90" customFormat="1" ht="17.25" customHeight="1" x14ac:dyDescent="0.25">
      <c r="A183" s="370"/>
      <c r="B183" s="400"/>
      <c r="C183" s="406"/>
      <c r="D183" s="406"/>
      <c r="E183" s="398"/>
      <c r="F183" s="92"/>
      <c r="G183" s="408"/>
      <c r="H183" s="94"/>
      <c r="I183" s="119"/>
      <c r="J183" s="120"/>
    </row>
    <row r="184" spans="1:10" s="90" customFormat="1" ht="17.25" customHeight="1" x14ac:dyDescent="0.25">
      <c r="A184" s="370"/>
      <c r="B184" s="371"/>
      <c r="C184" s="375"/>
      <c r="D184" s="375"/>
      <c r="E184" s="377"/>
      <c r="F184" s="92"/>
      <c r="G184" s="379"/>
      <c r="H184" s="94"/>
      <c r="I184" s="119"/>
      <c r="J184" s="120"/>
    </row>
    <row r="185" spans="1:10" s="90" customFormat="1" ht="20.25" customHeight="1" x14ac:dyDescent="0.25">
      <c r="A185" s="370">
        <v>60</v>
      </c>
      <c r="B185" s="399" t="s">
        <v>188</v>
      </c>
      <c r="C185" s="405" t="s">
        <v>183</v>
      </c>
      <c r="D185" s="405" t="s">
        <v>189</v>
      </c>
      <c r="E185" s="397" t="s">
        <v>190</v>
      </c>
      <c r="F185" s="89" t="s">
        <v>48</v>
      </c>
      <c r="G185" s="407">
        <f t="shared" si="4"/>
        <v>0.13350000000000001</v>
      </c>
      <c r="H185" s="94">
        <v>0.13350000000000001</v>
      </c>
      <c r="I185" s="125">
        <v>3827.779</v>
      </c>
      <c r="J185" s="126">
        <v>3827.779</v>
      </c>
    </row>
    <row r="186" spans="1:10" s="90" customFormat="1" ht="17.25" customHeight="1" x14ac:dyDescent="0.25">
      <c r="A186" s="370"/>
      <c r="B186" s="400"/>
      <c r="C186" s="406"/>
      <c r="D186" s="406"/>
      <c r="E186" s="398"/>
      <c r="F186" s="92"/>
      <c r="G186" s="408"/>
      <c r="H186" s="94"/>
      <c r="I186" s="119"/>
      <c r="J186" s="120"/>
    </row>
    <row r="187" spans="1:10" s="90" customFormat="1" ht="17.25" customHeight="1" x14ac:dyDescent="0.25">
      <c r="A187" s="370"/>
      <c r="B187" s="371"/>
      <c r="C187" s="375"/>
      <c r="D187" s="375"/>
      <c r="E187" s="377"/>
      <c r="F187" s="92"/>
      <c r="G187" s="379"/>
      <c r="H187" s="94"/>
      <c r="I187" s="119"/>
      <c r="J187" s="120"/>
    </row>
    <row r="188" spans="1:10" s="90" customFormat="1" ht="20.25" customHeight="1" x14ac:dyDescent="0.25">
      <c r="A188" s="369">
        <v>61</v>
      </c>
      <c r="B188" s="399" t="s">
        <v>191</v>
      </c>
      <c r="C188" s="405" t="s">
        <v>192</v>
      </c>
      <c r="D188" s="405" t="s">
        <v>184</v>
      </c>
      <c r="E188" s="397" t="s">
        <v>193</v>
      </c>
      <c r="F188" s="89" t="s">
        <v>48</v>
      </c>
      <c r="G188" s="407">
        <f t="shared" si="4"/>
        <v>0.12776999999999999</v>
      </c>
      <c r="H188" s="94">
        <v>0.12776999999999999</v>
      </c>
      <c r="I188" s="125">
        <v>5505.6729999999998</v>
      </c>
      <c r="J188" s="126">
        <v>5505.6729999999998</v>
      </c>
    </row>
    <row r="189" spans="1:10" s="90" customFormat="1" x14ac:dyDescent="0.25">
      <c r="A189" s="370"/>
      <c r="B189" s="400"/>
      <c r="C189" s="406"/>
      <c r="D189" s="406"/>
      <c r="E189" s="398"/>
      <c r="F189" s="92"/>
      <c r="G189" s="408"/>
      <c r="H189" s="94"/>
      <c r="I189" s="119"/>
      <c r="J189" s="120"/>
    </row>
    <row r="190" spans="1:10" s="90" customFormat="1" x14ac:dyDescent="0.25">
      <c r="A190" s="370"/>
      <c r="B190" s="371"/>
      <c r="C190" s="375"/>
      <c r="D190" s="375"/>
      <c r="E190" s="377"/>
      <c r="F190" s="92"/>
      <c r="G190" s="379"/>
      <c r="H190" s="94"/>
      <c r="I190" s="119"/>
      <c r="J190" s="120"/>
    </row>
    <row r="191" spans="1:10" s="90" customFormat="1" ht="20.25" customHeight="1" x14ac:dyDescent="0.25">
      <c r="A191" s="370">
        <v>62</v>
      </c>
      <c r="B191" s="399" t="s">
        <v>194</v>
      </c>
      <c r="C191" s="405" t="s">
        <v>183</v>
      </c>
      <c r="D191" s="405" t="s">
        <v>195</v>
      </c>
      <c r="E191" s="397" t="s">
        <v>196</v>
      </c>
      <c r="F191" s="89" t="s">
        <v>48</v>
      </c>
      <c r="G191" s="407">
        <f t="shared" si="4"/>
        <v>0.05</v>
      </c>
      <c r="H191" s="94">
        <v>0.05</v>
      </c>
      <c r="I191" s="125">
        <v>2095.0250000000001</v>
      </c>
      <c r="J191" s="126">
        <v>2095.0250000000001</v>
      </c>
    </row>
    <row r="192" spans="1:10" s="90" customFormat="1" x14ac:dyDescent="0.25">
      <c r="A192" s="370"/>
      <c r="B192" s="400"/>
      <c r="C192" s="406"/>
      <c r="D192" s="406"/>
      <c r="E192" s="398"/>
      <c r="F192" s="92"/>
      <c r="G192" s="408"/>
      <c r="H192" s="94"/>
      <c r="I192" s="119"/>
      <c r="J192" s="120"/>
    </row>
    <row r="193" spans="1:10" s="90" customFormat="1" x14ac:dyDescent="0.25">
      <c r="A193" s="370"/>
      <c r="B193" s="371"/>
      <c r="C193" s="375"/>
      <c r="D193" s="375"/>
      <c r="E193" s="377"/>
      <c r="F193" s="92"/>
      <c r="G193" s="379"/>
      <c r="H193" s="94"/>
      <c r="I193" s="119"/>
      <c r="J193" s="120"/>
    </row>
    <row r="194" spans="1:10" s="90" customFormat="1" ht="20.25" customHeight="1" x14ac:dyDescent="0.25">
      <c r="A194" s="369">
        <v>63</v>
      </c>
      <c r="B194" s="399" t="s">
        <v>197</v>
      </c>
      <c r="C194" s="405" t="s">
        <v>192</v>
      </c>
      <c r="D194" s="405" t="s">
        <v>198</v>
      </c>
      <c r="E194" s="397" t="s">
        <v>199</v>
      </c>
      <c r="F194" s="93" t="s">
        <v>37</v>
      </c>
      <c r="G194" s="407">
        <f t="shared" si="4"/>
        <v>0.35120000000000001</v>
      </c>
      <c r="H194" s="94">
        <v>0.35120000000000001</v>
      </c>
      <c r="I194" s="125">
        <v>9724.7279999999992</v>
      </c>
      <c r="J194" s="126">
        <v>9724.7279999999992</v>
      </c>
    </row>
    <row r="195" spans="1:10" s="90" customFormat="1" x14ac:dyDescent="0.25">
      <c r="A195" s="370"/>
      <c r="B195" s="400"/>
      <c r="C195" s="406"/>
      <c r="D195" s="406"/>
      <c r="E195" s="398"/>
      <c r="F195" s="92"/>
      <c r="G195" s="408"/>
      <c r="H195" s="94"/>
      <c r="I195" s="119"/>
      <c r="J195" s="120"/>
    </row>
    <row r="196" spans="1:10" s="90" customFormat="1" x14ac:dyDescent="0.25">
      <c r="A196" s="370"/>
      <c r="B196" s="371"/>
      <c r="C196" s="375"/>
      <c r="D196" s="375"/>
      <c r="E196" s="377"/>
      <c r="F196" s="92"/>
      <c r="G196" s="379"/>
      <c r="H196" s="94"/>
      <c r="I196" s="119"/>
      <c r="J196" s="120"/>
    </row>
    <row r="197" spans="1:10" s="90" customFormat="1" ht="20.25" customHeight="1" x14ac:dyDescent="0.25">
      <c r="A197" s="370">
        <v>64</v>
      </c>
      <c r="B197" s="399" t="s">
        <v>191</v>
      </c>
      <c r="C197" s="405" t="s">
        <v>192</v>
      </c>
      <c r="D197" s="405" t="s">
        <v>200</v>
      </c>
      <c r="E197" s="397" t="s">
        <v>201</v>
      </c>
      <c r="F197" s="89" t="s">
        <v>48</v>
      </c>
      <c r="G197" s="407">
        <f t="shared" si="4"/>
        <v>0.3659</v>
      </c>
      <c r="H197" s="94">
        <v>0.3659</v>
      </c>
      <c r="I197" s="125">
        <v>16227.847</v>
      </c>
      <c r="J197" s="157">
        <v>16227.847</v>
      </c>
    </row>
    <row r="198" spans="1:10" s="90" customFormat="1" x14ac:dyDescent="0.25">
      <c r="A198" s="370"/>
      <c r="B198" s="400"/>
      <c r="C198" s="406"/>
      <c r="D198" s="406"/>
      <c r="E198" s="398"/>
      <c r="F198" s="92"/>
      <c r="G198" s="408"/>
      <c r="H198" s="94"/>
      <c r="I198" s="119"/>
      <c r="J198" s="120"/>
    </row>
    <row r="199" spans="1:10" s="90" customFormat="1" x14ac:dyDescent="0.25">
      <c r="A199" s="370"/>
      <c r="B199" s="371"/>
      <c r="C199" s="375"/>
      <c r="D199" s="375"/>
      <c r="E199" s="377"/>
      <c r="F199" s="92"/>
      <c r="G199" s="379"/>
      <c r="H199" s="94"/>
      <c r="I199" s="119"/>
      <c r="J199" s="120"/>
    </row>
    <row r="200" spans="1:10" s="90" customFormat="1" ht="20.25" customHeight="1" x14ac:dyDescent="0.25">
      <c r="A200" s="369">
        <v>65</v>
      </c>
      <c r="B200" s="399" t="s">
        <v>191</v>
      </c>
      <c r="C200" s="405" t="s">
        <v>192</v>
      </c>
      <c r="D200" s="405" t="s">
        <v>200</v>
      </c>
      <c r="E200" s="397" t="s">
        <v>202</v>
      </c>
      <c r="F200" s="89" t="s">
        <v>48</v>
      </c>
      <c r="G200" s="407">
        <f t="shared" si="4"/>
        <v>0.4703</v>
      </c>
      <c r="H200" s="94">
        <v>0.4703</v>
      </c>
      <c r="I200" s="125">
        <v>13548.166999999999</v>
      </c>
      <c r="J200" s="157">
        <v>13548.166999999999</v>
      </c>
    </row>
    <row r="201" spans="1:10" s="90" customFormat="1" x14ac:dyDescent="0.25">
      <c r="A201" s="370"/>
      <c r="B201" s="400"/>
      <c r="C201" s="406"/>
      <c r="D201" s="406"/>
      <c r="E201" s="398"/>
      <c r="F201" s="92"/>
      <c r="G201" s="408"/>
      <c r="H201" s="94"/>
      <c r="I201" s="119"/>
      <c r="J201" s="120"/>
    </row>
    <row r="202" spans="1:10" s="90" customFormat="1" x14ac:dyDescent="0.25">
      <c r="A202" s="370"/>
      <c r="B202" s="371"/>
      <c r="C202" s="375"/>
      <c r="D202" s="375"/>
      <c r="E202" s="377"/>
      <c r="F202" s="92"/>
      <c r="G202" s="379"/>
      <c r="H202" s="94"/>
      <c r="I202" s="119"/>
      <c r="J202" s="120"/>
    </row>
    <row r="203" spans="1:10" s="90" customFormat="1" ht="20.25" customHeight="1" x14ac:dyDescent="0.25">
      <c r="A203" s="370">
        <v>66</v>
      </c>
      <c r="B203" s="399" t="s">
        <v>191</v>
      </c>
      <c r="C203" s="405" t="s">
        <v>192</v>
      </c>
      <c r="D203" s="405" t="s">
        <v>203</v>
      </c>
      <c r="E203" s="397" t="s">
        <v>204</v>
      </c>
      <c r="F203" s="89" t="s">
        <v>48</v>
      </c>
      <c r="G203" s="407">
        <f t="shared" si="4"/>
        <v>0.1</v>
      </c>
      <c r="H203" s="94">
        <v>0.1</v>
      </c>
      <c r="I203" s="125">
        <v>4309.05</v>
      </c>
      <c r="J203" s="157">
        <v>4309.05</v>
      </c>
    </row>
    <row r="204" spans="1:10" s="90" customFormat="1" x14ac:dyDescent="0.25">
      <c r="A204" s="370"/>
      <c r="B204" s="400"/>
      <c r="C204" s="406"/>
      <c r="D204" s="406"/>
      <c r="E204" s="398"/>
      <c r="F204" s="92"/>
      <c r="G204" s="408"/>
      <c r="H204" s="94"/>
      <c r="I204" s="119"/>
      <c r="J204" s="120"/>
    </row>
    <row r="205" spans="1:10" s="90" customFormat="1" x14ac:dyDescent="0.25">
      <c r="A205" s="370"/>
      <c r="B205" s="371"/>
      <c r="C205" s="375"/>
      <c r="D205" s="375"/>
      <c r="E205" s="377"/>
      <c r="F205" s="92"/>
      <c r="G205" s="379"/>
      <c r="H205" s="94"/>
      <c r="I205" s="119"/>
      <c r="J205" s="120"/>
    </row>
    <row r="206" spans="1:10" s="90" customFormat="1" ht="20.25" customHeight="1" x14ac:dyDescent="0.25">
      <c r="A206" s="369">
        <v>67</v>
      </c>
      <c r="B206" s="399" t="s">
        <v>188</v>
      </c>
      <c r="C206" s="405" t="s">
        <v>183</v>
      </c>
      <c r="D206" s="405" t="s">
        <v>205</v>
      </c>
      <c r="E206" s="397" t="s">
        <v>206</v>
      </c>
      <c r="F206" s="89" t="s">
        <v>48</v>
      </c>
      <c r="G206" s="407">
        <f t="shared" si="4"/>
        <v>1.9769999999999999E-2</v>
      </c>
      <c r="H206" s="94">
        <v>1.9769999999999999E-2</v>
      </c>
      <c r="I206" s="125">
        <v>547.43100000000004</v>
      </c>
      <c r="J206" s="157">
        <v>547.43100000000004</v>
      </c>
    </row>
    <row r="207" spans="1:10" s="90" customFormat="1" x14ac:dyDescent="0.25">
      <c r="A207" s="370"/>
      <c r="B207" s="400"/>
      <c r="C207" s="406"/>
      <c r="D207" s="406"/>
      <c r="E207" s="398"/>
      <c r="F207" s="92"/>
      <c r="G207" s="408"/>
      <c r="H207" s="94"/>
      <c r="I207" s="119"/>
      <c r="J207" s="120"/>
    </row>
    <row r="208" spans="1:10" s="90" customFormat="1" x14ac:dyDescent="0.25">
      <c r="A208" s="370"/>
      <c r="B208" s="371"/>
      <c r="C208" s="375"/>
      <c r="D208" s="375"/>
      <c r="E208" s="377"/>
      <c r="F208" s="92"/>
      <c r="G208" s="379"/>
      <c r="H208" s="94"/>
      <c r="I208" s="119"/>
      <c r="J208" s="120"/>
    </row>
    <row r="209" spans="1:10" s="90" customFormat="1" ht="20.25" customHeight="1" x14ac:dyDescent="0.25">
      <c r="A209" s="370">
        <v>68</v>
      </c>
      <c r="B209" s="399" t="s">
        <v>182</v>
      </c>
      <c r="C209" s="405" t="s">
        <v>183</v>
      </c>
      <c r="D209" s="405" t="s">
        <v>207</v>
      </c>
      <c r="E209" s="397" t="s">
        <v>208</v>
      </c>
      <c r="F209" s="89" t="s">
        <v>48</v>
      </c>
      <c r="G209" s="407">
        <f t="shared" si="4"/>
        <v>0.10303</v>
      </c>
      <c r="H209" s="94">
        <v>0.10303</v>
      </c>
      <c r="I209" s="125">
        <v>1896.45</v>
      </c>
      <c r="J209" s="157">
        <v>1896.45</v>
      </c>
    </row>
    <row r="210" spans="1:10" s="90" customFormat="1" x14ac:dyDescent="0.25">
      <c r="A210" s="370"/>
      <c r="B210" s="400"/>
      <c r="C210" s="406"/>
      <c r="D210" s="406"/>
      <c r="E210" s="398"/>
      <c r="F210" s="92"/>
      <c r="G210" s="408"/>
      <c r="H210" s="94"/>
      <c r="I210" s="119"/>
      <c r="J210" s="120"/>
    </row>
    <row r="211" spans="1:10" s="90" customFormat="1" x14ac:dyDescent="0.25">
      <c r="A211" s="370"/>
      <c r="B211" s="371"/>
      <c r="C211" s="375"/>
      <c r="D211" s="375"/>
      <c r="E211" s="377"/>
      <c r="F211" s="92"/>
      <c r="G211" s="379"/>
      <c r="H211" s="94"/>
      <c r="I211" s="119"/>
      <c r="J211" s="120"/>
    </row>
    <row r="212" spans="1:10" s="90" customFormat="1" ht="20.25" customHeight="1" x14ac:dyDescent="0.25">
      <c r="A212" s="369">
        <v>69</v>
      </c>
      <c r="B212" s="399" t="s">
        <v>182</v>
      </c>
      <c r="C212" s="405" t="s">
        <v>183</v>
      </c>
      <c r="D212" s="405" t="s">
        <v>207</v>
      </c>
      <c r="E212" s="397" t="s">
        <v>208</v>
      </c>
      <c r="F212" s="89" t="s">
        <v>48</v>
      </c>
      <c r="G212" s="407">
        <f t="shared" si="4"/>
        <v>1.4516800000000001</v>
      </c>
      <c r="H212" s="94">
        <v>1.4516800000000001</v>
      </c>
      <c r="I212" s="125">
        <v>26924.39</v>
      </c>
      <c r="J212" s="157">
        <v>26924.39</v>
      </c>
    </row>
    <row r="213" spans="1:10" s="90" customFormat="1" x14ac:dyDescent="0.25">
      <c r="A213" s="370"/>
      <c r="B213" s="400"/>
      <c r="C213" s="406"/>
      <c r="D213" s="406"/>
      <c r="E213" s="398"/>
      <c r="F213" s="92"/>
      <c r="G213" s="408"/>
      <c r="H213" s="94"/>
      <c r="I213" s="119"/>
      <c r="J213" s="120"/>
    </row>
    <row r="214" spans="1:10" s="90" customFormat="1" x14ac:dyDescent="0.25">
      <c r="A214" s="370"/>
      <c r="B214" s="371"/>
      <c r="C214" s="375"/>
      <c r="D214" s="375"/>
      <c r="E214" s="377"/>
      <c r="F214" s="92"/>
      <c r="G214" s="379"/>
      <c r="H214" s="94"/>
      <c r="I214" s="119"/>
      <c r="J214" s="120"/>
    </row>
    <row r="215" spans="1:10" s="90" customFormat="1" ht="20.25" customHeight="1" x14ac:dyDescent="0.25">
      <c r="A215" s="370">
        <v>70</v>
      </c>
      <c r="B215" s="399" t="s">
        <v>182</v>
      </c>
      <c r="C215" s="405" t="s">
        <v>183</v>
      </c>
      <c r="D215" s="405" t="s">
        <v>207</v>
      </c>
      <c r="E215" s="397" t="s">
        <v>209</v>
      </c>
      <c r="F215" s="89" t="s">
        <v>48</v>
      </c>
      <c r="G215" s="407">
        <f t="shared" si="4"/>
        <v>5.6849999999999998E-2</v>
      </c>
      <c r="H215" s="94">
        <v>5.6849999999999998E-2</v>
      </c>
      <c r="I215" s="125">
        <v>1049.431</v>
      </c>
      <c r="J215" s="157">
        <v>1049.431</v>
      </c>
    </row>
    <row r="216" spans="1:10" s="90" customFormat="1" x14ac:dyDescent="0.25">
      <c r="A216" s="370"/>
      <c r="B216" s="400"/>
      <c r="C216" s="406"/>
      <c r="D216" s="406"/>
      <c r="E216" s="398"/>
      <c r="F216" s="92"/>
      <c r="G216" s="408"/>
      <c r="H216" s="94"/>
      <c r="I216" s="119"/>
      <c r="J216" s="120"/>
    </row>
    <row r="217" spans="1:10" s="90" customFormat="1" x14ac:dyDescent="0.25">
      <c r="A217" s="370"/>
      <c r="B217" s="371"/>
      <c r="C217" s="375"/>
      <c r="D217" s="375"/>
      <c r="E217" s="377"/>
      <c r="F217" s="92"/>
      <c r="G217" s="379"/>
      <c r="H217" s="94"/>
      <c r="I217" s="119"/>
      <c r="J217" s="120"/>
    </row>
    <row r="218" spans="1:10" s="90" customFormat="1" ht="20.25" customHeight="1" x14ac:dyDescent="0.25">
      <c r="A218" s="369">
        <v>71</v>
      </c>
      <c r="B218" s="399" t="s">
        <v>210</v>
      </c>
      <c r="C218" s="405" t="s">
        <v>192</v>
      </c>
      <c r="D218" s="405" t="s">
        <v>211</v>
      </c>
      <c r="E218" s="397" t="s">
        <v>212</v>
      </c>
      <c r="F218" s="93" t="s">
        <v>37</v>
      </c>
      <c r="G218" s="407">
        <f t="shared" ref="G218:G260" si="5">SUM(H218:H220)</f>
        <v>8.6019999999999999E-2</v>
      </c>
      <c r="H218" s="94">
        <v>8.6019999999999999E-2</v>
      </c>
      <c r="I218" s="125">
        <v>1583.8</v>
      </c>
      <c r="J218" s="157">
        <v>1583.8</v>
      </c>
    </row>
    <row r="219" spans="1:10" s="90" customFormat="1" x14ac:dyDescent="0.25">
      <c r="A219" s="370"/>
      <c r="B219" s="400"/>
      <c r="C219" s="406"/>
      <c r="D219" s="406"/>
      <c r="E219" s="398"/>
      <c r="F219" s="92"/>
      <c r="G219" s="408"/>
      <c r="H219" s="94"/>
      <c r="I219" s="119"/>
      <c r="J219" s="120"/>
    </row>
    <row r="220" spans="1:10" s="90" customFormat="1" x14ac:dyDescent="0.25">
      <c r="A220" s="370"/>
      <c r="B220" s="371"/>
      <c r="C220" s="375"/>
      <c r="D220" s="375"/>
      <c r="E220" s="377"/>
      <c r="F220" s="92"/>
      <c r="G220" s="379"/>
      <c r="H220" s="94"/>
      <c r="I220" s="119"/>
      <c r="J220" s="120"/>
    </row>
    <row r="221" spans="1:10" s="90" customFormat="1" ht="20.25" customHeight="1" x14ac:dyDescent="0.25">
      <c r="A221" s="370">
        <v>72</v>
      </c>
      <c r="B221" s="399" t="s">
        <v>210</v>
      </c>
      <c r="C221" s="405" t="s">
        <v>192</v>
      </c>
      <c r="D221" s="405" t="s">
        <v>213</v>
      </c>
      <c r="E221" s="397" t="s">
        <v>214</v>
      </c>
      <c r="F221" s="93" t="s">
        <v>37</v>
      </c>
      <c r="G221" s="407">
        <f t="shared" si="5"/>
        <v>0.05</v>
      </c>
      <c r="H221" s="94">
        <v>0.05</v>
      </c>
      <c r="I221" s="125">
        <v>920.6</v>
      </c>
      <c r="J221" s="157">
        <v>920.6</v>
      </c>
    </row>
    <row r="222" spans="1:10" s="90" customFormat="1" x14ac:dyDescent="0.25">
      <c r="A222" s="370"/>
      <c r="B222" s="400"/>
      <c r="C222" s="406"/>
      <c r="D222" s="406"/>
      <c r="E222" s="398"/>
      <c r="F222" s="92"/>
      <c r="G222" s="408"/>
      <c r="H222" s="94"/>
      <c r="I222" s="119"/>
      <c r="J222" s="120"/>
    </row>
    <row r="223" spans="1:10" s="90" customFormat="1" x14ac:dyDescent="0.25">
      <c r="A223" s="370"/>
      <c r="B223" s="371"/>
      <c r="C223" s="375"/>
      <c r="D223" s="375"/>
      <c r="E223" s="377"/>
      <c r="F223" s="92"/>
      <c r="G223" s="379"/>
      <c r="H223" s="94"/>
      <c r="I223" s="119"/>
      <c r="J223" s="120"/>
    </row>
    <row r="224" spans="1:10" s="90" customFormat="1" ht="20.25" customHeight="1" x14ac:dyDescent="0.25">
      <c r="A224" s="369">
        <v>73</v>
      </c>
      <c r="B224" s="399" t="s">
        <v>215</v>
      </c>
      <c r="C224" s="405" t="s">
        <v>192</v>
      </c>
      <c r="D224" s="405" t="s">
        <v>207</v>
      </c>
      <c r="E224" s="397" t="s">
        <v>216</v>
      </c>
      <c r="F224" s="89" t="s">
        <v>48</v>
      </c>
      <c r="G224" s="407">
        <f t="shared" si="5"/>
        <v>7.4999999999999997E-2</v>
      </c>
      <c r="H224" s="94">
        <v>7.4999999999999997E-2</v>
      </c>
      <c r="I224" s="125">
        <v>2136</v>
      </c>
      <c r="J224" s="157">
        <v>2136</v>
      </c>
    </row>
    <row r="225" spans="1:10" s="90" customFormat="1" x14ac:dyDescent="0.25">
      <c r="A225" s="370"/>
      <c r="B225" s="400"/>
      <c r="C225" s="406"/>
      <c r="D225" s="406"/>
      <c r="E225" s="398"/>
      <c r="F225" s="92"/>
      <c r="G225" s="408"/>
      <c r="H225" s="94"/>
      <c r="I225" s="119"/>
      <c r="J225" s="120"/>
    </row>
    <row r="226" spans="1:10" s="90" customFormat="1" x14ac:dyDescent="0.25">
      <c r="A226" s="370"/>
      <c r="B226" s="371"/>
      <c r="C226" s="375"/>
      <c r="D226" s="375"/>
      <c r="E226" s="377"/>
      <c r="F226" s="92"/>
      <c r="G226" s="379"/>
      <c r="H226" s="94"/>
      <c r="I226" s="119"/>
      <c r="J226" s="120"/>
    </row>
    <row r="227" spans="1:10" s="90" customFormat="1" ht="20.25" customHeight="1" x14ac:dyDescent="0.25">
      <c r="A227" s="370">
        <v>74</v>
      </c>
      <c r="B227" s="399" t="s">
        <v>210</v>
      </c>
      <c r="C227" s="405" t="s">
        <v>192</v>
      </c>
      <c r="D227" s="405" t="s">
        <v>207</v>
      </c>
      <c r="E227" s="397" t="s">
        <v>217</v>
      </c>
      <c r="F227" s="89" t="s">
        <v>48</v>
      </c>
      <c r="G227" s="407">
        <f t="shared" si="5"/>
        <v>0.06</v>
      </c>
      <c r="H227" s="94">
        <v>0.06</v>
      </c>
      <c r="I227" s="125">
        <v>1122.57</v>
      </c>
      <c r="J227" s="157">
        <v>1122.57</v>
      </c>
    </row>
    <row r="228" spans="1:10" s="90" customFormat="1" x14ac:dyDescent="0.25">
      <c r="A228" s="370"/>
      <c r="B228" s="400"/>
      <c r="C228" s="406"/>
      <c r="D228" s="406"/>
      <c r="E228" s="398"/>
      <c r="F228" s="92"/>
      <c r="G228" s="408"/>
      <c r="H228" s="94"/>
      <c r="I228" s="119"/>
      <c r="J228" s="120"/>
    </row>
    <row r="229" spans="1:10" s="90" customFormat="1" x14ac:dyDescent="0.25">
      <c r="A229" s="370"/>
      <c r="B229" s="371"/>
      <c r="C229" s="375"/>
      <c r="D229" s="375"/>
      <c r="E229" s="377"/>
      <c r="F229" s="92"/>
      <c r="G229" s="379"/>
      <c r="H229" s="94"/>
      <c r="I229" s="119"/>
      <c r="J229" s="120"/>
    </row>
    <row r="230" spans="1:10" s="90" customFormat="1" ht="20.25" customHeight="1" x14ac:dyDescent="0.25">
      <c r="A230" s="369">
        <v>75</v>
      </c>
      <c r="B230" s="399" t="s">
        <v>215</v>
      </c>
      <c r="C230" s="405" t="s">
        <v>192</v>
      </c>
      <c r="D230" s="405" t="s">
        <v>207</v>
      </c>
      <c r="E230" s="397" t="s">
        <v>218</v>
      </c>
      <c r="F230" s="89" t="s">
        <v>48</v>
      </c>
      <c r="G230" s="407">
        <f t="shared" si="5"/>
        <v>7.7899999999999997E-2</v>
      </c>
      <c r="H230" s="94">
        <v>7.7899999999999997E-2</v>
      </c>
      <c r="I230" s="125">
        <v>2218.5920000000001</v>
      </c>
      <c r="J230" s="157">
        <v>2218.5920000000001</v>
      </c>
    </row>
    <row r="231" spans="1:10" s="90" customFormat="1" x14ac:dyDescent="0.25">
      <c r="A231" s="370"/>
      <c r="B231" s="400"/>
      <c r="C231" s="406"/>
      <c r="D231" s="406"/>
      <c r="E231" s="398"/>
      <c r="F231" s="92"/>
      <c r="G231" s="408"/>
      <c r="H231" s="94"/>
      <c r="I231" s="119"/>
      <c r="J231" s="120"/>
    </row>
    <row r="232" spans="1:10" s="90" customFormat="1" x14ac:dyDescent="0.25">
      <c r="A232" s="370"/>
      <c r="B232" s="371"/>
      <c r="C232" s="375"/>
      <c r="D232" s="375"/>
      <c r="E232" s="377"/>
      <c r="F232" s="92"/>
      <c r="G232" s="379"/>
      <c r="H232" s="94"/>
      <c r="I232" s="119"/>
      <c r="J232" s="120"/>
    </row>
    <row r="233" spans="1:10" s="90" customFormat="1" ht="20.25" customHeight="1" x14ac:dyDescent="0.25">
      <c r="A233" s="370">
        <v>76</v>
      </c>
      <c r="B233" s="399" t="s">
        <v>219</v>
      </c>
      <c r="C233" s="405" t="s">
        <v>192</v>
      </c>
      <c r="D233" s="405" t="s">
        <v>213</v>
      </c>
      <c r="E233" s="397" t="s">
        <v>220</v>
      </c>
      <c r="F233" s="89" t="s">
        <v>48</v>
      </c>
      <c r="G233" s="407">
        <f t="shared" si="5"/>
        <v>7.2279999999999997E-2</v>
      </c>
      <c r="H233" s="94">
        <v>7.2279999999999997E-2</v>
      </c>
      <c r="I233" s="125">
        <v>2038.115</v>
      </c>
      <c r="J233" s="157">
        <v>2038.115</v>
      </c>
    </row>
    <row r="234" spans="1:10" s="90" customFormat="1" x14ac:dyDescent="0.25">
      <c r="A234" s="370"/>
      <c r="B234" s="400"/>
      <c r="C234" s="406"/>
      <c r="D234" s="406"/>
      <c r="E234" s="398"/>
      <c r="F234" s="92"/>
      <c r="G234" s="408"/>
      <c r="H234" s="94"/>
      <c r="I234" s="119"/>
      <c r="J234" s="120"/>
    </row>
    <row r="235" spans="1:10" s="90" customFormat="1" x14ac:dyDescent="0.25">
      <c r="A235" s="370"/>
      <c r="B235" s="371"/>
      <c r="C235" s="375"/>
      <c r="D235" s="375"/>
      <c r="E235" s="377"/>
      <c r="F235" s="92"/>
      <c r="G235" s="379"/>
      <c r="H235" s="94"/>
      <c r="I235" s="119"/>
      <c r="J235" s="120"/>
    </row>
    <row r="236" spans="1:10" s="90" customFormat="1" ht="20.25" customHeight="1" x14ac:dyDescent="0.25">
      <c r="A236" s="369">
        <v>77</v>
      </c>
      <c r="B236" s="399" t="s">
        <v>191</v>
      </c>
      <c r="C236" s="405" t="s">
        <v>192</v>
      </c>
      <c r="D236" s="405" t="s">
        <v>200</v>
      </c>
      <c r="E236" s="397" t="s">
        <v>221</v>
      </c>
      <c r="F236" s="89" t="s">
        <v>48</v>
      </c>
      <c r="G236" s="407">
        <f t="shared" si="5"/>
        <v>0.2</v>
      </c>
      <c r="H236" s="94">
        <v>0.2</v>
      </c>
      <c r="I236" s="125">
        <v>8618.1</v>
      </c>
      <c r="J236" s="157">
        <v>8618.1</v>
      </c>
    </row>
    <row r="237" spans="1:10" s="90" customFormat="1" x14ac:dyDescent="0.25">
      <c r="A237" s="370"/>
      <c r="B237" s="400"/>
      <c r="C237" s="406"/>
      <c r="D237" s="406"/>
      <c r="E237" s="398"/>
      <c r="F237" s="92"/>
      <c r="G237" s="408"/>
      <c r="H237" s="94"/>
      <c r="I237" s="119"/>
      <c r="J237" s="120"/>
    </row>
    <row r="238" spans="1:10" s="90" customFormat="1" x14ac:dyDescent="0.25">
      <c r="A238" s="370"/>
      <c r="B238" s="371"/>
      <c r="C238" s="375"/>
      <c r="D238" s="375"/>
      <c r="E238" s="377"/>
      <c r="F238" s="92"/>
      <c r="G238" s="379"/>
      <c r="H238" s="94"/>
      <c r="I238" s="119"/>
      <c r="J238" s="120"/>
    </row>
    <row r="239" spans="1:10" s="90" customFormat="1" ht="20.25" customHeight="1" x14ac:dyDescent="0.25">
      <c r="A239" s="370">
        <v>78</v>
      </c>
      <c r="B239" s="399" t="s">
        <v>222</v>
      </c>
      <c r="C239" s="405" t="s">
        <v>192</v>
      </c>
      <c r="D239" s="405" t="s">
        <v>207</v>
      </c>
      <c r="E239" s="397" t="s">
        <v>223</v>
      </c>
      <c r="F239" s="89" t="s">
        <v>48</v>
      </c>
      <c r="G239" s="407">
        <f t="shared" si="5"/>
        <v>6.207E-2</v>
      </c>
      <c r="H239" s="94">
        <v>6.207E-2</v>
      </c>
      <c r="I239" s="125">
        <v>1161.299</v>
      </c>
      <c r="J239" s="157">
        <v>1161.299</v>
      </c>
    </row>
    <row r="240" spans="1:10" s="90" customFormat="1" x14ac:dyDescent="0.25">
      <c r="A240" s="370"/>
      <c r="B240" s="400"/>
      <c r="C240" s="406"/>
      <c r="D240" s="406"/>
      <c r="E240" s="398"/>
      <c r="F240" s="92"/>
      <c r="G240" s="408"/>
      <c r="H240" s="94"/>
      <c r="I240" s="119"/>
      <c r="J240" s="120"/>
    </row>
    <row r="241" spans="1:12" s="90" customFormat="1" x14ac:dyDescent="0.25">
      <c r="A241" s="370"/>
      <c r="B241" s="371"/>
      <c r="C241" s="375"/>
      <c r="D241" s="375"/>
      <c r="E241" s="377"/>
      <c r="F241" s="92"/>
      <c r="G241" s="379"/>
      <c r="H241" s="94"/>
      <c r="I241" s="119"/>
      <c r="J241" s="120"/>
    </row>
    <row r="242" spans="1:12" s="90" customFormat="1" ht="20.25" customHeight="1" x14ac:dyDescent="0.25">
      <c r="A242" s="369">
        <v>79</v>
      </c>
      <c r="B242" s="399" t="s">
        <v>191</v>
      </c>
      <c r="C242" s="405" t="s">
        <v>192</v>
      </c>
      <c r="D242" s="405" t="s">
        <v>224</v>
      </c>
      <c r="E242" s="397" t="s">
        <v>225</v>
      </c>
      <c r="F242" s="89" t="s">
        <v>48</v>
      </c>
      <c r="G242" s="407">
        <f t="shared" si="5"/>
        <v>0.26269999999999999</v>
      </c>
      <c r="H242" s="94">
        <v>0.26269999999999999</v>
      </c>
      <c r="I242" s="125">
        <v>10607.957</v>
      </c>
      <c r="J242" s="157">
        <v>10607.957</v>
      </c>
    </row>
    <row r="243" spans="1:12" s="90" customFormat="1" x14ac:dyDescent="0.25">
      <c r="A243" s="370"/>
      <c r="B243" s="400"/>
      <c r="C243" s="406"/>
      <c r="D243" s="406"/>
      <c r="E243" s="398"/>
      <c r="F243" s="92"/>
      <c r="G243" s="408"/>
      <c r="H243" s="94"/>
      <c r="I243" s="119"/>
      <c r="J243" s="120"/>
    </row>
    <row r="244" spans="1:12" s="90" customFormat="1" x14ac:dyDescent="0.25">
      <c r="A244" s="370"/>
      <c r="B244" s="371"/>
      <c r="C244" s="375"/>
      <c r="D244" s="375"/>
      <c r="E244" s="377"/>
      <c r="F244" s="92"/>
      <c r="G244" s="379"/>
      <c r="H244" s="94"/>
      <c r="I244" s="119"/>
      <c r="J244" s="120"/>
    </row>
    <row r="245" spans="1:12" s="90" customFormat="1" ht="17.25" customHeight="1" x14ac:dyDescent="0.25">
      <c r="A245" s="370">
        <v>80</v>
      </c>
      <c r="B245" s="399" t="s">
        <v>226</v>
      </c>
      <c r="C245" s="405" t="s">
        <v>192</v>
      </c>
      <c r="D245" s="405" t="s">
        <v>227</v>
      </c>
      <c r="E245" s="397" t="s">
        <v>228</v>
      </c>
      <c r="F245" s="89" t="s">
        <v>48</v>
      </c>
      <c r="G245" s="407">
        <f t="shared" si="5"/>
        <v>0.34250000000000003</v>
      </c>
      <c r="H245" s="94">
        <v>0.34250000000000003</v>
      </c>
      <c r="I245" s="125">
        <v>15070</v>
      </c>
      <c r="J245" s="157">
        <v>0</v>
      </c>
    </row>
    <row r="246" spans="1:12" s="90" customFormat="1" x14ac:dyDescent="0.25">
      <c r="A246" s="370"/>
      <c r="B246" s="400"/>
      <c r="C246" s="406"/>
      <c r="D246" s="406"/>
      <c r="E246" s="398"/>
      <c r="F246" s="92"/>
      <c r="G246" s="408"/>
      <c r="H246" s="94"/>
      <c r="I246" s="119"/>
      <c r="J246" s="120"/>
    </row>
    <row r="247" spans="1:12" s="90" customFormat="1" x14ac:dyDescent="0.25">
      <c r="A247" s="370"/>
      <c r="B247" s="371"/>
      <c r="C247" s="375"/>
      <c r="D247" s="375"/>
      <c r="E247" s="377"/>
      <c r="F247" s="92"/>
      <c r="G247" s="379"/>
      <c r="H247" s="94"/>
      <c r="I247" s="119"/>
      <c r="J247" s="120"/>
    </row>
    <row r="248" spans="1:12" s="90" customFormat="1" x14ac:dyDescent="0.25">
      <c r="A248" s="399">
        <v>81</v>
      </c>
      <c r="B248" s="399" t="s">
        <v>191</v>
      </c>
      <c r="C248" s="405" t="s">
        <v>192</v>
      </c>
      <c r="D248" s="405" t="s">
        <v>207</v>
      </c>
      <c r="E248" s="397" t="s">
        <v>229</v>
      </c>
      <c r="F248" s="89" t="s">
        <v>48</v>
      </c>
      <c r="G248" s="407">
        <f t="shared" si="5"/>
        <v>7.0000000000000007E-2</v>
      </c>
      <c r="H248" s="94">
        <v>7.0000000000000007E-2</v>
      </c>
      <c r="I248" s="119">
        <v>3080</v>
      </c>
      <c r="J248" s="120">
        <v>0</v>
      </c>
      <c r="L248" s="128"/>
    </row>
    <row r="249" spans="1:12" s="90" customFormat="1" x14ac:dyDescent="0.25">
      <c r="A249" s="400"/>
      <c r="B249" s="400"/>
      <c r="C249" s="406"/>
      <c r="D249" s="406"/>
      <c r="E249" s="398"/>
      <c r="F249" s="95"/>
      <c r="G249" s="408"/>
      <c r="H249" s="94"/>
      <c r="I249" s="119"/>
      <c r="J249" s="120"/>
    </row>
    <row r="250" spans="1:12" s="90" customFormat="1" x14ac:dyDescent="0.25">
      <c r="A250" s="371"/>
      <c r="B250" s="371"/>
      <c r="C250" s="375"/>
      <c r="D250" s="375"/>
      <c r="E250" s="377"/>
      <c r="F250" s="95"/>
      <c r="G250" s="379"/>
      <c r="H250" s="94"/>
      <c r="I250" s="119"/>
      <c r="J250" s="120"/>
    </row>
    <row r="251" spans="1:12" s="90" customFormat="1" ht="17.25" customHeight="1" x14ac:dyDescent="0.25">
      <c r="A251" s="369">
        <v>82</v>
      </c>
      <c r="B251" s="399" t="s">
        <v>191</v>
      </c>
      <c r="C251" s="405" t="s">
        <v>192</v>
      </c>
      <c r="D251" s="405" t="s">
        <v>230</v>
      </c>
      <c r="E251" s="397" t="s">
        <v>231</v>
      </c>
      <c r="F251" s="89" t="s">
        <v>48</v>
      </c>
      <c r="G251" s="407">
        <f t="shared" si="5"/>
        <v>0.16164000000000001</v>
      </c>
      <c r="H251" s="94">
        <v>0.16164000000000001</v>
      </c>
      <c r="I251" s="125">
        <v>4525.92</v>
      </c>
      <c r="J251" s="157">
        <v>0</v>
      </c>
    </row>
    <row r="252" spans="1:12" s="90" customFormat="1" x14ac:dyDescent="0.25">
      <c r="A252" s="370"/>
      <c r="B252" s="400"/>
      <c r="C252" s="406"/>
      <c r="D252" s="406"/>
      <c r="E252" s="398"/>
      <c r="F252" s="92"/>
      <c r="G252" s="408"/>
      <c r="H252" s="94"/>
      <c r="I252" s="119"/>
      <c r="J252" s="120"/>
    </row>
    <row r="253" spans="1:12" s="90" customFormat="1" x14ac:dyDescent="0.25">
      <c r="A253" s="370"/>
      <c r="B253" s="371"/>
      <c r="C253" s="375"/>
      <c r="D253" s="375"/>
      <c r="E253" s="377"/>
      <c r="F253" s="92"/>
      <c r="G253" s="379"/>
      <c r="H253" s="94"/>
      <c r="I253" s="119"/>
      <c r="J253" s="120"/>
    </row>
    <row r="254" spans="1:12" s="90" customFormat="1" ht="20.25" customHeight="1" x14ac:dyDescent="0.25">
      <c r="A254" s="370">
        <v>83</v>
      </c>
      <c r="B254" s="399" t="s">
        <v>210</v>
      </c>
      <c r="C254" s="405" t="s">
        <v>192</v>
      </c>
      <c r="D254" s="405" t="s">
        <v>232</v>
      </c>
      <c r="E254" s="397" t="s">
        <v>233</v>
      </c>
      <c r="F254" s="89" t="s">
        <v>48</v>
      </c>
      <c r="G254" s="407">
        <f t="shared" si="5"/>
        <v>0.1244</v>
      </c>
      <c r="H254" s="94">
        <v>0.1244</v>
      </c>
      <c r="I254" s="125">
        <v>2327.462</v>
      </c>
      <c r="J254" s="157">
        <v>2327.462</v>
      </c>
    </row>
    <row r="255" spans="1:12" s="90" customFormat="1" x14ac:dyDescent="0.25">
      <c r="A255" s="370"/>
      <c r="B255" s="400"/>
      <c r="C255" s="406"/>
      <c r="D255" s="406"/>
      <c r="E255" s="398"/>
      <c r="F255" s="92"/>
      <c r="G255" s="408"/>
      <c r="H255" s="94"/>
      <c r="I255" s="119"/>
      <c r="J255" s="120"/>
    </row>
    <row r="256" spans="1:12" s="90" customFormat="1" x14ac:dyDescent="0.25">
      <c r="A256" s="370"/>
      <c r="B256" s="371"/>
      <c r="C256" s="375"/>
      <c r="D256" s="375"/>
      <c r="E256" s="377"/>
      <c r="F256" s="92"/>
      <c r="G256" s="379"/>
      <c r="H256" s="94"/>
      <c r="I256" s="119"/>
      <c r="J256" s="120"/>
    </row>
    <row r="257" spans="1:10" s="90" customFormat="1" ht="20.25" customHeight="1" x14ac:dyDescent="0.25">
      <c r="A257" s="369">
        <v>84</v>
      </c>
      <c r="B257" s="399" t="s">
        <v>219</v>
      </c>
      <c r="C257" s="405" t="s">
        <v>192</v>
      </c>
      <c r="D257" s="405" t="s">
        <v>232</v>
      </c>
      <c r="E257" s="397" t="s">
        <v>234</v>
      </c>
      <c r="F257" s="89" t="s">
        <v>48</v>
      </c>
      <c r="G257" s="407">
        <f t="shared" si="5"/>
        <v>1.2126999999999999</v>
      </c>
      <c r="H257" s="94">
        <v>1.2126999999999999</v>
      </c>
      <c r="I257" s="125">
        <v>33658.489000000001</v>
      </c>
      <c r="J257" s="157">
        <v>33658.489000000001</v>
      </c>
    </row>
    <row r="258" spans="1:10" s="90" customFormat="1" x14ac:dyDescent="0.25">
      <c r="A258" s="370"/>
      <c r="B258" s="400"/>
      <c r="C258" s="406"/>
      <c r="D258" s="406"/>
      <c r="E258" s="398"/>
      <c r="F258" s="92"/>
      <c r="G258" s="408"/>
      <c r="H258" s="94"/>
      <c r="I258" s="119"/>
      <c r="J258" s="120"/>
    </row>
    <row r="259" spans="1:10" s="90" customFormat="1" x14ac:dyDescent="0.25">
      <c r="A259" s="370"/>
      <c r="B259" s="371"/>
      <c r="C259" s="375"/>
      <c r="D259" s="375"/>
      <c r="E259" s="377"/>
      <c r="F259" s="92"/>
      <c r="G259" s="379"/>
      <c r="H259" s="94"/>
      <c r="I259" s="119"/>
      <c r="J259" s="120"/>
    </row>
    <row r="260" spans="1:10" s="90" customFormat="1" ht="20.25" customHeight="1" x14ac:dyDescent="0.25">
      <c r="A260" s="370">
        <v>85</v>
      </c>
      <c r="B260" s="399" t="s">
        <v>188</v>
      </c>
      <c r="C260" s="405" t="s">
        <v>183</v>
      </c>
      <c r="D260" s="405" t="s">
        <v>235</v>
      </c>
      <c r="E260" s="397" t="s">
        <v>236</v>
      </c>
      <c r="F260" s="89" t="s">
        <v>48</v>
      </c>
      <c r="G260" s="407">
        <f t="shared" si="5"/>
        <v>0.43307000000000001</v>
      </c>
      <c r="H260" s="94">
        <v>0.43307000000000001</v>
      </c>
      <c r="I260" s="125">
        <v>12474.305</v>
      </c>
      <c r="J260" s="157">
        <v>0</v>
      </c>
    </row>
    <row r="261" spans="1:10" s="90" customFormat="1" x14ac:dyDescent="0.25">
      <c r="A261" s="370"/>
      <c r="B261" s="400"/>
      <c r="C261" s="406"/>
      <c r="D261" s="406"/>
      <c r="E261" s="398"/>
      <c r="F261" s="92"/>
      <c r="G261" s="408"/>
      <c r="H261" s="94"/>
      <c r="I261" s="119"/>
      <c r="J261" s="120"/>
    </row>
    <row r="262" spans="1:10" s="90" customFormat="1" ht="18" thickBot="1" x14ac:dyDescent="0.3">
      <c r="A262" s="370"/>
      <c r="B262" s="371"/>
      <c r="C262" s="375"/>
      <c r="D262" s="375"/>
      <c r="E262" s="377"/>
      <c r="F262" s="92"/>
      <c r="G262" s="379"/>
      <c r="H262" s="94"/>
      <c r="I262" s="119"/>
      <c r="J262" s="127"/>
    </row>
    <row r="263" spans="1:10" s="66" customFormat="1" ht="36.75" customHeight="1" thickBot="1" x14ac:dyDescent="0.3">
      <c r="A263" s="63"/>
      <c r="B263" s="409" t="s">
        <v>92</v>
      </c>
      <c r="C263" s="410"/>
      <c r="D263" s="64"/>
      <c r="E263" s="96"/>
      <c r="F263" s="65"/>
      <c r="G263" s="97">
        <f>SUM(G8:G262)</f>
        <v>43.986049999999999</v>
      </c>
      <c r="H263" s="98">
        <f>SUM(H8:H262)</f>
        <v>43.986049999999999</v>
      </c>
      <c r="I263" s="129">
        <f>SUM(I8:I262)</f>
        <v>318073.75179999997</v>
      </c>
      <c r="J263" s="130">
        <f>SUM(J8:J262)</f>
        <v>265222.38879999996</v>
      </c>
    </row>
    <row r="264" spans="1:10" x14ac:dyDescent="0.25">
      <c r="J264" s="67"/>
    </row>
    <row r="265" spans="1:10" x14ac:dyDescent="0.25">
      <c r="J265" s="67"/>
    </row>
  </sheetData>
  <mergeCells count="521">
    <mergeCell ref="B263:C263"/>
    <mergeCell ref="A260:A262"/>
    <mergeCell ref="B260:B262"/>
    <mergeCell ref="C260:C262"/>
    <mergeCell ref="D260:D262"/>
    <mergeCell ref="E260:E262"/>
    <mergeCell ref="G260:G262"/>
    <mergeCell ref="A257:A259"/>
    <mergeCell ref="B257:B259"/>
    <mergeCell ref="C257:C259"/>
    <mergeCell ref="D257:D259"/>
    <mergeCell ref="E257:E259"/>
    <mergeCell ref="G257:G259"/>
    <mergeCell ref="A254:A256"/>
    <mergeCell ref="B254:B256"/>
    <mergeCell ref="C254:C256"/>
    <mergeCell ref="D254:D256"/>
    <mergeCell ref="E254:E256"/>
    <mergeCell ref="G254:G256"/>
    <mergeCell ref="A251:A253"/>
    <mergeCell ref="B251:B253"/>
    <mergeCell ref="C251:C253"/>
    <mergeCell ref="D251:D253"/>
    <mergeCell ref="E251:E253"/>
    <mergeCell ref="G251:G253"/>
    <mergeCell ref="A248:A250"/>
    <mergeCell ref="B248:B250"/>
    <mergeCell ref="C248:C250"/>
    <mergeCell ref="D248:D250"/>
    <mergeCell ref="E248:E250"/>
    <mergeCell ref="G248:G250"/>
    <mergeCell ref="A245:A247"/>
    <mergeCell ref="B245:B247"/>
    <mergeCell ref="C245:C247"/>
    <mergeCell ref="D245:D247"/>
    <mergeCell ref="E245:E247"/>
    <mergeCell ref="G245:G247"/>
    <mergeCell ref="A242:A244"/>
    <mergeCell ref="B242:B244"/>
    <mergeCell ref="C242:C244"/>
    <mergeCell ref="D242:D244"/>
    <mergeCell ref="E242:E244"/>
    <mergeCell ref="G242:G244"/>
    <mergeCell ref="A239:A241"/>
    <mergeCell ref="B239:B241"/>
    <mergeCell ref="C239:C241"/>
    <mergeCell ref="D239:D241"/>
    <mergeCell ref="E239:E241"/>
    <mergeCell ref="G239:G241"/>
    <mergeCell ref="A236:A238"/>
    <mergeCell ref="B236:B238"/>
    <mergeCell ref="C236:C238"/>
    <mergeCell ref="D236:D238"/>
    <mergeCell ref="E236:E238"/>
    <mergeCell ref="G236:G238"/>
    <mergeCell ref="A233:A235"/>
    <mergeCell ref="B233:B235"/>
    <mergeCell ref="C233:C235"/>
    <mergeCell ref="D233:D235"/>
    <mergeCell ref="E233:E235"/>
    <mergeCell ref="G233:G235"/>
    <mergeCell ref="A230:A232"/>
    <mergeCell ref="B230:B232"/>
    <mergeCell ref="C230:C232"/>
    <mergeCell ref="D230:D232"/>
    <mergeCell ref="E230:E232"/>
    <mergeCell ref="G230:G232"/>
    <mergeCell ref="A227:A229"/>
    <mergeCell ref="B227:B229"/>
    <mergeCell ref="C227:C229"/>
    <mergeCell ref="D227:D229"/>
    <mergeCell ref="E227:E229"/>
    <mergeCell ref="G227:G229"/>
    <mergeCell ref="A224:A226"/>
    <mergeCell ref="B224:B226"/>
    <mergeCell ref="C224:C226"/>
    <mergeCell ref="D224:D226"/>
    <mergeCell ref="E224:E226"/>
    <mergeCell ref="G224:G226"/>
    <mergeCell ref="A221:A223"/>
    <mergeCell ref="B221:B223"/>
    <mergeCell ref="C221:C223"/>
    <mergeCell ref="D221:D223"/>
    <mergeCell ref="E221:E223"/>
    <mergeCell ref="G221:G223"/>
    <mergeCell ref="A218:A220"/>
    <mergeCell ref="B218:B220"/>
    <mergeCell ref="C218:C220"/>
    <mergeCell ref="D218:D220"/>
    <mergeCell ref="E218:E220"/>
    <mergeCell ref="G218:G220"/>
    <mergeCell ref="A215:A217"/>
    <mergeCell ref="B215:B217"/>
    <mergeCell ref="C215:C217"/>
    <mergeCell ref="D215:D217"/>
    <mergeCell ref="E215:E217"/>
    <mergeCell ref="G215:G217"/>
    <mergeCell ref="A212:A214"/>
    <mergeCell ref="B212:B214"/>
    <mergeCell ref="C212:C214"/>
    <mergeCell ref="D212:D214"/>
    <mergeCell ref="E212:E214"/>
    <mergeCell ref="G212:G214"/>
    <mergeCell ref="A209:A211"/>
    <mergeCell ref="B209:B211"/>
    <mergeCell ref="C209:C211"/>
    <mergeCell ref="D209:D211"/>
    <mergeCell ref="E209:E211"/>
    <mergeCell ref="G209:G211"/>
    <mergeCell ref="A206:A208"/>
    <mergeCell ref="B206:B208"/>
    <mergeCell ref="C206:C208"/>
    <mergeCell ref="D206:D208"/>
    <mergeCell ref="E206:E208"/>
    <mergeCell ref="G206:G208"/>
    <mergeCell ref="A203:A205"/>
    <mergeCell ref="B203:B205"/>
    <mergeCell ref="C203:C205"/>
    <mergeCell ref="D203:D205"/>
    <mergeCell ref="E203:E205"/>
    <mergeCell ref="G203:G205"/>
    <mergeCell ref="A200:A202"/>
    <mergeCell ref="B200:B202"/>
    <mergeCell ref="C200:C202"/>
    <mergeCell ref="D200:D202"/>
    <mergeCell ref="E200:E202"/>
    <mergeCell ref="G200:G202"/>
    <mergeCell ref="A197:A199"/>
    <mergeCell ref="B197:B199"/>
    <mergeCell ref="C197:C199"/>
    <mergeCell ref="D197:D199"/>
    <mergeCell ref="E197:E199"/>
    <mergeCell ref="G197:G199"/>
    <mergeCell ref="A194:A196"/>
    <mergeCell ref="B194:B196"/>
    <mergeCell ref="C194:C196"/>
    <mergeCell ref="D194:D196"/>
    <mergeCell ref="E194:E196"/>
    <mergeCell ref="G194:G196"/>
    <mergeCell ref="A191:A193"/>
    <mergeCell ref="B191:B193"/>
    <mergeCell ref="C191:C193"/>
    <mergeCell ref="D191:D193"/>
    <mergeCell ref="E191:E193"/>
    <mergeCell ref="G191:G193"/>
    <mergeCell ref="A188:A190"/>
    <mergeCell ref="B188:B190"/>
    <mergeCell ref="C188:C190"/>
    <mergeCell ref="D188:D190"/>
    <mergeCell ref="E188:E190"/>
    <mergeCell ref="G188:G190"/>
    <mergeCell ref="A185:A187"/>
    <mergeCell ref="B185:B187"/>
    <mergeCell ref="C185:C187"/>
    <mergeCell ref="D185:D187"/>
    <mergeCell ref="E185:E187"/>
    <mergeCell ref="G185:G187"/>
    <mergeCell ref="A182:A184"/>
    <mergeCell ref="B182:B184"/>
    <mergeCell ref="C182:C184"/>
    <mergeCell ref="D182:D184"/>
    <mergeCell ref="E182:E184"/>
    <mergeCell ref="G182:G184"/>
    <mergeCell ref="A179:A181"/>
    <mergeCell ref="B179:B181"/>
    <mergeCell ref="C179:C181"/>
    <mergeCell ref="D179:D181"/>
    <mergeCell ref="E179:E181"/>
    <mergeCell ref="G179:G181"/>
    <mergeCell ref="A176:A178"/>
    <mergeCell ref="B176:B178"/>
    <mergeCell ref="C176:C178"/>
    <mergeCell ref="D176:D178"/>
    <mergeCell ref="E176:E178"/>
    <mergeCell ref="G176:G178"/>
    <mergeCell ref="A173:A175"/>
    <mergeCell ref="B173:B175"/>
    <mergeCell ref="C173:C175"/>
    <mergeCell ref="D173:D175"/>
    <mergeCell ref="E173:E175"/>
    <mergeCell ref="G173:G175"/>
    <mergeCell ref="A170:A172"/>
    <mergeCell ref="B170:B172"/>
    <mergeCell ref="C170:C172"/>
    <mergeCell ref="D170:D172"/>
    <mergeCell ref="E170:E172"/>
    <mergeCell ref="G170:G172"/>
    <mergeCell ref="A167:A169"/>
    <mergeCell ref="B167:B169"/>
    <mergeCell ref="C167:C169"/>
    <mergeCell ref="D167:D169"/>
    <mergeCell ref="E167:E169"/>
    <mergeCell ref="G167:G169"/>
    <mergeCell ref="A164:A166"/>
    <mergeCell ref="B164:B166"/>
    <mergeCell ref="C164:C166"/>
    <mergeCell ref="D164:D166"/>
    <mergeCell ref="E164:E166"/>
    <mergeCell ref="G164:G166"/>
    <mergeCell ref="A161:A163"/>
    <mergeCell ref="B161:B163"/>
    <mergeCell ref="C161:C163"/>
    <mergeCell ref="D161:D163"/>
    <mergeCell ref="E161:E163"/>
    <mergeCell ref="G161:G163"/>
    <mergeCell ref="A158:A160"/>
    <mergeCell ref="B158:B160"/>
    <mergeCell ref="C158:C160"/>
    <mergeCell ref="D158:D160"/>
    <mergeCell ref="E158:E160"/>
    <mergeCell ref="G158:G160"/>
    <mergeCell ref="A155:A157"/>
    <mergeCell ref="B155:B157"/>
    <mergeCell ref="C155:C157"/>
    <mergeCell ref="D155:D157"/>
    <mergeCell ref="E155:E157"/>
    <mergeCell ref="G155:G157"/>
    <mergeCell ref="A152:A154"/>
    <mergeCell ref="B152:B154"/>
    <mergeCell ref="C152:C154"/>
    <mergeCell ref="D152:D154"/>
    <mergeCell ref="E152:E154"/>
    <mergeCell ref="G152:G154"/>
    <mergeCell ref="A149:A151"/>
    <mergeCell ref="B149:B151"/>
    <mergeCell ref="C149:C151"/>
    <mergeCell ref="D149:D151"/>
    <mergeCell ref="E149:E151"/>
    <mergeCell ref="G149:G151"/>
    <mergeCell ref="A146:A148"/>
    <mergeCell ref="B146:B148"/>
    <mergeCell ref="C146:C148"/>
    <mergeCell ref="D146:D148"/>
    <mergeCell ref="E146:E148"/>
    <mergeCell ref="G146:G148"/>
    <mergeCell ref="A143:A145"/>
    <mergeCell ref="B143:B145"/>
    <mergeCell ref="C143:C145"/>
    <mergeCell ref="D143:D145"/>
    <mergeCell ref="E143:E145"/>
    <mergeCell ref="G143:G145"/>
    <mergeCell ref="A140:A142"/>
    <mergeCell ref="B140:B142"/>
    <mergeCell ref="C140:C142"/>
    <mergeCell ref="D140:D142"/>
    <mergeCell ref="E140:E142"/>
    <mergeCell ref="G140:G142"/>
    <mergeCell ref="A137:A139"/>
    <mergeCell ref="B137:B139"/>
    <mergeCell ref="C137:C139"/>
    <mergeCell ref="D137:D139"/>
    <mergeCell ref="E137:E139"/>
    <mergeCell ref="G137:G139"/>
    <mergeCell ref="A134:A136"/>
    <mergeCell ref="B134:B136"/>
    <mergeCell ref="C134:C136"/>
    <mergeCell ref="D134:D136"/>
    <mergeCell ref="E134:E136"/>
    <mergeCell ref="G134:G136"/>
    <mergeCell ref="A131:A133"/>
    <mergeCell ref="B131:B133"/>
    <mergeCell ref="C131:C133"/>
    <mergeCell ref="D131:D133"/>
    <mergeCell ref="E131:E133"/>
    <mergeCell ref="G131:G133"/>
    <mergeCell ref="A128:A130"/>
    <mergeCell ref="B128:B130"/>
    <mergeCell ref="C128:C130"/>
    <mergeCell ref="D128:D130"/>
    <mergeCell ref="E128:E130"/>
    <mergeCell ref="G128:G130"/>
    <mergeCell ref="A125:A127"/>
    <mergeCell ref="B125:B127"/>
    <mergeCell ref="C125:C127"/>
    <mergeCell ref="D125:D127"/>
    <mergeCell ref="E125:E127"/>
    <mergeCell ref="G125:G127"/>
    <mergeCell ref="A122:A124"/>
    <mergeCell ref="B122:B124"/>
    <mergeCell ref="C122:C124"/>
    <mergeCell ref="D122:D124"/>
    <mergeCell ref="E122:E124"/>
    <mergeCell ref="G122:G124"/>
    <mergeCell ref="A119:A121"/>
    <mergeCell ref="B119:B121"/>
    <mergeCell ref="C119:C121"/>
    <mergeCell ref="D119:D121"/>
    <mergeCell ref="E119:E121"/>
    <mergeCell ref="G119:G121"/>
    <mergeCell ref="A116:A118"/>
    <mergeCell ref="B116:B118"/>
    <mergeCell ref="C116:C118"/>
    <mergeCell ref="D116:D118"/>
    <mergeCell ref="E116:E118"/>
    <mergeCell ref="G116:G118"/>
    <mergeCell ref="A113:A115"/>
    <mergeCell ref="B113:B115"/>
    <mergeCell ref="C113:C115"/>
    <mergeCell ref="D113:D115"/>
    <mergeCell ref="E113:E115"/>
    <mergeCell ref="G113:G115"/>
    <mergeCell ref="A110:A112"/>
    <mergeCell ref="B110:B112"/>
    <mergeCell ref="C110:C112"/>
    <mergeCell ref="D110:D112"/>
    <mergeCell ref="E110:E112"/>
    <mergeCell ref="G110:G112"/>
    <mergeCell ref="A107:A109"/>
    <mergeCell ref="B107:B109"/>
    <mergeCell ref="C107:C109"/>
    <mergeCell ref="D107:D109"/>
    <mergeCell ref="E107:E109"/>
    <mergeCell ref="G107:G109"/>
    <mergeCell ref="A104:A106"/>
    <mergeCell ref="B104:B106"/>
    <mergeCell ref="C104:C106"/>
    <mergeCell ref="D104:D106"/>
    <mergeCell ref="E104:E106"/>
    <mergeCell ref="G104:G106"/>
    <mergeCell ref="A101:A103"/>
    <mergeCell ref="B101:B103"/>
    <mergeCell ref="C101:C103"/>
    <mergeCell ref="D101:D103"/>
    <mergeCell ref="E101:E103"/>
    <mergeCell ref="G101:G103"/>
    <mergeCell ref="A98:A100"/>
    <mergeCell ref="B98:B100"/>
    <mergeCell ref="C98:C100"/>
    <mergeCell ref="D98:D100"/>
    <mergeCell ref="E98:E100"/>
    <mergeCell ref="G98:G100"/>
    <mergeCell ref="A95:A97"/>
    <mergeCell ref="B95:B97"/>
    <mergeCell ref="C95:C97"/>
    <mergeCell ref="D95:D97"/>
    <mergeCell ref="E95:E97"/>
    <mergeCell ref="G95:G97"/>
    <mergeCell ref="A92:A94"/>
    <mergeCell ref="B92:B94"/>
    <mergeCell ref="C92:C94"/>
    <mergeCell ref="D92:D94"/>
    <mergeCell ref="E92:E94"/>
    <mergeCell ref="G92:G94"/>
    <mergeCell ref="A89:A91"/>
    <mergeCell ref="B89:B91"/>
    <mergeCell ref="C89:C91"/>
    <mergeCell ref="D89:D91"/>
    <mergeCell ref="E89:E91"/>
    <mergeCell ref="G89:G91"/>
    <mergeCell ref="A86:A88"/>
    <mergeCell ref="B86:B88"/>
    <mergeCell ref="C86:C88"/>
    <mergeCell ref="D86:D88"/>
    <mergeCell ref="E86:E88"/>
    <mergeCell ref="G86:G88"/>
    <mergeCell ref="A83:A85"/>
    <mergeCell ref="B83:B85"/>
    <mergeCell ref="C83:C85"/>
    <mergeCell ref="D83:D85"/>
    <mergeCell ref="E83:E85"/>
    <mergeCell ref="G83:G85"/>
    <mergeCell ref="A80:A82"/>
    <mergeCell ref="B80:B82"/>
    <mergeCell ref="C80:C82"/>
    <mergeCell ref="D80:D82"/>
    <mergeCell ref="E80:E82"/>
    <mergeCell ref="G80:G82"/>
    <mergeCell ref="A77:A79"/>
    <mergeCell ref="B77:B79"/>
    <mergeCell ref="C77:C79"/>
    <mergeCell ref="D77:D79"/>
    <mergeCell ref="E77:E79"/>
    <mergeCell ref="G77:G79"/>
    <mergeCell ref="A74:A76"/>
    <mergeCell ref="B74:B76"/>
    <mergeCell ref="C74:C76"/>
    <mergeCell ref="D74:D76"/>
    <mergeCell ref="E74:E76"/>
    <mergeCell ref="G74:G76"/>
    <mergeCell ref="A71:A73"/>
    <mergeCell ref="B71:B73"/>
    <mergeCell ref="C71:C73"/>
    <mergeCell ref="D71:D73"/>
    <mergeCell ref="E71:E73"/>
    <mergeCell ref="G71:G73"/>
    <mergeCell ref="A68:A70"/>
    <mergeCell ref="B68:B70"/>
    <mergeCell ref="C68:C70"/>
    <mergeCell ref="D68:D70"/>
    <mergeCell ref="E68:E70"/>
    <mergeCell ref="G68:G70"/>
    <mergeCell ref="A65:A67"/>
    <mergeCell ref="B65:B67"/>
    <mergeCell ref="C65:C67"/>
    <mergeCell ref="D65:D67"/>
    <mergeCell ref="E65:E67"/>
    <mergeCell ref="G65:G67"/>
    <mergeCell ref="A62:A64"/>
    <mergeCell ref="B62:B64"/>
    <mergeCell ref="C62:C64"/>
    <mergeCell ref="D62:D64"/>
    <mergeCell ref="E62:E64"/>
    <mergeCell ref="G62:G64"/>
    <mergeCell ref="A59:A61"/>
    <mergeCell ref="B59:B61"/>
    <mergeCell ref="C59:C61"/>
    <mergeCell ref="D59:D61"/>
    <mergeCell ref="E59:E61"/>
    <mergeCell ref="G59:G61"/>
    <mergeCell ref="A56:A58"/>
    <mergeCell ref="B56:B58"/>
    <mergeCell ref="C56:C58"/>
    <mergeCell ref="D56:D58"/>
    <mergeCell ref="E56:E58"/>
    <mergeCell ref="G56:G58"/>
    <mergeCell ref="A53:A55"/>
    <mergeCell ref="B53:B55"/>
    <mergeCell ref="C53:C55"/>
    <mergeCell ref="D53:D55"/>
    <mergeCell ref="E53:E55"/>
    <mergeCell ref="G53:G55"/>
    <mergeCell ref="A50:A52"/>
    <mergeCell ref="B50:B52"/>
    <mergeCell ref="C50:C52"/>
    <mergeCell ref="D50:D52"/>
    <mergeCell ref="E50:E52"/>
    <mergeCell ref="G50:G52"/>
    <mergeCell ref="A47:A49"/>
    <mergeCell ref="B47:B49"/>
    <mergeCell ref="C47:C49"/>
    <mergeCell ref="D47:D49"/>
    <mergeCell ref="E47:E49"/>
    <mergeCell ref="G47:G49"/>
    <mergeCell ref="A44:A46"/>
    <mergeCell ref="B44:B46"/>
    <mergeCell ref="C44:C46"/>
    <mergeCell ref="D44:D46"/>
    <mergeCell ref="E44:E46"/>
    <mergeCell ref="G44:G46"/>
    <mergeCell ref="A41:A43"/>
    <mergeCell ref="B41:B43"/>
    <mergeCell ref="C41:C43"/>
    <mergeCell ref="D41:D43"/>
    <mergeCell ref="E41:E43"/>
    <mergeCell ref="G41:G43"/>
    <mergeCell ref="A38:A40"/>
    <mergeCell ref="B38:B40"/>
    <mergeCell ref="C38:C40"/>
    <mergeCell ref="D38:D40"/>
    <mergeCell ref="E38:E40"/>
    <mergeCell ref="G38:G40"/>
    <mergeCell ref="A35:A37"/>
    <mergeCell ref="B35:B37"/>
    <mergeCell ref="C35:C37"/>
    <mergeCell ref="D35:D37"/>
    <mergeCell ref="E35:E37"/>
    <mergeCell ref="G35:G37"/>
    <mergeCell ref="A32:A34"/>
    <mergeCell ref="B32:B34"/>
    <mergeCell ref="C32:C34"/>
    <mergeCell ref="D32:D34"/>
    <mergeCell ref="E32:E34"/>
    <mergeCell ref="G32:G34"/>
    <mergeCell ref="A29:A31"/>
    <mergeCell ref="B29:B31"/>
    <mergeCell ref="C29:C31"/>
    <mergeCell ref="D29:D31"/>
    <mergeCell ref="E29:E31"/>
    <mergeCell ref="G29:G31"/>
    <mergeCell ref="A26:A28"/>
    <mergeCell ref="B26:B28"/>
    <mergeCell ref="C26:C28"/>
    <mergeCell ref="D26:D28"/>
    <mergeCell ref="E26:E28"/>
    <mergeCell ref="G26:G28"/>
    <mergeCell ref="A23:A25"/>
    <mergeCell ref="B23:B25"/>
    <mergeCell ref="C23:C25"/>
    <mergeCell ref="D23:D25"/>
    <mergeCell ref="E23:E25"/>
    <mergeCell ref="G23:G25"/>
    <mergeCell ref="A20:A22"/>
    <mergeCell ref="B20:B22"/>
    <mergeCell ref="C20:C22"/>
    <mergeCell ref="D20:D22"/>
    <mergeCell ref="E20:E22"/>
    <mergeCell ref="G20:G22"/>
    <mergeCell ref="A17:A19"/>
    <mergeCell ref="B17:B19"/>
    <mergeCell ref="C17:C19"/>
    <mergeCell ref="D17:D19"/>
    <mergeCell ref="E17:E19"/>
    <mergeCell ref="G17:G19"/>
    <mergeCell ref="A14:A16"/>
    <mergeCell ref="B14:B16"/>
    <mergeCell ref="C14:C16"/>
    <mergeCell ref="D14:D16"/>
    <mergeCell ref="E14:E16"/>
    <mergeCell ref="G14:G16"/>
    <mergeCell ref="A11:A13"/>
    <mergeCell ref="B11:B13"/>
    <mergeCell ref="C11:C13"/>
    <mergeCell ref="D11:D13"/>
    <mergeCell ref="E11:E13"/>
    <mergeCell ref="G11:G13"/>
    <mergeCell ref="A8:A10"/>
    <mergeCell ref="B8:B10"/>
    <mergeCell ref="C8:C10"/>
    <mergeCell ref="D8:D10"/>
    <mergeCell ref="E8:E10"/>
    <mergeCell ref="G8:G10"/>
    <mergeCell ref="A1:J1"/>
    <mergeCell ref="A2:J2"/>
    <mergeCell ref="A3:J3"/>
    <mergeCell ref="A5:A6"/>
    <mergeCell ref="B5:B6"/>
    <mergeCell ref="C5:C6"/>
    <mergeCell ref="D5:D6"/>
    <mergeCell ref="E5:E6"/>
    <mergeCell ref="F5:H5"/>
    <mergeCell ref="I5:J5"/>
  </mergeCells>
  <pageMargins left="0.7" right="0.7" top="0.75" bottom="0.75" header="0.3" footer="0.3"/>
  <pageSetup paperSize="9" orientation="portrait" horizontalDpi="1200" verticalDpi="1200" r:id="rId1"/>
  <ignoredErrors>
    <ignoredError sqref="G8:G257 H263:J26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C4CCF-CC4B-41FF-8D76-336D5E6756D5}">
  <dimension ref="A1:J71"/>
  <sheetViews>
    <sheetView topLeftCell="A49" zoomScaleNormal="100" workbookViewId="0">
      <selection activeCell="H69" sqref="H69:J69"/>
    </sheetView>
  </sheetViews>
  <sheetFormatPr defaultColWidth="10.28515625" defaultRowHeight="17.25" x14ac:dyDescent="0.25"/>
  <cols>
    <col min="1" max="1" width="4.28515625" style="50" customWidth="1"/>
    <col min="2" max="2" width="19" style="49" customWidth="1"/>
    <col min="3" max="3" width="21.5703125" style="50" customWidth="1"/>
    <col min="4" max="4" width="17.7109375" style="50" customWidth="1"/>
    <col min="5" max="5" width="16.7109375" style="50" customWidth="1"/>
    <col min="6" max="6" width="24.85546875" style="50" customWidth="1"/>
    <col min="7" max="7" width="12.42578125" style="50" customWidth="1"/>
    <col min="8" max="8" width="10.42578125" style="50" customWidth="1"/>
    <col min="9" max="9" width="19.7109375" style="50" customWidth="1"/>
    <col min="10" max="10" width="19.42578125" style="50" customWidth="1"/>
    <col min="11" max="16384" width="10.28515625" style="49"/>
  </cols>
  <sheetData>
    <row r="1" spans="1:10" s="36" customFormat="1" ht="22.5" x14ac:dyDescent="0.25">
      <c r="A1" s="381" t="s">
        <v>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s="37" customFormat="1" ht="93.75" customHeight="1" x14ac:dyDescent="0.25">
      <c r="A2" s="361" t="s">
        <v>43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0" s="36" customFormat="1" ht="19.5" customHeight="1" x14ac:dyDescent="0.25">
      <c r="A3" s="361" t="s">
        <v>21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0" s="36" customFormat="1" ht="3" customHeight="1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s="38" customFormat="1" ht="41.25" customHeight="1" x14ac:dyDescent="0.25">
      <c r="A5" s="411" t="s">
        <v>1</v>
      </c>
      <c r="B5" s="388" t="s">
        <v>24</v>
      </c>
      <c r="C5" s="386" t="s">
        <v>25</v>
      </c>
      <c r="D5" s="388" t="s">
        <v>26</v>
      </c>
      <c r="E5" s="386" t="s">
        <v>27</v>
      </c>
      <c r="F5" s="416" t="s">
        <v>28</v>
      </c>
      <c r="G5" s="416"/>
      <c r="H5" s="417"/>
      <c r="I5" s="392" t="s">
        <v>29</v>
      </c>
      <c r="J5" s="394"/>
    </row>
    <row r="6" spans="1:10" s="38" customFormat="1" ht="42" customHeight="1" thickBot="1" x14ac:dyDescent="0.3">
      <c r="A6" s="412"/>
      <c r="B6" s="414"/>
      <c r="C6" s="415"/>
      <c r="D6" s="414"/>
      <c r="E6" s="415"/>
      <c r="F6" s="433" t="s">
        <v>30</v>
      </c>
      <c r="G6" s="374" t="s">
        <v>31</v>
      </c>
      <c r="H6" s="436" t="s">
        <v>32</v>
      </c>
      <c r="I6" s="418"/>
      <c r="J6" s="419"/>
    </row>
    <row r="7" spans="1:10" s="38" customFormat="1" ht="46.5" customHeight="1" thickBot="1" x14ac:dyDescent="0.3">
      <c r="A7" s="413"/>
      <c r="B7" s="389"/>
      <c r="C7" s="387"/>
      <c r="D7" s="389"/>
      <c r="E7" s="387"/>
      <c r="F7" s="434"/>
      <c r="G7" s="435"/>
      <c r="H7" s="437"/>
      <c r="I7" s="39" t="s">
        <v>6</v>
      </c>
      <c r="J7" s="40" t="s">
        <v>7</v>
      </c>
    </row>
    <row r="8" spans="1:10" s="38" customFormat="1" ht="24.75" customHeight="1" thickBot="1" x14ac:dyDescent="0.3">
      <c r="A8" s="41">
        <v>1</v>
      </c>
      <c r="B8" s="59">
        <v>2</v>
      </c>
      <c r="C8" s="41">
        <v>3</v>
      </c>
      <c r="D8" s="59">
        <v>4</v>
      </c>
      <c r="E8" s="41">
        <v>5</v>
      </c>
      <c r="F8" s="59">
        <v>6</v>
      </c>
      <c r="G8" s="41">
        <v>7</v>
      </c>
      <c r="H8" s="59">
        <v>8</v>
      </c>
      <c r="I8" s="41">
        <v>9</v>
      </c>
      <c r="J8" s="60">
        <v>10</v>
      </c>
    </row>
    <row r="9" spans="1:10" s="46" customFormat="1" ht="20.100000000000001" customHeight="1" x14ac:dyDescent="0.25">
      <c r="A9" s="438">
        <v>1</v>
      </c>
      <c r="B9" s="439" t="s">
        <v>44</v>
      </c>
      <c r="C9" s="442" t="s">
        <v>362</v>
      </c>
      <c r="D9" s="444" t="s">
        <v>46</v>
      </c>
      <c r="E9" s="446" t="s">
        <v>47</v>
      </c>
      <c r="F9" s="79"/>
      <c r="G9" s="448">
        <f>SUM(H9:H11)</f>
        <v>0.2147</v>
      </c>
      <c r="H9" s="72">
        <v>5.2679999999999998E-2</v>
      </c>
      <c r="I9" s="420">
        <v>2549.4</v>
      </c>
      <c r="J9" s="422">
        <v>2549.4</v>
      </c>
    </row>
    <row r="10" spans="1:10" s="46" customFormat="1" ht="20.100000000000001" customHeight="1" x14ac:dyDescent="0.25">
      <c r="A10" s="424"/>
      <c r="B10" s="440"/>
      <c r="C10" s="426"/>
      <c r="D10" s="428"/>
      <c r="E10" s="429"/>
      <c r="F10" s="48" t="s">
        <v>48</v>
      </c>
      <c r="G10" s="431"/>
      <c r="H10" s="73">
        <v>0.16202</v>
      </c>
      <c r="I10" s="421"/>
      <c r="J10" s="423"/>
    </row>
    <row r="11" spans="1:10" s="46" customFormat="1" ht="20.100000000000001" customHeight="1" thickBot="1" x14ac:dyDescent="0.3">
      <c r="A11" s="424"/>
      <c r="B11" s="440"/>
      <c r="C11" s="443"/>
      <c r="D11" s="445"/>
      <c r="E11" s="447"/>
      <c r="F11" s="142"/>
      <c r="G11" s="449"/>
      <c r="H11" s="143"/>
      <c r="I11" s="151"/>
      <c r="J11" s="152"/>
    </row>
    <row r="12" spans="1:10" s="46" customFormat="1" ht="20.100000000000001" customHeight="1" x14ac:dyDescent="0.25">
      <c r="A12" s="424">
        <v>2</v>
      </c>
      <c r="B12" s="440"/>
      <c r="C12" s="425" t="s">
        <v>45</v>
      </c>
      <c r="D12" s="428" t="s">
        <v>49</v>
      </c>
      <c r="E12" s="429" t="s">
        <v>50</v>
      </c>
      <c r="F12" s="146"/>
      <c r="G12" s="430">
        <f>SUM(H12:H14)</f>
        <v>0.5</v>
      </c>
      <c r="H12" s="147"/>
      <c r="I12" s="150"/>
      <c r="J12" s="149"/>
    </row>
    <row r="13" spans="1:10" s="46" customFormat="1" ht="20.100000000000001" customHeight="1" x14ac:dyDescent="0.25">
      <c r="A13" s="424"/>
      <c r="B13" s="440"/>
      <c r="C13" s="426"/>
      <c r="D13" s="428"/>
      <c r="E13" s="429"/>
      <c r="F13" s="48" t="s">
        <v>48</v>
      </c>
      <c r="G13" s="431"/>
      <c r="H13" s="73">
        <v>0.5</v>
      </c>
      <c r="I13" s="134">
        <v>9361.2999999999993</v>
      </c>
      <c r="J13" s="61">
        <v>9361.2999999999993</v>
      </c>
    </row>
    <row r="14" spans="1:10" s="46" customFormat="1" ht="20.100000000000001" customHeight="1" thickBot="1" x14ac:dyDescent="0.3">
      <c r="A14" s="424"/>
      <c r="B14" s="441"/>
      <c r="C14" s="427"/>
      <c r="D14" s="428"/>
      <c r="E14" s="429"/>
      <c r="F14" s="81"/>
      <c r="G14" s="432"/>
      <c r="H14" s="76"/>
      <c r="I14" s="135"/>
      <c r="J14" s="62"/>
    </row>
    <row r="15" spans="1:10" s="46" customFormat="1" ht="20.100000000000001" customHeight="1" x14ac:dyDescent="0.25">
      <c r="A15" s="450">
        <v>3</v>
      </c>
      <c r="B15" s="451" t="s">
        <v>51</v>
      </c>
      <c r="C15" s="442" t="s">
        <v>363</v>
      </c>
      <c r="D15" s="452" t="s">
        <v>52</v>
      </c>
      <c r="E15" s="446" t="s">
        <v>53</v>
      </c>
      <c r="F15" s="79"/>
      <c r="G15" s="448">
        <f>SUM(H15:H17)</f>
        <v>1.898E-2</v>
      </c>
      <c r="H15" s="72"/>
      <c r="I15" s="140"/>
      <c r="J15" s="141"/>
    </row>
    <row r="16" spans="1:10" s="46" customFormat="1" ht="20.100000000000001" customHeight="1" x14ac:dyDescent="0.25">
      <c r="A16" s="450"/>
      <c r="B16" s="440"/>
      <c r="C16" s="426"/>
      <c r="D16" s="453"/>
      <c r="E16" s="429"/>
      <c r="F16" s="80" t="s">
        <v>48</v>
      </c>
      <c r="G16" s="431"/>
      <c r="H16" s="73">
        <v>1.898E-2</v>
      </c>
      <c r="I16" s="134">
        <v>842</v>
      </c>
      <c r="J16" s="61">
        <v>0</v>
      </c>
    </row>
    <row r="17" spans="1:10" s="46" customFormat="1" ht="20.100000000000001" customHeight="1" thickBot="1" x14ac:dyDescent="0.3">
      <c r="A17" s="450"/>
      <c r="B17" s="440"/>
      <c r="C17" s="443"/>
      <c r="D17" s="454"/>
      <c r="E17" s="447"/>
      <c r="F17" s="142"/>
      <c r="G17" s="449"/>
      <c r="H17" s="143"/>
      <c r="I17" s="144"/>
      <c r="J17" s="145"/>
    </row>
    <row r="18" spans="1:10" s="46" customFormat="1" ht="20.100000000000001" customHeight="1" x14ac:dyDescent="0.25">
      <c r="A18" s="450">
        <v>4</v>
      </c>
      <c r="B18" s="440"/>
      <c r="C18" s="425" t="s">
        <v>363</v>
      </c>
      <c r="D18" s="428" t="s">
        <v>54</v>
      </c>
      <c r="E18" s="429" t="s">
        <v>55</v>
      </c>
      <c r="F18" s="146"/>
      <c r="G18" s="457">
        <f>SUM(H18:H20)</f>
        <v>2</v>
      </c>
      <c r="H18" s="147"/>
      <c r="I18" s="148"/>
      <c r="J18" s="149"/>
    </row>
    <row r="19" spans="1:10" s="46" customFormat="1" ht="20.100000000000001" customHeight="1" x14ac:dyDescent="0.25">
      <c r="A19" s="450"/>
      <c r="B19" s="440"/>
      <c r="C19" s="426"/>
      <c r="D19" s="428"/>
      <c r="E19" s="429"/>
      <c r="F19" s="80" t="s">
        <v>48</v>
      </c>
      <c r="G19" s="458"/>
      <c r="H19" s="74">
        <v>2</v>
      </c>
      <c r="I19" s="134">
        <v>86851</v>
      </c>
      <c r="J19" s="68">
        <v>26056</v>
      </c>
    </row>
    <row r="20" spans="1:10" s="46" customFormat="1" ht="20.100000000000001" customHeight="1" thickBot="1" x14ac:dyDescent="0.3">
      <c r="A20" s="450"/>
      <c r="B20" s="440"/>
      <c r="C20" s="427"/>
      <c r="D20" s="428"/>
      <c r="E20" s="429"/>
      <c r="F20" s="81"/>
      <c r="G20" s="459"/>
      <c r="H20" s="76"/>
      <c r="I20" s="139"/>
      <c r="J20" s="62"/>
    </row>
    <row r="21" spans="1:10" s="46" customFormat="1" ht="20.100000000000001" customHeight="1" x14ac:dyDescent="0.25">
      <c r="A21" s="450">
        <v>5</v>
      </c>
      <c r="B21" s="440"/>
      <c r="C21" s="442" t="s">
        <v>364</v>
      </c>
      <c r="D21" s="444" t="s">
        <v>56</v>
      </c>
      <c r="E21" s="446" t="s">
        <v>57</v>
      </c>
      <c r="F21" s="79"/>
      <c r="G21" s="448">
        <f>SUM(H21:H23)</f>
        <v>3.6259999999999999</v>
      </c>
      <c r="H21" s="72">
        <v>1.0348999999999999</v>
      </c>
      <c r="I21" s="140">
        <v>0</v>
      </c>
      <c r="J21" s="455">
        <v>0</v>
      </c>
    </row>
    <row r="22" spans="1:10" s="46" customFormat="1" ht="20.100000000000001" customHeight="1" x14ac:dyDescent="0.25">
      <c r="A22" s="450"/>
      <c r="B22" s="440"/>
      <c r="C22" s="426"/>
      <c r="D22" s="428"/>
      <c r="E22" s="429"/>
      <c r="F22" s="80" t="s">
        <v>48</v>
      </c>
      <c r="G22" s="431"/>
      <c r="H22" s="73">
        <v>2.5911</v>
      </c>
      <c r="I22" s="134"/>
      <c r="J22" s="456"/>
    </row>
    <row r="23" spans="1:10" s="46" customFormat="1" ht="20.100000000000001" customHeight="1" thickBot="1" x14ac:dyDescent="0.3">
      <c r="A23" s="450"/>
      <c r="B23" s="440"/>
      <c r="C23" s="443"/>
      <c r="D23" s="445"/>
      <c r="E23" s="447"/>
      <c r="F23" s="142"/>
      <c r="G23" s="449"/>
      <c r="H23" s="143"/>
      <c r="I23" s="144"/>
      <c r="J23" s="145"/>
    </row>
    <row r="24" spans="1:10" s="46" customFormat="1" ht="20.100000000000001" customHeight="1" x14ac:dyDescent="0.25">
      <c r="A24" s="450">
        <v>6</v>
      </c>
      <c r="B24" s="440"/>
      <c r="C24" s="425" t="s">
        <v>365</v>
      </c>
      <c r="D24" s="428" t="s">
        <v>58</v>
      </c>
      <c r="E24" s="429" t="s">
        <v>59</v>
      </c>
      <c r="F24" s="146"/>
      <c r="G24" s="430">
        <f>SUM(H24:H26)</f>
        <v>9.2399999999999996E-2</v>
      </c>
      <c r="H24" s="147"/>
      <c r="I24" s="148"/>
      <c r="J24" s="149"/>
    </row>
    <row r="25" spans="1:10" s="46" customFormat="1" ht="20.100000000000001" customHeight="1" x14ac:dyDescent="0.25">
      <c r="A25" s="450"/>
      <c r="B25" s="440"/>
      <c r="C25" s="426"/>
      <c r="D25" s="428"/>
      <c r="E25" s="429"/>
      <c r="F25" s="80" t="s">
        <v>48</v>
      </c>
      <c r="G25" s="431"/>
      <c r="H25" s="73">
        <v>9.2399999999999996E-2</v>
      </c>
      <c r="I25" s="134">
        <v>3724.6</v>
      </c>
      <c r="J25" s="69">
        <v>3724.6</v>
      </c>
    </row>
    <row r="26" spans="1:10" s="46" customFormat="1" ht="20.100000000000001" customHeight="1" thickBot="1" x14ac:dyDescent="0.3">
      <c r="A26" s="450"/>
      <c r="B26" s="440"/>
      <c r="C26" s="427"/>
      <c r="D26" s="428"/>
      <c r="E26" s="429"/>
      <c r="F26" s="81"/>
      <c r="G26" s="432"/>
      <c r="H26" s="76"/>
      <c r="I26" s="139"/>
      <c r="J26" s="62"/>
    </row>
    <row r="27" spans="1:10" s="46" customFormat="1" ht="20.100000000000001" customHeight="1" x14ac:dyDescent="0.25">
      <c r="A27" s="450">
        <v>7</v>
      </c>
      <c r="B27" s="440"/>
      <c r="C27" s="442" t="s">
        <v>366</v>
      </c>
      <c r="D27" s="444" t="s">
        <v>60</v>
      </c>
      <c r="E27" s="446" t="s">
        <v>61</v>
      </c>
      <c r="F27" s="79"/>
      <c r="G27" s="448">
        <f>SUM(H27:H29)</f>
        <v>6.1199999999999997E-2</v>
      </c>
      <c r="H27" s="72"/>
      <c r="I27" s="140"/>
      <c r="J27" s="141"/>
    </row>
    <row r="28" spans="1:10" s="46" customFormat="1" ht="20.100000000000001" customHeight="1" x14ac:dyDescent="0.25">
      <c r="A28" s="450"/>
      <c r="B28" s="440"/>
      <c r="C28" s="426"/>
      <c r="D28" s="428"/>
      <c r="E28" s="429"/>
      <c r="F28" s="80" t="s">
        <v>48</v>
      </c>
      <c r="G28" s="431"/>
      <c r="H28" s="73">
        <v>6.1199999999999997E-2</v>
      </c>
      <c r="I28" s="134">
        <v>3996.2</v>
      </c>
      <c r="J28" s="61">
        <v>0</v>
      </c>
    </row>
    <row r="29" spans="1:10" s="46" customFormat="1" ht="20.100000000000001" customHeight="1" thickBot="1" x14ac:dyDescent="0.3">
      <c r="A29" s="450"/>
      <c r="B29" s="440"/>
      <c r="C29" s="443"/>
      <c r="D29" s="445"/>
      <c r="E29" s="447"/>
      <c r="F29" s="142"/>
      <c r="G29" s="449"/>
      <c r="H29" s="143"/>
      <c r="I29" s="144"/>
      <c r="J29" s="145"/>
    </row>
    <row r="30" spans="1:10" s="46" customFormat="1" ht="20.100000000000001" customHeight="1" x14ac:dyDescent="0.25">
      <c r="A30" s="450">
        <v>8</v>
      </c>
      <c r="B30" s="440"/>
      <c r="C30" s="425" t="s">
        <v>367</v>
      </c>
      <c r="D30" s="428" t="s">
        <v>62</v>
      </c>
      <c r="E30" s="429" t="s">
        <v>63</v>
      </c>
      <c r="F30" s="146"/>
      <c r="G30" s="430">
        <f>SUM(H30:H32)</f>
        <v>6.1019999999999998E-2</v>
      </c>
      <c r="H30" s="147"/>
      <c r="I30" s="148"/>
      <c r="J30" s="149"/>
    </row>
    <row r="31" spans="1:10" s="46" customFormat="1" ht="20.100000000000001" customHeight="1" x14ac:dyDescent="0.25">
      <c r="A31" s="450"/>
      <c r="B31" s="440"/>
      <c r="C31" s="426"/>
      <c r="D31" s="428"/>
      <c r="E31" s="429"/>
      <c r="F31" s="80" t="s">
        <v>48</v>
      </c>
      <c r="G31" s="431"/>
      <c r="H31" s="75">
        <v>6.1019999999999998E-2</v>
      </c>
      <c r="I31" s="134">
        <v>2587.3000000000002</v>
      </c>
      <c r="J31" s="69">
        <v>2587.3000000000002</v>
      </c>
    </row>
    <row r="32" spans="1:10" s="46" customFormat="1" ht="20.100000000000001" customHeight="1" thickBot="1" x14ac:dyDescent="0.3">
      <c r="A32" s="450"/>
      <c r="B32" s="440"/>
      <c r="C32" s="427"/>
      <c r="D32" s="428"/>
      <c r="E32" s="429"/>
      <c r="F32" s="81"/>
      <c r="G32" s="432"/>
      <c r="H32" s="76"/>
      <c r="I32" s="139"/>
      <c r="J32" s="62"/>
    </row>
    <row r="33" spans="1:10" s="46" customFormat="1" ht="20.100000000000001" customHeight="1" x14ac:dyDescent="0.25">
      <c r="A33" s="450">
        <v>9</v>
      </c>
      <c r="B33" s="440"/>
      <c r="C33" s="442" t="s">
        <v>368</v>
      </c>
      <c r="D33" s="444" t="s">
        <v>64</v>
      </c>
      <c r="E33" s="446" t="s">
        <v>65</v>
      </c>
      <c r="F33" s="79"/>
      <c r="G33" s="448">
        <f>SUM(H33:H35)</f>
        <v>0.2</v>
      </c>
      <c r="H33" s="72"/>
      <c r="I33" s="140"/>
      <c r="J33" s="141"/>
    </row>
    <row r="34" spans="1:10" s="46" customFormat="1" ht="20.100000000000001" customHeight="1" x14ac:dyDescent="0.25">
      <c r="A34" s="450"/>
      <c r="B34" s="440"/>
      <c r="C34" s="426"/>
      <c r="D34" s="428"/>
      <c r="E34" s="429"/>
      <c r="F34" s="80" t="s">
        <v>48</v>
      </c>
      <c r="G34" s="431"/>
      <c r="H34" s="73">
        <v>0.2</v>
      </c>
      <c r="I34" s="134">
        <v>5166</v>
      </c>
      <c r="J34" s="68">
        <v>5166</v>
      </c>
    </row>
    <row r="35" spans="1:10" s="46" customFormat="1" ht="20.100000000000001" customHeight="1" thickBot="1" x14ac:dyDescent="0.3">
      <c r="A35" s="450"/>
      <c r="B35" s="441"/>
      <c r="C35" s="443"/>
      <c r="D35" s="445"/>
      <c r="E35" s="447"/>
      <c r="F35" s="142"/>
      <c r="G35" s="449"/>
      <c r="H35" s="143"/>
      <c r="I35" s="144"/>
      <c r="J35" s="145"/>
    </row>
    <row r="36" spans="1:10" s="46" customFormat="1" ht="20.100000000000001" customHeight="1" x14ac:dyDescent="0.25">
      <c r="A36" s="460">
        <v>10</v>
      </c>
      <c r="B36" s="451" t="s">
        <v>66</v>
      </c>
      <c r="C36" s="425" t="s">
        <v>369</v>
      </c>
      <c r="D36" s="428" t="s">
        <v>67</v>
      </c>
      <c r="E36" s="429" t="s">
        <v>68</v>
      </c>
      <c r="F36" s="146"/>
      <c r="G36" s="430">
        <f>SUM(H36:H38)</f>
        <v>8.2720000000000002E-2</v>
      </c>
      <c r="H36" s="147"/>
      <c r="I36" s="148"/>
      <c r="J36" s="149"/>
    </row>
    <row r="37" spans="1:10" s="46" customFormat="1" ht="20.100000000000001" customHeight="1" x14ac:dyDescent="0.25">
      <c r="A37" s="460"/>
      <c r="B37" s="440"/>
      <c r="C37" s="426"/>
      <c r="D37" s="428"/>
      <c r="E37" s="429"/>
      <c r="F37" s="80" t="s">
        <v>48</v>
      </c>
      <c r="G37" s="431"/>
      <c r="H37" s="73">
        <v>8.2720000000000002E-2</v>
      </c>
      <c r="I37" s="134">
        <v>670.04</v>
      </c>
      <c r="J37" s="69">
        <v>670.04</v>
      </c>
    </row>
    <row r="38" spans="1:10" s="46" customFormat="1" ht="20.100000000000001" customHeight="1" thickBot="1" x14ac:dyDescent="0.3">
      <c r="A38" s="460"/>
      <c r="B38" s="440"/>
      <c r="C38" s="427"/>
      <c r="D38" s="428"/>
      <c r="E38" s="429"/>
      <c r="F38" s="81"/>
      <c r="G38" s="432"/>
      <c r="H38" s="76"/>
      <c r="I38" s="139"/>
      <c r="J38" s="62"/>
    </row>
    <row r="39" spans="1:10" s="46" customFormat="1" ht="20.100000000000001" customHeight="1" x14ac:dyDescent="0.25">
      <c r="A39" s="460">
        <v>11</v>
      </c>
      <c r="B39" s="440"/>
      <c r="C39" s="442" t="s">
        <v>69</v>
      </c>
      <c r="D39" s="444" t="s">
        <v>70</v>
      </c>
      <c r="E39" s="446" t="s">
        <v>71</v>
      </c>
      <c r="F39" s="79"/>
      <c r="G39" s="448">
        <f>SUM(H39:H41)</f>
        <v>9.2573000000000003E-2</v>
      </c>
      <c r="H39" s="72"/>
      <c r="I39" s="140"/>
      <c r="J39" s="141"/>
    </row>
    <row r="40" spans="1:10" s="46" customFormat="1" ht="20.100000000000001" customHeight="1" x14ac:dyDescent="0.25">
      <c r="A40" s="460"/>
      <c r="B40" s="440"/>
      <c r="C40" s="426"/>
      <c r="D40" s="428"/>
      <c r="E40" s="429"/>
      <c r="F40" s="80" t="s">
        <v>48</v>
      </c>
      <c r="G40" s="431"/>
      <c r="H40" s="73">
        <v>9.2573000000000003E-2</v>
      </c>
      <c r="I40" s="134">
        <v>2352.67</v>
      </c>
      <c r="J40" s="70">
        <v>2352.67</v>
      </c>
    </row>
    <row r="41" spans="1:10" s="46" customFormat="1" ht="20.100000000000001" customHeight="1" thickBot="1" x14ac:dyDescent="0.3">
      <c r="A41" s="460"/>
      <c r="B41" s="440"/>
      <c r="C41" s="443"/>
      <c r="D41" s="445"/>
      <c r="E41" s="447"/>
      <c r="F41" s="142"/>
      <c r="G41" s="449"/>
      <c r="H41" s="143"/>
      <c r="I41" s="144"/>
      <c r="J41" s="145"/>
    </row>
    <row r="42" spans="1:10" s="46" customFormat="1" ht="20.100000000000001" customHeight="1" x14ac:dyDescent="0.25">
      <c r="A42" s="460">
        <v>12</v>
      </c>
      <c r="B42" s="440"/>
      <c r="C42" s="425" t="s">
        <v>370</v>
      </c>
      <c r="D42" s="428" t="s">
        <v>72</v>
      </c>
      <c r="E42" s="429" t="s">
        <v>73</v>
      </c>
      <c r="F42" s="146"/>
      <c r="G42" s="430">
        <f>SUM(H42:H44)</f>
        <v>1.8859999999999998E-2</v>
      </c>
      <c r="H42" s="147"/>
      <c r="I42" s="148"/>
      <c r="J42" s="149"/>
    </row>
    <row r="43" spans="1:10" s="46" customFormat="1" ht="20.100000000000001" customHeight="1" x14ac:dyDescent="0.25">
      <c r="A43" s="460"/>
      <c r="B43" s="440"/>
      <c r="C43" s="426"/>
      <c r="D43" s="428"/>
      <c r="E43" s="429"/>
      <c r="F43" s="80" t="s">
        <v>48</v>
      </c>
      <c r="G43" s="431"/>
      <c r="H43" s="75">
        <v>1.8859999999999998E-2</v>
      </c>
      <c r="I43" s="134">
        <v>229</v>
      </c>
      <c r="J43" s="71">
        <v>229</v>
      </c>
    </row>
    <row r="44" spans="1:10" s="46" customFormat="1" ht="20.100000000000001" customHeight="1" thickBot="1" x14ac:dyDescent="0.3">
      <c r="A44" s="460"/>
      <c r="B44" s="440"/>
      <c r="C44" s="427"/>
      <c r="D44" s="428"/>
      <c r="E44" s="429"/>
      <c r="F44" s="81"/>
      <c r="G44" s="432"/>
      <c r="H44" s="76"/>
      <c r="I44" s="139"/>
      <c r="J44" s="62"/>
    </row>
    <row r="45" spans="1:10" s="46" customFormat="1" ht="20.100000000000001" customHeight="1" x14ac:dyDescent="0.25">
      <c r="A45" s="460">
        <v>13</v>
      </c>
      <c r="B45" s="440"/>
      <c r="C45" s="442" t="s">
        <v>371</v>
      </c>
      <c r="D45" s="444" t="s">
        <v>74</v>
      </c>
      <c r="E45" s="446" t="s">
        <v>75</v>
      </c>
      <c r="F45" s="79"/>
      <c r="G45" s="448">
        <f>SUM(H45:H47)</f>
        <v>3.1199999999999999E-3</v>
      </c>
      <c r="H45" s="72"/>
      <c r="I45" s="140"/>
      <c r="J45" s="141"/>
    </row>
    <row r="46" spans="1:10" s="46" customFormat="1" ht="20.100000000000001" customHeight="1" x14ac:dyDescent="0.25">
      <c r="A46" s="460"/>
      <c r="B46" s="440"/>
      <c r="C46" s="426"/>
      <c r="D46" s="428"/>
      <c r="E46" s="429"/>
      <c r="F46" s="80" t="s">
        <v>48</v>
      </c>
      <c r="G46" s="431"/>
      <c r="H46" s="73">
        <v>3.1199999999999999E-3</v>
      </c>
      <c r="I46" s="134">
        <v>38</v>
      </c>
      <c r="J46" s="68">
        <v>38</v>
      </c>
    </row>
    <row r="47" spans="1:10" s="46" customFormat="1" ht="20.100000000000001" customHeight="1" thickBot="1" x14ac:dyDescent="0.3">
      <c r="A47" s="460"/>
      <c r="B47" s="440"/>
      <c r="C47" s="443"/>
      <c r="D47" s="445"/>
      <c r="E47" s="447"/>
      <c r="F47" s="142"/>
      <c r="G47" s="449"/>
      <c r="H47" s="143"/>
      <c r="I47" s="144"/>
      <c r="J47" s="145"/>
    </row>
    <row r="48" spans="1:10" s="46" customFormat="1" ht="20.100000000000001" customHeight="1" x14ac:dyDescent="0.25">
      <c r="A48" s="460">
        <v>14</v>
      </c>
      <c r="B48" s="440"/>
      <c r="C48" s="425" t="s">
        <v>372</v>
      </c>
      <c r="D48" s="428" t="s">
        <v>76</v>
      </c>
      <c r="E48" s="429" t="s">
        <v>77</v>
      </c>
      <c r="F48" s="146"/>
      <c r="G48" s="430">
        <f>SUM(H48:H50)</f>
        <v>2.8830000000000001E-2</v>
      </c>
      <c r="H48" s="147"/>
      <c r="I48" s="148"/>
      <c r="J48" s="149"/>
    </row>
    <row r="49" spans="1:10" s="46" customFormat="1" ht="20.100000000000001" customHeight="1" x14ac:dyDescent="0.25">
      <c r="A49" s="460"/>
      <c r="B49" s="440"/>
      <c r="C49" s="426"/>
      <c r="D49" s="428"/>
      <c r="E49" s="429"/>
      <c r="F49" s="80" t="s">
        <v>48</v>
      </c>
      <c r="G49" s="431"/>
      <c r="H49" s="73">
        <v>2.8830000000000001E-2</v>
      </c>
      <c r="I49" s="134">
        <v>350.4</v>
      </c>
      <c r="J49" s="69">
        <v>350.4</v>
      </c>
    </row>
    <row r="50" spans="1:10" s="46" customFormat="1" ht="20.100000000000001" customHeight="1" thickBot="1" x14ac:dyDescent="0.3">
      <c r="A50" s="460"/>
      <c r="B50" s="440"/>
      <c r="C50" s="427"/>
      <c r="D50" s="428"/>
      <c r="E50" s="429"/>
      <c r="F50" s="81"/>
      <c r="G50" s="432"/>
      <c r="H50" s="76"/>
      <c r="I50" s="139"/>
      <c r="J50" s="62"/>
    </row>
    <row r="51" spans="1:10" s="46" customFormat="1" ht="20.100000000000001" customHeight="1" x14ac:dyDescent="0.25">
      <c r="A51" s="460">
        <v>15</v>
      </c>
      <c r="B51" s="440"/>
      <c r="C51" s="442" t="s">
        <v>373</v>
      </c>
      <c r="D51" s="444" t="s">
        <v>78</v>
      </c>
      <c r="E51" s="446" t="s">
        <v>79</v>
      </c>
      <c r="F51" s="79"/>
      <c r="G51" s="448">
        <f>SUM(H51:H53)</f>
        <v>0.08</v>
      </c>
      <c r="H51" s="72"/>
      <c r="I51" s="140"/>
      <c r="J51" s="141"/>
    </row>
    <row r="52" spans="1:10" s="46" customFormat="1" ht="20.100000000000001" customHeight="1" x14ac:dyDescent="0.25">
      <c r="A52" s="460"/>
      <c r="B52" s="440"/>
      <c r="C52" s="426"/>
      <c r="D52" s="428"/>
      <c r="E52" s="429"/>
      <c r="F52" s="80" t="s">
        <v>48</v>
      </c>
      <c r="G52" s="431"/>
      <c r="H52" s="73">
        <v>0.08</v>
      </c>
      <c r="I52" s="134">
        <v>306.8</v>
      </c>
      <c r="J52" s="69">
        <v>306.8</v>
      </c>
    </row>
    <row r="53" spans="1:10" s="46" customFormat="1" ht="20.100000000000001" customHeight="1" thickBot="1" x14ac:dyDescent="0.3">
      <c r="A53" s="460"/>
      <c r="B53" s="440"/>
      <c r="C53" s="443"/>
      <c r="D53" s="445"/>
      <c r="E53" s="447"/>
      <c r="F53" s="142"/>
      <c r="G53" s="449"/>
      <c r="H53" s="143"/>
      <c r="I53" s="144"/>
      <c r="J53" s="145"/>
    </row>
    <row r="54" spans="1:10" s="46" customFormat="1" ht="20.100000000000001" customHeight="1" x14ac:dyDescent="0.25">
      <c r="A54" s="460">
        <v>16</v>
      </c>
      <c r="B54" s="440"/>
      <c r="C54" s="425" t="s">
        <v>374</v>
      </c>
      <c r="D54" s="461" t="s">
        <v>80</v>
      </c>
      <c r="E54" s="429" t="s">
        <v>81</v>
      </c>
      <c r="F54" s="146"/>
      <c r="G54" s="430">
        <f>SUM(H54:H56)</f>
        <v>0.25377</v>
      </c>
      <c r="H54" s="147"/>
      <c r="I54" s="148"/>
      <c r="J54" s="149"/>
    </row>
    <row r="55" spans="1:10" s="46" customFormat="1" ht="20.100000000000001" customHeight="1" x14ac:dyDescent="0.25">
      <c r="A55" s="460"/>
      <c r="B55" s="440"/>
      <c r="C55" s="426"/>
      <c r="D55" s="461"/>
      <c r="E55" s="429"/>
      <c r="F55" s="80" t="s">
        <v>48</v>
      </c>
      <c r="G55" s="431"/>
      <c r="H55" s="73">
        <v>0.25377</v>
      </c>
      <c r="I55" s="134">
        <v>2325.8000000000002</v>
      </c>
      <c r="J55" s="69">
        <v>0</v>
      </c>
    </row>
    <row r="56" spans="1:10" s="46" customFormat="1" ht="20.100000000000001" customHeight="1" thickBot="1" x14ac:dyDescent="0.3">
      <c r="A56" s="460"/>
      <c r="B56" s="440"/>
      <c r="C56" s="427"/>
      <c r="D56" s="461"/>
      <c r="E56" s="429"/>
      <c r="F56" s="81"/>
      <c r="G56" s="432"/>
      <c r="H56" s="76"/>
      <c r="I56" s="139"/>
      <c r="J56" s="62"/>
    </row>
    <row r="57" spans="1:10" s="46" customFormat="1" ht="20.100000000000001" customHeight="1" x14ac:dyDescent="0.25">
      <c r="A57" s="460">
        <v>17</v>
      </c>
      <c r="B57" s="440"/>
      <c r="C57" s="442" t="s">
        <v>374</v>
      </c>
      <c r="D57" s="444" t="s">
        <v>82</v>
      </c>
      <c r="E57" s="446" t="s">
        <v>83</v>
      </c>
      <c r="F57" s="79"/>
      <c r="G57" s="448">
        <f>SUM(H57:H59)</f>
        <v>0.21772</v>
      </c>
      <c r="H57" s="72"/>
      <c r="I57" s="140"/>
      <c r="J57" s="141"/>
    </row>
    <row r="58" spans="1:10" s="46" customFormat="1" ht="20.100000000000001" customHeight="1" x14ac:dyDescent="0.25">
      <c r="A58" s="460"/>
      <c r="B58" s="440"/>
      <c r="C58" s="426"/>
      <c r="D58" s="428"/>
      <c r="E58" s="429"/>
      <c r="F58" s="80" t="s">
        <v>48</v>
      </c>
      <c r="G58" s="431"/>
      <c r="H58" s="77">
        <v>0.21772</v>
      </c>
      <c r="I58" s="134">
        <v>1995.4</v>
      </c>
      <c r="J58" s="136">
        <v>1995.4</v>
      </c>
    </row>
    <row r="59" spans="1:10" s="46" customFormat="1" ht="20.100000000000001" customHeight="1" thickBot="1" x14ac:dyDescent="0.3">
      <c r="A59" s="460"/>
      <c r="B59" s="440"/>
      <c r="C59" s="443"/>
      <c r="D59" s="445"/>
      <c r="E59" s="447"/>
      <c r="F59" s="142"/>
      <c r="G59" s="449"/>
      <c r="H59" s="143"/>
      <c r="I59" s="144"/>
      <c r="J59" s="145"/>
    </row>
    <row r="60" spans="1:10" s="46" customFormat="1" ht="20.100000000000001" customHeight="1" x14ac:dyDescent="0.25">
      <c r="A60" s="460">
        <v>18</v>
      </c>
      <c r="B60" s="440"/>
      <c r="C60" s="425" t="s">
        <v>375</v>
      </c>
      <c r="D60" s="428" t="s">
        <v>84</v>
      </c>
      <c r="E60" s="429" t="s">
        <v>85</v>
      </c>
      <c r="F60" s="146"/>
      <c r="G60" s="430">
        <f>SUM(H60:H62)</f>
        <v>2.07E-2</v>
      </c>
      <c r="H60" s="147"/>
      <c r="I60" s="148"/>
      <c r="J60" s="149"/>
    </row>
    <row r="61" spans="1:10" s="46" customFormat="1" ht="20.100000000000001" customHeight="1" x14ac:dyDescent="0.25">
      <c r="A61" s="460"/>
      <c r="B61" s="440"/>
      <c r="C61" s="426"/>
      <c r="D61" s="428"/>
      <c r="E61" s="429"/>
      <c r="F61" s="80" t="s">
        <v>48</v>
      </c>
      <c r="G61" s="431"/>
      <c r="H61" s="73">
        <v>2.07E-2</v>
      </c>
      <c r="I61" s="134">
        <v>785.3</v>
      </c>
      <c r="J61" s="69">
        <v>785.3</v>
      </c>
    </row>
    <row r="62" spans="1:10" s="46" customFormat="1" ht="20.100000000000001" customHeight="1" thickBot="1" x14ac:dyDescent="0.3">
      <c r="A62" s="460"/>
      <c r="B62" s="440"/>
      <c r="C62" s="427"/>
      <c r="D62" s="428"/>
      <c r="E62" s="429"/>
      <c r="F62" s="81"/>
      <c r="G62" s="432"/>
      <c r="H62" s="76"/>
      <c r="I62" s="139"/>
      <c r="J62" s="62"/>
    </row>
    <row r="63" spans="1:10" s="46" customFormat="1" ht="20.100000000000001" customHeight="1" x14ac:dyDescent="0.25">
      <c r="A63" s="460">
        <v>19</v>
      </c>
      <c r="B63" s="440"/>
      <c r="C63" s="442" t="s">
        <v>376</v>
      </c>
      <c r="D63" s="444" t="s">
        <v>86</v>
      </c>
      <c r="E63" s="446" t="s">
        <v>87</v>
      </c>
      <c r="F63" s="79"/>
      <c r="G63" s="448">
        <f>SUM(H63:H65)</f>
        <v>0.1</v>
      </c>
      <c r="H63" s="72"/>
      <c r="I63" s="140"/>
      <c r="J63" s="141"/>
    </row>
    <row r="64" spans="1:10" s="46" customFormat="1" ht="20.100000000000001" customHeight="1" x14ac:dyDescent="0.25">
      <c r="A64" s="460"/>
      <c r="B64" s="440"/>
      <c r="C64" s="426"/>
      <c r="D64" s="428"/>
      <c r="E64" s="429"/>
      <c r="F64" s="80" t="s">
        <v>48</v>
      </c>
      <c r="G64" s="431"/>
      <c r="H64" s="73">
        <v>0.1</v>
      </c>
      <c r="I64" s="134">
        <v>1516</v>
      </c>
      <c r="J64" s="68">
        <v>1516</v>
      </c>
    </row>
    <row r="65" spans="1:10" s="46" customFormat="1" ht="20.100000000000001" customHeight="1" thickBot="1" x14ac:dyDescent="0.3">
      <c r="A65" s="468"/>
      <c r="B65" s="440"/>
      <c r="C65" s="443"/>
      <c r="D65" s="445"/>
      <c r="E65" s="447"/>
      <c r="F65" s="142"/>
      <c r="G65" s="449"/>
      <c r="H65" s="143"/>
      <c r="I65" s="144"/>
      <c r="J65" s="145"/>
    </row>
    <row r="66" spans="1:10" s="46" customFormat="1" ht="20.100000000000001" customHeight="1" x14ac:dyDescent="0.25">
      <c r="A66" s="462">
        <v>20</v>
      </c>
      <c r="B66" s="465" t="s">
        <v>88</v>
      </c>
      <c r="C66" s="442" t="s">
        <v>377</v>
      </c>
      <c r="D66" s="444" t="s">
        <v>89</v>
      </c>
      <c r="E66" s="446" t="s">
        <v>90</v>
      </c>
      <c r="F66" s="79"/>
      <c r="G66" s="448">
        <f>SUM(H66:H68)</f>
        <v>0.93037999999999998</v>
      </c>
      <c r="H66" s="72"/>
      <c r="I66" s="140"/>
      <c r="J66" s="141"/>
    </row>
    <row r="67" spans="1:10" s="46" customFormat="1" ht="22.5" customHeight="1" x14ac:dyDescent="0.25">
      <c r="A67" s="463"/>
      <c r="B67" s="466"/>
      <c r="C67" s="426"/>
      <c r="D67" s="428"/>
      <c r="E67" s="429"/>
      <c r="F67" s="80" t="s">
        <v>91</v>
      </c>
      <c r="G67" s="431"/>
      <c r="H67" s="73">
        <v>0.93037999999999998</v>
      </c>
      <c r="I67" s="134">
        <v>9417.7999999999993</v>
      </c>
      <c r="J67" s="69">
        <v>9417.7999999999993</v>
      </c>
    </row>
    <row r="68" spans="1:10" s="46" customFormat="1" ht="20.100000000000001" customHeight="1" thickBot="1" x14ac:dyDescent="0.3">
      <c r="A68" s="464"/>
      <c r="B68" s="467"/>
      <c r="C68" s="443"/>
      <c r="D68" s="445"/>
      <c r="E68" s="447"/>
      <c r="F68" s="142"/>
      <c r="G68" s="449"/>
      <c r="H68" s="143"/>
      <c r="I68" s="144"/>
      <c r="J68" s="145"/>
    </row>
    <row r="69" spans="1:10" s="66" customFormat="1" ht="20.100000000000001" customHeight="1" thickBot="1" x14ac:dyDescent="0.3">
      <c r="A69" s="63"/>
      <c r="B69" s="410" t="s">
        <v>92</v>
      </c>
      <c r="C69" s="410"/>
      <c r="D69" s="64"/>
      <c r="E69" s="64"/>
      <c r="F69" s="82"/>
      <c r="G69" s="78">
        <f>G9+G12+G15+G18+G21+G24+G27+G30+G33+G36+G39+G42+G45+G48+G51+G54+G57+G60+G63+G66</f>
        <v>8.6029730000000004</v>
      </c>
      <c r="H69" s="137">
        <f>H9+H10+N16+H13+H16+H19+H21+H22+H25+H28+H31+H34+H37+H40+H43+H46+H49+H52+H55+H58+H61+H64+H67</f>
        <v>8.6029730000000004</v>
      </c>
      <c r="I69" s="137">
        <f>I9+I13+I16+I19+I21+I25+I28+I31+I34+I37+I40+I43+I46+I49+I52+I55+I58+I61+I64+I67</f>
        <v>135065.00999999998</v>
      </c>
      <c r="J69" s="137">
        <f>J9+J13+J16+J19+J21+J25+J28+J31+J34+J37+J40+J43+J46+J49+J52+J55+J58+J61+J64+J67</f>
        <v>67106.010000000009</v>
      </c>
    </row>
    <row r="70" spans="1:10" x14ac:dyDescent="0.25">
      <c r="J70" s="67"/>
    </row>
    <row r="71" spans="1:10" x14ac:dyDescent="0.25">
      <c r="G71" s="138"/>
    </row>
  </sheetData>
  <mergeCells count="121">
    <mergeCell ref="B69:C69"/>
    <mergeCell ref="A66:A68"/>
    <mergeCell ref="B66:B68"/>
    <mergeCell ref="C66:C68"/>
    <mergeCell ref="D66:D68"/>
    <mergeCell ref="E66:E68"/>
    <mergeCell ref="G66:G68"/>
    <mergeCell ref="A60:A62"/>
    <mergeCell ref="C60:C62"/>
    <mergeCell ref="D60:D62"/>
    <mergeCell ref="E60:E62"/>
    <mergeCell ref="G60:G62"/>
    <mergeCell ref="A63:A65"/>
    <mergeCell ref="C63:C65"/>
    <mergeCell ref="D63:D65"/>
    <mergeCell ref="E63:E65"/>
    <mergeCell ref="G63:G65"/>
    <mergeCell ref="A54:A56"/>
    <mergeCell ref="C54:C56"/>
    <mergeCell ref="D54:D56"/>
    <mergeCell ref="E54:E56"/>
    <mergeCell ref="G54:G56"/>
    <mergeCell ref="A57:A59"/>
    <mergeCell ref="C57:C59"/>
    <mergeCell ref="D57:D59"/>
    <mergeCell ref="E57:E59"/>
    <mergeCell ref="G57:G59"/>
    <mergeCell ref="E45:E47"/>
    <mergeCell ref="G45:G47"/>
    <mergeCell ref="A48:A50"/>
    <mergeCell ref="C48:C50"/>
    <mergeCell ref="D48:D50"/>
    <mergeCell ref="E48:E50"/>
    <mergeCell ref="G48:G50"/>
    <mergeCell ref="A51:A53"/>
    <mergeCell ref="C51:C53"/>
    <mergeCell ref="D51:D53"/>
    <mergeCell ref="E51:E53"/>
    <mergeCell ref="G51:G53"/>
    <mergeCell ref="G36:G38"/>
    <mergeCell ref="A39:A41"/>
    <mergeCell ref="C39:C41"/>
    <mergeCell ref="D39:D41"/>
    <mergeCell ref="E39:E41"/>
    <mergeCell ref="G39:G41"/>
    <mergeCell ref="A33:A35"/>
    <mergeCell ref="C33:C35"/>
    <mergeCell ref="D33:D35"/>
    <mergeCell ref="E33:E35"/>
    <mergeCell ref="G33:G35"/>
    <mergeCell ref="A36:A38"/>
    <mergeCell ref="B36:B65"/>
    <mergeCell ref="C36:C38"/>
    <mergeCell ref="D36:D38"/>
    <mergeCell ref="E36:E38"/>
    <mergeCell ref="A42:A44"/>
    <mergeCell ref="C42:C44"/>
    <mergeCell ref="D42:D44"/>
    <mergeCell ref="E42:E44"/>
    <mergeCell ref="G42:G44"/>
    <mergeCell ref="A45:A47"/>
    <mergeCell ref="C45:C47"/>
    <mergeCell ref="D45:D47"/>
    <mergeCell ref="J21:J22"/>
    <mergeCell ref="A24:A26"/>
    <mergeCell ref="C24:C26"/>
    <mergeCell ref="D24:D26"/>
    <mergeCell ref="E24:E26"/>
    <mergeCell ref="G24:G26"/>
    <mergeCell ref="G18:G20"/>
    <mergeCell ref="A21:A23"/>
    <mergeCell ref="C21:C23"/>
    <mergeCell ref="D21:D23"/>
    <mergeCell ref="E21:E23"/>
    <mergeCell ref="G21:G23"/>
    <mergeCell ref="A15:A17"/>
    <mergeCell ref="B15:B35"/>
    <mergeCell ref="C15:C17"/>
    <mergeCell ref="D15:D17"/>
    <mergeCell ref="E15:E17"/>
    <mergeCell ref="G15:G17"/>
    <mergeCell ref="A18:A20"/>
    <mergeCell ref="C18:C20"/>
    <mergeCell ref="D18:D20"/>
    <mergeCell ref="E18:E20"/>
    <mergeCell ref="A27:A29"/>
    <mergeCell ref="C27:C29"/>
    <mergeCell ref="D27:D29"/>
    <mergeCell ref="E27:E29"/>
    <mergeCell ref="G27:G29"/>
    <mergeCell ref="A30:A32"/>
    <mergeCell ref="C30:C32"/>
    <mergeCell ref="D30:D32"/>
    <mergeCell ref="E30:E32"/>
    <mergeCell ref="G30:G32"/>
    <mergeCell ref="I9:I10"/>
    <mergeCell ref="J9:J10"/>
    <mergeCell ref="A12:A14"/>
    <mergeCell ref="C12:C14"/>
    <mergeCell ref="D12:D14"/>
    <mergeCell ref="E12:E14"/>
    <mergeCell ref="G12:G14"/>
    <mergeCell ref="F6:F7"/>
    <mergeCell ref="G6:G7"/>
    <mergeCell ref="H6:H7"/>
    <mergeCell ref="A9:A11"/>
    <mergeCell ref="B9:B14"/>
    <mergeCell ref="C9:C11"/>
    <mergeCell ref="D9:D11"/>
    <mergeCell ref="E9:E11"/>
    <mergeCell ref="G9:G11"/>
    <mergeCell ref="A1:J1"/>
    <mergeCell ref="A2:J2"/>
    <mergeCell ref="A3:J3"/>
    <mergeCell ref="A5:A7"/>
    <mergeCell ref="B5:B7"/>
    <mergeCell ref="C5:C7"/>
    <mergeCell ref="D5:D7"/>
    <mergeCell ref="E5:E7"/>
    <mergeCell ref="F5:H5"/>
    <mergeCell ref="I5:J6"/>
  </mergeCells>
  <printOptions horizontalCentered="1"/>
  <pageMargins left="0" right="0" top="0.23622047244094491" bottom="0.31496062992125984" header="0.23622047244094491" footer="0.23622047244094491"/>
  <pageSetup paperSize="9" scale="80" orientation="landscape" r:id="rId1"/>
  <headerFooter alignWithMargins="0">
    <oddFooter>&amp;R&amp;P</oddFooter>
  </headerFooter>
  <ignoredErrors>
    <ignoredError sqref="G9 G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BD31-7CC7-44C6-A6E6-F20042EC74C7}">
  <dimension ref="A1:M39"/>
  <sheetViews>
    <sheetView topLeftCell="A28" workbookViewId="0">
      <selection activeCell="F43" sqref="F43"/>
    </sheetView>
  </sheetViews>
  <sheetFormatPr defaultColWidth="10.28515625" defaultRowHeight="17.25" x14ac:dyDescent="0.25"/>
  <cols>
    <col min="1" max="1" width="4.28515625" style="50" customWidth="1"/>
    <col min="2" max="2" width="19" style="49" customWidth="1"/>
    <col min="3" max="3" width="18.140625" style="50" customWidth="1"/>
    <col min="4" max="4" width="15.85546875" style="50" customWidth="1"/>
    <col min="5" max="5" width="20" style="50" customWidth="1"/>
    <col min="6" max="6" width="25" style="50" customWidth="1"/>
    <col min="7" max="7" width="12.5703125" style="50" customWidth="1"/>
    <col min="8" max="8" width="14.85546875" style="50" customWidth="1"/>
    <col min="9" max="9" width="19.7109375" style="108" customWidth="1"/>
    <col min="10" max="10" width="19.42578125" style="108" customWidth="1"/>
    <col min="11" max="11" width="0.140625" style="49" customWidth="1"/>
    <col min="12" max="256" width="10.28515625" style="49"/>
    <col min="257" max="257" width="4.28515625" style="49" customWidth="1"/>
    <col min="258" max="258" width="19" style="49" customWidth="1"/>
    <col min="259" max="259" width="21.5703125" style="49" customWidth="1"/>
    <col min="260" max="261" width="20" style="49" customWidth="1"/>
    <col min="262" max="262" width="23.7109375" style="49" customWidth="1"/>
    <col min="263" max="263" width="12.42578125" style="49" customWidth="1"/>
    <col min="264" max="264" width="10.42578125" style="49" customWidth="1"/>
    <col min="265" max="265" width="19.7109375" style="49" customWidth="1"/>
    <col min="266" max="266" width="19.42578125" style="49" customWidth="1"/>
    <col min="267" max="512" width="10.28515625" style="49"/>
    <col min="513" max="513" width="4.28515625" style="49" customWidth="1"/>
    <col min="514" max="514" width="19" style="49" customWidth="1"/>
    <col min="515" max="515" width="21.5703125" style="49" customWidth="1"/>
    <col min="516" max="517" width="20" style="49" customWidth="1"/>
    <col min="518" max="518" width="23.7109375" style="49" customWidth="1"/>
    <col min="519" max="519" width="12.42578125" style="49" customWidth="1"/>
    <col min="520" max="520" width="10.42578125" style="49" customWidth="1"/>
    <col min="521" max="521" width="19.7109375" style="49" customWidth="1"/>
    <col min="522" max="522" width="19.42578125" style="49" customWidth="1"/>
    <col min="523" max="768" width="10.28515625" style="49"/>
    <col min="769" max="769" width="4.28515625" style="49" customWidth="1"/>
    <col min="770" max="770" width="19" style="49" customWidth="1"/>
    <col min="771" max="771" width="21.5703125" style="49" customWidth="1"/>
    <col min="772" max="773" width="20" style="49" customWidth="1"/>
    <col min="774" max="774" width="23.7109375" style="49" customWidth="1"/>
    <col min="775" max="775" width="12.42578125" style="49" customWidth="1"/>
    <col min="776" max="776" width="10.42578125" style="49" customWidth="1"/>
    <col min="777" max="777" width="19.7109375" style="49" customWidth="1"/>
    <col min="778" max="778" width="19.42578125" style="49" customWidth="1"/>
    <col min="779" max="1024" width="10.28515625" style="49"/>
    <col min="1025" max="1025" width="4.28515625" style="49" customWidth="1"/>
    <col min="1026" max="1026" width="19" style="49" customWidth="1"/>
    <col min="1027" max="1027" width="21.5703125" style="49" customWidth="1"/>
    <col min="1028" max="1029" width="20" style="49" customWidth="1"/>
    <col min="1030" max="1030" width="23.7109375" style="49" customWidth="1"/>
    <col min="1031" max="1031" width="12.42578125" style="49" customWidth="1"/>
    <col min="1032" max="1032" width="10.42578125" style="49" customWidth="1"/>
    <col min="1033" max="1033" width="19.7109375" style="49" customWidth="1"/>
    <col min="1034" max="1034" width="19.42578125" style="49" customWidth="1"/>
    <col min="1035" max="1280" width="10.28515625" style="49"/>
    <col min="1281" max="1281" width="4.28515625" style="49" customWidth="1"/>
    <col min="1282" max="1282" width="19" style="49" customWidth="1"/>
    <col min="1283" max="1283" width="21.5703125" style="49" customWidth="1"/>
    <col min="1284" max="1285" width="20" style="49" customWidth="1"/>
    <col min="1286" max="1286" width="23.7109375" style="49" customWidth="1"/>
    <col min="1287" max="1287" width="12.42578125" style="49" customWidth="1"/>
    <col min="1288" max="1288" width="10.42578125" style="49" customWidth="1"/>
    <col min="1289" max="1289" width="19.7109375" style="49" customWidth="1"/>
    <col min="1290" max="1290" width="19.42578125" style="49" customWidth="1"/>
    <col min="1291" max="1536" width="10.28515625" style="49"/>
    <col min="1537" max="1537" width="4.28515625" style="49" customWidth="1"/>
    <col min="1538" max="1538" width="19" style="49" customWidth="1"/>
    <col min="1539" max="1539" width="21.5703125" style="49" customWidth="1"/>
    <col min="1540" max="1541" width="20" style="49" customWidth="1"/>
    <col min="1542" max="1542" width="23.7109375" style="49" customWidth="1"/>
    <col min="1543" max="1543" width="12.42578125" style="49" customWidth="1"/>
    <col min="1544" max="1544" width="10.42578125" style="49" customWidth="1"/>
    <col min="1545" max="1545" width="19.7109375" style="49" customWidth="1"/>
    <col min="1546" max="1546" width="19.42578125" style="49" customWidth="1"/>
    <col min="1547" max="1792" width="10.28515625" style="49"/>
    <col min="1793" max="1793" width="4.28515625" style="49" customWidth="1"/>
    <col min="1794" max="1794" width="19" style="49" customWidth="1"/>
    <col min="1795" max="1795" width="21.5703125" style="49" customWidth="1"/>
    <col min="1796" max="1797" width="20" style="49" customWidth="1"/>
    <col min="1798" max="1798" width="23.7109375" style="49" customWidth="1"/>
    <col min="1799" max="1799" width="12.42578125" style="49" customWidth="1"/>
    <col min="1800" max="1800" width="10.42578125" style="49" customWidth="1"/>
    <col min="1801" max="1801" width="19.7109375" style="49" customWidth="1"/>
    <col min="1802" max="1802" width="19.42578125" style="49" customWidth="1"/>
    <col min="1803" max="2048" width="10.28515625" style="49"/>
    <col min="2049" max="2049" width="4.28515625" style="49" customWidth="1"/>
    <col min="2050" max="2050" width="19" style="49" customWidth="1"/>
    <col min="2051" max="2051" width="21.5703125" style="49" customWidth="1"/>
    <col min="2052" max="2053" width="20" style="49" customWidth="1"/>
    <col min="2054" max="2054" width="23.7109375" style="49" customWidth="1"/>
    <col min="2055" max="2055" width="12.42578125" style="49" customWidth="1"/>
    <col min="2056" max="2056" width="10.42578125" style="49" customWidth="1"/>
    <col min="2057" max="2057" width="19.7109375" style="49" customWidth="1"/>
    <col min="2058" max="2058" width="19.42578125" style="49" customWidth="1"/>
    <col min="2059" max="2304" width="10.28515625" style="49"/>
    <col min="2305" max="2305" width="4.28515625" style="49" customWidth="1"/>
    <col min="2306" max="2306" width="19" style="49" customWidth="1"/>
    <col min="2307" max="2307" width="21.5703125" style="49" customWidth="1"/>
    <col min="2308" max="2309" width="20" style="49" customWidth="1"/>
    <col min="2310" max="2310" width="23.7109375" style="49" customWidth="1"/>
    <col min="2311" max="2311" width="12.42578125" style="49" customWidth="1"/>
    <col min="2312" max="2312" width="10.42578125" style="49" customWidth="1"/>
    <col min="2313" max="2313" width="19.7109375" style="49" customWidth="1"/>
    <col min="2314" max="2314" width="19.42578125" style="49" customWidth="1"/>
    <col min="2315" max="2560" width="10.28515625" style="49"/>
    <col min="2561" max="2561" width="4.28515625" style="49" customWidth="1"/>
    <col min="2562" max="2562" width="19" style="49" customWidth="1"/>
    <col min="2563" max="2563" width="21.5703125" style="49" customWidth="1"/>
    <col min="2564" max="2565" width="20" style="49" customWidth="1"/>
    <col min="2566" max="2566" width="23.7109375" style="49" customWidth="1"/>
    <col min="2567" max="2567" width="12.42578125" style="49" customWidth="1"/>
    <col min="2568" max="2568" width="10.42578125" style="49" customWidth="1"/>
    <col min="2569" max="2569" width="19.7109375" style="49" customWidth="1"/>
    <col min="2570" max="2570" width="19.42578125" style="49" customWidth="1"/>
    <col min="2571" max="2816" width="10.28515625" style="49"/>
    <col min="2817" max="2817" width="4.28515625" style="49" customWidth="1"/>
    <col min="2818" max="2818" width="19" style="49" customWidth="1"/>
    <col min="2819" max="2819" width="21.5703125" style="49" customWidth="1"/>
    <col min="2820" max="2821" width="20" style="49" customWidth="1"/>
    <col min="2822" max="2822" width="23.7109375" style="49" customWidth="1"/>
    <col min="2823" max="2823" width="12.42578125" style="49" customWidth="1"/>
    <col min="2824" max="2824" width="10.42578125" style="49" customWidth="1"/>
    <col min="2825" max="2825" width="19.7109375" style="49" customWidth="1"/>
    <col min="2826" max="2826" width="19.42578125" style="49" customWidth="1"/>
    <col min="2827" max="3072" width="10.28515625" style="49"/>
    <col min="3073" max="3073" width="4.28515625" style="49" customWidth="1"/>
    <col min="3074" max="3074" width="19" style="49" customWidth="1"/>
    <col min="3075" max="3075" width="21.5703125" style="49" customWidth="1"/>
    <col min="3076" max="3077" width="20" style="49" customWidth="1"/>
    <col min="3078" max="3078" width="23.7109375" style="49" customWidth="1"/>
    <col min="3079" max="3079" width="12.42578125" style="49" customWidth="1"/>
    <col min="3080" max="3080" width="10.42578125" style="49" customWidth="1"/>
    <col min="3081" max="3081" width="19.7109375" style="49" customWidth="1"/>
    <col min="3082" max="3082" width="19.42578125" style="49" customWidth="1"/>
    <col min="3083" max="3328" width="10.28515625" style="49"/>
    <col min="3329" max="3329" width="4.28515625" style="49" customWidth="1"/>
    <col min="3330" max="3330" width="19" style="49" customWidth="1"/>
    <col min="3331" max="3331" width="21.5703125" style="49" customWidth="1"/>
    <col min="3332" max="3333" width="20" style="49" customWidth="1"/>
    <col min="3334" max="3334" width="23.7109375" style="49" customWidth="1"/>
    <col min="3335" max="3335" width="12.42578125" style="49" customWidth="1"/>
    <col min="3336" max="3336" width="10.42578125" style="49" customWidth="1"/>
    <col min="3337" max="3337" width="19.7109375" style="49" customWidth="1"/>
    <col min="3338" max="3338" width="19.42578125" style="49" customWidth="1"/>
    <col min="3339" max="3584" width="10.28515625" style="49"/>
    <col min="3585" max="3585" width="4.28515625" style="49" customWidth="1"/>
    <col min="3586" max="3586" width="19" style="49" customWidth="1"/>
    <col min="3587" max="3587" width="21.5703125" style="49" customWidth="1"/>
    <col min="3588" max="3589" width="20" style="49" customWidth="1"/>
    <col min="3590" max="3590" width="23.7109375" style="49" customWidth="1"/>
    <col min="3591" max="3591" width="12.42578125" style="49" customWidth="1"/>
    <col min="3592" max="3592" width="10.42578125" style="49" customWidth="1"/>
    <col min="3593" max="3593" width="19.7109375" style="49" customWidth="1"/>
    <col min="3594" max="3594" width="19.42578125" style="49" customWidth="1"/>
    <col min="3595" max="3840" width="10.28515625" style="49"/>
    <col min="3841" max="3841" width="4.28515625" style="49" customWidth="1"/>
    <col min="3842" max="3842" width="19" style="49" customWidth="1"/>
    <col min="3843" max="3843" width="21.5703125" style="49" customWidth="1"/>
    <col min="3844" max="3845" width="20" style="49" customWidth="1"/>
    <col min="3846" max="3846" width="23.7109375" style="49" customWidth="1"/>
    <col min="3847" max="3847" width="12.42578125" style="49" customWidth="1"/>
    <col min="3848" max="3848" width="10.42578125" style="49" customWidth="1"/>
    <col min="3849" max="3849" width="19.7109375" style="49" customWidth="1"/>
    <col min="3850" max="3850" width="19.42578125" style="49" customWidth="1"/>
    <col min="3851" max="4096" width="10.28515625" style="49"/>
    <col min="4097" max="4097" width="4.28515625" style="49" customWidth="1"/>
    <col min="4098" max="4098" width="19" style="49" customWidth="1"/>
    <col min="4099" max="4099" width="21.5703125" style="49" customWidth="1"/>
    <col min="4100" max="4101" width="20" style="49" customWidth="1"/>
    <col min="4102" max="4102" width="23.7109375" style="49" customWidth="1"/>
    <col min="4103" max="4103" width="12.42578125" style="49" customWidth="1"/>
    <col min="4104" max="4104" width="10.42578125" style="49" customWidth="1"/>
    <col min="4105" max="4105" width="19.7109375" style="49" customWidth="1"/>
    <col min="4106" max="4106" width="19.42578125" style="49" customWidth="1"/>
    <col min="4107" max="4352" width="10.28515625" style="49"/>
    <col min="4353" max="4353" width="4.28515625" style="49" customWidth="1"/>
    <col min="4354" max="4354" width="19" style="49" customWidth="1"/>
    <col min="4355" max="4355" width="21.5703125" style="49" customWidth="1"/>
    <col min="4356" max="4357" width="20" style="49" customWidth="1"/>
    <col min="4358" max="4358" width="23.7109375" style="49" customWidth="1"/>
    <col min="4359" max="4359" width="12.42578125" style="49" customWidth="1"/>
    <col min="4360" max="4360" width="10.42578125" style="49" customWidth="1"/>
    <col min="4361" max="4361" width="19.7109375" style="49" customWidth="1"/>
    <col min="4362" max="4362" width="19.42578125" style="49" customWidth="1"/>
    <col min="4363" max="4608" width="10.28515625" style="49"/>
    <col min="4609" max="4609" width="4.28515625" style="49" customWidth="1"/>
    <col min="4610" max="4610" width="19" style="49" customWidth="1"/>
    <col min="4611" max="4611" width="21.5703125" style="49" customWidth="1"/>
    <col min="4612" max="4613" width="20" style="49" customWidth="1"/>
    <col min="4614" max="4614" width="23.7109375" style="49" customWidth="1"/>
    <col min="4615" max="4615" width="12.42578125" style="49" customWidth="1"/>
    <col min="4616" max="4616" width="10.42578125" style="49" customWidth="1"/>
    <col min="4617" max="4617" width="19.7109375" style="49" customWidth="1"/>
    <col min="4618" max="4618" width="19.42578125" style="49" customWidth="1"/>
    <col min="4619" max="4864" width="10.28515625" style="49"/>
    <col min="4865" max="4865" width="4.28515625" style="49" customWidth="1"/>
    <col min="4866" max="4866" width="19" style="49" customWidth="1"/>
    <col min="4867" max="4867" width="21.5703125" style="49" customWidth="1"/>
    <col min="4868" max="4869" width="20" style="49" customWidth="1"/>
    <col min="4870" max="4870" width="23.7109375" style="49" customWidth="1"/>
    <col min="4871" max="4871" width="12.42578125" style="49" customWidth="1"/>
    <col min="4872" max="4872" width="10.42578125" style="49" customWidth="1"/>
    <col min="4873" max="4873" width="19.7109375" style="49" customWidth="1"/>
    <col min="4874" max="4874" width="19.42578125" style="49" customWidth="1"/>
    <col min="4875" max="5120" width="10.28515625" style="49"/>
    <col min="5121" max="5121" width="4.28515625" style="49" customWidth="1"/>
    <col min="5122" max="5122" width="19" style="49" customWidth="1"/>
    <col min="5123" max="5123" width="21.5703125" style="49" customWidth="1"/>
    <col min="5124" max="5125" width="20" style="49" customWidth="1"/>
    <col min="5126" max="5126" width="23.7109375" style="49" customWidth="1"/>
    <col min="5127" max="5127" width="12.42578125" style="49" customWidth="1"/>
    <col min="5128" max="5128" width="10.42578125" style="49" customWidth="1"/>
    <col min="5129" max="5129" width="19.7109375" style="49" customWidth="1"/>
    <col min="5130" max="5130" width="19.42578125" style="49" customWidth="1"/>
    <col min="5131" max="5376" width="10.28515625" style="49"/>
    <col min="5377" max="5377" width="4.28515625" style="49" customWidth="1"/>
    <col min="5378" max="5378" width="19" style="49" customWidth="1"/>
    <col min="5379" max="5379" width="21.5703125" style="49" customWidth="1"/>
    <col min="5380" max="5381" width="20" style="49" customWidth="1"/>
    <col min="5382" max="5382" width="23.7109375" style="49" customWidth="1"/>
    <col min="5383" max="5383" width="12.42578125" style="49" customWidth="1"/>
    <col min="5384" max="5384" width="10.42578125" style="49" customWidth="1"/>
    <col min="5385" max="5385" width="19.7109375" style="49" customWidth="1"/>
    <col min="5386" max="5386" width="19.42578125" style="49" customWidth="1"/>
    <col min="5387" max="5632" width="10.28515625" style="49"/>
    <col min="5633" max="5633" width="4.28515625" style="49" customWidth="1"/>
    <col min="5634" max="5634" width="19" style="49" customWidth="1"/>
    <col min="5635" max="5635" width="21.5703125" style="49" customWidth="1"/>
    <col min="5636" max="5637" width="20" style="49" customWidth="1"/>
    <col min="5638" max="5638" width="23.7109375" style="49" customWidth="1"/>
    <col min="5639" max="5639" width="12.42578125" style="49" customWidth="1"/>
    <col min="5640" max="5640" width="10.42578125" style="49" customWidth="1"/>
    <col min="5641" max="5641" width="19.7109375" style="49" customWidth="1"/>
    <col min="5642" max="5642" width="19.42578125" style="49" customWidth="1"/>
    <col min="5643" max="5888" width="10.28515625" style="49"/>
    <col min="5889" max="5889" width="4.28515625" style="49" customWidth="1"/>
    <col min="5890" max="5890" width="19" style="49" customWidth="1"/>
    <col min="5891" max="5891" width="21.5703125" style="49" customWidth="1"/>
    <col min="5892" max="5893" width="20" style="49" customWidth="1"/>
    <col min="5894" max="5894" width="23.7109375" style="49" customWidth="1"/>
    <col min="5895" max="5895" width="12.42578125" style="49" customWidth="1"/>
    <col min="5896" max="5896" width="10.42578125" style="49" customWidth="1"/>
    <col min="5897" max="5897" width="19.7109375" style="49" customWidth="1"/>
    <col min="5898" max="5898" width="19.42578125" style="49" customWidth="1"/>
    <col min="5899" max="6144" width="10.28515625" style="49"/>
    <col min="6145" max="6145" width="4.28515625" style="49" customWidth="1"/>
    <col min="6146" max="6146" width="19" style="49" customWidth="1"/>
    <col min="6147" max="6147" width="21.5703125" style="49" customWidth="1"/>
    <col min="6148" max="6149" width="20" style="49" customWidth="1"/>
    <col min="6150" max="6150" width="23.7109375" style="49" customWidth="1"/>
    <col min="6151" max="6151" width="12.42578125" style="49" customWidth="1"/>
    <col min="6152" max="6152" width="10.42578125" style="49" customWidth="1"/>
    <col min="6153" max="6153" width="19.7109375" style="49" customWidth="1"/>
    <col min="6154" max="6154" width="19.42578125" style="49" customWidth="1"/>
    <col min="6155" max="6400" width="10.28515625" style="49"/>
    <col min="6401" max="6401" width="4.28515625" style="49" customWidth="1"/>
    <col min="6402" max="6402" width="19" style="49" customWidth="1"/>
    <col min="6403" max="6403" width="21.5703125" style="49" customWidth="1"/>
    <col min="6404" max="6405" width="20" style="49" customWidth="1"/>
    <col min="6406" max="6406" width="23.7109375" style="49" customWidth="1"/>
    <col min="6407" max="6407" width="12.42578125" style="49" customWidth="1"/>
    <col min="6408" max="6408" width="10.42578125" style="49" customWidth="1"/>
    <col min="6409" max="6409" width="19.7109375" style="49" customWidth="1"/>
    <col min="6410" max="6410" width="19.42578125" style="49" customWidth="1"/>
    <col min="6411" max="6656" width="10.28515625" style="49"/>
    <col min="6657" max="6657" width="4.28515625" style="49" customWidth="1"/>
    <col min="6658" max="6658" width="19" style="49" customWidth="1"/>
    <col min="6659" max="6659" width="21.5703125" style="49" customWidth="1"/>
    <col min="6660" max="6661" width="20" style="49" customWidth="1"/>
    <col min="6662" max="6662" width="23.7109375" style="49" customWidth="1"/>
    <col min="6663" max="6663" width="12.42578125" style="49" customWidth="1"/>
    <col min="6664" max="6664" width="10.42578125" style="49" customWidth="1"/>
    <col min="6665" max="6665" width="19.7109375" style="49" customWidth="1"/>
    <col min="6666" max="6666" width="19.42578125" style="49" customWidth="1"/>
    <col min="6667" max="6912" width="10.28515625" style="49"/>
    <col min="6913" max="6913" width="4.28515625" style="49" customWidth="1"/>
    <col min="6914" max="6914" width="19" style="49" customWidth="1"/>
    <col min="6915" max="6915" width="21.5703125" style="49" customWidth="1"/>
    <col min="6916" max="6917" width="20" style="49" customWidth="1"/>
    <col min="6918" max="6918" width="23.7109375" style="49" customWidth="1"/>
    <col min="6919" max="6919" width="12.42578125" style="49" customWidth="1"/>
    <col min="6920" max="6920" width="10.42578125" style="49" customWidth="1"/>
    <col min="6921" max="6921" width="19.7109375" style="49" customWidth="1"/>
    <col min="6922" max="6922" width="19.42578125" style="49" customWidth="1"/>
    <col min="6923" max="7168" width="10.28515625" style="49"/>
    <col min="7169" max="7169" width="4.28515625" style="49" customWidth="1"/>
    <col min="7170" max="7170" width="19" style="49" customWidth="1"/>
    <col min="7171" max="7171" width="21.5703125" style="49" customWidth="1"/>
    <col min="7172" max="7173" width="20" style="49" customWidth="1"/>
    <col min="7174" max="7174" width="23.7109375" style="49" customWidth="1"/>
    <col min="7175" max="7175" width="12.42578125" style="49" customWidth="1"/>
    <col min="7176" max="7176" width="10.42578125" style="49" customWidth="1"/>
    <col min="7177" max="7177" width="19.7109375" style="49" customWidth="1"/>
    <col min="7178" max="7178" width="19.42578125" style="49" customWidth="1"/>
    <col min="7179" max="7424" width="10.28515625" style="49"/>
    <col min="7425" max="7425" width="4.28515625" style="49" customWidth="1"/>
    <col min="7426" max="7426" width="19" style="49" customWidth="1"/>
    <col min="7427" max="7427" width="21.5703125" style="49" customWidth="1"/>
    <col min="7428" max="7429" width="20" style="49" customWidth="1"/>
    <col min="7430" max="7430" width="23.7109375" style="49" customWidth="1"/>
    <col min="7431" max="7431" width="12.42578125" style="49" customWidth="1"/>
    <col min="7432" max="7432" width="10.42578125" style="49" customWidth="1"/>
    <col min="7433" max="7433" width="19.7109375" style="49" customWidth="1"/>
    <col min="7434" max="7434" width="19.42578125" style="49" customWidth="1"/>
    <col min="7435" max="7680" width="10.28515625" style="49"/>
    <col min="7681" max="7681" width="4.28515625" style="49" customWidth="1"/>
    <col min="7682" max="7682" width="19" style="49" customWidth="1"/>
    <col min="7683" max="7683" width="21.5703125" style="49" customWidth="1"/>
    <col min="7684" max="7685" width="20" style="49" customWidth="1"/>
    <col min="7686" max="7686" width="23.7109375" style="49" customWidth="1"/>
    <col min="7687" max="7687" width="12.42578125" style="49" customWidth="1"/>
    <col min="7688" max="7688" width="10.42578125" style="49" customWidth="1"/>
    <col min="7689" max="7689" width="19.7109375" style="49" customWidth="1"/>
    <col min="7690" max="7690" width="19.42578125" style="49" customWidth="1"/>
    <col min="7691" max="7936" width="10.28515625" style="49"/>
    <col min="7937" max="7937" width="4.28515625" style="49" customWidth="1"/>
    <col min="7938" max="7938" width="19" style="49" customWidth="1"/>
    <col min="7939" max="7939" width="21.5703125" style="49" customWidth="1"/>
    <col min="7940" max="7941" width="20" style="49" customWidth="1"/>
    <col min="7942" max="7942" width="23.7109375" style="49" customWidth="1"/>
    <col min="7943" max="7943" width="12.42578125" style="49" customWidth="1"/>
    <col min="7944" max="7944" width="10.42578125" style="49" customWidth="1"/>
    <col min="7945" max="7945" width="19.7109375" style="49" customWidth="1"/>
    <col min="7946" max="7946" width="19.42578125" style="49" customWidth="1"/>
    <col min="7947" max="8192" width="10.28515625" style="49"/>
    <col min="8193" max="8193" width="4.28515625" style="49" customWidth="1"/>
    <col min="8194" max="8194" width="19" style="49" customWidth="1"/>
    <col min="8195" max="8195" width="21.5703125" style="49" customWidth="1"/>
    <col min="8196" max="8197" width="20" style="49" customWidth="1"/>
    <col min="8198" max="8198" width="23.7109375" style="49" customWidth="1"/>
    <col min="8199" max="8199" width="12.42578125" style="49" customWidth="1"/>
    <col min="8200" max="8200" width="10.42578125" style="49" customWidth="1"/>
    <col min="8201" max="8201" width="19.7109375" style="49" customWidth="1"/>
    <col min="8202" max="8202" width="19.42578125" style="49" customWidth="1"/>
    <col min="8203" max="8448" width="10.28515625" style="49"/>
    <col min="8449" max="8449" width="4.28515625" style="49" customWidth="1"/>
    <col min="8450" max="8450" width="19" style="49" customWidth="1"/>
    <col min="8451" max="8451" width="21.5703125" style="49" customWidth="1"/>
    <col min="8452" max="8453" width="20" style="49" customWidth="1"/>
    <col min="8454" max="8454" width="23.7109375" style="49" customWidth="1"/>
    <col min="8455" max="8455" width="12.42578125" style="49" customWidth="1"/>
    <col min="8456" max="8456" width="10.42578125" style="49" customWidth="1"/>
    <col min="8457" max="8457" width="19.7109375" style="49" customWidth="1"/>
    <col min="8458" max="8458" width="19.42578125" style="49" customWidth="1"/>
    <col min="8459" max="8704" width="10.28515625" style="49"/>
    <col min="8705" max="8705" width="4.28515625" style="49" customWidth="1"/>
    <col min="8706" max="8706" width="19" style="49" customWidth="1"/>
    <col min="8707" max="8707" width="21.5703125" style="49" customWidth="1"/>
    <col min="8708" max="8709" width="20" style="49" customWidth="1"/>
    <col min="8710" max="8710" width="23.7109375" style="49" customWidth="1"/>
    <col min="8711" max="8711" width="12.42578125" style="49" customWidth="1"/>
    <col min="8712" max="8712" width="10.42578125" style="49" customWidth="1"/>
    <col min="8713" max="8713" width="19.7109375" style="49" customWidth="1"/>
    <col min="8714" max="8714" width="19.42578125" style="49" customWidth="1"/>
    <col min="8715" max="8960" width="10.28515625" style="49"/>
    <col min="8961" max="8961" width="4.28515625" style="49" customWidth="1"/>
    <col min="8962" max="8962" width="19" style="49" customWidth="1"/>
    <col min="8963" max="8963" width="21.5703125" style="49" customWidth="1"/>
    <col min="8964" max="8965" width="20" style="49" customWidth="1"/>
    <col min="8966" max="8966" width="23.7109375" style="49" customWidth="1"/>
    <col min="8967" max="8967" width="12.42578125" style="49" customWidth="1"/>
    <col min="8968" max="8968" width="10.42578125" style="49" customWidth="1"/>
    <col min="8969" max="8969" width="19.7109375" style="49" customWidth="1"/>
    <col min="8970" max="8970" width="19.42578125" style="49" customWidth="1"/>
    <col min="8971" max="9216" width="10.28515625" style="49"/>
    <col min="9217" max="9217" width="4.28515625" style="49" customWidth="1"/>
    <col min="9218" max="9218" width="19" style="49" customWidth="1"/>
    <col min="9219" max="9219" width="21.5703125" style="49" customWidth="1"/>
    <col min="9220" max="9221" width="20" style="49" customWidth="1"/>
    <col min="9222" max="9222" width="23.7109375" style="49" customWidth="1"/>
    <col min="9223" max="9223" width="12.42578125" style="49" customWidth="1"/>
    <col min="9224" max="9224" width="10.42578125" style="49" customWidth="1"/>
    <col min="9225" max="9225" width="19.7109375" style="49" customWidth="1"/>
    <col min="9226" max="9226" width="19.42578125" style="49" customWidth="1"/>
    <col min="9227" max="9472" width="10.28515625" style="49"/>
    <col min="9473" max="9473" width="4.28515625" style="49" customWidth="1"/>
    <col min="9474" max="9474" width="19" style="49" customWidth="1"/>
    <col min="9475" max="9475" width="21.5703125" style="49" customWidth="1"/>
    <col min="9476" max="9477" width="20" style="49" customWidth="1"/>
    <col min="9478" max="9478" width="23.7109375" style="49" customWidth="1"/>
    <col min="9479" max="9479" width="12.42578125" style="49" customWidth="1"/>
    <col min="9480" max="9480" width="10.42578125" style="49" customWidth="1"/>
    <col min="9481" max="9481" width="19.7109375" style="49" customWidth="1"/>
    <col min="9482" max="9482" width="19.42578125" style="49" customWidth="1"/>
    <col min="9483" max="9728" width="10.28515625" style="49"/>
    <col min="9729" max="9729" width="4.28515625" style="49" customWidth="1"/>
    <col min="9730" max="9730" width="19" style="49" customWidth="1"/>
    <col min="9731" max="9731" width="21.5703125" style="49" customWidth="1"/>
    <col min="9732" max="9733" width="20" style="49" customWidth="1"/>
    <col min="9734" max="9734" width="23.7109375" style="49" customWidth="1"/>
    <col min="9735" max="9735" width="12.42578125" style="49" customWidth="1"/>
    <col min="9736" max="9736" width="10.42578125" style="49" customWidth="1"/>
    <col min="9737" max="9737" width="19.7109375" style="49" customWidth="1"/>
    <col min="9738" max="9738" width="19.42578125" style="49" customWidth="1"/>
    <col min="9739" max="9984" width="10.28515625" style="49"/>
    <col min="9985" max="9985" width="4.28515625" style="49" customWidth="1"/>
    <col min="9986" max="9986" width="19" style="49" customWidth="1"/>
    <col min="9987" max="9987" width="21.5703125" style="49" customWidth="1"/>
    <col min="9988" max="9989" width="20" style="49" customWidth="1"/>
    <col min="9990" max="9990" width="23.7109375" style="49" customWidth="1"/>
    <col min="9991" max="9991" width="12.42578125" style="49" customWidth="1"/>
    <col min="9992" max="9992" width="10.42578125" style="49" customWidth="1"/>
    <col min="9993" max="9993" width="19.7109375" style="49" customWidth="1"/>
    <col min="9994" max="9994" width="19.42578125" style="49" customWidth="1"/>
    <col min="9995" max="10240" width="10.28515625" style="49"/>
    <col min="10241" max="10241" width="4.28515625" style="49" customWidth="1"/>
    <col min="10242" max="10242" width="19" style="49" customWidth="1"/>
    <col min="10243" max="10243" width="21.5703125" style="49" customWidth="1"/>
    <col min="10244" max="10245" width="20" style="49" customWidth="1"/>
    <col min="10246" max="10246" width="23.7109375" style="49" customWidth="1"/>
    <col min="10247" max="10247" width="12.42578125" style="49" customWidth="1"/>
    <col min="10248" max="10248" width="10.42578125" style="49" customWidth="1"/>
    <col min="10249" max="10249" width="19.7109375" style="49" customWidth="1"/>
    <col min="10250" max="10250" width="19.42578125" style="49" customWidth="1"/>
    <col min="10251" max="10496" width="10.28515625" style="49"/>
    <col min="10497" max="10497" width="4.28515625" style="49" customWidth="1"/>
    <col min="10498" max="10498" width="19" style="49" customWidth="1"/>
    <col min="10499" max="10499" width="21.5703125" style="49" customWidth="1"/>
    <col min="10500" max="10501" width="20" style="49" customWidth="1"/>
    <col min="10502" max="10502" width="23.7109375" style="49" customWidth="1"/>
    <col min="10503" max="10503" width="12.42578125" style="49" customWidth="1"/>
    <col min="10504" max="10504" width="10.42578125" style="49" customWidth="1"/>
    <col min="10505" max="10505" width="19.7109375" style="49" customWidth="1"/>
    <col min="10506" max="10506" width="19.42578125" style="49" customWidth="1"/>
    <col min="10507" max="10752" width="10.28515625" style="49"/>
    <col min="10753" max="10753" width="4.28515625" style="49" customWidth="1"/>
    <col min="10754" max="10754" width="19" style="49" customWidth="1"/>
    <col min="10755" max="10755" width="21.5703125" style="49" customWidth="1"/>
    <col min="10756" max="10757" width="20" style="49" customWidth="1"/>
    <col min="10758" max="10758" width="23.7109375" style="49" customWidth="1"/>
    <col min="10759" max="10759" width="12.42578125" style="49" customWidth="1"/>
    <col min="10760" max="10760" width="10.42578125" style="49" customWidth="1"/>
    <col min="10761" max="10761" width="19.7109375" style="49" customWidth="1"/>
    <col min="10762" max="10762" width="19.42578125" style="49" customWidth="1"/>
    <col min="10763" max="11008" width="10.28515625" style="49"/>
    <col min="11009" max="11009" width="4.28515625" style="49" customWidth="1"/>
    <col min="11010" max="11010" width="19" style="49" customWidth="1"/>
    <col min="11011" max="11011" width="21.5703125" style="49" customWidth="1"/>
    <col min="11012" max="11013" width="20" style="49" customWidth="1"/>
    <col min="11014" max="11014" width="23.7109375" style="49" customWidth="1"/>
    <col min="11015" max="11015" width="12.42578125" style="49" customWidth="1"/>
    <col min="11016" max="11016" width="10.42578125" style="49" customWidth="1"/>
    <col min="11017" max="11017" width="19.7109375" style="49" customWidth="1"/>
    <col min="11018" max="11018" width="19.42578125" style="49" customWidth="1"/>
    <col min="11019" max="11264" width="10.28515625" style="49"/>
    <col min="11265" max="11265" width="4.28515625" style="49" customWidth="1"/>
    <col min="11266" max="11266" width="19" style="49" customWidth="1"/>
    <col min="11267" max="11267" width="21.5703125" style="49" customWidth="1"/>
    <col min="11268" max="11269" width="20" style="49" customWidth="1"/>
    <col min="11270" max="11270" width="23.7109375" style="49" customWidth="1"/>
    <col min="11271" max="11271" width="12.42578125" style="49" customWidth="1"/>
    <col min="11272" max="11272" width="10.42578125" style="49" customWidth="1"/>
    <col min="11273" max="11273" width="19.7109375" style="49" customWidth="1"/>
    <col min="11274" max="11274" width="19.42578125" style="49" customWidth="1"/>
    <col min="11275" max="11520" width="10.28515625" style="49"/>
    <col min="11521" max="11521" width="4.28515625" style="49" customWidth="1"/>
    <col min="11522" max="11522" width="19" style="49" customWidth="1"/>
    <col min="11523" max="11523" width="21.5703125" style="49" customWidth="1"/>
    <col min="11524" max="11525" width="20" style="49" customWidth="1"/>
    <col min="11526" max="11526" width="23.7109375" style="49" customWidth="1"/>
    <col min="11527" max="11527" width="12.42578125" style="49" customWidth="1"/>
    <col min="11528" max="11528" width="10.42578125" style="49" customWidth="1"/>
    <col min="11529" max="11529" width="19.7109375" style="49" customWidth="1"/>
    <col min="11530" max="11530" width="19.42578125" style="49" customWidth="1"/>
    <col min="11531" max="11776" width="10.28515625" style="49"/>
    <col min="11777" max="11777" width="4.28515625" style="49" customWidth="1"/>
    <col min="11778" max="11778" width="19" style="49" customWidth="1"/>
    <col min="11779" max="11779" width="21.5703125" style="49" customWidth="1"/>
    <col min="11780" max="11781" width="20" style="49" customWidth="1"/>
    <col min="11782" max="11782" width="23.7109375" style="49" customWidth="1"/>
    <col min="11783" max="11783" width="12.42578125" style="49" customWidth="1"/>
    <col min="11784" max="11784" width="10.42578125" style="49" customWidth="1"/>
    <col min="11785" max="11785" width="19.7109375" style="49" customWidth="1"/>
    <col min="11786" max="11786" width="19.42578125" style="49" customWidth="1"/>
    <col min="11787" max="12032" width="10.28515625" style="49"/>
    <col min="12033" max="12033" width="4.28515625" style="49" customWidth="1"/>
    <col min="12034" max="12034" width="19" style="49" customWidth="1"/>
    <col min="12035" max="12035" width="21.5703125" style="49" customWidth="1"/>
    <col min="12036" max="12037" width="20" style="49" customWidth="1"/>
    <col min="12038" max="12038" width="23.7109375" style="49" customWidth="1"/>
    <col min="12039" max="12039" width="12.42578125" style="49" customWidth="1"/>
    <col min="12040" max="12040" width="10.42578125" style="49" customWidth="1"/>
    <col min="12041" max="12041" width="19.7109375" style="49" customWidth="1"/>
    <col min="12042" max="12042" width="19.42578125" style="49" customWidth="1"/>
    <col min="12043" max="12288" width="10.28515625" style="49"/>
    <col min="12289" max="12289" width="4.28515625" style="49" customWidth="1"/>
    <col min="12290" max="12290" width="19" style="49" customWidth="1"/>
    <col min="12291" max="12291" width="21.5703125" style="49" customWidth="1"/>
    <col min="12292" max="12293" width="20" style="49" customWidth="1"/>
    <col min="12294" max="12294" width="23.7109375" style="49" customWidth="1"/>
    <col min="12295" max="12295" width="12.42578125" style="49" customWidth="1"/>
    <col min="12296" max="12296" width="10.42578125" style="49" customWidth="1"/>
    <col min="12297" max="12297" width="19.7109375" style="49" customWidth="1"/>
    <col min="12298" max="12298" width="19.42578125" style="49" customWidth="1"/>
    <col min="12299" max="12544" width="10.28515625" style="49"/>
    <col min="12545" max="12545" width="4.28515625" style="49" customWidth="1"/>
    <col min="12546" max="12546" width="19" style="49" customWidth="1"/>
    <col min="12547" max="12547" width="21.5703125" style="49" customWidth="1"/>
    <col min="12548" max="12549" width="20" style="49" customWidth="1"/>
    <col min="12550" max="12550" width="23.7109375" style="49" customWidth="1"/>
    <col min="12551" max="12551" width="12.42578125" style="49" customWidth="1"/>
    <col min="12552" max="12552" width="10.42578125" style="49" customWidth="1"/>
    <col min="12553" max="12553" width="19.7109375" style="49" customWidth="1"/>
    <col min="12554" max="12554" width="19.42578125" style="49" customWidth="1"/>
    <col min="12555" max="12800" width="10.28515625" style="49"/>
    <col min="12801" max="12801" width="4.28515625" style="49" customWidth="1"/>
    <col min="12802" max="12802" width="19" style="49" customWidth="1"/>
    <col min="12803" max="12803" width="21.5703125" style="49" customWidth="1"/>
    <col min="12804" max="12805" width="20" style="49" customWidth="1"/>
    <col min="12806" max="12806" width="23.7109375" style="49" customWidth="1"/>
    <col min="12807" max="12807" width="12.42578125" style="49" customWidth="1"/>
    <col min="12808" max="12808" width="10.42578125" style="49" customWidth="1"/>
    <col min="12809" max="12809" width="19.7109375" style="49" customWidth="1"/>
    <col min="12810" max="12810" width="19.42578125" style="49" customWidth="1"/>
    <col min="12811" max="13056" width="10.28515625" style="49"/>
    <col min="13057" max="13057" width="4.28515625" style="49" customWidth="1"/>
    <col min="13058" max="13058" width="19" style="49" customWidth="1"/>
    <col min="13059" max="13059" width="21.5703125" style="49" customWidth="1"/>
    <col min="13060" max="13061" width="20" style="49" customWidth="1"/>
    <col min="13062" max="13062" width="23.7109375" style="49" customWidth="1"/>
    <col min="13063" max="13063" width="12.42578125" style="49" customWidth="1"/>
    <col min="13064" max="13064" width="10.42578125" style="49" customWidth="1"/>
    <col min="13065" max="13065" width="19.7109375" style="49" customWidth="1"/>
    <col min="13066" max="13066" width="19.42578125" style="49" customWidth="1"/>
    <col min="13067" max="13312" width="10.28515625" style="49"/>
    <col min="13313" max="13313" width="4.28515625" style="49" customWidth="1"/>
    <col min="13314" max="13314" width="19" style="49" customWidth="1"/>
    <col min="13315" max="13315" width="21.5703125" style="49" customWidth="1"/>
    <col min="13316" max="13317" width="20" style="49" customWidth="1"/>
    <col min="13318" max="13318" width="23.7109375" style="49" customWidth="1"/>
    <col min="13319" max="13319" width="12.42578125" style="49" customWidth="1"/>
    <col min="13320" max="13320" width="10.42578125" style="49" customWidth="1"/>
    <col min="13321" max="13321" width="19.7109375" style="49" customWidth="1"/>
    <col min="13322" max="13322" width="19.42578125" style="49" customWidth="1"/>
    <col min="13323" max="13568" width="10.28515625" style="49"/>
    <col min="13569" max="13569" width="4.28515625" style="49" customWidth="1"/>
    <col min="13570" max="13570" width="19" style="49" customWidth="1"/>
    <col min="13571" max="13571" width="21.5703125" style="49" customWidth="1"/>
    <col min="13572" max="13573" width="20" style="49" customWidth="1"/>
    <col min="13574" max="13574" width="23.7109375" style="49" customWidth="1"/>
    <col min="13575" max="13575" width="12.42578125" style="49" customWidth="1"/>
    <col min="13576" max="13576" width="10.42578125" style="49" customWidth="1"/>
    <col min="13577" max="13577" width="19.7109375" style="49" customWidth="1"/>
    <col min="13578" max="13578" width="19.42578125" style="49" customWidth="1"/>
    <col min="13579" max="13824" width="10.28515625" style="49"/>
    <col min="13825" max="13825" width="4.28515625" style="49" customWidth="1"/>
    <col min="13826" max="13826" width="19" style="49" customWidth="1"/>
    <col min="13827" max="13827" width="21.5703125" style="49" customWidth="1"/>
    <col min="13828" max="13829" width="20" style="49" customWidth="1"/>
    <col min="13830" max="13830" width="23.7109375" style="49" customWidth="1"/>
    <col min="13831" max="13831" width="12.42578125" style="49" customWidth="1"/>
    <col min="13832" max="13832" width="10.42578125" style="49" customWidth="1"/>
    <col min="13833" max="13833" width="19.7109375" style="49" customWidth="1"/>
    <col min="13834" max="13834" width="19.42578125" style="49" customWidth="1"/>
    <col min="13835" max="14080" width="10.28515625" style="49"/>
    <col min="14081" max="14081" width="4.28515625" style="49" customWidth="1"/>
    <col min="14082" max="14082" width="19" style="49" customWidth="1"/>
    <col min="14083" max="14083" width="21.5703125" style="49" customWidth="1"/>
    <col min="14084" max="14085" width="20" style="49" customWidth="1"/>
    <col min="14086" max="14086" width="23.7109375" style="49" customWidth="1"/>
    <col min="14087" max="14087" width="12.42578125" style="49" customWidth="1"/>
    <col min="14088" max="14088" width="10.42578125" style="49" customWidth="1"/>
    <col min="14089" max="14089" width="19.7109375" style="49" customWidth="1"/>
    <col min="14090" max="14090" width="19.42578125" style="49" customWidth="1"/>
    <col min="14091" max="14336" width="10.28515625" style="49"/>
    <col min="14337" max="14337" width="4.28515625" style="49" customWidth="1"/>
    <col min="14338" max="14338" width="19" style="49" customWidth="1"/>
    <col min="14339" max="14339" width="21.5703125" style="49" customWidth="1"/>
    <col min="14340" max="14341" width="20" style="49" customWidth="1"/>
    <col min="14342" max="14342" width="23.7109375" style="49" customWidth="1"/>
    <col min="14343" max="14343" width="12.42578125" style="49" customWidth="1"/>
    <col min="14344" max="14344" width="10.42578125" style="49" customWidth="1"/>
    <col min="14345" max="14345" width="19.7109375" style="49" customWidth="1"/>
    <col min="14346" max="14346" width="19.42578125" style="49" customWidth="1"/>
    <col min="14347" max="14592" width="10.28515625" style="49"/>
    <col min="14593" max="14593" width="4.28515625" style="49" customWidth="1"/>
    <col min="14594" max="14594" width="19" style="49" customWidth="1"/>
    <col min="14595" max="14595" width="21.5703125" style="49" customWidth="1"/>
    <col min="14596" max="14597" width="20" style="49" customWidth="1"/>
    <col min="14598" max="14598" width="23.7109375" style="49" customWidth="1"/>
    <col min="14599" max="14599" width="12.42578125" style="49" customWidth="1"/>
    <col min="14600" max="14600" width="10.42578125" style="49" customWidth="1"/>
    <col min="14601" max="14601" width="19.7109375" style="49" customWidth="1"/>
    <col min="14602" max="14602" width="19.42578125" style="49" customWidth="1"/>
    <col min="14603" max="14848" width="10.28515625" style="49"/>
    <col min="14849" max="14849" width="4.28515625" style="49" customWidth="1"/>
    <col min="14850" max="14850" width="19" style="49" customWidth="1"/>
    <col min="14851" max="14851" width="21.5703125" style="49" customWidth="1"/>
    <col min="14852" max="14853" width="20" style="49" customWidth="1"/>
    <col min="14854" max="14854" width="23.7109375" style="49" customWidth="1"/>
    <col min="14855" max="14855" width="12.42578125" style="49" customWidth="1"/>
    <col min="14856" max="14856" width="10.42578125" style="49" customWidth="1"/>
    <col min="14857" max="14857" width="19.7109375" style="49" customWidth="1"/>
    <col min="14858" max="14858" width="19.42578125" style="49" customWidth="1"/>
    <col min="14859" max="15104" width="10.28515625" style="49"/>
    <col min="15105" max="15105" width="4.28515625" style="49" customWidth="1"/>
    <col min="15106" max="15106" width="19" style="49" customWidth="1"/>
    <col min="15107" max="15107" width="21.5703125" style="49" customWidth="1"/>
    <col min="15108" max="15109" width="20" style="49" customWidth="1"/>
    <col min="15110" max="15110" width="23.7109375" style="49" customWidth="1"/>
    <col min="15111" max="15111" width="12.42578125" style="49" customWidth="1"/>
    <col min="15112" max="15112" width="10.42578125" style="49" customWidth="1"/>
    <col min="15113" max="15113" width="19.7109375" style="49" customWidth="1"/>
    <col min="15114" max="15114" width="19.42578125" style="49" customWidth="1"/>
    <col min="15115" max="15360" width="10.28515625" style="49"/>
    <col min="15361" max="15361" width="4.28515625" style="49" customWidth="1"/>
    <col min="15362" max="15362" width="19" style="49" customWidth="1"/>
    <col min="15363" max="15363" width="21.5703125" style="49" customWidth="1"/>
    <col min="15364" max="15365" width="20" style="49" customWidth="1"/>
    <col min="15366" max="15366" width="23.7109375" style="49" customWidth="1"/>
    <col min="15367" max="15367" width="12.42578125" style="49" customWidth="1"/>
    <col min="15368" max="15368" width="10.42578125" style="49" customWidth="1"/>
    <col min="15369" max="15369" width="19.7109375" style="49" customWidth="1"/>
    <col min="15370" max="15370" width="19.42578125" style="49" customWidth="1"/>
    <col min="15371" max="15616" width="10.28515625" style="49"/>
    <col min="15617" max="15617" width="4.28515625" style="49" customWidth="1"/>
    <col min="15618" max="15618" width="19" style="49" customWidth="1"/>
    <col min="15619" max="15619" width="21.5703125" style="49" customWidth="1"/>
    <col min="15620" max="15621" width="20" style="49" customWidth="1"/>
    <col min="15622" max="15622" width="23.7109375" style="49" customWidth="1"/>
    <col min="15623" max="15623" width="12.42578125" style="49" customWidth="1"/>
    <col min="15624" max="15624" width="10.42578125" style="49" customWidth="1"/>
    <col min="15625" max="15625" width="19.7109375" style="49" customWidth="1"/>
    <col min="15626" max="15626" width="19.42578125" style="49" customWidth="1"/>
    <col min="15627" max="15872" width="10.28515625" style="49"/>
    <col min="15873" max="15873" width="4.28515625" style="49" customWidth="1"/>
    <col min="15874" max="15874" width="19" style="49" customWidth="1"/>
    <col min="15875" max="15875" width="21.5703125" style="49" customWidth="1"/>
    <col min="15876" max="15877" width="20" style="49" customWidth="1"/>
    <col min="15878" max="15878" width="23.7109375" style="49" customWidth="1"/>
    <col min="15879" max="15879" width="12.42578125" style="49" customWidth="1"/>
    <col min="15880" max="15880" width="10.42578125" style="49" customWidth="1"/>
    <col min="15881" max="15881" width="19.7109375" style="49" customWidth="1"/>
    <col min="15882" max="15882" width="19.42578125" style="49" customWidth="1"/>
    <col min="15883" max="16128" width="10.28515625" style="49"/>
    <col min="16129" max="16129" width="4.28515625" style="49" customWidth="1"/>
    <col min="16130" max="16130" width="19" style="49" customWidth="1"/>
    <col min="16131" max="16131" width="21.5703125" style="49" customWidth="1"/>
    <col min="16132" max="16133" width="20" style="49" customWidth="1"/>
    <col min="16134" max="16134" width="23.7109375" style="49" customWidth="1"/>
    <col min="16135" max="16135" width="12.42578125" style="49" customWidth="1"/>
    <col min="16136" max="16136" width="10.42578125" style="49" customWidth="1"/>
    <col min="16137" max="16137" width="19.7109375" style="49" customWidth="1"/>
    <col min="16138" max="16138" width="19.42578125" style="49" customWidth="1"/>
    <col min="16139" max="16384" width="10.28515625" style="49"/>
  </cols>
  <sheetData>
    <row r="1" spans="1:13" s="36" customFormat="1" ht="22.5" x14ac:dyDescent="0.25">
      <c r="A1" s="381" t="s">
        <v>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3" s="37" customFormat="1" ht="102" customHeight="1" x14ac:dyDescent="0.25">
      <c r="A2" s="361" t="s">
        <v>237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3" s="36" customFormat="1" ht="20.25" x14ac:dyDescent="0.25">
      <c r="A3" s="361" t="s">
        <v>21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3" s="36" customFormat="1" ht="21" thickBot="1" x14ac:dyDescent="0.3">
      <c r="A4" s="35"/>
      <c r="B4" s="35"/>
      <c r="C4" s="35"/>
      <c r="D4" s="35"/>
      <c r="E4" s="35"/>
      <c r="F4" s="35"/>
      <c r="G4" s="35"/>
      <c r="H4" s="35"/>
      <c r="I4" s="99"/>
      <c r="J4" s="99"/>
    </row>
    <row r="5" spans="1:13" s="38" customFormat="1" ht="53.25" customHeight="1" thickBot="1" x14ac:dyDescent="0.3">
      <c r="A5" s="411" t="s">
        <v>1</v>
      </c>
      <c r="B5" s="388" t="s">
        <v>24</v>
      </c>
      <c r="C5" s="386" t="s">
        <v>25</v>
      </c>
      <c r="D5" s="388" t="s">
        <v>26</v>
      </c>
      <c r="E5" s="472" t="s">
        <v>27</v>
      </c>
      <c r="F5" s="392" t="s">
        <v>28</v>
      </c>
      <c r="G5" s="393"/>
      <c r="H5" s="393"/>
      <c r="I5" s="474" t="s">
        <v>29</v>
      </c>
      <c r="J5" s="475"/>
    </row>
    <row r="6" spans="1:13" s="38" customFormat="1" ht="69" customHeight="1" thickBot="1" x14ac:dyDescent="0.3">
      <c r="A6" s="413"/>
      <c r="B6" s="389"/>
      <c r="C6" s="387"/>
      <c r="D6" s="389"/>
      <c r="E6" s="473"/>
      <c r="F6" s="83" t="s">
        <v>30</v>
      </c>
      <c r="G6" s="100" t="s">
        <v>31</v>
      </c>
      <c r="H6" s="101" t="s">
        <v>32</v>
      </c>
      <c r="I6" s="132" t="s">
        <v>6</v>
      </c>
      <c r="J6" s="133" t="s">
        <v>7</v>
      </c>
    </row>
    <row r="7" spans="1:13" s="38" customFormat="1" ht="21" customHeight="1" thickBot="1" x14ac:dyDescent="0.3">
      <c r="A7" s="41">
        <v>1</v>
      </c>
      <c r="B7" s="59">
        <v>2</v>
      </c>
      <c r="C7" s="41">
        <v>3</v>
      </c>
      <c r="D7" s="59">
        <v>4</v>
      </c>
      <c r="E7" s="41">
        <v>5</v>
      </c>
      <c r="F7" s="59">
        <v>6</v>
      </c>
      <c r="G7" s="102">
        <v>7</v>
      </c>
      <c r="H7" s="103">
        <v>8</v>
      </c>
      <c r="I7" s="104">
        <v>9</v>
      </c>
      <c r="J7" s="260">
        <v>10</v>
      </c>
      <c r="K7" s="261"/>
    </row>
    <row r="8" spans="1:13" s="90" customFormat="1" ht="35.1" customHeight="1" thickBot="1" x14ac:dyDescent="0.3">
      <c r="A8" s="109">
        <v>1</v>
      </c>
      <c r="B8" s="105" t="s">
        <v>238</v>
      </c>
      <c r="C8" s="84" t="s">
        <v>239</v>
      </c>
      <c r="D8" s="105" t="s">
        <v>240</v>
      </c>
      <c r="E8" s="105" t="s">
        <v>241</v>
      </c>
      <c r="F8" s="110" t="s">
        <v>48</v>
      </c>
      <c r="G8" s="111">
        <v>0.03</v>
      </c>
      <c r="H8" s="111">
        <v>0.03</v>
      </c>
      <c r="I8" s="288">
        <v>864.5</v>
      </c>
      <c r="J8" s="289">
        <v>864.5</v>
      </c>
      <c r="K8" s="262" t="s">
        <v>918</v>
      </c>
    </row>
    <row r="9" spans="1:13" s="90" customFormat="1" ht="35.1" customHeight="1" thickBot="1" x14ac:dyDescent="0.3">
      <c r="A9" s="109">
        <v>2</v>
      </c>
      <c r="B9" s="105" t="s">
        <v>238</v>
      </c>
      <c r="C9" s="84" t="s">
        <v>242</v>
      </c>
      <c r="D9" s="105" t="s">
        <v>243</v>
      </c>
      <c r="E9" s="105" t="s">
        <v>244</v>
      </c>
      <c r="F9" s="110" t="s">
        <v>48</v>
      </c>
      <c r="G9" s="111">
        <v>4.02E-2</v>
      </c>
      <c r="H9" s="111">
        <v>4.02E-2</v>
      </c>
      <c r="I9" s="288">
        <v>1158.5</v>
      </c>
      <c r="J9" s="289">
        <v>1158.5</v>
      </c>
      <c r="K9" s="262" t="s">
        <v>874</v>
      </c>
    </row>
    <row r="10" spans="1:13" s="90" customFormat="1" ht="35.1" customHeight="1" thickBot="1" x14ac:dyDescent="0.3">
      <c r="A10" s="109">
        <v>3</v>
      </c>
      <c r="B10" s="105" t="s">
        <v>245</v>
      </c>
      <c r="C10" s="84" t="s">
        <v>242</v>
      </c>
      <c r="D10" s="105" t="s">
        <v>246</v>
      </c>
      <c r="E10" s="105" t="s">
        <v>247</v>
      </c>
      <c r="F10" s="110" t="s">
        <v>48</v>
      </c>
      <c r="G10" s="111">
        <v>0.47489999999999999</v>
      </c>
      <c r="H10" s="111">
        <v>0.47489999999999999</v>
      </c>
      <c r="I10" s="288">
        <v>508.9</v>
      </c>
      <c r="J10" s="289">
        <v>508.9</v>
      </c>
      <c r="K10" s="263" t="s">
        <v>919</v>
      </c>
    </row>
    <row r="11" spans="1:13" s="90" customFormat="1" ht="35.1" customHeight="1" thickBot="1" x14ac:dyDescent="0.3">
      <c r="A11" s="109">
        <v>4</v>
      </c>
      <c r="B11" s="105" t="s">
        <v>238</v>
      </c>
      <c r="C11" s="84" t="s">
        <v>239</v>
      </c>
      <c r="D11" s="105" t="s">
        <v>248</v>
      </c>
      <c r="E11" s="105" t="s">
        <v>249</v>
      </c>
      <c r="F11" s="110" t="s">
        <v>48</v>
      </c>
      <c r="G11" s="111">
        <v>1.821E-2</v>
      </c>
      <c r="H11" s="111">
        <v>1.821E-2</v>
      </c>
      <c r="I11" s="288">
        <v>524.9</v>
      </c>
      <c r="J11" s="289">
        <v>524.9</v>
      </c>
      <c r="K11" s="263" t="s">
        <v>920</v>
      </c>
    </row>
    <row r="12" spans="1:13" s="90" customFormat="1" ht="35.1" customHeight="1" thickBot="1" x14ac:dyDescent="0.3">
      <c r="A12" s="109">
        <v>5</v>
      </c>
      <c r="B12" s="105" t="s">
        <v>250</v>
      </c>
      <c r="C12" s="84" t="s">
        <v>251</v>
      </c>
      <c r="D12" s="105" t="s">
        <v>252</v>
      </c>
      <c r="E12" s="105" t="s">
        <v>253</v>
      </c>
      <c r="F12" s="110" t="s">
        <v>48</v>
      </c>
      <c r="G12" s="131">
        <v>0.1522</v>
      </c>
      <c r="H12" s="131">
        <v>0.1522</v>
      </c>
      <c r="I12" s="288">
        <v>761</v>
      </c>
      <c r="J12" s="289">
        <v>0</v>
      </c>
      <c r="K12" s="263" t="s">
        <v>921</v>
      </c>
    </row>
    <row r="13" spans="1:13" s="90" customFormat="1" ht="35.1" customHeight="1" thickBot="1" x14ac:dyDescent="0.3">
      <c r="A13" s="109">
        <v>6</v>
      </c>
      <c r="B13" s="105" t="s">
        <v>238</v>
      </c>
      <c r="C13" s="84" t="s">
        <v>254</v>
      </c>
      <c r="D13" s="105" t="s">
        <v>255</v>
      </c>
      <c r="E13" s="105" t="s">
        <v>256</v>
      </c>
      <c r="F13" s="110" t="s">
        <v>48</v>
      </c>
      <c r="G13" s="131">
        <v>0.64471000000000001</v>
      </c>
      <c r="H13" s="131">
        <v>0.64471000000000001</v>
      </c>
      <c r="I13" s="288">
        <v>18616</v>
      </c>
      <c r="J13" s="289">
        <v>0</v>
      </c>
      <c r="K13" s="262" t="s">
        <v>875</v>
      </c>
    </row>
    <row r="14" spans="1:13" ht="35.1" customHeight="1" thickBot="1" x14ac:dyDescent="0.3">
      <c r="A14" s="109">
        <v>7</v>
      </c>
      <c r="B14" s="105" t="s">
        <v>257</v>
      </c>
      <c r="C14" s="84" t="s">
        <v>258</v>
      </c>
      <c r="D14" s="105" t="s">
        <v>259</v>
      </c>
      <c r="E14" s="105" t="s">
        <v>260</v>
      </c>
      <c r="F14" s="110" t="s">
        <v>37</v>
      </c>
      <c r="G14" s="131">
        <v>8.0999999999999996E-3</v>
      </c>
      <c r="H14" s="131">
        <v>8.0999999999999996E-3</v>
      </c>
      <c r="I14" s="288">
        <v>99</v>
      </c>
      <c r="J14" s="289">
        <v>99</v>
      </c>
      <c r="K14" s="264" t="s">
        <v>922</v>
      </c>
    </row>
    <row r="15" spans="1:13" s="106" customFormat="1" ht="35.1" customHeight="1" thickBot="1" x14ac:dyDescent="0.3">
      <c r="A15" s="109">
        <v>8</v>
      </c>
      <c r="B15" s="105" t="s">
        <v>261</v>
      </c>
      <c r="C15" s="84" t="s">
        <v>262</v>
      </c>
      <c r="D15" s="105" t="s">
        <v>263</v>
      </c>
      <c r="E15" s="105" t="s">
        <v>264</v>
      </c>
      <c r="F15" s="110" t="s">
        <v>48</v>
      </c>
      <c r="G15" s="131">
        <f>SUM(H15:H15)</f>
        <v>8.8099999999999998E-2</v>
      </c>
      <c r="H15" s="131">
        <v>8.8099999999999998E-2</v>
      </c>
      <c r="I15" s="288">
        <v>807.43700000000001</v>
      </c>
      <c r="J15" s="289">
        <v>807.43700000000001</v>
      </c>
      <c r="K15" s="264" t="s">
        <v>923</v>
      </c>
      <c r="M15" s="49"/>
    </row>
    <row r="16" spans="1:13" s="106" customFormat="1" ht="35.1" customHeight="1" thickBot="1" x14ac:dyDescent="0.3">
      <c r="A16" s="109">
        <v>9</v>
      </c>
      <c r="B16" s="105" t="s">
        <v>265</v>
      </c>
      <c r="C16" s="84" t="s">
        <v>262</v>
      </c>
      <c r="D16" s="105" t="s">
        <v>266</v>
      </c>
      <c r="E16" s="105" t="s">
        <v>267</v>
      </c>
      <c r="F16" s="110" t="s">
        <v>48</v>
      </c>
      <c r="G16" s="131">
        <f>SUM(H16:H16)</f>
        <v>0.1</v>
      </c>
      <c r="H16" s="131">
        <v>0.1</v>
      </c>
      <c r="I16" s="288">
        <v>381</v>
      </c>
      <c r="J16" s="289">
        <v>381</v>
      </c>
      <c r="K16" s="264" t="s">
        <v>924</v>
      </c>
    </row>
    <row r="17" spans="1:11" s="106" customFormat="1" ht="35.1" customHeight="1" thickBot="1" x14ac:dyDescent="0.3">
      <c r="A17" s="109">
        <v>10</v>
      </c>
      <c r="B17" s="476" t="s">
        <v>268</v>
      </c>
      <c r="C17" s="478" t="s">
        <v>262</v>
      </c>
      <c r="D17" s="105" t="s">
        <v>269</v>
      </c>
      <c r="E17" s="105" t="s">
        <v>270</v>
      </c>
      <c r="F17" s="110" t="s">
        <v>48</v>
      </c>
      <c r="G17" s="131">
        <v>3.8184</v>
      </c>
      <c r="H17" s="131">
        <v>3.8184</v>
      </c>
      <c r="I17" s="288">
        <v>63994.474000000002</v>
      </c>
      <c r="J17" s="289">
        <v>63994.474000000002</v>
      </c>
      <c r="K17" s="266" t="s">
        <v>876</v>
      </c>
    </row>
    <row r="18" spans="1:11" s="106" customFormat="1" ht="35.1" customHeight="1" thickBot="1" x14ac:dyDescent="0.3">
      <c r="A18" s="109">
        <v>11</v>
      </c>
      <c r="B18" s="406"/>
      <c r="C18" s="479"/>
      <c r="D18" s="105" t="s">
        <v>269</v>
      </c>
      <c r="E18" s="105" t="s">
        <v>270</v>
      </c>
      <c r="F18" s="110" t="s">
        <v>48</v>
      </c>
      <c r="G18" s="131">
        <v>0.95479999999999998</v>
      </c>
      <c r="H18" s="131">
        <v>0.95479999999999998</v>
      </c>
      <c r="I18" s="288">
        <v>16001.97</v>
      </c>
      <c r="J18" s="289">
        <v>16001.97</v>
      </c>
      <c r="K18" s="266" t="s">
        <v>877</v>
      </c>
    </row>
    <row r="19" spans="1:11" s="106" customFormat="1" ht="35.1" customHeight="1" thickBot="1" x14ac:dyDescent="0.3">
      <c r="A19" s="109">
        <v>12</v>
      </c>
      <c r="B19" s="477"/>
      <c r="C19" s="480"/>
      <c r="D19" s="105" t="s">
        <v>271</v>
      </c>
      <c r="E19" s="105" t="s">
        <v>272</v>
      </c>
      <c r="F19" s="110" t="s">
        <v>48</v>
      </c>
      <c r="G19" s="131">
        <v>9.5129999999999999</v>
      </c>
      <c r="H19" s="131">
        <v>6.5</v>
      </c>
      <c r="I19" s="288">
        <v>178079</v>
      </c>
      <c r="J19" s="289">
        <v>178079</v>
      </c>
      <c r="K19" s="266" t="s">
        <v>878</v>
      </c>
    </row>
    <row r="20" spans="1:11" ht="35.1" customHeight="1" thickBot="1" x14ac:dyDescent="0.3">
      <c r="A20" s="109">
        <v>13</v>
      </c>
      <c r="B20" s="476" t="s">
        <v>317</v>
      </c>
      <c r="C20" s="84" t="s">
        <v>274</v>
      </c>
      <c r="D20" s="105" t="s">
        <v>355</v>
      </c>
      <c r="E20" s="105" t="s">
        <v>275</v>
      </c>
      <c r="F20" s="481" t="s">
        <v>318</v>
      </c>
      <c r="G20" s="481">
        <v>1.038</v>
      </c>
      <c r="H20" s="131">
        <v>1</v>
      </c>
      <c r="I20" s="288">
        <v>18719.5</v>
      </c>
      <c r="J20" s="289">
        <v>18719.5</v>
      </c>
      <c r="K20" s="265" t="s">
        <v>925</v>
      </c>
    </row>
    <row r="21" spans="1:11" ht="35.1" customHeight="1" thickBot="1" x14ac:dyDescent="0.3">
      <c r="A21" s="109">
        <v>14</v>
      </c>
      <c r="B21" s="477"/>
      <c r="C21" s="84" t="s">
        <v>273</v>
      </c>
      <c r="D21" s="105" t="s">
        <v>356</v>
      </c>
      <c r="E21" s="105" t="s">
        <v>276</v>
      </c>
      <c r="F21" s="482"/>
      <c r="G21" s="482"/>
      <c r="H21" s="131">
        <v>3.7999999999999999E-2</v>
      </c>
      <c r="I21" s="288">
        <v>0</v>
      </c>
      <c r="J21" s="289">
        <v>0</v>
      </c>
      <c r="K21" s="265"/>
    </row>
    <row r="22" spans="1:11" ht="35.1" customHeight="1" thickBot="1" x14ac:dyDescent="0.3">
      <c r="A22" s="109">
        <v>15</v>
      </c>
      <c r="B22" s="105" t="s">
        <v>277</v>
      </c>
      <c r="C22" s="84" t="s">
        <v>278</v>
      </c>
      <c r="D22" s="105" t="s">
        <v>357</v>
      </c>
      <c r="E22" s="105" t="s">
        <v>279</v>
      </c>
      <c r="F22" s="110" t="s">
        <v>48</v>
      </c>
      <c r="G22" s="131">
        <v>0.33600000000000002</v>
      </c>
      <c r="H22" s="131">
        <v>0.33600000000000002</v>
      </c>
      <c r="I22" s="288">
        <v>8321</v>
      </c>
      <c r="J22" s="289">
        <v>8321</v>
      </c>
      <c r="K22" s="265" t="s">
        <v>926</v>
      </c>
    </row>
    <row r="23" spans="1:11" ht="35.1" customHeight="1" thickBot="1" x14ac:dyDescent="0.3">
      <c r="A23" s="109">
        <v>16</v>
      </c>
      <c r="B23" s="105" t="s">
        <v>277</v>
      </c>
      <c r="C23" s="84" t="s">
        <v>278</v>
      </c>
      <c r="D23" s="105" t="s">
        <v>358</v>
      </c>
      <c r="E23" s="105" t="s">
        <v>280</v>
      </c>
      <c r="F23" s="110" t="s">
        <v>48</v>
      </c>
      <c r="G23" s="131">
        <v>0.1</v>
      </c>
      <c r="H23" s="131">
        <v>0.1</v>
      </c>
      <c r="I23" s="288">
        <v>4137.3</v>
      </c>
      <c r="J23" s="289">
        <v>0</v>
      </c>
      <c r="K23" s="264" t="s">
        <v>927</v>
      </c>
    </row>
    <row r="24" spans="1:11" ht="35.1" customHeight="1" thickBot="1" x14ac:dyDescent="0.3">
      <c r="A24" s="109">
        <v>17</v>
      </c>
      <c r="B24" s="105" t="s">
        <v>277</v>
      </c>
      <c r="C24" s="84" t="s">
        <v>278</v>
      </c>
      <c r="D24" s="105" t="s">
        <v>359</v>
      </c>
      <c r="E24" s="105" t="s">
        <v>281</v>
      </c>
      <c r="F24" s="110" t="s">
        <v>48</v>
      </c>
      <c r="G24" s="131">
        <v>0.255</v>
      </c>
      <c r="H24" s="131">
        <v>0.255</v>
      </c>
      <c r="I24" s="288">
        <v>658.6</v>
      </c>
      <c r="J24" s="289">
        <v>0</v>
      </c>
      <c r="K24" s="264" t="s">
        <v>928</v>
      </c>
    </row>
    <row r="25" spans="1:11" ht="35.1" customHeight="1" thickBot="1" x14ac:dyDescent="0.3">
      <c r="A25" s="109">
        <v>18</v>
      </c>
      <c r="B25" s="105" t="s">
        <v>277</v>
      </c>
      <c r="C25" s="84" t="s">
        <v>278</v>
      </c>
      <c r="D25" s="105" t="s">
        <v>360</v>
      </c>
      <c r="E25" s="105" t="s">
        <v>282</v>
      </c>
      <c r="F25" s="110" t="s">
        <v>48</v>
      </c>
      <c r="G25" s="131">
        <v>1.4</v>
      </c>
      <c r="H25" s="131">
        <v>1.4</v>
      </c>
      <c r="I25" s="288">
        <v>36162</v>
      </c>
      <c r="J25" s="289">
        <v>0</v>
      </c>
      <c r="K25" s="264" t="s">
        <v>929</v>
      </c>
    </row>
    <row r="26" spans="1:11" ht="35.1" customHeight="1" thickBot="1" x14ac:dyDescent="0.3">
      <c r="A26" s="109">
        <v>19</v>
      </c>
      <c r="B26" s="105" t="s">
        <v>277</v>
      </c>
      <c r="C26" s="84" t="s">
        <v>278</v>
      </c>
      <c r="D26" s="105" t="s">
        <v>361</v>
      </c>
      <c r="E26" s="105" t="s">
        <v>283</v>
      </c>
      <c r="F26" s="110" t="s">
        <v>48</v>
      </c>
      <c r="G26" s="131">
        <v>4.8099999999999997E-2</v>
      </c>
      <c r="H26" s="131">
        <v>4.8099999999999997E-2</v>
      </c>
      <c r="I26" s="288">
        <v>2334.8000000000002</v>
      </c>
      <c r="J26" s="289">
        <v>0</v>
      </c>
      <c r="K26" s="264" t="s">
        <v>930</v>
      </c>
    </row>
    <row r="27" spans="1:11" s="90" customFormat="1" ht="35.1" customHeight="1" thickBot="1" x14ac:dyDescent="0.3">
      <c r="A27" s="109">
        <v>20</v>
      </c>
      <c r="B27" s="105" t="s">
        <v>284</v>
      </c>
      <c r="C27" s="84" t="s">
        <v>285</v>
      </c>
      <c r="D27" s="105" t="s">
        <v>286</v>
      </c>
      <c r="E27" s="105" t="s">
        <v>287</v>
      </c>
      <c r="F27" s="110" t="s">
        <v>37</v>
      </c>
      <c r="G27" s="131">
        <f t="shared" ref="G27:G32" si="0">SUM(H27:H27)</f>
        <v>20</v>
      </c>
      <c r="H27" s="131">
        <v>20</v>
      </c>
      <c r="I27" s="288">
        <v>42210</v>
      </c>
      <c r="J27" s="289">
        <v>42210</v>
      </c>
      <c r="K27" s="264" t="s">
        <v>931</v>
      </c>
    </row>
    <row r="28" spans="1:11" s="90" customFormat="1" ht="35.1" customHeight="1" thickBot="1" x14ac:dyDescent="0.3">
      <c r="A28" s="109">
        <v>21</v>
      </c>
      <c r="B28" s="105" t="s">
        <v>284</v>
      </c>
      <c r="C28" s="84" t="s">
        <v>285</v>
      </c>
      <c r="D28" s="105" t="s">
        <v>288</v>
      </c>
      <c r="E28" s="105" t="s">
        <v>289</v>
      </c>
      <c r="F28" s="110" t="s">
        <v>37</v>
      </c>
      <c r="G28" s="131">
        <f t="shared" si="0"/>
        <v>19.914999999999999</v>
      </c>
      <c r="H28" s="131">
        <v>19.914999999999999</v>
      </c>
      <c r="I28" s="288">
        <v>42035</v>
      </c>
      <c r="J28" s="289">
        <v>42035</v>
      </c>
      <c r="K28" s="264" t="s">
        <v>931</v>
      </c>
    </row>
    <row r="29" spans="1:11" s="90" customFormat="1" ht="35.1" customHeight="1" thickBot="1" x14ac:dyDescent="0.3">
      <c r="A29" s="109">
        <v>22</v>
      </c>
      <c r="B29" s="105" t="s">
        <v>284</v>
      </c>
      <c r="C29" s="84" t="s">
        <v>285</v>
      </c>
      <c r="D29" s="105" t="s">
        <v>290</v>
      </c>
      <c r="E29" s="105" t="s">
        <v>291</v>
      </c>
      <c r="F29" s="110" t="s">
        <v>37</v>
      </c>
      <c r="G29" s="131">
        <f t="shared" si="0"/>
        <v>11.5</v>
      </c>
      <c r="H29" s="131">
        <v>11.5</v>
      </c>
      <c r="I29" s="288">
        <v>24275</v>
      </c>
      <c r="J29" s="289">
        <v>24275</v>
      </c>
      <c r="K29" s="264" t="s">
        <v>932</v>
      </c>
    </row>
    <row r="30" spans="1:11" s="90" customFormat="1" ht="35.1" customHeight="1" thickBot="1" x14ac:dyDescent="0.3">
      <c r="A30" s="109">
        <v>23</v>
      </c>
      <c r="B30" s="105" t="s">
        <v>284</v>
      </c>
      <c r="C30" s="84" t="s">
        <v>285</v>
      </c>
      <c r="D30" s="105" t="s">
        <v>292</v>
      </c>
      <c r="E30" s="105" t="s">
        <v>293</v>
      </c>
      <c r="F30" s="110" t="s">
        <v>37</v>
      </c>
      <c r="G30" s="131">
        <f t="shared" si="0"/>
        <v>20</v>
      </c>
      <c r="H30" s="131">
        <v>20</v>
      </c>
      <c r="I30" s="288">
        <v>43560</v>
      </c>
      <c r="J30" s="289">
        <v>43560</v>
      </c>
      <c r="K30" s="264" t="s">
        <v>933</v>
      </c>
    </row>
    <row r="31" spans="1:11" s="90" customFormat="1" ht="35.1" customHeight="1" thickBot="1" x14ac:dyDescent="0.3">
      <c r="A31" s="109">
        <v>24</v>
      </c>
      <c r="B31" s="105" t="s">
        <v>284</v>
      </c>
      <c r="C31" s="84" t="s">
        <v>285</v>
      </c>
      <c r="D31" s="105" t="s">
        <v>294</v>
      </c>
      <c r="E31" s="105" t="s">
        <v>295</v>
      </c>
      <c r="F31" s="110" t="s">
        <v>37</v>
      </c>
      <c r="G31" s="131">
        <f t="shared" si="0"/>
        <v>5.0011999999999999</v>
      </c>
      <c r="H31" s="131">
        <v>5.0011999999999999</v>
      </c>
      <c r="I31" s="288">
        <v>10556</v>
      </c>
      <c r="J31" s="289">
        <v>10556</v>
      </c>
      <c r="K31" s="263" t="s">
        <v>934</v>
      </c>
    </row>
    <row r="32" spans="1:11" s="90" customFormat="1" ht="35.1" customHeight="1" thickBot="1" x14ac:dyDescent="0.3">
      <c r="A32" s="109">
        <v>25</v>
      </c>
      <c r="B32" s="105" t="s">
        <v>284</v>
      </c>
      <c r="C32" s="84" t="s">
        <v>285</v>
      </c>
      <c r="D32" s="105" t="s">
        <v>296</v>
      </c>
      <c r="E32" s="105" t="s">
        <v>297</v>
      </c>
      <c r="F32" s="110" t="s">
        <v>37</v>
      </c>
      <c r="G32" s="131">
        <f t="shared" si="0"/>
        <v>20</v>
      </c>
      <c r="H32" s="131">
        <v>20</v>
      </c>
      <c r="I32" s="288">
        <v>43560</v>
      </c>
      <c r="J32" s="289">
        <v>43560</v>
      </c>
      <c r="K32" s="263" t="s">
        <v>935</v>
      </c>
    </row>
    <row r="33" spans="1:11" s="90" customFormat="1" ht="35.1" customHeight="1" thickBot="1" x14ac:dyDescent="0.3">
      <c r="A33" s="109">
        <v>26</v>
      </c>
      <c r="B33" s="105" t="s">
        <v>298</v>
      </c>
      <c r="C33" s="84" t="s">
        <v>285</v>
      </c>
      <c r="D33" s="105" t="s">
        <v>299</v>
      </c>
      <c r="E33" s="105" t="s">
        <v>300</v>
      </c>
      <c r="F33" s="110" t="s">
        <v>301</v>
      </c>
      <c r="G33" s="131">
        <v>0.1706</v>
      </c>
      <c r="H33" s="131">
        <v>0.1706</v>
      </c>
      <c r="I33" s="288">
        <v>563</v>
      </c>
      <c r="J33" s="289">
        <v>563</v>
      </c>
      <c r="K33" s="263" t="s">
        <v>936</v>
      </c>
    </row>
    <row r="34" spans="1:11" s="90" customFormat="1" ht="35.1" customHeight="1" thickBot="1" x14ac:dyDescent="0.3">
      <c r="A34" s="109">
        <v>27</v>
      </c>
      <c r="B34" s="105" t="s">
        <v>302</v>
      </c>
      <c r="C34" s="84" t="s">
        <v>303</v>
      </c>
      <c r="D34" s="105" t="s">
        <v>304</v>
      </c>
      <c r="E34" s="105" t="s">
        <v>305</v>
      </c>
      <c r="F34" s="110" t="s">
        <v>306</v>
      </c>
      <c r="G34" s="131">
        <v>0.6</v>
      </c>
      <c r="H34" s="131">
        <v>0.6</v>
      </c>
      <c r="I34" s="288">
        <v>33.704999999999998</v>
      </c>
      <c r="J34" s="288">
        <v>33.704999999999998</v>
      </c>
      <c r="K34" s="263" t="s">
        <v>937</v>
      </c>
    </row>
    <row r="35" spans="1:11" s="90" customFormat="1" ht="35.1" customHeight="1" thickBot="1" x14ac:dyDescent="0.3">
      <c r="A35" s="109">
        <v>28</v>
      </c>
      <c r="B35" s="105" t="s">
        <v>307</v>
      </c>
      <c r="C35" s="84" t="s">
        <v>303</v>
      </c>
      <c r="D35" s="105" t="s">
        <v>308</v>
      </c>
      <c r="E35" s="105" t="s">
        <v>309</v>
      </c>
      <c r="F35" s="110" t="s">
        <v>310</v>
      </c>
      <c r="G35" s="131">
        <v>0.15</v>
      </c>
      <c r="H35" s="131">
        <v>0.15</v>
      </c>
      <c r="I35" s="288">
        <v>1374.75</v>
      </c>
      <c r="J35" s="289">
        <v>1374.75</v>
      </c>
      <c r="K35" s="262" t="s">
        <v>871</v>
      </c>
    </row>
    <row r="36" spans="1:11" s="90" customFormat="1" ht="35.1" customHeight="1" thickBot="1" x14ac:dyDescent="0.3">
      <c r="A36" s="109">
        <v>29</v>
      </c>
      <c r="B36" s="105" t="s">
        <v>311</v>
      </c>
      <c r="C36" s="84" t="s">
        <v>303</v>
      </c>
      <c r="D36" s="105" t="s">
        <v>312</v>
      </c>
      <c r="E36" s="105" t="s">
        <v>313</v>
      </c>
      <c r="F36" s="110" t="s">
        <v>306</v>
      </c>
      <c r="G36" s="131">
        <v>3.6200000000000003E-2</v>
      </c>
      <c r="H36" s="131">
        <v>3.6200000000000003E-2</v>
      </c>
      <c r="I36" s="288">
        <v>119.42</v>
      </c>
      <c r="J36" s="289">
        <v>119.42</v>
      </c>
      <c r="K36" s="262" t="s">
        <v>872</v>
      </c>
    </row>
    <row r="37" spans="1:11" s="90" customFormat="1" ht="35.1" customHeight="1" thickBot="1" x14ac:dyDescent="0.3">
      <c r="A37" s="109">
        <v>30</v>
      </c>
      <c r="B37" s="105" t="s">
        <v>314</v>
      </c>
      <c r="C37" s="84" t="s">
        <v>303</v>
      </c>
      <c r="D37" s="105" t="s">
        <v>315</v>
      </c>
      <c r="E37" s="105" t="s">
        <v>316</v>
      </c>
      <c r="F37" s="110" t="s">
        <v>306</v>
      </c>
      <c r="G37" s="131">
        <v>0.38397999999999999</v>
      </c>
      <c r="H37" s="131">
        <v>0.38397999999999999</v>
      </c>
      <c r="I37" s="288">
        <v>4475.28</v>
      </c>
      <c r="J37" s="289">
        <v>4475.28</v>
      </c>
      <c r="K37" s="262" t="s">
        <v>873</v>
      </c>
    </row>
    <row r="38" spans="1:11" s="107" customFormat="1" ht="35.1" customHeight="1" thickBot="1" x14ac:dyDescent="0.3">
      <c r="A38" s="469" t="s">
        <v>19</v>
      </c>
      <c r="B38" s="470"/>
      <c r="C38" s="470"/>
      <c r="D38" s="471"/>
      <c r="E38" s="349"/>
      <c r="F38" s="349"/>
      <c r="G38" s="349">
        <f>G8+G9+G10+G11+G12+G13+G14+G15+G16+G17+G18+G19+G20+G21+G22+G23+G24+G25+G26+G27+G28+G29+G30+G31+G32+G33+G34+G35+G36+G37</f>
        <v>116.77669999999998</v>
      </c>
      <c r="H38" s="349">
        <f>H8+H9+H10+H11+H12+H13+H15+H16+H17+H18+H19+H20+H21+H22+H23+H24+H25+H26+H27+H28+H29+H30+H31+H32+H33+H34+H35+H36+H37</f>
        <v>113.75559999999999</v>
      </c>
      <c r="I38" s="347">
        <f t="shared" ref="I38:J38" si="1">I8+I9+I10+I11+I12+I13+I14+I15+I16+I17+I18+I19+I20+I21+I22+I23+I24+I25+I26+I27+I28+I29+I30+I31+I32+I33+I34+I35+I36+I37</f>
        <v>564892.03599999996</v>
      </c>
      <c r="J38" s="350">
        <f t="shared" si="1"/>
        <v>502222.33600000001</v>
      </c>
      <c r="K38" s="348"/>
    </row>
    <row r="39" spans="1:11" x14ac:dyDescent="0.25">
      <c r="K39" s="90"/>
    </row>
  </sheetData>
  <mergeCells count="16">
    <mergeCell ref="A38:D38"/>
    <mergeCell ref="A1:J1"/>
    <mergeCell ref="A2:J2"/>
    <mergeCell ref="A3:J3"/>
    <mergeCell ref="A5:A6"/>
    <mergeCell ref="B5:B6"/>
    <mergeCell ref="C5:C6"/>
    <mergeCell ref="D5:D6"/>
    <mergeCell ref="E5:E6"/>
    <mergeCell ref="F5:H5"/>
    <mergeCell ref="I5:J5"/>
    <mergeCell ref="B17:B19"/>
    <mergeCell ref="C17:C19"/>
    <mergeCell ref="B20:B21"/>
    <mergeCell ref="F20:F21"/>
    <mergeCell ref="G20:G21"/>
  </mergeCells>
  <pageMargins left="0" right="0" top="0" bottom="0" header="0" footer="0"/>
  <pageSetup paperSize="9" scale="80" orientation="landscape" r:id="rId1"/>
  <ignoredErrors>
    <ignoredError sqref="H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F8F60-AC21-46EC-8DAE-6D2EC43791E8}">
  <dimension ref="A1:J18"/>
  <sheetViews>
    <sheetView zoomScaleNormal="100" workbookViewId="0">
      <selection activeCell="D15" sqref="D15:D17"/>
    </sheetView>
  </sheetViews>
  <sheetFormatPr defaultColWidth="10.28515625" defaultRowHeight="17.25" x14ac:dyDescent="0.25"/>
  <cols>
    <col min="1" max="1" width="4.28515625" style="50" customWidth="1"/>
    <col min="2" max="2" width="19" style="49" customWidth="1"/>
    <col min="3" max="3" width="21.5703125" style="50" customWidth="1"/>
    <col min="4" max="4" width="23.85546875" style="50" customWidth="1"/>
    <col min="5" max="5" width="20" style="50" customWidth="1"/>
    <col min="6" max="6" width="26" style="50" customWidth="1"/>
    <col min="7" max="7" width="15" style="50" customWidth="1"/>
    <col min="8" max="8" width="17" style="50" customWidth="1"/>
    <col min="9" max="9" width="19.7109375" style="50" customWidth="1"/>
    <col min="10" max="10" width="19.42578125" style="50" customWidth="1"/>
    <col min="11" max="256" width="10.28515625" style="49"/>
    <col min="257" max="257" width="4.28515625" style="49" customWidth="1"/>
    <col min="258" max="258" width="19" style="49" customWidth="1"/>
    <col min="259" max="259" width="21.5703125" style="49" customWidth="1"/>
    <col min="260" max="260" width="23.85546875" style="49" customWidth="1"/>
    <col min="261" max="261" width="20" style="49" customWidth="1"/>
    <col min="262" max="262" width="26" style="49" customWidth="1"/>
    <col min="263" max="263" width="15" style="49" customWidth="1"/>
    <col min="264" max="264" width="17" style="49" customWidth="1"/>
    <col min="265" max="265" width="19.7109375" style="49" customWidth="1"/>
    <col min="266" max="266" width="19.42578125" style="49" customWidth="1"/>
    <col min="267" max="512" width="10.28515625" style="49"/>
    <col min="513" max="513" width="4.28515625" style="49" customWidth="1"/>
    <col min="514" max="514" width="19" style="49" customWidth="1"/>
    <col min="515" max="515" width="21.5703125" style="49" customWidth="1"/>
    <col min="516" max="516" width="23.85546875" style="49" customWidth="1"/>
    <col min="517" max="517" width="20" style="49" customWidth="1"/>
    <col min="518" max="518" width="26" style="49" customWidth="1"/>
    <col min="519" max="519" width="15" style="49" customWidth="1"/>
    <col min="520" max="520" width="17" style="49" customWidth="1"/>
    <col min="521" max="521" width="19.7109375" style="49" customWidth="1"/>
    <col min="522" max="522" width="19.42578125" style="49" customWidth="1"/>
    <col min="523" max="768" width="10.28515625" style="49"/>
    <col min="769" max="769" width="4.28515625" style="49" customWidth="1"/>
    <col min="770" max="770" width="19" style="49" customWidth="1"/>
    <col min="771" max="771" width="21.5703125" style="49" customWidth="1"/>
    <col min="772" max="772" width="23.85546875" style="49" customWidth="1"/>
    <col min="773" max="773" width="20" style="49" customWidth="1"/>
    <col min="774" max="774" width="26" style="49" customWidth="1"/>
    <col min="775" max="775" width="15" style="49" customWidth="1"/>
    <col min="776" max="776" width="17" style="49" customWidth="1"/>
    <col min="777" max="777" width="19.7109375" style="49" customWidth="1"/>
    <col min="778" max="778" width="19.42578125" style="49" customWidth="1"/>
    <col min="779" max="1024" width="10.28515625" style="49"/>
    <col min="1025" max="1025" width="4.28515625" style="49" customWidth="1"/>
    <col min="1026" max="1026" width="19" style="49" customWidth="1"/>
    <col min="1027" max="1027" width="21.5703125" style="49" customWidth="1"/>
    <col min="1028" max="1028" width="23.85546875" style="49" customWidth="1"/>
    <col min="1029" max="1029" width="20" style="49" customWidth="1"/>
    <col min="1030" max="1030" width="26" style="49" customWidth="1"/>
    <col min="1031" max="1031" width="15" style="49" customWidth="1"/>
    <col min="1032" max="1032" width="17" style="49" customWidth="1"/>
    <col min="1033" max="1033" width="19.7109375" style="49" customWidth="1"/>
    <col min="1034" max="1034" width="19.42578125" style="49" customWidth="1"/>
    <col min="1035" max="1280" width="10.28515625" style="49"/>
    <col min="1281" max="1281" width="4.28515625" style="49" customWidth="1"/>
    <col min="1282" max="1282" width="19" style="49" customWidth="1"/>
    <col min="1283" max="1283" width="21.5703125" style="49" customWidth="1"/>
    <col min="1284" max="1284" width="23.85546875" style="49" customWidth="1"/>
    <col min="1285" max="1285" width="20" style="49" customWidth="1"/>
    <col min="1286" max="1286" width="26" style="49" customWidth="1"/>
    <col min="1287" max="1287" width="15" style="49" customWidth="1"/>
    <col min="1288" max="1288" width="17" style="49" customWidth="1"/>
    <col min="1289" max="1289" width="19.7109375" style="49" customWidth="1"/>
    <col min="1290" max="1290" width="19.42578125" style="49" customWidth="1"/>
    <col min="1291" max="1536" width="10.28515625" style="49"/>
    <col min="1537" max="1537" width="4.28515625" style="49" customWidth="1"/>
    <col min="1538" max="1538" width="19" style="49" customWidth="1"/>
    <col min="1539" max="1539" width="21.5703125" style="49" customWidth="1"/>
    <col min="1540" max="1540" width="23.85546875" style="49" customWidth="1"/>
    <col min="1541" max="1541" width="20" style="49" customWidth="1"/>
    <col min="1542" max="1542" width="26" style="49" customWidth="1"/>
    <col min="1543" max="1543" width="15" style="49" customWidth="1"/>
    <col min="1544" max="1544" width="17" style="49" customWidth="1"/>
    <col min="1545" max="1545" width="19.7109375" style="49" customWidth="1"/>
    <col min="1546" max="1546" width="19.42578125" style="49" customWidth="1"/>
    <col min="1547" max="1792" width="10.28515625" style="49"/>
    <col min="1793" max="1793" width="4.28515625" style="49" customWidth="1"/>
    <col min="1794" max="1794" width="19" style="49" customWidth="1"/>
    <col min="1795" max="1795" width="21.5703125" style="49" customWidth="1"/>
    <col min="1796" max="1796" width="23.85546875" style="49" customWidth="1"/>
    <col min="1797" max="1797" width="20" style="49" customWidth="1"/>
    <col min="1798" max="1798" width="26" style="49" customWidth="1"/>
    <col min="1799" max="1799" width="15" style="49" customWidth="1"/>
    <col min="1800" max="1800" width="17" style="49" customWidth="1"/>
    <col min="1801" max="1801" width="19.7109375" style="49" customWidth="1"/>
    <col min="1802" max="1802" width="19.42578125" style="49" customWidth="1"/>
    <col min="1803" max="2048" width="10.28515625" style="49"/>
    <col min="2049" max="2049" width="4.28515625" style="49" customWidth="1"/>
    <col min="2050" max="2050" width="19" style="49" customWidth="1"/>
    <col min="2051" max="2051" width="21.5703125" style="49" customWidth="1"/>
    <col min="2052" max="2052" width="23.85546875" style="49" customWidth="1"/>
    <col min="2053" max="2053" width="20" style="49" customWidth="1"/>
    <col min="2054" max="2054" width="26" style="49" customWidth="1"/>
    <col min="2055" max="2055" width="15" style="49" customWidth="1"/>
    <col min="2056" max="2056" width="17" style="49" customWidth="1"/>
    <col min="2057" max="2057" width="19.7109375" style="49" customWidth="1"/>
    <col min="2058" max="2058" width="19.42578125" style="49" customWidth="1"/>
    <col min="2059" max="2304" width="10.28515625" style="49"/>
    <col min="2305" max="2305" width="4.28515625" style="49" customWidth="1"/>
    <col min="2306" max="2306" width="19" style="49" customWidth="1"/>
    <col min="2307" max="2307" width="21.5703125" style="49" customWidth="1"/>
    <col min="2308" max="2308" width="23.85546875" style="49" customWidth="1"/>
    <col min="2309" max="2309" width="20" style="49" customWidth="1"/>
    <col min="2310" max="2310" width="26" style="49" customWidth="1"/>
    <col min="2311" max="2311" width="15" style="49" customWidth="1"/>
    <col min="2312" max="2312" width="17" style="49" customWidth="1"/>
    <col min="2313" max="2313" width="19.7109375" style="49" customWidth="1"/>
    <col min="2314" max="2314" width="19.42578125" style="49" customWidth="1"/>
    <col min="2315" max="2560" width="10.28515625" style="49"/>
    <col min="2561" max="2561" width="4.28515625" style="49" customWidth="1"/>
    <col min="2562" max="2562" width="19" style="49" customWidth="1"/>
    <col min="2563" max="2563" width="21.5703125" style="49" customWidth="1"/>
    <col min="2564" max="2564" width="23.85546875" style="49" customWidth="1"/>
    <col min="2565" max="2565" width="20" style="49" customWidth="1"/>
    <col min="2566" max="2566" width="26" style="49" customWidth="1"/>
    <col min="2567" max="2567" width="15" style="49" customWidth="1"/>
    <col min="2568" max="2568" width="17" style="49" customWidth="1"/>
    <col min="2569" max="2569" width="19.7109375" style="49" customWidth="1"/>
    <col min="2570" max="2570" width="19.42578125" style="49" customWidth="1"/>
    <col min="2571" max="2816" width="10.28515625" style="49"/>
    <col min="2817" max="2817" width="4.28515625" style="49" customWidth="1"/>
    <col min="2818" max="2818" width="19" style="49" customWidth="1"/>
    <col min="2819" max="2819" width="21.5703125" style="49" customWidth="1"/>
    <col min="2820" max="2820" width="23.85546875" style="49" customWidth="1"/>
    <col min="2821" max="2821" width="20" style="49" customWidth="1"/>
    <col min="2822" max="2822" width="26" style="49" customWidth="1"/>
    <col min="2823" max="2823" width="15" style="49" customWidth="1"/>
    <col min="2824" max="2824" width="17" style="49" customWidth="1"/>
    <col min="2825" max="2825" width="19.7109375" style="49" customWidth="1"/>
    <col min="2826" max="2826" width="19.42578125" style="49" customWidth="1"/>
    <col min="2827" max="3072" width="10.28515625" style="49"/>
    <col min="3073" max="3073" width="4.28515625" style="49" customWidth="1"/>
    <col min="3074" max="3074" width="19" style="49" customWidth="1"/>
    <col min="3075" max="3075" width="21.5703125" style="49" customWidth="1"/>
    <col min="3076" max="3076" width="23.85546875" style="49" customWidth="1"/>
    <col min="3077" max="3077" width="20" style="49" customWidth="1"/>
    <col min="3078" max="3078" width="26" style="49" customWidth="1"/>
    <col min="3079" max="3079" width="15" style="49" customWidth="1"/>
    <col min="3080" max="3080" width="17" style="49" customWidth="1"/>
    <col min="3081" max="3081" width="19.7109375" style="49" customWidth="1"/>
    <col min="3082" max="3082" width="19.42578125" style="49" customWidth="1"/>
    <col min="3083" max="3328" width="10.28515625" style="49"/>
    <col min="3329" max="3329" width="4.28515625" style="49" customWidth="1"/>
    <col min="3330" max="3330" width="19" style="49" customWidth="1"/>
    <col min="3331" max="3331" width="21.5703125" style="49" customWidth="1"/>
    <col min="3332" max="3332" width="23.85546875" style="49" customWidth="1"/>
    <col min="3333" max="3333" width="20" style="49" customWidth="1"/>
    <col min="3334" max="3334" width="26" style="49" customWidth="1"/>
    <col min="3335" max="3335" width="15" style="49" customWidth="1"/>
    <col min="3336" max="3336" width="17" style="49" customWidth="1"/>
    <col min="3337" max="3337" width="19.7109375" style="49" customWidth="1"/>
    <col min="3338" max="3338" width="19.42578125" style="49" customWidth="1"/>
    <col min="3339" max="3584" width="10.28515625" style="49"/>
    <col min="3585" max="3585" width="4.28515625" style="49" customWidth="1"/>
    <col min="3586" max="3586" width="19" style="49" customWidth="1"/>
    <col min="3587" max="3587" width="21.5703125" style="49" customWidth="1"/>
    <col min="3588" max="3588" width="23.85546875" style="49" customWidth="1"/>
    <col min="3589" max="3589" width="20" style="49" customWidth="1"/>
    <col min="3590" max="3590" width="26" style="49" customWidth="1"/>
    <col min="3591" max="3591" width="15" style="49" customWidth="1"/>
    <col min="3592" max="3592" width="17" style="49" customWidth="1"/>
    <col min="3593" max="3593" width="19.7109375" style="49" customWidth="1"/>
    <col min="3594" max="3594" width="19.42578125" style="49" customWidth="1"/>
    <col min="3595" max="3840" width="10.28515625" style="49"/>
    <col min="3841" max="3841" width="4.28515625" style="49" customWidth="1"/>
    <col min="3842" max="3842" width="19" style="49" customWidth="1"/>
    <col min="3843" max="3843" width="21.5703125" style="49" customWidth="1"/>
    <col min="3844" max="3844" width="23.85546875" style="49" customWidth="1"/>
    <col min="3845" max="3845" width="20" style="49" customWidth="1"/>
    <col min="3846" max="3846" width="26" style="49" customWidth="1"/>
    <col min="3847" max="3847" width="15" style="49" customWidth="1"/>
    <col min="3848" max="3848" width="17" style="49" customWidth="1"/>
    <col min="3849" max="3849" width="19.7109375" style="49" customWidth="1"/>
    <col min="3850" max="3850" width="19.42578125" style="49" customWidth="1"/>
    <col min="3851" max="4096" width="10.28515625" style="49"/>
    <col min="4097" max="4097" width="4.28515625" style="49" customWidth="1"/>
    <col min="4098" max="4098" width="19" style="49" customWidth="1"/>
    <col min="4099" max="4099" width="21.5703125" style="49" customWidth="1"/>
    <col min="4100" max="4100" width="23.85546875" style="49" customWidth="1"/>
    <col min="4101" max="4101" width="20" style="49" customWidth="1"/>
    <col min="4102" max="4102" width="26" style="49" customWidth="1"/>
    <col min="4103" max="4103" width="15" style="49" customWidth="1"/>
    <col min="4104" max="4104" width="17" style="49" customWidth="1"/>
    <col min="4105" max="4105" width="19.7109375" style="49" customWidth="1"/>
    <col min="4106" max="4106" width="19.42578125" style="49" customWidth="1"/>
    <col min="4107" max="4352" width="10.28515625" style="49"/>
    <col min="4353" max="4353" width="4.28515625" style="49" customWidth="1"/>
    <col min="4354" max="4354" width="19" style="49" customWidth="1"/>
    <col min="4355" max="4355" width="21.5703125" style="49" customWidth="1"/>
    <col min="4356" max="4356" width="23.85546875" style="49" customWidth="1"/>
    <col min="4357" max="4357" width="20" style="49" customWidth="1"/>
    <col min="4358" max="4358" width="26" style="49" customWidth="1"/>
    <col min="4359" max="4359" width="15" style="49" customWidth="1"/>
    <col min="4360" max="4360" width="17" style="49" customWidth="1"/>
    <col min="4361" max="4361" width="19.7109375" style="49" customWidth="1"/>
    <col min="4362" max="4362" width="19.42578125" style="49" customWidth="1"/>
    <col min="4363" max="4608" width="10.28515625" style="49"/>
    <col min="4609" max="4609" width="4.28515625" style="49" customWidth="1"/>
    <col min="4610" max="4610" width="19" style="49" customWidth="1"/>
    <col min="4611" max="4611" width="21.5703125" style="49" customWidth="1"/>
    <col min="4612" max="4612" width="23.85546875" style="49" customWidth="1"/>
    <col min="4613" max="4613" width="20" style="49" customWidth="1"/>
    <col min="4614" max="4614" width="26" style="49" customWidth="1"/>
    <col min="4615" max="4615" width="15" style="49" customWidth="1"/>
    <col min="4616" max="4616" width="17" style="49" customWidth="1"/>
    <col min="4617" max="4617" width="19.7109375" style="49" customWidth="1"/>
    <col min="4618" max="4618" width="19.42578125" style="49" customWidth="1"/>
    <col min="4619" max="4864" width="10.28515625" style="49"/>
    <col min="4865" max="4865" width="4.28515625" style="49" customWidth="1"/>
    <col min="4866" max="4866" width="19" style="49" customWidth="1"/>
    <col min="4867" max="4867" width="21.5703125" style="49" customWidth="1"/>
    <col min="4868" max="4868" width="23.85546875" style="49" customWidth="1"/>
    <col min="4869" max="4869" width="20" style="49" customWidth="1"/>
    <col min="4870" max="4870" width="26" style="49" customWidth="1"/>
    <col min="4871" max="4871" width="15" style="49" customWidth="1"/>
    <col min="4872" max="4872" width="17" style="49" customWidth="1"/>
    <col min="4873" max="4873" width="19.7109375" style="49" customWidth="1"/>
    <col min="4874" max="4874" width="19.42578125" style="49" customWidth="1"/>
    <col min="4875" max="5120" width="10.28515625" style="49"/>
    <col min="5121" max="5121" width="4.28515625" style="49" customWidth="1"/>
    <col min="5122" max="5122" width="19" style="49" customWidth="1"/>
    <col min="5123" max="5123" width="21.5703125" style="49" customWidth="1"/>
    <col min="5124" max="5124" width="23.85546875" style="49" customWidth="1"/>
    <col min="5125" max="5125" width="20" style="49" customWidth="1"/>
    <col min="5126" max="5126" width="26" style="49" customWidth="1"/>
    <col min="5127" max="5127" width="15" style="49" customWidth="1"/>
    <col min="5128" max="5128" width="17" style="49" customWidth="1"/>
    <col min="5129" max="5129" width="19.7109375" style="49" customWidth="1"/>
    <col min="5130" max="5130" width="19.42578125" style="49" customWidth="1"/>
    <col min="5131" max="5376" width="10.28515625" style="49"/>
    <col min="5377" max="5377" width="4.28515625" style="49" customWidth="1"/>
    <col min="5378" max="5378" width="19" style="49" customWidth="1"/>
    <col min="5379" max="5379" width="21.5703125" style="49" customWidth="1"/>
    <col min="5380" max="5380" width="23.85546875" style="49" customWidth="1"/>
    <col min="5381" max="5381" width="20" style="49" customWidth="1"/>
    <col min="5382" max="5382" width="26" style="49" customWidth="1"/>
    <col min="5383" max="5383" width="15" style="49" customWidth="1"/>
    <col min="5384" max="5384" width="17" style="49" customWidth="1"/>
    <col min="5385" max="5385" width="19.7109375" style="49" customWidth="1"/>
    <col min="5386" max="5386" width="19.42578125" style="49" customWidth="1"/>
    <col min="5387" max="5632" width="10.28515625" style="49"/>
    <col min="5633" max="5633" width="4.28515625" style="49" customWidth="1"/>
    <col min="5634" max="5634" width="19" style="49" customWidth="1"/>
    <col min="5635" max="5635" width="21.5703125" style="49" customWidth="1"/>
    <col min="5636" max="5636" width="23.85546875" style="49" customWidth="1"/>
    <col min="5637" max="5637" width="20" style="49" customWidth="1"/>
    <col min="5638" max="5638" width="26" style="49" customWidth="1"/>
    <col min="5639" max="5639" width="15" style="49" customWidth="1"/>
    <col min="5640" max="5640" width="17" style="49" customWidth="1"/>
    <col min="5641" max="5641" width="19.7109375" style="49" customWidth="1"/>
    <col min="5642" max="5642" width="19.42578125" style="49" customWidth="1"/>
    <col min="5643" max="5888" width="10.28515625" style="49"/>
    <col min="5889" max="5889" width="4.28515625" style="49" customWidth="1"/>
    <col min="5890" max="5890" width="19" style="49" customWidth="1"/>
    <col min="5891" max="5891" width="21.5703125" style="49" customWidth="1"/>
    <col min="5892" max="5892" width="23.85546875" style="49" customWidth="1"/>
    <col min="5893" max="5893" width="20" style="49" customWidth="1"/>
    <col min="5894" max="5894" width="26" style="49" customWidth="1"/>
    <col min="5895" max="5895" width="15" style="49" customWidth="1"/>
    <col min="5896" max="5896" width="17" style="49" customWidth="1"/>
    <col min="5897" max="5897" width="19.7109375" style="49" customWidth="1"/>
    <col min="5898" max="5898" width="19.42578125" style="49" customWidth="1"/>
    <col min="5899" max="6144" width="10.28515625" style="49"/>
    <col min="6145" max="6145" width="4.28515625" style="49" customWidth="1"/>
    <col min="6146" max="6146" width="19" style="49" customWidth="1"/>
    <col min="6147" max="6147" width="21.5703125" style="49" customWidth="1"/>
    <col min="6148" max="6148" width="23.85546875" style="49" customWidth="1"/>
    <col min="6149" max="6149" width="20" style="49" customWidth="1"/>
    <col min="6150" max="6150" width="26" style="49" customWidth="1"/>
    <col min="6151" max="6151" width="15" style="49" customWidth="1"/>
    <col min="6152" max="6152" width="17" style="49" customWidth="1"/>
    <col min="6153" max="6153" width="19.7109375" style="49" customWidth="1"/>
    <col min="6154" max="6154" width="19.42578125" style="49" customWidth="1"/>
    <col min="6155" max="6400" width="10.28515625" style="49"/>
    <col min="6401" max="6401" width="4.28515625" style="49" customWidth="1"/>
    <col min="6402" max="6402" width="19" style="49" customWidth="1"/>
    <col min="6403" max="6403" width="21.5703125" style="49" customWidth="1"/>
    <col min="6404" max="6404" width="23.85546875" style="49" customWidth="1"/>
    <col min="6405" max="6405" width="20" style="49" customWidth="1"/>
    <col min="6406" max="6406" width="26" style="49" customWidth="1"/>
    <col min="6407" max="6407" width="15" style="49" customWidth="1"/>
    <col min="6408" max="6408" width="17" style="49" customWidth="1"/>
    <col min="6409" max="6409" width="19.7109375" style="49" customWidth="1"/>
    <col min="6410" max="6410" width="19.42578125" style="49" customWidth="1"/>
    <col min="6411" max="6656" width="10.28515625" style="49"/>
    <col min="6657" max="6657" width="4.28515625" style="49" customWidth="1"/>
    <col min="6658" max="6658" width="19" style="49" customWidth="1"/>
    <col min="6659" max="6659" width="21.5703125" style="49" customWidth="1"/>
    <col min="6660" max="6660" width="23.85546875" style="49" customWidth="1"/>
    <col min="6661" max="6661" width="20" style="49" customWidth="1"/>
    <col min="6662" max="6662" width="26" style="49" customWidth="1"/>
    <col min="6663" max="6663" width="15" style="49" customWidth="1"/>
    <col min="6664" max="6664" width="17" style="49" customWidth="1"/>
    <col min="6665" max="6665" width="19.7109375" style="49" customWidth="1"/>
    <col min="6666" max="6666" width="19.42578125" style="49" customWidth="1"/>
    <col min="6667" max="6912" width="10.28515625" style="49"/>
    <col min="6913" max="6913" width="4.28515625" style="49" customWidth="1"/>
    <col min="6914" max="6914" width="19" style="49" customWidth="1"/>
    <col min="6915" max="6915" width="21.5703125" style="49" customWidth="1"/>
    <col min="6916" max="6916" width="23.85546875" style="49" customWidth="1"/>
    <col min="6917" max="6917" width="20" style="49" customWidth="1"/>
    <col min="6918" max="6918" width="26" style="49" customWidth="1"/>
    <col min="6919" max="6919" width="15" style="49" customWidth="1"/>
    <col min="6920" max="6920" width="17" style="49" customWidth="1"/>
    <col min="6921" max="6921" width="19.7109375" style="49" customWidth="1"/>
    <col min="6922" max="6922" width="19.42578125" style="49" customWidth="1"/>
    <col min="6923" max="7168" width="10.28515625" style="49"/>
    <col min="7169" max="7169" width="4.28515625" style="49" customWidth="1"/>
    <col min="7170" max="7170" width="19" style="49" customWidth="1"/>
    <col min="7171" max="7171" width="21.5703125" style="49" customWidth="1"/>
    <col min="7172" max="7172" width="23.85546875" style="49" customWidth="1"/>
    <col min="7173" max="7173" width="20" style="49" customWidth="1"/>
    <col min="7174" max="7174" width="26" style="49" customWidth="1"/>
    <col min="7175" max="7175" width="15" style="49" customWidth="1"/>
    <col min="7176" max="7176" width="17" style="49" customWidth="1"/>
    <col min="7177" max="7177" width="19.7109375" style="49" customWidth="1"/>
    <col min="7178" max="7178" width="19.42578125" style="49" customWidth="1"/>
    <col min="7179" max="7424" width="10.28515625" style="49"/>
    <col min="7425" max="7425" width="4.28515625" style="49" customWidth="1"/>
    <col min="7426" max="7426" width="19" style="49" customWidth="1"/>
    <col min="7427" max="7427" width="21.5703125" style="49" customWidth="1"/>
    <col min="7428" max="7428" width="23.85546875" style="49" customWidth="1"/>
    <col min="7429" max="7429" width="20" style="49" customWidth="1"/>
    <col min="7430" max="7430" width="26" style="49" customWidth="1"/>
    <col min="7431" max="7431" width="15" style="49" customWidth="1"/>
    <col min="7432" max="7432" width="17" style="49" customWidth="1"/>
    <col min="7433" max="7433" width="19.7109375" style="49" customWidth="1"/>
    <col min="7434" max="7434" width="19.42578125" style="49" customWidth="1"/>
    <col min="7435" max="7680" width="10.28515625" style="49"/>
    <col min="7681" max="7681" width="4.28515625" style="49" customWidth="1"/>
    <col min="7682" max="7682" width="19" style="49" customWidth="1"/>
    <col min="7683" max="7683" width="21.5703125" style="49" customWidth="1"/>
    <col min="7684" max="7684" width="23.85546875" style="49" customWidth="1"/>
    <col min="7685" max="7685" width="20" style="49" customWidth="1"/>
    <col min="7686" max="7686" width="26" style="49" customWidth="1"/>
    <col min="7687" max="7687" width="15" style="49" customWidth="1"/>
    <col min="7688" max="7688" width="17" style="49" customWidth="1"/>
    <col min="7689" max="7689" width="19.7109375" style="49" customWidth="1"/>
    <col min="7690" max="7690" width="19.42578125" style="49" customWidth="1"/>
    <col min="7691" max="7936" width="10.28515625" style="49"/>
    <col min="7937" max="7937" width="4.28515625" style="49" customWidth="1"/>
    <col min="7938" max="7938" width="19" style="49" customWidth="1"/>
    <col min="7939" max="7939" width="21.5703125" style="49" customWidth="1"/>
    <col min="7940" max="7940" width="23.85546875" style="49" customWidth="1"/>
    <col min="7941" max="7941" width="20" style="49" customWidth="1"/>
    <col min="7942" max="7942" width="26" style="49" customWidth="1"/>
    <col min="7943" max="7943" width="15" style="49" customWidth="1"/>
    <col min="7944" max="7944" width="17" style="49" customWidth="1"/>
    <col min="7945" max="7945" width="19.7109375" style="49" customWidth="1"/>
    <col min="7946" max="7946" width="19.42578125" style="49" customWidth="1"/>
    <col min="7947" max="8192" width="10.28515625" style="49"/>
    <col min="8193" max="8193" width="4.28515625" style="49" customWidth="1"/>
    <col min="8194" max="8194" width="19" style="49" customWidth="1"/>
    <col min="8195" max="8195" width="21.5703125" style="49" customWidth="1"/>
    <col min="8196" max="8196" width="23.85546875" style="49" customWidth="1"/>
    <col min="8197" max="8197" width="20" style="49" customWidth="1"/>
    <col min="8198" max="8198" width="26" style="49" customWidth="1"/>
    <col min="8199" max="8199" width="15" style="49" customWidth="1"/>
    <col min="8200" max="8200" width="17" style="49" customWidth="1"/>
    <col min="8201" max="8201" width="19.7109375" style="49" customWidth="1"/>
    <col min="8202" max="8202" width="19.42578125" style="49" customWidth="1"/>
    <col min="8203" max="8448" width="10.28515625" style="49"/>
    <col min="8449" max="8449" width="4.28515625" style="49" customWidth="1"/>
    <col min="8450" max="8450" width="19" style="49" customWidth="1"/>
    <col min="8451" max="8451" width="21.5703125" style="49" customWidth="1"/>
    <col min="8452" max="8452" width="23.85546875" style="49" customWidth="1"/>
    <col min="8453" max="8453" width="20" style="49" customWidth="1"/>
    <col min="8454" max="8454" width="26" style="49" customWidth="1"/>
    <col min="8455" max="8455" width="15" style="49" customWidth="1"/>
    <col min="8456" max="8456" width="17" style="49" customWidth="1"/>
    <col min="8457" max="8457" width="19.7109375" style="49" customWidth="1"/>
    <col min="8458" max="8458" width="19.42578125" style="49" customWidth="1"/>
    <col min="8459" max="8704" width="10.28515625" style="49"/>
    <col min="8705" max="8705" width="4.28515625" style="49" customWidth="1"/>
    <col min="8706" max="8706" width="19" style="49" customWidth="1"/>
    <col min="8707" max="8707" width="21.5703125" style="49" customWidth="1"/>
    <col min="8708" max="8708" width="23.85546875" style="49" customWidth="1"/>
    <col min="8709" max="8709" width="20" style="49" customWidth="1"/>
    <col min="8710" max="8710" width="26" style="49" customWidth="1"/>
    <col min="8711" max="8711" width="15" style="49" customWidth="1"/>
    <col min="8712" max="8712" width="17" style="49" customWidth="1"/>
    <col min="8713" max="8713" width="19.7109375" style="49" customWidth="1"/>
    <col min="8714" max="8714" width="19.42578125" style="49" customWidth="1"/>
    <col min="8715" max="8960" width="10.28515625" style="49"/>
    <col min="8961" max="8961" width="4.28515625" style="49" customWidth="1"/>
    <col min="8962" max="8962" width="19" style="49" customWidth="1"/>
    <col min="8963" max="8963" width="21.5703125" style="49" customWidth="1"/>
    <col min="8964" max="8964" width="23.85546875" style="49" customWidth="1"/>
    <col min="8965" max="8965" width="20" style="49" customWidth="1"/>
    <col min="8966" max="8966" width="26" style="49" customWidth="1"/>
    <col min="8967" max="8967" width="15" style="49" customWidth="1"/>
    <col min="8968" max="8968" width="17" style="49" customWidth="1"/>
    <col min="8969" max="8969" width="19.7109375" style="49" customWidth="1"/>
    <col min="8970" max="8970" width="19.42578125" style="49" customWidth="1"/>
    <col min="8971" max="9216" width="10.28515625" style="49"/>
    <col min="9217" max="9217" width="4.28515625" style="49" customWidth="1"/>
    <col min="9218" max="9218" width="19" style="49" customWidth="1"/>
    <col min="9219" max="9219" width="21.5703125" style="49" customWidth="1"/>
    <col min="9220" max="9220" width="23.85546875" style="49" customWidth="1"/>
    <col min="9221" max="9221" width="20" style="49" customWidth="1"/>
    <col min="9222" max="9222" width="26" style="49" customWidth="1"/>
    <col min="9223" max="9223" width="15" style="49" customWidth="1"/>
    <col min="9224" max="9224" width="17" style="49" customWidth="1"/>
    <col min="9225" max="9225" width="19.7109375" style="49" customWidth="1"/>
    <col min="9226" max="9226" width="19.42578125" style="49" customWidth="1"/>
    <col min="9227" max="9472" width="10.28515625" style="49"/>
    <col min="9473" max="9473" width="4.28515625" style="49" customWidth="1"/>
    <col min="9474" max="9474" width="19" style="49" customWidth="1"/>
    <col min="9475" max="9475" width="21.5703125" style="49" customWidth="1"/>
    <col min="9476" max="9476" width="23.85546875" style="49" customWidth="1"/>
    <col min="9477" max="9477" width="20" style="49" customWidth="1"/>
    <col min="9478" max="9478" width="26" style="49" customWidth="1"/>
    <col min="9479" max="9479" width="15" style="49" customWidth="1"/>
    <col min="9480" max="9480" width="17" style="49" customWidth="1"/>
    <col min="9481" max="9481" width="19.7109375" style="49" customWidth="1"/>
    <col min="9482" max="9482" width="19.42578125" style="49" customWidth="1"/>
    <col min="9483" max="9728" width="10.28515625" style="49"/>
    <col min="9729" max="9729" width="4.28515625" style="49" customWidth="1"/>
    <col min="9730" max="9730" width="19" style="49" customWidth="1"/>
    <col min="9731" max="9731" width="21.5703125" style="49" customWidth="1"/>
    <col min="9732" max="9732" width="23.85546875" style="49" customWidth="1"/>
    <col min="9733" max="9733" width="20" style="49" customWidth="1"/>
    <col min="9734" max="9734" width="26" style="49" customWidth="1"/>
    <col min="9735" max="9735" width="15" style="49" customWidth="1"/>
    <col min="9736" max="9736" width="17" style="49" customWidth="1"/>
    <col min="9737" max="9737" width="19.7109375" style="49" customWidth="1"/>
    <col min="9738" max="9738" width="19.42578125" style="49" customWidth="1"/>
    <col min="9739" max="9984" width="10.28515625" style="49"/>
    <col min="9985" max="9985" width="4.28515625" style="49" customWidth="1"/>
    <col min="9986" max="9986" width="19" style="49" customWidth="1"/>
    <col min="9987" max="9987" width="21.5703125" style="49" customWidth="1"/>
    <col min="9988" max="9988" width="23.85546875" style="49" customWidth="1"/>
    <col min="9989" max="9989" width="20" style="49" customWidth="1"/>
    <col min="9990" max="9990" width="26" style="49" customWidth="1"/>
    <col min="9991" max="9991" width="15" style="49" customWidth="1"/>
    <col min="9992" max="9992" width="17" style="49" customWidth="1"/>
    <col min="9993" max="9993" width="19.7109375" style="49" customWidth="1"/>
    <col min="9994" max="9994" width="19.42578125" style="49" customWidth="1"/>
    <col min="9995" max="10240" width="10.28515625" style="49"/>
    <col min="10241" max="10241" width="4.28515625" style="49" customWidth="1"/>
    <col min="10242" max="10242" width="19" style="49" customWidth="1"/>
    <col min="10243" max="10243" width="21.5703125" style="49" customWidth="1"/>
    <col min="10244" max="10244" width="23.85546875" style="49" customWidth="1"/>
    <col min="10245" max="10245" width="20" style="49" customWidth="1"/>
    <col min="10246" max="10246" width="26" style="49" customWidth="1"/>
    <col min="10247" max="10247" width="15" style="49" customWidth="1"/>
    <col min="10248" max="10248" width="17" style="49" customWidth="1"/>
    <col min="10249" max="10249" width="19.7109375" style="49" customWidth="1"/>
    <col min="10250" max="10250" width="19.42578125" style="49" customWidth="1"/>
    <col min="10251" max="10496" width="10.28515625" style="49"/>
    <col min="10497" max="10497" width="4.28515625" style="49" customWidth="1"/>
    <col min="10498" max="10498" width="19" style="49" customWidth="1"/>
    <col min="10499" max="10499" width="21.5703125" style="49" customWidth="1"/>
    <col min="10500" max="10500" width="23.85546875" style="49" customWidth="1"/>
    <col min="10501" max="10501" width="20" style="49" customWidth="1"/>
    <col min="10502" max="10502" width="26" style="49" customWidth="1"/>
    <col min="10503" max="10503" width="15" style="49" customWidth="1"/>
    <col min="10504" max="10504" width="17" style="49" customWidth="1"/>
    <col min="10505" max="10505" width="19.7109375" style="49" customWidth="1"/>
    <col min="10506" max="10506" width="19.42578125" style="49" customWidth="1"/>
    <col min="10507" max="10752" width="10.28515625" style="49"/>
    <col min="10753" max="10753" width="4.28515625" style="49" customWidth="1"/>
    <col min="10754" max="10754" width="19" style="49" customWidth="1"/>
    <col min="10755" max="10755" width="21.5703125" style="49" customWidth="1"/>
    <col min="10756" max="10756" width="23.85546875" style="49" customWidth="1"/>
    <col min="10757" max="10757" width="20" style="49" customWidth="1"/>
    <col min="10758" max="10758" width="26" style="49" customWidth="1"/>
    <col min="10759" max="10759" width="15" style="49" customWidth="1"/>
    <col min="10760" max="10760" width="17" style="49" customWidth="1"/>
    <col min="10761" max="10761" width="19.7109375" style="49" customWidth="1"/>
    <col min="10762" max="10762" width="19.42578125" style="49" customWidth="1"/>
    <col min="10763" max="11008" width="10.28515625" style="49"/>
    <col min="11009" max="11009" width="4.28515625" style="49" customWidth="1"/>
    <col min="11010" max="11010" width="19" style="49" customWidth="1"/>
    <col min="11011" max="11011" width="21.5703125" style="49" customWidth="1"/>
    <col min="11012" max="11012" width="23.85546875" style="49" customWidth="1"/>
    <col min="11013" max="11013" width="20" style="49" customWidth="1"/>
    <col min="11014" max="11014" width="26" style="49" customWidth="1"/>
    <col min="11015" max="11015" width="15" style="49" customWidth="1"/>
    <col min="11016" max="11016" width="17" style="49" customWidth="1"/>
    <col min="11017" max="11017" width="19.7109375" style="49" customWidth="1"/>
    <col min="11018" max="11018" width="19.42578125" style="49" customWidth="1"/>
    <col min="11019" max="11264" width="10.28515625" style="49"/>
    <col min="11265" max="11265" width="4.28515625" style="49" customWidth="1"/>
    <col min="11266" max="11266" width="19" style="49" customWidth="1"/>
    <col min="11267" max="11267" width="21.5703125" style="49" customWidth="1"/>
    <col min="11268" max="11268" width="23.85546875" style="49" customWidth="1"/>
    <col min="11269" max="11269" width="20" style="49" customWidth="1"/>
    <col min="11270" max="11270" width="26" style="49" customWidth="1"/>
    <col min="11271" max="11271" width="15" style="49" customWidth="1"/>
    <col min="11272" max="11272" width="17" style="49" customWidth="1"/>
    <col min="11273" max="11273" width="19.7109375" style="49" customWidth="1"/>
    <col min="11274" max="11274" width="19.42578125" style="49" customWidth="1"/>
    <col min="11275" max="11520" width="10.28515625" style="49"/>
    <col min="11521" max="11521" width="4.28515625" style="49" customWidth="1"/>
    <col min="11522" max="11522" width="19" style="49" customWidth="1"/>
    <col min="11523" max="11523" width="21.5703125" style="49" customWidth="1"/>
    <col min="11524" max="11524" width="23.85546875" style="49" customWidth="1"/>
    <col min="11525" max="11525" width="20" style="49" customWidth="1"/>
    <col min="11526" max="11526" width="26" style="49" customWidth="1"/>
    <col min="11527" max="11527" width="15" style="49" customWidth="1"/>
    <col min="11528" max="11528" width="17" style="49" customWidth="1"/>
    <col min="11529" max="11529" width="19.7109375" style="49" customWidth="1"/>
    <col min="11530" max="11530" width="19.42578125" style="49" customWidth="1"/>
    <col min="11531" max="11776" width="10.28515625" style="49"/>
    <col min="11777" max="11777" width="4.28515625" style="49" customWidth="1"/>
    <col min="11778" max="11778" width="19" style="49" customWidth="1"/>
    <col min="11779" max="11779" width="21.5703125" style="49" customWidth="1"/>
    <col min="11780" max="11780" width="23.85546875" style="49" customWidth="1"/>
    <col min="11781" max="11781" width="20" style="49" customWidth="1"/>
    <col min="11782" max="11782" width="26" style="49" customWidth="1"/>
    <col min="11783" max="11783" width="15" style="49" customWidth="1"/>
    <col min="11784" max="11784" width="17" style="49" customWidth="1"/>
    <col min="11785" max="11785" width="19.7109375" style="49" customWidth="1"/>
    <col min="11786" max="11786" width="19.42578125" style="49" customWidth="1"/>
    <col min="11787" max="12032" width="10.28515625" style="49"/>
    <col min="12033" max="12033" width="4.28515625" style="49" customWidth="1"/>
    <col min="12034" max="12034" width="19" style="49" customWidth="1"/>
    <col min="12035" max="12035" width="21.5703125" style="49" customWidth="1"/>
    <col min="12036" max="12036" width="23.85546875" style="49" customWidth="1"/>
    <col min="12037" max="12037" width="20" style="49" customWidth="1"/>
    <col min="12038" max="12038" width="26" style="49" customWidth="1"/>
    <col min="12039" max="12039" width="15" style="49" customWidth="1"/>
    <col min="12040" max="12040" width="17" style="49" customWidth="1"/>
    <col min="12041" max="12041" width="19.7109375" style="49" customWidth="1"/>
    <col min="12042" max="12042" width="19.42578125" style="49" customWidth="1"/>
    <col min="12043" max="12288" width="10.28515625" style="49"/>
    <col min="12289" max="12289" width="4.28515625" style="49" customWidth="1"/>
    <col min="12290" max="12290" width="19" style="49" customWidth="1"/>
    <col min="12291" max="12291" width="21.5703125" style="49" customWidth="1"/>
    <col min="12292" max="12292" width="23.85546875" style="49" customWidth="1"/>
    <col min="12293" max="12293" width="20" style="49" customWidth="1"/>
    <col min="12294" max="12294" width="26" style="49" customWidth="1"/>
    <col min="12295" max="12295" width="15" style="49" customWidth="1"/>
    <col min="12296" max="12296" width="17" style="49" customWidth="1"/>
    <col min="12297" max="12297" width="19.7109375" style="49" customWidth="1"/>
    <col min="12298" max="12298" width="19.42578125" style="49" customWidth="1"/>
    <col min="12299" max="12544" width="10.28515625" style="49"/>
    <col min="12545" max="12545" width="4.28515625" style="49" customWidth="1"/>
    <col min="12546" max="12546" width="19" style="49" customWidth="1"/>
    <col min="12547" max="12547" width="21.5703125" style="49" customWidth="1"/>
    <col min="12548" max="12548" width="23.85546875" style="49" customWidth="1"/>
    <col min="12549" max="12549" width="20" style="49" customWidth="1"/>
    <col min="12550" max="12550" width="26" style="49" customWidth="1"/>
    <col min="12551" max="12551" width="15" style="49" customWidth="1"/>
    <col min="12552" max="12552" width="17" style="49" customWidth="1"/>
    <col min="12553" max="12553" width="19.7109375" style="49" customWidth="1"/>
    <col min="12554" max="12554" width="19.42578125" style="49" customWidth="1"/>
    <col min="12555" max="12800" width="10.28515625" style="49"/>
    <col min="12801" max="12801" width="4.28515625" style="49" customWidth="1"/>
    <col min="12802" max="12802" width="19" style="49" customWidth="1"/>
    <col min="12803" max="12803" width="21.5703125" style="49" customWidth="1"/>
    <col min="12804" max="12804" width="23.85546875" style="49" customWidth="1"/>
    <col min="12805" max="12805" width="20" style="49" customWidth="1"/>
    <col min="12806" max="12806" width="26" style="49" customWidth="1"/>
    <col min="12807" max="12807" width="15" style="49" customWidth="1"/>
    <col min="12808" max="12808" width="17" style="49" customWidth="1"/>
    <col min="12809" max="12809" width="19.7109375" style="49" customWidth="1"/>
    <col min="12810" max="12810" width="19.42578125" style="49" customWidth="1"/>
    <col min="12811" max="13056" width="10.28515625" style="49"/>
    <col min="13057" max="13057" width="4.28515625" style="49" customWidth="1"/>
    <col min="13058" max="13058" width="19" style="49" customWidth="1"/>
    <col min="13059" max="13059" width="21.5703125" style="49" customWidth="1"/>
    <col min="13060" max="13060" width="23.85546875" style="49" customWidth="1"/>
    <col min="13061" max="13061" width="20" style="49" customWidth="1"/>
    <col min="13062" max="13062" width="26" style="49" customWidth="1"/>
    <col min="13063" max="13063" width="15" style="49" customWidth="1"/>
    <col min="13064" max="13064" width="17" style="49" customWidth="1"/>
    <col min="13065" max="13065" width="19.7109375" style="49" customWidth="1"/>
    <col min="13066" max="13066" width="19.42578125" style="49" customWidth="1"/>
    <col min="13067" max="13312" width="10.28515625" style="49"/>
    <col min="13313" max="13313" width="4.28515625" style="49" customWidth="1"/>
    <col min="13314" max="13314" width="19" style="49" customWidth="1"/>
    <col min="13315" max="13315" width="21.5703125" style="49" customWidth="1"/>
    <col min="13316" max="13316" width="23.85546875" style="49" customWidth="1"/>
    <col min="13317" max="13317" width="20" style="49" customWidth="1"/>
    <col min="13318" max="13318" width="26" style="49" customWidth="1"/>
    <col min="13319" max="13319" width="15" style="49" customWidth="1"/>
    <col min="13320" max="13320" width="17" style="49" customWidth="1"/>
    <col min="13321" max="13321" width="19.7109375" style="49" customWidth="1"/>
    <col min="13322" max="13322" width="19.42578125" style="49" customWidth="1"/>
    <col min="13323" max="13568" width="10.28515625" style="49"/>
    <col min="13569" max="13569" width="4.28515625" style="49" customWidth="1"/>
    <col min="13570" max="13570" width="19" style="49" customWidth="1"/>
    <col min="13571" max="13571" width="21.5703125" style="49" customWidth="1"/>
    <col min="13572" max="13572" width="23.85546875" style="49" customWidth="1"/>
    <col min="13573" max="13573" width="20" style="49" customWidth="1"/>
    <col min="13574" max="13574" width="26" style="49" customWidth="1"/>
    <col min="13575" max="13575" width="15" style="49" customWidth="1"/>
    <col min="13576" max="13576" width="17" style="49" customWidth="1"/>
    <col min="13577" max="13577" width="19.7109375" style="49" customWidth="1"/>
    <col min="13578" max="13578" width="19.42578125" style="49" customWidth="1"/>
    <col min="13579" max="13824" width="10.28515625" style="49"/>
    <col min="13825" max="13825" width="4.28515625" style="49" customWidth="1"/>
    <col min="13826" max="13826" width="19" style="49" customWidth="1"/>
    <col min="13827" max="13827" width="21.5703125" style="49" customWidth="1"/>
    <col min="13828" max="13828" width="23.85546875" style="49" customWidth="1"/>
    <col min="13829" max="13829" width="20" style="49" customWidth="1"/>
    <col min="13830" max="13830" width="26" style="49" customWidth="1"/>
    <col min="13831" max="13831" width="15" style="49" customWidth="1"/>
    <col min="13832" max="13832" width="17" style="49" customWidth="1"/>
    <col min="13833" max="13833" width="19.7109375" style="49" customWidth="1"/>
    <col min="13834" max="13834" width="19.42578125" style="49" customWidth="1"/>
    <col min="13835" max="14080" width="10.28515625" style="49"/>
    <col min="14081" max="14081" width="4.28515625" style="49" customWidth="1"/>
    <col min="14082" max="14082" width="19" style="49" customWidth="1"/>
    <col min="14083" max="14083" width="21.5703125" style="49" customWidth="1"/>
    <col min="14084" max="14084" width="23.85546875" style="49" customWidth="1"/>
    <col min="14085" max="14085" width="20" style="49" customWidth="1"/>
    <col min="14086" max="14086" width="26" style="49" customWidth="1"/>
    <col min="14087" max="14087" width="15" style="49" customWidth="1"/>
    <col min="14088" max="14088" width="17" style="49" customWidth="1"/>
    <col min="14089" max="14089" width="19.7109375" style="49" customWidth="1"/>
    <col min="14090" max="14090" width="19.42578125" style="49" customWidth="1"/>
    <col min="14091" max="14336" width="10.28515625" style="49"/>
    <col min="14337" max="14337" width="4.28515625" style="49" customWidth="1"/>
    <col min="14338" max="14338" width="19" style="49" customWidth="1"/>
    <col min="14339" max="14339" width="21.5703125" style="49" customWidth="1"/>
    <col min="14340" max="14340" width="23.85546875" style="49" customWidth="1"/>
    <col min="14341" max="14341" width="20" style="49" customWidth="1"/>
    <col min="14342" max="14342" width="26" style="49" customWidth="1"/>
    <col min="14343" max="14343" width="15" style="49" customWidth="1"/>
    <col min="14344" max="14344" width="17" style="49" customWidth="1"/>
    <col min="14345" max="14345" width="19.7109375" style="49" customWidth="1"/>
    <col min="14346" max="14346" width="19.42578125" style="49" customWidth="1"/>
    <col min="14347" max="14592" width="10.28515625" style="49"/>
    <col min="14593" max="14593" width="4.28515625" style="49" customWidth="1"/>
    <col min="14594" max="14594" width="19" style="49" customWidth="1"/>
    <col min="14595" max="14595" width="21.5703125" style="49" customWidth="1"/>
    <col min="14596" max="14596" width="23.85546875" style="49" customWidth="1"/>
    <col min="14597" max="14597" width="20" style="49" customWidth="1"/>
    <col min="14598" max="14598" width="26" style="49" customWidth="1"/>
    <col min="14599" max="14599" width="15" style="49" customWidth="1"/>
    <col min="14600" max="14600" width="17" style="49" customWidth="1"/>
    <col min="14601" max="14601" width="19.7109375" style="49" customWidth="1"/>
    <col min="14602" max="14602" width="19.42578125" style="49" customWidth="1"/>
    <col min="14603" max="14848" width="10.28515625" style="49"/>
    <col min="14849" max="14849" width="4.28515625" style="49" customWidth="1"/>
    <col min="14850" max="14850" width="19" style="49" customWidth="1"/>
    <col min="14851" max="14851" width="21.5703125" style="49" customWidth="1"/>
    <col min="14852" max="14852" width="23.85546875" style="49" customWidth="1"/>
    <col min="14853" max="14853" width="20" style="49" customWidth="1"/>
    <col min="14854" max="14854" width="26" style="49" customWidth="1"/>
    <col min="14855" max="14855" width="15" style="49" customWidth="1"/>
    <col min="14856" max="14856" width="17" style="49" customWidth="1"/>
    <col min="14857" max="14857" width="19.7109375" style="49" customWidth="1"/>
    <col min="14858" max="14858" width="19.42578125" style="49" customWidth="1"/>
    <col min="14859" max="15104" width="10.28515625" style="49"/>
    <col min="15105" max="15105" width="4.28515625" style="49" customWidth="1"/>
    <col min="15106" max="15106" width="19" style="49" customWidth="1"/>
    <col min="15107" max="15107" width="21.5703125" style="49" customWidth="1"/>
    <col min="15108" max="15108" width="23.85546875" style="49" customWidth="1"/>
    <col min="15109" max="15109" width="20" style="49" customWidth="1"/>
    <col min="15110" max="15110" width="26" style="49" customWidth="1"/>
    <col min="15111" max="15111" width="15" style="49" customWidth="1"/>
    <col min="15112" max="15112" width="17" style="49" customWidth="1"/>
    <col min="15113" max="15113" width="19.7109375" style="49" customWidth="1"/>
    <col min="15114" max="15114" width="19.42578125" style="49" customWidth="1"/>
    <col min="15115" max="15360" width="10.28515625" style="49"/>
    <col min="15361" max="15361" width="4.28515625" style="49" customWidth="1"/>
    <col min="15362" max="15362" width="19" style="49" customWidth="1"/>
    <col min="15363" max="15363" width="21.5703125" style="49" customWidth="1"/>
    <col min="15364" max="15364" width="23.85546875" style="49" customWidth="1"/>
    <col min="15365" max="15365" width="20" style="49" customWidth="1"/>
    <col min="15366" max="15366" width="26" style="49" customWidth="1"/>
    <col min="15367" max="15367" width="15" style="49" customWidth="1"/>
    <col min="15368" max="15368" width="17" style="49" customWidth="1"/>
    <col min="15369" max="15369" width="19.7109375" style="49" customWidth="1"/>
    <col min="15370" max="15370" width="19.42578125" style="49" customWidth="1"/>
    <col min="15371" max="15616" width="10.28515625" style="49"/>
    <col min="15617" max="15617" width="4.28515625" style="49" customWidth="1"/>
    <col min="15618" max="15618" width="19" style="49" customWidth="1"/>
    <col min="15619" max="15619" width="21.5703125" style="49" customWidth="1"/>
    <col min="15620" max="15620" width="23.85546875" style="49" customWidth="1"/>
    <col min="15621" max="15621" width="20" style="49" customWidth="1"/>
    <col min="15622" max="15622" width="26" style="49" customWidth="1"/>
    <col min="15623" max="15623" width="15" style="49" customWidth="1"/>
    <col min="15624" max="15624" width="17" style="49" customWidth="1"/>
    <col min="15625" max="15625" width="19.7109375" style="49" customWidth="1"/>
    <col min="15626" max="15626" width="19.42578125" style="49" customWidth="1"/>
    <col min="15627" max="15872" width="10.28515625" style="49"/>
    <col min="15873" max="15873" width="4.28515625" style="49" customWidth="1"/>
    <col min="15874" max="15874" width="19" style="49" customWidth="1"/>
    <col min="15875" max="15875" width="21.5703125" style="49" customWidth="1"/>
    <col min="15876" max="15876" width="23.85546875" style="49" customWidth="1"/>
    <col min="15877" max="15877" width="20" style="49" customWidth="1"/>
    <col min="15878" max="15878" width="26" style="49" customWidth="1"/>
    <col min="15879" max="15879" width="15" style="49" customWidth="1"/>
    <col min="15880" max="15880" width="17" style="49" customWidth="1"/>
    <col min="15881" max="15881" width="19.7109375" style="49" customWidth="1"/>
    <col min="15882" max="15882" width="19.42578125" style="49" customWidth="1"/>
    <col min="15883" max="16128" width="10.28515625" style="49"/>
    <col min="16129" max="16129" width="4.28515625" style="49" customWidth="1"/>
    <col min="16130" max="16130" width="19" style="49" customWidth="1"/>
    <col min="16131" max="16131" width="21.5703125" style="49" customWidth="1"/>
    <col min="16132" max="16132" width="23.85546875" style="49" customWidth="1"/>
    <col min="16133" max="16133" width="20" style="49" customWidth="1"/>
    <col min="16134" max="16134" width="26" style="49" customWidth="1"/>
    <col min="16135" max="16135" width="15" style="49" customWidth="1"/>
    <col min="16136" max="16136" width="17" style="49" customWidth="1"/>
    <col min="16137" max="16137" width="19.7109375" style="49" customWidth="1"/>
    <col min="16138" max="16138" width="19.42578125" style="49" customWidth="1"/>
    <col min="16139" max="16384" width="10.28515625" style="49"/>
  </cols>
  <sheetData>
    <row r="1" spans="1:10" s="36" customFormat="1" ht="22.5" x14ac:dyDescent="0.25">
      <c r="A1" s="381" t="s">
        <v>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s="37" customFormat="1" ht="81.75" customHeight="1" x14ac:dyDescent="0.25">
      <c r="A2" s="361" t="s">
        <v>23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0" s="36" customFormat="1" ht="19.5" customHeight="1" x14ac:dyDescent="0.25">
      <c r="A3" s="361" t="s">
        <v>21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0" s="36" customFormat="1" ht="10.5" customHeight="1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s="38" customFormat="1" ht="41.25" customHeight="1" x14ac:dyDescent="0.25">
      <c r="A5" s="411" t="s">
        <v>1</v>
      </c>
      <c r="B5" s="388" t="s">
        <v>24</v>
      </c>
      <c r="C5" s="386" t="s">
        <v>25</v>
      </c>
      <c r="D5" s="388" t="s">
        <v>26</v>
      </c>
      <c r="E5" s="386" t="s">
        <v>27</v>
      </c>
      <c r="F5" s="416" t="s">
        <v>28</v>
      </c>
      <c r="G5" s="416"/>
      <c r="H5" s="417"/>
      <c r="I5" s="392" t="s">
        <v>29</v>
      </c>
      <c r="J5" s="394"/>
    </row>
    <row r="6" spans="1:10" s="38" customFormat="1" ht="42" customHeight="1" thickBot="1" x14ac:dyDescent="0.3">
      <c r="A6" s="412"/>
      <c r="B6" s="414"/>
      <c r="C6" s="415"/>
      <c r="D6" s="414"/>
      <c r="E6" s="415"/>
      <c r="F6" s="433" t="s">
        <v>30</v>
      </c>
      <c r="G6" s="374" t="s">
        <v>31</v>
      </c>
      <c r="H6" s="436" t="s">
        <v>32</v>
      </c>
      <c r="I6" s="418"/>
      <c r="J6" s="419"/>
    </row>
    <row r="7" spans="1:10" s="38" customFormat="1" ht="46.5" customHeight="1" thickBot="1" x14ac:dyDescent="0.3">
      <c r="A7" s="413"/>
      <c r="B7" s="389"/>
      <c r="C7" s="387"/>
      <c r="D7" s="389"/>
      <c r="E7" s="387"/>
      <c r="F7" s="434"/>
      <c r="G7" s="435"/>
      <c r="H7" s="437"/>
      <c r="I7" s="39" t="s">
        <v>6</v>
      </c>
      <c r="J7" s="40" t="s">
        <v>7</v>
      </c>
    </row>
    <row r="8" spans="1:10" s="38" customFormat="1" ht="23.25" customHeight="1" thickBot="1" x14ac:dyDescent="0.3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</row>
    <row r="9" spans="1:10" s="46" customFormat="1" ht="20.100000000000001" customHeight="1" x14ac:dyDescent="0.25">
      <c r="A9" s="489">
        <v>1</v>
      </c>
      <c r="B9" s="483" t="s">
        <v>33</v>
      </c>
      <c r="C9" s="486" t="s">
        <v>34</v>
      </c>
      <c r="D9" s="492" t="s">
        <v>35</v>
      </c>
      <c r="E9" s="486" t="s">
        <v>36</v>
      </c>
      <c r="F9" s="42"/>
      <c r="G9" s="43"/>
      <c r="H9" s="44"/>
      <c r="I9" s="45"/>
      <c r="J9" s="45"/>
    </row>
    <row r="10" spans="1:10" s="46" customFormat="1" ht="20.100000000000001" customHeight="1" x14ac:dyDescent="0.25">
      <c r="A10" s="490"/>
      <c r="B10" s="484"/>
      <c r="C10" s="487"/>
      <c r="D10" s="487"/>
      <c r="E10" s="487"/>
      <c r="F10" s="42" t="s">
        <v>37</v>
      </c>
      <c r="G10" s="47">
        <v>7.4325000000000001</v>
      </c>
      <c r="H10" s="48">
        <v>7.4325000000000001</v>
      </c>
      <c r="I10" s="113">
        <v>5850</v>
      </c>
      <c r="J10" s="113">
        <v>5850</v>
      </c>
    </row>
    <row r="11" spans="1:10" s="46" customFormat="1" ht="20.100000000000001" customHeight="1" x14ac:dyDescent="0.25">
      <c r="A11" s="490"/>
      <c r="B11" s="485"/>
      <c r="C11" s="488"/>
      <c r="D11" s="488"/>
      <c r="E11" s="488"/>
      <c r="F11" s="42"/>
      <c r="G11" s="47"/>
      <c r="H11" s="48"/>
      <c r="I11" s="113"/>
      <c r="J11" s="113"/>
    </row>
    <row r="12" spans="1:10" s="46" customFormat="1" ht="20.100000000000001" customHeight="1" x14ac:dyDescent="0.25">
      <c r="A12" s="491">
        <v>2</v>
      </c>
      <c r="B12" s="483" t="s">
        <v>33</v>
      </c>
      <c r="C12" s="486" t="s">
        <v>34</v>
      </c>
      <c r="D12" s="486" t="s">
        <v>39</v>
      </c>
      <c r="E12" s="486" t="s">
        <v>38</v>
      </c>
      <c r="F12" s="42"/>
      <c r="G12" s="47"/>
      <c r="H12" s="48"/>
      <c r="I12" s="113"/>
      <c r="J12" s="113"/>
    </row>
    <row r="13" spans="1:10" s="46" customFormat="1" ht="20.100000000000001" customHeight="1" x14ac:dyDescent="0.25">
      <c r="A13" s="428"/>
      <c r="B13" s="484"/>
      <c r="C13" s="487"/>
      <c r="D13" s="487"/>
      <c r="E13" s="487"/>
      <c r="F13" s="42" t="s">
        <v>37</v>
      </c>
      <c r="G13" s="47">
        <v>5.1299999999999998E-2</v>
      </c>
      <c r="H13" s="48">
        <v>5.1299999999999998E-2</v>
      </c>
      <c r="I13" s="113">
        <v>53</v>
      </c>
      <c r="J13" s="113">
        <v>53</v>
      </c>
    </row>
    <row r="14" spans="1:10" s="46" customFormat="1" ht="20.100000000000001" customHeight="1" x14ac:dyDescent="0.25">
      <c r="A14" s="489"/>
      <c r="B14" s="485"/>
      <c r="C14" s="488"/>
      <c r="D14" s="488"/>
      <c r="E14" s="488"/>
      <c r="F14" s="42"/>
      <c r="G14" s="47"/>
      <c r="H14" s="48"/>
      <c r="I14" s="113"/>
      <c r="J14" s="113"/>
    </row>
    <row r="15" spans="1:10" ht="17.25" customHeight="1" x14ac:dyDescent="0.25">
      <c r="A15" s="489">
        <v>3</v>
      </c>
      <c r="B15" s="483" t="s">
        <v>40</v>
      </c>
      <c r="C15" s="486" t="s">
        <v>34</v>
      </c>
      <c r="D15" s="486" t="s">
        <v>41</v>
      </c>
      <c r="E15" s="486" t="s">
        <v>42</v>
      </c>
      <c r="F15" s="42"/>
      <c r="G15" s="47"/>
      <c r="H15" s="48"/>
      <c r="I15" s="113"/>
      <c r="J15" s="113"/>
    </row>
    <row r="16" spans="1:10" x14ac:dyDescent="0.25">
      <c r="A16" s="490"/>
      <c r="B16" s="484"/>
      <c r="C16" s="487"/>
      <c r="D16" s="487"/>
      <c r="E16" s="487"/>
      <c r="F16" s="42" t="s">
        <v>37</v>
      </c>
      <c r="G16" s="47">
        <v>0.25</v>
      </c>
      <c r="H16" s="51">
        <v>0.25</v>
      </c>
      <c r="I16" s="113">
        <v>517.6</v>
      </c>
      <c r="J16" s="113">
        <v>517.6</v>
      </c>
    </row>
    <row r="17" spans="1:10" ht="18" thickBot="1" x14ac:dyDescent="0.3">
      <c r="A17" s="491"/>
      <c r="B17" s="484"/>
      <c r="C17" s="487"/>
      <c r="D17" s="487"/>
      <c r="E17" s="487"/>
      <c r="F17" s="52"/>
      <c r="G17" s="53"/>
      <c r="H17" s="54"/>
      <c r="I17" s="114"/>
      <c r="J17" s="114"/>
    </row>
    <row r="18" spans="1:10" ht="30" customHeight="1" thickBot="1" x14ac:dyDescent="0.3">
      <c r="A18" s="55"/>
      <c r="B18" s="56" t="s">
        <v>19</v>
      </c>
      <c r="C18" s="57"/>
      <c r="D18" s="57"/>
      <c r="E18" s="57"/>
      <c r="F18" s="57"/>
      <c r="G18" s="58">
        <f>G10+G13+G16</f>
        <v>7.7338000000000005</v>
      </c>
      <c r="H18" s="58">
        <f t="shared" ref="H18:J18" si="0">H10+H13+H16</f>
        <v>7.7338000000000005</v>
      </c>
      <c r="I18" s="115">
        <f t="shared" si="0"/>
        <v>6420.6</v>
      </c>
      <c r="J18" s="116">
        <f t="shared" si="0"/>
        <v>6420.6</v>
      </c>
    </row>
  </sheetData>
  <mergeCells count="28">
    <mergeCell ref="A1:J1"/>
    <mergeCell ref="A2:J2"/>
    <mergeCell ref="A3:J3"/>
    <mergeCell ref="A5:A7"/>
    <mergeCell ref="B5:B7"/>
    <mergeCell ref="C5:C7"/>
    <mergeCell ref="D5:D7"/>
    <mergeCell ref="E5:E7"/>
    <mergeCell ref="F5:H5"/>
    <mergeCell ref="I5:J6"/>
    <mergeCell ref="F6:F7"/>
    <mergeCell ref="G6:G7"/>
    <mergeCell ref="H6:H7"/>
    <mergeCell ref="A9:A11"/>
    <mergeCell ref="B9:B11"/>
    <mergeCell ref="C9:C11"/>
    <mergeCell ref="D9:D11"/>
    <mergeCell ref="E9:E11"/>
    <mergeCell ref="B12:B14"/>
    <mergeCell ref="C12:C14"/>
    <mergeCell ref="E12:E14"/>
    <mergeCell ref="A15:A17"/>
    <mergeCell ref="B15:B17"/>
    <mergeCell ref="C15:C17"/>
    <mergeCell ref="D15:D17"/>
    <mergeCell ref="E15:E17"/>
    <mergeCell ref="A12:A14"/>
    <mergeCell ref="D12:D14"/>
  </mergeCells>
  <printOptions horizontalCentered="1"/>
  <pageMargins left="0" right="0" top="0.23622047244094491" bottom="0.31496062992125984" header="0.23622047244094491" footer="0.23622047244094491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B5BF-300D-4354-8C1E-F6CE77CB114B}">
  <dimension ref="A1:J41"/>
  <sheetViews>
    <sheetView topLeftCell="A14" zoomScaleNormal="100" workbookViewId="0">
      <selection activeCell="P28" sqref="P28"/>
    </sheetView>
  </sheetViews>
  <sheetFormatPr defaultColWidth="10.28515625" defaultRowHeight="17.25" x14ac:dyDescent="0.25"/>
  <cols>
    <col min="1" max="1" width="4.28515625" style="50" customWidth="1"/>
    <col min="2" max="2" width="19" style="49" customWidth="1"/>
    <col min="3" max="3" width="25.42578125" style="50" customWidth="1"/>
    <col min="4" max="5" width="20" style="50" customWidth="1"/>
    <col min="6" max="6" width="23.7109375" style="50" customWidth="1"/>
    <col min="7" max="7" width="12.42578125" style="50" customWidth="1"/>
    <col min="8" max="8" width="10.42578125" style="50" customWidth="1"/>
    <col min="9" max="9" width="19.7109375" style="50" customWidth="1"/>
    <col min="10" max="10" width="19.42578125" style="50" customWidth="1"/>
    <col min="11" max="252" width="10.28515625" style="49"/>
    <col min="253" max="253" width="4.28515625" style="49" customWidth="1"/>
    <col min="254" max="254" width="19" style="49" customWidth="1"/>
    <col min="255" max="255" width="21.5703125" style="49" customWidth="1"/>
    <col min="256" max="257" width="20" style="49" customWidth="1"/>
    <col min="258" max="258" width="23.7109375" style="49" customWidth="1"/>
    <col min="259" max="259" width="12.42578125" style="49" customWidth="1"/>
    <col min="260" max="260" width="10.42578125" style="49" customWidth="1"/>
    <col min="261" max="261" width="19.7109375" style="49" customWidth="1"/>
    <col min="262" max="262" width="19.42578125" style="49" customWidth="1"/>
    <col min="263" max="508" width="10.28515625" style="49"/>
    <col min="509" max="509" width="4.28515625" style="49" customWidth="1"/>
    <col min="510" max="510" width="19" style="49" customWidth="1"/>
    <col min="511" max="511" width="21.5703125" style="49" customWidth="1"/>
    <col min="512" max="513" width="20" style="49" customWidth="1"/>
    <col min="514" max="514" width="23.7109375" style="49" customWidth="1"/>
    <col min="515" max="515" width="12.42578125" style="49" customWidth="1"/>
    <col min="516" max="516" width="10.42578125" style="49" customWidth="1"/>
    <col min="517" max="517" width="19.7109375" style="49" customWidth="1"/>
    <col min="518" max="518" width="19.42578125" style="49" customWidth="1"/>
    <col min="519" max="764" width="10.28515625" style="49"/>
    <col min="765" max="765" width="4.28515625" style="49" customWidth="1"/>
    <col min="766" max="766" width="19" style="49" customWidth="1"/>
    <col min="767" max="767" width="21.5703125" style="49" customWidth="1"/>
    <col min="768" max="769" width="20" style="49" customWidth="1"/>
    <col min="770" max="770" width="23.7109375" style="49" customWidth="1"/>
    <col min="771" max="771" width="12.42578125" style="49" customWidth="1"/>
    <col min="772" max="772" width="10.42578125" style="49" customWidth="1"/>
    <col min="773" max="773" width="19.7109375" style="49" customWidth="1"/>
    <col min="774" max="774" width="19.42578125" style="49" customWidth="1"/>
    <col min="775" max="1020" width="10.28515625" style="49"/>
    <col min="1021" max="1021" width="4.28515625" style="49" customWidth="1"/>
    <col min="1022" max="1022" width="19" style="49" customWidth="1"/>
    <col min="1023" max="1023" width="21.5703125" style="49" customWidth="1"/>
    <col min="1024" max="1025" width="20" style="49" customWidth="1"/>
    <col min="1026" max="1026" width="23.7109375" style="49" customWidth="1"/>
    <col min="1027" max="1027" width="12.42578125" style="49" customWidth="1"/>
    <col min="1028" max="1028" width="10.42578125" style="49" customWidth="1"/>
    <col min="1029" max="1029" width="19.7109375" style="49" customWidth="1"/>
    <col min="1030" max="1030" width="19.42578125" style="49" customWidth="1"/>
    <col min="1031" max="1276" width="10.28515625" style="49"/>
    <col min="1277" max="1277" width="4.28515625" style="49" customWidth="1"/>
    <col min="1278" max="1278" width="19" style="49" customWidth="1"/>
    <col min="1279" max="1279" width="21.5703125" style="49" customWidth="1"/>
    <col min="1280" max="1281" width="20" style="49" customWidth="1"/>
    <col min="1282" max="1282" width="23.7109375" style="49" customWidth="1"/>
    <col min="1283" max="1283" width="12.42578125" style="49" customWidth="1"/>
    <col min="1284" max="1284" width="10.42578125" style="49" customWidth="1"/>
    <col min="1285" max="1285" width="19.7109375" style="49" customWidth="1"/>
    <col min="1286" max="1286" width="19.42578125" style="49" customWidth="1"/>
    <col min="1287" max="1532" width="10.28515625" style="49"/>
    <col min="1533" max="1533" width="4.28515625" style="49" customWidth="1"/>
    <col min="1534" max="1534" width="19" style="49" customWidth="1"/>
    <col min="1535" max="1535" width="21.5703125" style="49" customWidth="1"/>
    <col min="1536" max="1537" width="20" style="49" customWidth="1"/>
    <col min="1538" max="1538" width="23.7109375" style="49" customWidth="1"/>
    <col min="1539" max="1539" width="12.42578125" style="49" customWidth="1"/>
    <col min="1540" max="1540" width="10.42578125" style="49" customWidth="1"/>
    <col min="1541" max="1541" width="19.7109375" style="49" customWidth="1"/>
    <col min="1542" max="1542" width="19.42578125" style="49" customWidth="1"/>
    <col min="1543" max="1788" width="10.28515625" style="49"/>
    <col min="1789" max="1789" width="4.28515625" style="49" customWidth="1"/>
    <col min="1790" max="1790" width="19" style="49" customWidth="1"/>
    <col min="1791" max="1791" width="21.5703125" style="49" customWidth="1"/>
    <col min="1792" max="1793" width="20" style="49" customWidth="1"/>
    <col min="1794" max="1794" width="23.7109375" style="49" customWidth="1"/>
    <col min="1795" max="1795" width="12.42578125" style="49" customWidth="1"/>
    <col min="1796" max="1796" width="10.42578125" style="49" customWidth="1"/>
    <col min="1797" max="1797" width="19.7109375" style="49" customWidth="1"/>
    <col min="1798" max="1798" width="19.42578125" style="49" customWidth="1"/>
    <col min="1799" max="2044" width="10.28515625" style="49"/>
    <col min="2045" max="2045" width="4.28515625" style="49" customWidth="1"/>
    <col min="2046" max="2046" width="19" style="49" customWidth="1"/>
    <col min="2047" max="2047" width="21.5703125" style="49" customWidth="1"/>
    <col min="2048" max="2049" width="20" style="49" customWidth="1"/>
    <col min="2050" max="2050" width="23.7109375" style="49" customWidth="1"/>
    <col min="2051" max="2051" width="12.42578125" style="49" customWidth="1"/>
    <col min="2052" max="2052" width="10.42578125" style="49" customWidth="1"/>
    <col min="2053" max="2053" width="19.7109375" style="49" customWidth="1"/>
    <col min="2054" max="2054" width="19.42578125" style="49" customWidth="1"/>
    <col min="2055" max="2300" width="10.28515625" style="49"/>
    <col min="2301" max="2301" width="4.28515625" style="49" customWidth="1"/>
    <col min="2302" max="2302" width="19" style="49" customWidth="1"/>
    <col min="2303" max="2303" width="21.5703125" style="49" customWidth="1"/>
    <col min="2304" max="2305" width="20" style="49" customWidth="1"/>
    <col min="2306" max="2306" width="23.7109375" style="49" customWidth="1"/>
    <col min="2307" max="2307" width="12.42578125" style="49" customWidth="1"/>
    <col min="2308" max="2308" width="10.42578125" style="49" customWidth="1"/>
    <col min="2309" max="2309" width="19.7109375" style="49" customWidth="1"/>
    <col min="2310" max="2310" width="19.42578125" style="49" customWidth="1"/>
    <col min="2311" max="2556" width="10.28515625" style="49"/>
    <col min="2557" max="2557" width="4.28515625" style="49" customWidth="1"/>
    <col min="2558" max="2558" width="19" style="49" customWidth="1"/>
    <col min="2559" max="2559" width="21.5703125" style="49" customWidth="1"/>
    <col min="2560" max="2561" width="20" style="49" customWidth="1"/>
    <col min="2562" max="2562" width="23.7109375" style="49" customWidth="1"/>
    <col min="2563" max="2563" width="12.42578125" style="49" customWidth="1"/>
    <col min="2564" max="2564" width="10.42578125" style="49" customWidth="1"/>
    <col min="2565" max="2565" width="19.7109375" style="49" customWidth="1"/>
    <col min="2566" max="2566" width="19.42578125" style="49" customWidth="1"/>
    <col min="2567" max="2812" width="10.28515625" style="49"/>
    <col min="2813" max="2813" width="4.28515625" style="49" customWidth="1"/>
    <col min="2814" max="2814" width="19" style="49" customWidth="1"/>
    <col min="2815" max="2815" width="21.5703125" style="49" customWidth="1"/>
    <col min="2816" max="2817" width="20" style="49" customWidth="1"/>
    <col min="2818" max="2818" width="23.7109375" style="49" customWidth="1"/>
    <col min="2819" max="2819" width="12.42578125" style="49" customWidth="1"/>
    <col min="2820" max="2820" width="10.42578125" style="49" customWidth="1"/>
    <col min="2821" max="2821" width="19.7109375" style="49" customWidth="1"/>
    <col min="2822" max="2822" width="19.42578125" style="49" customWidth="1"/>
    <col min="2823" max="3068" width="10.28515625" style="49"/>
    <col min="3069" max="3069" width="4.28515625" style="49" customWidth="1"/>
    <col min="3070" max="3070" width="19" style="49" customWidth="1"/>
    <col min="3071" max="3071" width="21.5703125" style="49" customWidth="1"/>
    <col min="3072" max="3073" width="20" style="49" customWidth="1"/>
    <col min="3074" max="3074" width="23.7109375" style="49" customWidth="1"/>
    <col min="3075" max="3075" width="12.42578125" style="49" customWidth="1"/>
    <col min="3076" max="3076" width="10.42578125" style="49" customWidth="1"/>
    <col min="3077" max="3077" width="19.7109375" style="49" customWidth="1"/>
    <col min="3078" max="3078" width="19.42578125" style="49" customWidth="1"/>
    <col min="3079" max="3324" width="10.28515625" style="49"/>
    <col min="3325" max="3325" width="4.28515625" style="49" customWidth="1"/>
    <col min="3326" max="3326" width="19" style="49" customWidth="1"/>
    <col min="3327" max="3327" width="21.5703125" style="49" customWidth="1"/>
    <col min="3328" max="3329" width="20" style="49" customWidth="1"/>
    <col min="3330" max="3330" width="23.7109375" style="49" customWidth="1"/>
    <col min="3331" max="3331" width="12.42578125" style="49" customWidth="1"/>
    <col min="3332" max="3332" width="10.42578125" style="49" customWidth="1"/>
    <col min="3333" max="3333" width="19.7109375" style="49" customWidth="1"/>
    <col min="3334" max="3334" width="19.42578125" style="49" customWidth="1"/>
    <col min="3335" max="3580" width="10.28515625" style="49"/>
    <col min="3581" max="3581" width="4.28515625" style="49" customWidth="1"/>
    <col min="3582" max="3582" width="19" style="49" customWidth="1"/>
    <col min="3583" max="3583" width="21.5703125" style="49" customWidth="1"/>
    <col min="3584" max="3585" width="20" style="49" customWidth="1"/>
    <col min="3586" max="3586" width="23.7109375" style="49" customWidth="1"/>
    <col min="3587" max="3587" width="12.42578125" style="49" customWidth="1"/>
    <col min="3588" max="3588" width="10.42578125" style="49" customWidth="1"/>
    <col min="3589" max="3589" width="19.7109375" style="49" customWidth="1"/>
    <col min="3590" max="3590" width="19.42578125" style="49" customWidth="1"/>
    <col min="3591" max="3836" width="10.28515625" style="49"/>
    <col min="3837" max="3837" width="4.28515625" style="49" customWidth="1"/>
    <col min="3838" max="3838" width="19" style="49" customWidth="1"/>
    <col min="3839" max="3839" width="21.5703125" style="49" customWidth="1"/>
    <col min="3840" max="3841" width="20" style="49" customWidth="1"/>
    <col min="3842" max="3842" width="23.7109375" style="49" customWidth="1"/>
    <col min="3843" max="3843" width="12.42578125" style="49" customWidth="1"/>
    <col min="3844" max="3844" width="10.42578125" style="49" customWidth="1"/>
    <col min="3845" max="3845" width="19.7109375" style="49" customWidth="1"/>
    <col min="3846" max="3846" width="19.42578125" style="49" customWidth="1"/>
    <col min="3847" max="4092" width="10.28515625" style="49"/>
    <col min="4093" max="4093" width="4.28515625" style="49" customWidth="1"/>
    <col min="4094" max="4094" width="19" style="49" customWidth="1"/>
    <col min="4095" max="4095" width="21.5703125" style="49" customWidth="1"/>
    <col min="4096" max="4097" width="20" style="49" customWidth="1"/>
    <col min="4098" max="4098" width="23.7109375" style="49" customWidth="1"/>
    <col min="4099" max="4099" width="12.42578125" style="49" customWidth="1"/>
    <col min="4100" max="4100" width="10.42578125" style="49" customWidth="1"/>
    <col min="4101" max="4101" width="19.7109375" style="49" customWidth="1"/>
    <col min="4102" max="4102" width="19.42578125" style="49" customWidth="1"/>
    <col min="4103" max="4348" width="10.28515625" style="49"/>
    <col min="4349" max="4349" width="4.28515625" style="49" customWidth="1"/>
    <col min="4350" max="4350" width="19" style="49" customWidth="1"/>
    <col min="4351" max="4351" width="21.5703125" style="49" customWidth="1"/>
    <col min="4352" max="4353" width="20" style="49" customWidth="1"/>
    <col min="4354" max="4354" width="23.7109375" style="49" customWidth="1"/>
    <col min="4355" max="4355" width="12.42578125" style="49" customWidth="1"/>
    <col min="4356" max="4356" width="10.42578125" style="49" customWidth="1"/>
    <col min="4357" max="4357" width="19.7109375" style="49" customWidth="1"/>
    <col min="4358" max="4358" width="19.42578125" style="49" customWidth="1"/>
    <col min="4359" max="4604" width="10.28515625" style="49"/>
    <col min="4605" max="4605" width="4.28515625" style="49" customWidth="1"/>
    <col min="4606" max="4606" width="19" style="49" customWidth="1"/>
    <col min="4607" max="4607" width="21.5703125" style="49" customWidth="1"/>
    <col min="4608" max="4609" width="20" style="49" customWidth="1"/>
    <col min="4610" max="4610" width="23.7109375" style="49" customWidth="1"/>
    <col min="4611" max="4611" width="12.42578125" style="49" customWidth="1"/>
    <col min="4612" max="4612" width="10.42578125" style="49" customWidth="1"/>
    <col min="4613" max="4613" width="19.7109375" style="49" customWidth="1"/>
    <col min="4614" max="4614" width="19.42578125" style="49" customWidth="1"/>
    <col min="4615" max="4860" width="10.28515625" style="49"/>
    <col min="4861" max="4861" width="4.28515625" style="49" customWidth="1"/>
    <col min="4862" max="4862" width="19" style="49" customWidth="1"/>
    <col min="4863" max="4863" width="21.5703125" style="49" customWidth="1"/>
    <col min="4864" max="4865" width="20" style="49" customWidth="1"/>
    <col min="4866" max="4866" width="23.7109375" style="49" customWidth="1"/>
    <col min="4867" max="4867" width="12.42578125" style="49" customWidth="1"/>
    <col min="4868" max="4868" width="10.42578125" style="49" customWidth="1"/>
    <col min="4869" max="4869" width="19.7109375" style="49" customWidth="1"/>
    <col min="4870" max="4870" width="19.42578125" style="49" customWidth="1"/>
    <col min="4871" max="5116" width="10.28515625" style="49"/>
    <col min="5117" max="5117" width="4.28515625" style="49" customWidth="1"/>
    <col min="5118" max="5118" width="19" style="49" customWidth="1"/>
    <col min="5119" max="5119" width="21.5703125" style="49" customWidth="1"/>
    <col min="5120" max="5121" width="20" style="49" customWidth="1"/>
    <col min="5122" max="5122" width="23.7109375" style="49" customWidth="1"/>
    <col min="5123" max="5123" width="12.42578125" style="49" customWidth="1"/>
    <col min="5124" max="5124" width="10.42578125" style="49" customWidth="1"/>
    <col min="5125" max="5125" width="19.7109375" style="49" customWidth="1"/>
    <col min="5126" max="5126" width="19.42578125" style="49" customWidth="1"/>
    <col min="5127" max="5372" width="10.28515625" style="49"/>
    <col min="5373" max="5373" width="4.28515625" style="49" customWidth="1"/>
    <col min="5374" max="5374" width="19" style="49" customWidth="1"/>
    <col min="5375" max="5375" width="21.5703125" style="49" customWidth="1"/>
    <col min="5376" max="5377" width="20" style="49" customWidth="1"/>
    <col min="5378" max="5378" width="23.7109375" style="49" customWidth="1"/>
    <col min="5379" max="5379" width="12.42578125" style="49" customWidth="1"/>
    <col min="5380" max="5380" width="10.42578125" style="49" customWidth="1"/>
    <col min="5381" max="5381" width="19.7109375" style="49" customWidth="1"/>
    <col min="5382" max="5382" width="19.42578125" style="49" customWidth="1"/>
    <col min="5383" max="5628" width="10.28515625" style="49"/>
    <col min="5629" max="5629" width="4.28515625" style="49" customWidth="1"/>
    <col min="5630" max="5630" width="19" style="49" customWidth="1"/>
    <col min="5631" max="5631" width="21.5703125" style="49" customWidth="1"/>
    <col min="5632" max="5633" width="20" style="49" customWidth="1"/>
    <col min="5634" max="5634" width="23.7109375" style="49" customWidth="1"/>
    <col min="5635" max="5635" width="12.42578125" style="49" customWidth="1"/>
    <col min="5636" max="5636" width="10.42578125" style="49" customWidth="1"/>
    <col min="5637" max="5637" width="19.7109375" style="49" customWidth="1"/>
    <col min="5638" max="5638" width="19.42578125" style="49" customWidth="1"/>
    <col min="5639" max="5884" width="10.28515625" style="49"/>
    <col min="5885" max="5885" width="4.28515625" style="49" customWidth="1"/>
    <col min="5886" max="5886" width="19" style="49" customWidth="1"/>
    <col min="5887" max="5887" width="21.5703125" style="49" customWidth="1"/>
    <col min="5888" max="5889" width="20" style="49" customWidth="1"/>
    <col min="5890" max="5890" width="23.7109375" style="49" customWidth="1"/>
    <col min="5891" max="5891" width="12.42578125" style="49" customWidth="1"/>
    <col min="5892" max="5892" width="10.42578125" style="49" customWidth="1"/>
    <col min="5893" max="5893" width="19.7109375" style="49" customWidth="1"/>
    <col min="5894" max="5894" width="19.42578125" style="49" customWidth="1"/>
    <col min="5895" max="6140" width="10.28515625" style="49"/>
    <col min="6141" max="6141" width="4.28515625" style="49" customWidth="1"/>
    <col min="6142" max="6142" width="19" style="49" customWidth="1"/>
    <col min="6143" max="6143" width="21.5703125" style="49" customWidth="1"/>
    <col min="6144" max="6145" width="20" style="49" customWidth="1"/>
    <col min="6146" max="6146" width="23.7109375" style="49" customWidth="1"/>
    <col min="6147" max="6147" width="12.42578125" style="49" customWidth="1"/>
    <col min="6148" max="6148" width="10.42578125" style="49" customWidth="1"/>
    <col min="6149" max="6149" width="19.7109375" style="49" customWidth="1"/>
    <col min="6150" max="6150" width="19.42578125" style="49" customWidth="1"/>
    <col min="6151" max="6396" width="10.28515625" style="49"/>
    <col min="6397" max="6397" width="4.28515625" style="49" customWidth="1"/>
    <col min="6398" max="6398" width="19" style="49" customWidth="1"/>
    <col min="6399" max="6399" width="21.5703125" style="49" customWidth="1"/>
    <col min="6400" max="6401" width="20" style="49" customWidth="1"/>
    <col min="6402" max="6402" width="23.7109375" style="49" customWidth="1"/>
    <col min="6403" max="6403" width="12.42578125" style="49" customWidth="1"/>
    <col min="6404" max="6404" width="10.42578125" style="49" customWidth="1"/>
    <col min="6405" max="6405" width="19.7109375" style="49" customWidth="1"/>
    <col min="6406" max="6406" width="19.42578125" style="49" customWidth="1"/>
    <col min="6407" max="6652" width="10.28515625" style="49"/>
    <col min="6653" max="6653" width="4.28515625" style="49" customWidth="1"/>
    <col min="6654" max="6654" width="19" style="49" customWidth="1"/>
    <col min="6655" max="6655" width="21.5703125" style="49" customWidth="1"/>
    <col min="6656" max="6657" width="20" style="49" customWidth="1"/>
    <col min="6658" max="6658" width="23.7109375" style="49" customWidth="1"/>
    <col min="6659" max="6659" width="12.42578125" style="49" customWidth="1"/>
    <col min="6660" max="6660" width="10.42578125" style="49" customWidth="1"/>
    <col min="6661" max="6661" width="19.7109375" style="49" customWidth="1"/>
    <col min="6662" max="6662" width="19.42578125" style="49" customWidth="1"/>
    <col min="6663" max="6908" width="10.28515625" style="49"/>
    <col min="6909" max="6909" width="4.28515625" style="49" customWidth="1"/>
    <col min="6910" max="6910" width="19" style="49" customWidth="1"/>
    <col min="6911" max="6911" width="21.5703125" style="49" customWidth="1"/>
    <col min="6912" max="6913" width="20" style="49" customWidth="1"/>
    <col min="6914" max="6914" width="23.7109375" style="49" customWidth="1"/>
    <col min="6915" max="6915" width="12.42578125" style="49" customWidth="1"/>
    <col min="6916" max="6916" width="10.42578125" style="49" customWidth="1"/>
    <col min="6917" max="6917" width="19.7109375" style="49" customWidth="1"/>
    <col min="6918" max="6918" width="19.42578125" style="49" customWidth="1"/>
    <col min="6919" max="7164" width="10.28515625" style="49"/>
    <col min="7165" max="7165" width="4.28515625" style="49" customWidth="1"/>
    <col min="7166" max="7166" width="19" style="49" customWidth="1"/>
    <col min="7167" max="7167" width="21.5703125" style="49" customWidth="1"/>
    <col min="7168" max="7169" width="20" style="49" customWidth="1"/>
    <col min="7170" max="7170" width="23.7109375" style="49" customWidth="1"/>
    <col min="7171" max="7171" width="12.42578125" style="49" customWidth="1"/>
    <col min="7172" max="7172" width="10.42578125" style="49" customWidth="1"/>
    <col min="7173" max="7173" width="19.7109375" style="49" customWidth="1"/>
    <col min="7174" max="7174" width="19.42578125" style="49" customWidth="1"/>
    <col min="7175" max="7420" width="10.28515625" style="49"/>
    <col min="7421" max="7421" width="4.28515625" style="49" customWidth="1"/>
    <col min="7422" max="7422" width="19" style="49" customWidth="1"/>
    <col min="7423" max="7423" width="21.5703125" style="49" customWidth="1"/>
    <col min="7424" max="7425" width="20" style="49" customWidth="1"/>
    <col min="7426" max="7426" width="23.7109375" style="49" customWidth="1"/>
    <col min="7427" max="7427" width="12.42578125" style="49" customWidth="1"/>
    <col min="7428" max="7428" width="10.42578125" style="49" customWidth="1"/>
    <col min="7429" max="7429" width="19.7109375" style="49" customWidth="1"/>
    <col min="7430" max="7430" width="19.42578125" style="49" customWidth="1"/>
    <col min="7431" max="7676" width="10.28515625" style="49"/>
    <col min="7677" max="7677" width="4.28515625" style="49" customWidth="1"/>
    <col min="7678" max="7678" width="19" style="49" customWidth="1"/>
    <col min="7679" max="7679" width="21.5703125" style="49" customWidth="1"/>
    <col min="7680" max="7681" width="20" style="49" customWidth="1"/>
    <col min="7682" max="7682" width="23.7109375" style="49" customWidth="1"/>
    <col min="7683" max="7683" width="12.42578125" style="49" customWidth="1"/>
    <col min="7684" max="7684" width="10.42578125" style="49" customWidth="1"/>
    <col min="7685" max="7685" width="19.7109375" style="49" customWidth="1"/>
    <col min="7686" max="7686" width="19.42578125" style="49" customWidth="1"/>
    <col min="7687" max="7932" width="10.28515625" style="49"/>
    <col min="7933" max="7933" width="4.28515625" style="49" customWidth="1"/>
    <col min="7934" max="7934" width="19" style="49" customWidth="1"/>
    <col min="7935" max="7935" width="21.5703125" style="49" customWidth="1"/>
    <col min="7936" max="7937" width="20" style="49" customWidth="1"/>
    <col min="7938" max="7938" width="23.7109375" style="49" customWidth="1"/>
    <col min="7939" max="7939" width="12.42578125" style="49" customWidth="1"/>
    <col min="7940" max="7940" width="10.42578125" style="49" customWidth="1"/>
    <col min="7941" max="7941" width="19.7109375" style="49" customWidth="1"/>
    <col min="7942" max="7942" width="19.42578125" style="49" customWidth="1"/>
    <col min="7943" max="8188" width="10.28515625" style="49"/>
    <col min="8189" max="8189" width="4.28515625" style="49" customWidth="1"/>
    <col min="8190" max="8190" width="19" style="49" customWidth="1"/>
    <col min="8191" max="8191" width="21.5703125" style="49" customWidth="1"/>
    <col min="8192" max="8193" width="20" style="49" customWidth="1"/>
    <col min="8194" max="8194" width="23.7109375" style="49" customWidth="1"/>
    <col min="8195" max="8195" width="12.42578125" style="49" customWidth="1"/>
    <col min="8196" max="8196" width="10.42578125" style="49" customWidth="1"/>
    <col min="8197" max="8197" width="19.7109375" style="49" customWidth="1"/>
    <col min="8198" max="8198" width="19.42578125" style="49" customWidth="1"/>
    <col min="8199" max="8444" width="10.28515625" style="49"/>
    <col min="8445" max="8445" width="4.28515625" style="49" customWidth="1"/>
    <col min="8446" max="8446" width="19" style="49" customWidth="1"/>
    <col min="8447" max="8447" width="21.5703125" style="49" customWidth="1"/>
    <col min="8448" max="8449" width="20" style="49" customWidth="1"/>
    <col min="8450" max="8450" width="23.7109375" style="49" customWidth="1"/>
    <col min="8451" max="8451" width="12.42578125" style="49" customWidth="1"/>
    <col min="8452" max="8452" width="10.42578125" style="49" customWidth="1"/>
    <col min="8453" max="8453" width="19.7109375" style="49" customWidth="1"/>
    <col min="8454" max="8454" width="19.42578125" style="49" customWidth="1"/>
    <col min="8455" max="8700" width="10.28515625" style="49"/>
    <col min="8701" max="8701" width="4.28515625" style="49" customWidth="1"/>
    <col min="8702" max="8702" width="19" style="49" customWidth="1"/>
    <col min="8703" max="8703" width="21.5703125" style="49" customWidth="1"/>
    <col min="8704" max="8705" width="20" style="49" customWidth="1"/>
    <col min="8706" max="8706" width="23.7109375" style="49" customWidth="1"/>
    <col min="8707" max="8707" width="12.42578125" style="49" customWidth="1"/>
    <col min="8708" max="8708" width="10.42578125" style="49" customWidth="1"/>
    <col min="8709" max="8709" width="19.7109375" style="49" customWidth="1"/>
    <col min="8710" max="8710" width="19.42578125" style="49" customWidth="1"/>
    <col min="8711" max="8956" width="10.28515625" style="49"/>
    <col min="8957" max="8957" width="4.28515625" style="49" customWidth="1"/>
    <col min="8958" max="8958" width="19" style="49" customWidth="1"/>
    <col min="8959" max="8959" width="21.5703125" style="49" customWidth="1"/>
    <col min="8960" max="8961" width="20" style="49" customWidth="1"/>
    <col min="8962" max="8962" width="23.7109375" style="49" customWidth="1"/>
    <col min="8963" max="8963" width="12.42578125" style="49" customWidth="1"/>
    <col min="8964" max="8964" width="10.42578125" style="49" customWidth="1"/>
    <col min="8965" max="8965" width="19.7109375" style="49" customWidth="1"/>
    <col min="8966" max="8966" width="19.42578125" style="49" customWidth="1"/>
    <col min="8967" max="9212" width="10.28515625" style="49"/>
    <col min="9213" max="9213" width="4.28515625" style="49" customWidth="1"/>
    <col min="9214" max="9214" width="19" style="49" customWidth="1"/>
    <col min="9215" max="9215" width="21.5703125" style="49" customWidth="1"/>
    <col min="9216" max="9217" width="20" style="49" customWidth="1"/>
    <col min="9218" max="9218" width="23.7109375" style="49" customWidth="1"/>
    <col min="9219" max="9219" width="12.42578125" style="49" customWidth="1"/>
    <col min="9220" max="9220" width="10.42578125" style="49" customWidth="1"/>
    <col min="9221" max="9221" width="19.7109375" style="49" customWidth="1"/>
    <col min="9222" max="9222" width="19.42578125" style="49" customWidth="1"/>
    <col min="9223" max="9468" width="10.28515625" style="49"/>
    <col min="9469" max="9469" width="4.28515625" style="49" customWidth="1"/>
    <col min="9470" max="9470" width="19" style="49" customWidth="1"/>
    <col min="9471" max="9471" width="21.5703125" style="49" customWidth="1"/>
    <col min="9472" max="9473" width="20" style="49" customWidth="1"/>
    <col min="9474" max="9474" width="23.7109375" style="49" customWidth="1"/>
    <col min="9475" max="9475" width="12.42578125" style="49" customWidth="1"/>
    <col min="9476" max="9476" width="10.42578125" style="49" customWidth="1"/>
    <col min="9477" max="9477" width="19.7109375" style="49" customWidth="1"/>
    <col min="9478" max="9478" width="19.42578125" style="49" customWidth="1"/>
    <col min="9479" max="9724" width="10.28515625" style="49"/>
    <col min="9725" max="9725" width="4.28515625" style="49" customWidth="1"/>
    <col min="9726" max="9726" width="19" style="49" customWidth="1"/>
    <col min="9727" max="9727" width="21.5703125" style="49" customWidth="1"/>
    <col min="9728" max="9729" width="20" style="49" customWidth="1"/>
    <col min="9730" max="9730" width="23.7109375" style="49" customWidth="1"/>
    <col min="9731" max="9731" width="12.42578125" style="49" customWidth="1"/>
    <col min="9732" max="9732" width="10.42578125" style="49" customWidth="1"/>
    <col min="9733" max="9733" width="19.7109375" style="49" customWidth="1"/>
    <col min="9734" max="9734" width="19.42578125" style="49" customWidth="1"/>
    <col min="9735" max="9980" width="10.28515625" style="49"/>
    <col min="9981" max="9981" width="4.28515625" style="49" customWidth="1"/>
    <col min="9982" max="9982" width="19" style="49" customWidth="1"/>
    <col min="9983" max="9983" width="21.5703125" style="49" customWidth="1"/>
    <col min="9984" max="9985" width="20" style="49" customWidth="1"/>
    <col min="9986" max="9986" width="23.7109375" style="49" customWidth="1"/>
    <col min="9987" max="9987" width="12.42578125" style="49" customWidth="1"/>
    <col min="9988" max="9988" width="10.42578125" style="49" customWidth="1"/>
    <col min="9989" max="9989" width="19.7109375" style="49" customWidth="1"/>
    <col min="9990" max="9990" width="19.42578125" style="49" customWidth="1"/>
    <col min="9991" max="10236" width="10.28515625" style="49"/>
    <col min="10237" max="10237" width="4.28515625" style="49" customWidth="1"/>
    <col min="10238" max="10238" width="19" style="49" customWidth="1"/>
    <col min="10239" max="10239" width="21.5703125" style="49" customWidth="1"/>
    <col min="10240" max="10241" width="20" style="49" customWidth="1"/>
    <col min="10242" max="10242" width="23.7109375" style="49" customWidth="1"/>
    <col min="10243" max="10243" width="12.42578125" style="49" customWidth="1"/>
    <col min="10244" max="10244" width="10.42578125" style="49" customWidth="1"/>
    <col min="10245" max="10245" width="19.7109375" style="49" customWidth="1"/>
    <col min="10246" max="10246" width="19.42578125" style="49" customWidth="1"/>
    <col min="10247" max="10492" width="10.28515625" style="49"/>
    <col min="10493" max="10493" width="4.28515625" style="49" customWidth="1"/>
    <col min="10494" max="10494" width="19" style="49" customWidth="1"/>
    <col min="10495" max="10495" width="21.5703125" style="49" customWidth="1"/>
    <col min="10496" max="10497" width="20" style="49" customWidth="1"/>
    <col min="10498" max="10498" width="23.7109375" style="49" customWidth="1"/>
    <col min="10499" max="10499" width="12.42578125" style="49" customWidth="1"/>
    <col min="10500" max="10500" width="10.42578125" style="49" customWidth="1"/>
    <col min="10501" max="10501" width="19.7109375" style="49" customWidth="1"/>
    <col min="10502" max="10502" width="19.42578125" style="49" customWidth="1"/>
    <col min="10503" max="10748" width="10.28515625" style="49"/>
    <col min="10749" max="10749" width="4.28515625" style="49" customWidth="1"/>
    <col min="10750" max="10750" width="19" style="49" customWidth="1"/>
    <col min="10751" max="10751" width="21.5703125" style="49" customWidth="1"/>
    <col min="10752" max="10753" width="20" style="49" customWidth="1"/>
    <col min="10754" max="10754" width="23.7109375" style="49" customWidth="1"/>
    <col min="10755" max="10755" width="12.42578125" style="49" customWidth="1"/>
    <col min="10756" max="10756" width="10.42578125" style="49" customWidth="1"/>
    <col min="10757" max="10757" width="19.7109375" style="49" customWidth="1"/>
    <col min="10758" max="10758" width="19.42578125" style="49" customWidth="1"/>
    <col min="10759" max="11004" width="10.28515625" style="49"/>
    <col min="11005" max="11005" width="4.28515625" style="49" customWidth="1"/>
    <col min="11006" max="11006" width="19" style="49" customWidth="1"/>
    <col min="11007" max="11007" width="21.5703125" style="49" customWidth="1"/>
    <col min="11008" max="11009" width="20" style="49" customWidth="1"/>
    <col min="11010" max="11010" width="23.7109375" style="49" customWidth="1"/>
    <col min="11011" max="11011" width="12.42578125" style="49" customWidth="1"/>
    <col min="11012" max="11012" width="10.42578125" style="49" customWidth="1"/>
    <col min="11013" max="11013" width="19.7109375" style="49" customWidth="1"/>
    <col min="11014" max="11014" width="19.42578125" style="49" customWidth="1"/>
    <col min="11015" max="11260" width="10.28515625" style="49"/>
    <col min="11261" max="11261" width="4.28515625" style="49" customWidth="1"/>
    <col min="11262" max="11262" width="19" style="49" customWidth="1"/>
    <col min="11263" max="11263" width="21.5703125" style="49" customWidth="1"/>
    <col min="11264" max="11265" width="20" style="49" customWidth="1"/>
    <col min="11266" max="11266" width="23.7109375" style="49" customWidth="1"/>
    <col min="11267" max="11267" width="12.42578125" style="49" customWidth="1"/>
    <col min="11268" max="11268" width="10.42578125" style="49" customWidth="1"/>
    <col min="11269" max="11269" width="19.7109375" style="49" customWidth="1"/>
    <col min="11270" max="11270" width="19.42578125" style="49" customWidth="1"/>
    <col min="11271" max="11516" width="10.28515625" style="49"/>
    <col min="11517" max="11517" width="4.28515625" style="49" customWidth="1"/>
    <col min="11518" max="11518" width="19" style="49" customWidth="1"/>
    <col min="11519" max="11519" width="21.5703125" style="49" customWidth="1"/>
    <col min="11520" max="11521" width="20" style="49" customWidth="1"/>
    <col min="11522" max="11522" width="23.7109375" style="49" customWidth="1"/>
    <col min="11523" max="11523" width="12.42578125" style="49" customWidth="1"/>
    <col min="11524" max="11524" width="10.42578125" style="49" customWidth="1"/>
    <col min="11525" max="11525" width="19.7109375" style="49" customWidth="1"/>
    <col min="11526" max="11526" width="19.42578125" style="49" customWidth="1"/>
    <col min="11527" max="11772" width="10.28515625" style="49"/>
    <col min="11773" max="11773" width="4.28515625" style="49" customWidth="1"/>
    <col min="11774" max="11774" width="19" style="49" customWidth="1"/>
    <col min="11775" max="11775" width="21.5703125" style="49" customWidth="1"/>
    <col min="11776" max="11777" width="20" style="49" customWidth="1"/>
    <col min="11778" max="11778" width="23.7109375" style="49" customWidth="1"/>
    <col min="11779" max="11779" width="12.42578125" style="49" customWidth="1"/>
    <col min="11780" max="11780" width="10.42578125" style="49" customWidth="1"/>
    <col min="11781" max="11781" width="19.7109375" style="49" customWidth="1"/>
    <col min="11782" max="11782" width="19.42578125" style="49" customWidth="1"/>
    <col min="11783" max="12028" width="10.28515625" style="49"/>
    <col min="12029" max="12029" width="4.28515625" style="49" customWidth="1"/>
    <col min="12030" max="12030" width="19" style="49" customWidth="1"/>
    <col min="12031" max="12031" width="21.5703125" style="49" customWidth="1"/>
    <col min="12032" max="12033" width="20" style="49" customWidth="1"/>
    <col min="12034" max="12034" width="23.7109375" style="49" customWidth="1"/>
    <col min="12035" max="12035" width="12.42578125" style="49" customWidth="1"/>
    <col min="12036" max="12036" width="10.42578125" style="49" customWidth="1"/>
    <col min="12037" max="12037" width="19.7109375" style="49" customWidth="1"/>
    <col min="12038" max="12038" width="19.42578125" style="49" customWidth="1"/>
    <col min="12039" max="12284" width="10.28515625" style="49"/>
    <col min="12285" max="12285" width="4.28515625" style="49" customWidth="1"/>
    <col min="12286" max="12286" width="19" style="49" customWidth="1"/>
    <col min="12287" max="12287" width="21.5703125" style="49" customWidth="1"/>
    <col min="12288" max="12289" width="20" style="49" customWidth="1"/>
    <col min="12290" max="12290" width="23.7109375" style="49" customWidth="1"/>
    <col min="12291" max="12291" width="12.42578125" style="49" customWidth="1"/>
    <col min="12292" max="12292" width="10.42578125" style="49" customWidth="1"/>
    <col min="12293" max="12293" width="19.7109375" style="49" customWidth="1"/>
    <col min="12294" max="12294" width="19.42578125" style="49" customWidth="1"/>
    <col min="12295" max="12540" width="10.28515625" style="49"/>
    <col min="12541" max="12541" width="4.28515625" style="49" customWidth="1"/>
    <col min="12542" max="12542" width="19" style="49" customWidth="1"/>
    <col min="12543" max="12543" width="21.5703125" style="49" customWidth="1"/>
    <col min="12544" max="12545" width="20" style="49" customWidth="1"/>
    <col min="12546" max="12546" width="23.7109375" style="49" customWidth="1"/>
    <col min="12547" max="12547" width="12.42578125" style="49" customWidth="1"/>
    <col min="12548" max="12548" width="10.42578125" style="49" customWidth="1"/>
    <col min="12549" max="12549" width="19.7109375" style="49" customWidth="1"/>
    <col min="12550" max="12550" width="19.42578125" style="49" customWidth="1"/>
    <col min="12551" max="12796" width="10.28515625" style="49"/>
    <col min="12797" max="12797" width="4.28515625" style="49" customWidth="1"/>
    <col min="12798" max="12798" width="19" style="49" customWidth="1"/>
    <col min="12799" max="12799" width="21.5703125" style="49" customWidth="1"/>
    <col min="12800" max="12801" width="20" style="49" customWidth="1"/>
    <col min="12802" max="12802" width="23.7109375" style="49" customWidth="1"/>
    <col min="12803" max="12803" width="12.42578125" style="49" customWidth="1"/>
    <col min="12804" max="12804" width="10.42578125" style="49" customWidth="1"/>
    <col min="12805" max="12805" width="19.7109375" style="49" customWidth="1"/>
    <col min="12806" max="12806" width="19.42578125" style="49" customWidth="1"/>
    <col min="12807" max="13052" width="10.28515625" style="49"/>
    <col min="13053" max="13053" width="4.28515625" style="49" customWidth="1"/>
    <col min="13054" max="13054" width="19" style="49" customWidth="1"/>
    <col min="13055" max="13055" width="21.5703125" style="49" customWidth="1"/>
    <col min="13056" max="13057" width="20" style="49" customWidth="1"/>
    <col min="13058" max="13058" width="23.7109375" style="49" customWidth="1"/>
    <col min="13059" max="13059" width="12.42578125" style="49" customWidth="1"/>
    <col min="13060" max="13060" width="10.42578125" style="49" customWidth="1"/>
    <col min="13061" max="13061" width="19.7109375" style="49" customWidth="1"/>
    <col min="13062" max="13062" width="19.42578125" style="49" customWidth="1"/>
    <col min="13063" max="13308" width="10.28515625" style="49"/>
    <col min="13309" max="13309" width="4.28515625" style="49" customWidth="1"/>
    <col min="13310" max="13310" width="19" style="49" customWidth="1"/>
    <col min="13311" max="13311" width="21.5703125" style="49" customWidth="1"/>
    <col min="13312" max="13313" width="20" style="49" customWidth="1"/>
    <col min="13314" max="13314" width="23.7109375" style="49" customWidth="1"/>
    <col min="13315" max="13315" width="12.42578125" style="49" customWidth="1"/>
    <col min="13316" max="13316" width="10.42578125" style="49" customWidth="1"/>
    <col min="13317" max="13317" width="19.7109375" style="49" customWidth="1"/>
    <col min="13318" max="13318" width="19.42578125" style="49" customWidth="1"/>
    <col min="13319" max="13564" width="10.28515625" style="49"/>
    <col min="13565" max="13565" width="4.28515625" style="49" customWidth="1"/>
    <col min="13566" max="13566" width="19" style="49" customWidth="1"/>
    <col min="13567" max="13567" width="21.5703125" style="49" customWidth="1"/>
    <col min="13568" max="13569" width="20" style="49" customWidth="1"/>
    <col min="13570" max="13570" width="23.7109375" style="49" customWidth="1"/>
    <col min="13571" max="13571" width="12.42578125" style="49" customWidth="1"/>
    <col min="13572" max="13572" width="10.42578125" style="49" customWidth="1"/>
    <col min="13573" max="13573" width="19.7109375" style="49" customWidth="1"/>
    <col min="13574" max="13574" width="19.42578125" style="49" customWidth="1"/>
    <col min="13575" max="13820" width="10.28515625" style="49"/>
    <col min="13821" max="13821" width="4.28515625" style="49" customWidth="1"/>
    <col min="13822" max="13822" width="19" style="49" customWidth="1"/>
    <col min="13823" max="13823" width="21.5703125" style="49" customWidth="1"/>
    <col min="13824" max="13825" width="20" style="49" customWidth="1"/>
    <col min="13826" max="13826" width="23.7109375" style="49" customWidth="1"/>
    <col min="13827" max="13827" width="12.42578125" style="49" customWidth="1"/>
    <col min="13828" max="13828" width="10.42578125" style="49" customWidth="1"/>
    <col min="13829" max="13829" width="19.7109375" style="49" customWidth="1"/>
    <col min="13830" max="13830" width="19.42578125" style="49" customWidth="1"/>
    <col min="13831" max="14076" width="10.28515625" style="49"/>
    <col min="14077" max="14077" width="4.28515625" style="49" customWidth="1"/>
    <col min="14078" max="14078" width="19" style="49" customWidth="1"/>
    <col min="14079" max="14079" width="21.5703125" style="49" customWidth="1"/>
    <col min="14080" max="14081" width="20" style="49" customWidth="1"/>
    <col min="14082" max="14082" width="23.7109375" style="49" customWidth="1"/>
    <col min="14083" max="14083" width="12.42578125" style="49" customWidth="1"/>
    <col min="14084" max="14084" width="10.42578125" style="49" customWidth="1"/>
    <col min="14085" max="14085" width="19.7109375" style="49" customWidth="1"/>
    <col min="14086" max="14086" width="19.42578125" style="49" customWidth="1"/>
    <col min="14087" max="14332" width="10.28515625" style="49"/>
    <col min="14333" max="14333" width="4.28515625" style="49" customWidth="1"/>
    <col min="14334" max="14334" width="19" style="49" customWidth="1"/>
    <col min="14335" max="14335" width="21.5703125" style="49" customWidth="1"/>
    <col min="14336" max="14337" width="20" style="49" customWidth="1"/>
    <col min="14338" max="14338" width="23.7109375" style="49" customWidth="1"/>
    <col min="14339" max="14339" width="12.42578125" style="49" customWidth="1"/>
    <col min="14340" max="14340" width="10.42578125" style="49" customWidth="1"/>
    <col min="14341" max="14341" width="19.7109375" style="49" customWidth="1"/>
    <col min="14342" max="14342" width="19.42578125" style="49" customWidth="1"/>
    <col min="14343" max="14588" width="10.28515625" style="49"/>
    <col min="14589" max="14589" width="4.28515625" style="49" customWidth="1"/>
    <col min="14590" max="14590" width="19" style="49" customWidth="1"/>
    <col min="14591" max="14591" width="21.5703125" style="49" customWidth="1"/>
    <col min="14592" max="14593" width="20" style="49" customWidth="1"/>
    <col min="14594" max="14594" width="23.7109375" style="49" customWidth="1"/>
    <col min="14595" max="14595" width="12.42578125" style="49" customWidth="1"/>
    <col min="14596" max="14596" width="10.42578125" style="49" customWidth="1"/>
    <col min="14597" max="14597" width="19.7109375" style="49" customWidth="1"/>
    <col min="14598" max="14598" width="19.42578125" style="49" customWidth="1"/>
    <col min="14599" max="14844" width="10.28515625" style="49"/>
    <col min="14845" max="14845" width="4.28515625" style="49" customWidth="1"/>
    <col min="14846" max="14846" width="19" style="49" customWidth="1"/>
    <col min="14847" max="14847" width="21.5703125" style="49" customWidth="1"/>
    <col min="14848" max="14849" width="20" style="49" customWidth="1"/>
    <col min="14850" max="14850" width="23.7109375" style="49" customWidth="1"/>
    <col min="14851" max="14851" width="12.42578125" style="49" customWidth="1"/>
    <col min="14852" max="14852" width="10.42578125" style="49" customWidth="1"/>
    <col min="14853" max="14853" width="19.7109375" style="49" customWidth="1"/>
    <col min="14854" max="14854" width="19.42578125" style="49" customWidth="1"/>
    <col min="14855" max="15100" width="10.28515625" style="49"/>
    <col min="15101" max="15101" width="4.28515625" style="49" customWidth="1"/>
    <col min="15102" max="15102" width="19" style="49" customWidth="1"/>
    <col min="15103" max="15103" width="21.5703125" style="49" customWidth="1"/>
    <col min="15104" max="15105" width="20" style="49" customWidth="1"/>
    <col min="15106" max="15106" width="23.7109375" style="49" customWidth="1"/>
    <col min="15107" max="15107" width="12.42578125" style="49" customWidth="1"/>
    <col min="15108" max="15108" width="10.42578125" style="49" customWidth="1"/>
    <col min="15109" max="15109" width="19.7109375" style="49" customWidth="1"/>
    <col min="15110" max="15110" width="19.42578125" style="49" customWidth="1"/>
    <col min="15111" max="15356" width="10.28515625" style="49"/>
    <col min="15357" max="15357" width="4.28515625" style="49" customWidth="1"/>
    <col min="15358" max="15358" width="19" style="49" customWidth="1"/>
    <col min="15359" max="15359" width="21.5703125" style="49" customWidth="1"/>
    <col min="15360" max="15361" width="20" style="49" customWidth="1"/>
    <col min="15362" max="15362" width="23.7109375" style="49" customWidth="1"/>
    <col min="15363" max="15363" width="12.42578125" style="49" customWidth="1"/>
    <col min="15364" max="15364" width="10.42578125" style="49" customWidth="1"/>
    <col min="15365" max="15365" width="19.7109375" style="49" customWidth="1"/>
    <col min="15366" max="15366" width="19.42578125" style="49" customWidth="1"/>
    <col min="15367" max="15612" width="10.28515625" style="49"/>
    <col min="15613" max="15613" width="4.28515625" style="49" customWidth="1"/>
    <col min="15614" max="15614" width="19" style="49" customWidth="1"/>
    <col min="15615" max="15615" width="21.5703125" style="49" customWidth="1"/>
    <col min="15616" max="15617" width="20" style="49" customWidth="1"/>
    <col min="15618" max="15618" width="23.7109375" style="49" customWidth="1"/>
    <col min="15619" max="15619" width="12.42578125" style="49" customWidth="1"/>
    <col min="15620" max="15620" width="10.42578125" style="49" customWidth="1"/>
    <col min="15621" max="15621" width="19.7109375" style="49" customWidth="1"/>
    <col min="15622" max="15622" width="19.42578125" style="49" customWidth="1"/>
    <col min="15623" max="15868" width="10.28515625" style="49"/>
    <col min="15869" max="15869" width="4.28515625" style="49" customWidth="1"/>
    <col min="15870" max="15870" width="19" style="49" customWidth="1"/>
    <col min="15871" max="15871" width="21.5703125" style="49" customWidth="1"/>
    <col min="15872" max="15873" width="20" style="49" customWidth="1"/>
    <col min="15874" max="15874" width="23.7109375" style="49" customWidth="1"/>
    <col min="15875" max="15875" width="12.42578125" style="49" customWidth="1"/>
    <col min="15876" max="15876" width="10.42578125" style="49" customWidth="1"/>
    <col min="15877" max="15877" width="19.7109375" style="49" customWidth="1"/>
    <col min="15878" max="15878" width="19.42578125" style="49" customWidth="1"/>
    <col min="15879" max="16124" width="10.28515625" style="49"/>
    <col min="16125" max="16125" width="4.28515625" style="49" customWidth="1"/>
    <col min="16126" max="16126" width="19" style="49" customWidth="1"/>
    <col min="16127" max="16127" width="21.5703125" style="49" customWidth="1"/>
    <col min="16128" max="16129" width="20" style="49" customWidth="1"/>
    <col min="16130" max="16130" width="23.7109375" style="49" customWidth="1"/>
    <col min="16131" max="16131" width="12.42578125" style="49" customWidth="1"/>
    <col min="16132" max="16132" width="10.42578125" style="49" customWidth="1"/>
    <col min="16133" max="16133" width="19.7109375" style="49" customWidth="1"/>
    <col min="16134" max="16134" width="19.42578125" style="49" customWidth="1"/>
    <col min="16135" max="16384" width="10.28515625" style="49"/>
  </cols>
  <sheetData>
    <row r="1" spans="1:10" s="36" customFormat="1" ht="22.5" x14ac:dyDescent="0.25">
      <c r="A1" s="381" t="s">
        <v>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s="37" customFormat="1" ht="63" customHeight="1" x14ac:dyDescent="0.25">
      <c r="A2" s="361" t="s">
        <v>319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0" s="36" customFormat="1" ht="19.5" customHeight="1" x14ac:dyDescent="0.25">
      <c r="A3" s="361" t="s">
        <v>21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0" s="36" customFormat="1" ht="10.5" customHeight="1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s="38" customFormat="1" ht="41.25" customHeight="1" x14ac:dyDescent="0.25">
      <c r="A5" s="411" t="s">
        <v>1</v>
      </c>
      <c r="B5" s="388" t="s">
        <v>24</v>
      </c>
      <c r="C5" s="386" t="s">
        <v>25</v>
      </c>
      <c r="D5" s="388" t="s">
        <v>26</v>
      </c>
      <c r="E5" s="386" t="s">
        <v>27</v>
      </c>
      <c r="F5" s="416" t="s">
        <v>28</v>
      </c>
      <c r="G5" s="416"/>
      <c r="H5" s="417"/>
      <c r="I5" s="392" t="s">
        <v>29</v>
      </c>
      <c r="J5" s="394"/>
    </row>
    <row r="6" spans="1:10" s="38" customFormat="1" ht="42" customHeight="1" thickBot="1" x14ac:dyDescent="0.3">
      <c r="A6" s="412"/>
      <c r="B6" s="414"/>
      <c r="C6" s="415"/>
      <c r="D6" s="414"/>
      <c r="E6" s="415"/>
      <c r="F6" s="433" t="s">
        <v>30</v>
      </c>
      <c r="G6" s="374" t="s">
        <v>31</v>
      </c>
      <c r="H6" s="436" t="s">
        <v>32</v>
      </c>
      <c r="I6" s="418"/>
      <c r="J6" s="419"/>
    </row>
    <row r="7" spans="1:10" s="38" customFormat="1" ht="46.5" customHeight="1" thickBot="1" x14ac:dyDescent="0.3">
      <c r="A7" s="413"/>
      <c r="B7" s="389"/>
      <c r="C7" s="387"/>
      <c r="D7" s="389"/>
      <c r="E7" s="387"/>
      <c r="F7" s="434"/>
      <c r="G7" s="435"/>
      <c r="H7" s="437"/>
      <c r="I7" s="39" t="s">
        <v>6</v>
      </c>
      <c r="J7" s="40" t="s">
        <v>7</v>
      </c>
    </row>
    <row r="8" spans="1:10" s="38" customFormat="1" ht="23.25" customHeight="1" thickBot="1" x14ac:dyDescent="0.3">
      <c r="A8" s="41">
        <v>1</v>
      </c>
      <c r="B8" s="59">
        <v>2</v>
      </c>
      <c r="C8" s="41">
        <v>3</v>
      </c>
      <c r="D8" s="59">
        <v>4</v>
      </c>
      <c r="E8" s="41">
        <v>5</v>
      </c>
      <c r="F8" s="59">
        <v>6</v>
      </c>
      <c r="G8" s="41">
        <v>7</v>
      </c>
      <c r="H8" s="59">
        <v>8</v>
      </c>
      <c r="I8" s="41">
        <v>9</v>
      </c>
      <c r="J8" s="60">
        <v>10</v>
      </c>
    </row>
    <row r="9" spans="1:10" s="112" customFormat="1" ht="20.100000000000001" customHeight="1" x14ac:dyDescent="0.25">
      <c r="A9" s="507">
        <v>1</v>
      </c>
      <c r="B9" s="509" t="s">
        <v>321</v>
      </c>
      <c r="C9" s="512"/>
      <c r="D9" s="512" t="s">
        <v>344</v>
      </c>
      <c r="E9" s="512" t="s">
        <v>337</v>
      </c>
      <c r="F9" s="515" t="s">
        <v>91</v>
      </c>
      <c r="G9" s="522">
        <v>2.9819999999999999E-2</v>
      </c>
      <c r="H9" s="496">
        <v>2.9819999999999999E-2</v>
      </c>
      <c r="I9" s="499">
        <v>56.372999999999998</v>
      </c>
      <c r="J9" s="499">
        <v>56.372999999999998</v>
      </c>
    </row>
    <row r="10" spans="1:10" s="112" customFormat="1" ht="20.100000000000001" customHeight="1" x14ac:dyDescent="0.25">
      <c r="A10" s="508"/>
      <c r="B10" s="510" t="s">
        <v>321</v>
      </c>
      <c r="C10" s="513"/>
      <c r="D10" s="513" t="s">
        <v>322</v>
      </c>
      <c r="E10" s="513" t="s">
        <v>323</v>
      </c>
      <c r="F10" s="516" t="s">
        <v>324</v>
      </c>
      <c r="G10" s="523">
        <v>2.9819999999999999E-2</v>
      </c>
      <c r="H10" s="497">
        <v>2.9819999999999999E-2</v>
      </c>
      <c r="I10" s="500">
        <v>56373</v>
      </c>
      <c r="J10" s="500">
        <v>56373</v>
      </c>
    </row>
    <row r="11" spans="1:10" s="112" customFormat="1" ht="20.100000000000001" customHeight="1" x14ac:dyDescent="0.25">
      <c r="A11" s="508"/>
      <c r="B11" s="511" t="s">
        <v>321</v>
      </c>
      <c r="C11" s="514"/>
      <c r="D11" s="514" t="s">
        <v>322</v>
      </c>
      <c r="E11" s="514" t="s">
        <v>323</v>
      </c>
      <c r="F11" s="517" t="s">
        <v>324</v>
      </c>
      <c r="G11" s="524">
        <v>2.9819999999999999E-2</v>
      </c>
      <c r="H11" s="498">
        <v>2.9819999999999999E-2</v>
      </c>
      <c r="I11" s="501">
        <v>56373</v>
      </c>
      <c r="J11" s="501">
        <v>56373</v>
      </c>
    </row>
    <row r="12" spans="1:10" s="112" customFormat="1" ht="20.100000000000001" customHeight="1" x14ac:dyDescent="0.25">
      <c r="A12" s="507">
        <v>2</v>
      </c>
      <c r="B12" s="525" t="s">
        <v>325</v>
      </c>
      <c r="C12" s="526"/>
      <c r="D12" s="512" t="s">
        <v>345</v>
      </c>
      <c r="E12" s="526" t="s">
        <v>338</v>
      </c>
      <c r="F12" s="527" t="s">
        <v>320</v>
      </c>
      <c r="G12" s="534">
        <v>0.78349999999999997</v>
      </c>
      <c r="H12" s="535">
        <v>0.78349999999999997</v>
      </c>
      <c r="I12" s="493">
        <v>109.986</v>
      </c>
      <c r="J12" s="493">
        <v>109.986</v>
      </c>
    </row>
    <row r="13" spans="1:10" s="112" customFormat="1" ht="20.100000000000001" customHeight="1" x14ac:dyDescent="0.25">
      <c r="A13" s="508"/>
      <c r="B13" s="525" t="s">
        <v>325</v>
      </c>
      <c r="C13" s="526"/>
      <c r="D13" s="513" t="s">
        <v>326</v>
      </c>
      <c r="E13" s="526" t="s">
        <v>327</v>
      </c>
      <c r="F13" s="527">
        <v>0.11856800000000001</v>
      </c>
      <c r="G13" s="534">
        <v>7.8350000000000003E-2</v>
      </c>
      <c r="H13" s="535">
        <v>7.8350000000000003E-2</v>
      </c>
      <c r="I13" s="493">
        <v>56373</v>
      </c>
      <c r="J13" s="493">
        <v>56373</v>
      </c>
    </row>
    <row r="14" spans="1:10" s="112" customFormat="1" ht="20.100000000000001" customHeight="1" x14ac:dyDescent="0.25">
      <c r="A14" s="508"/>
      <c r="B14" s="525" t="s">
        <v>325</v>
      </c>
      <c r="C14" s="526"/>
      <c r="D14" s="513" t="s">
        <v>326</v>
      </c>
      <c r="E14" s="512" t="s">
        <v>327</v>
      </c>
      <c r="F14" s="515"/>
      <c r="G14" s="530">
        <v>7.8350000000000003E-2</v>
      </c>
      <c r="H14" s="504">
        <v>7.8350000000000003E-2</v>
      </c>
      <c r="I14" s="493">
        <v>56373</v>
      </c>
      <c r="J14" s="493">
        <v>56373</v>
      </c>
    </row>
    <row r="15" spans="1:10" s="112" customFormat="1" ht="20.100000000000001" customHeight="1" x14ac:dyDescent="0.25">
      <c r="A15" s="507">
        <v>3</v>
      </c>
      <c r="B15" s="525" t="s">
        <v>328</v>
      </c>
      <c r="C15" s="526"/>
      <c r="D15" s="512" t="s">
        <v>346</v>
      </c>
      <c r="E15" s="526" t="s">
        <v>339</v>
      </c>
      <c r="F15" s="527" t="s">
        <v>320</v>
      </c>
      <c r="G15" s="529">
        <v>1.6566000000000001</v>
      </c>
      <c r="H15" s="502">
        <v>1.6566000000000001</v>
      </c>
      <c r="I15" s="493">
        <v>1654.9069999999999</v>
      </c>
      <c r="J15" s="493">
        <v>1654.9069999999999</v>
      </c>
    </row>
    <row r="16" spans="1:10" s="112" customFormat="1" ht="20.100000000000001" customHeight="1" x14ac:dyDescent="0.25">
      <c r="A16" s="508"/>
      <c r="B16" s="525" t="s">
        <v>328</v>
      </c>
      <c r="C16" s="526"/>
      <c r="D16" s="513" t="s">
        <v>329</v>
      </c>
      <c r="E16" s="526" t="s">
        <v>330</v>
      </c>
      <c r="F16" s="527">
        <v>0.11856800000000001</v>
      </c>
      <c r="G16" s="529">
        <v>1.6566000000000001</v>
      </c>
      <c r="H16" s="502">
        <v>1.6566000000000001</v>
      </c>
      <c r="I16" s="493">
        <v>56373</v>
      </c>
      <c r="J16" s="493">
        <v>56373</v>
      </c>
    </row>
    <row r="17" spans="1:10" s="112" customFormat="1" ht="20.100000000000001" customHeight="1" x14ac:dyDescent="0.25">
      <c r="A17" s="508"/>
      <c r="B17" s="525" t="s">
        <v>328</v>
      </c>
      <c r="C17" s="526"/>
      <c r="D17" s="513" t="s">
        <v>329</v>
      </c>
      <c r="E17" s="512" t="s">
        <v>330</v>
      </c>
      <c r="F17" s="515"/>
      <c r="G17" s="518">
        <v>1.6566000000000001</v>
      </c>
      <c r="H17" s="503">
        <v>1.6566000000000001</v>
      </c>
      <c r="I17" s="493">
        <v>56373</v>
      </c>
      <c r="J17" s="493">
        <v>56373</v>
      </c>
    </row>
    <row r="18" spans="1:10" s="112" customFormat="1" ht="20.100000000000001" customHeight="1" x14ac:dyDescent="0.25">
      <c r="A18" s="507">
        <v>4</v>
      </c>
      <c r="B18" s="525" t="s">
        <v>331</v>
      </c>
      <c r="C18" s="526" t="s">
        <v>354</v>
      </c>
      <c r="D18" s="512" t="s">
        <v>347</v>
      </c>
      <c r="E18" s="526" t="s">
        <v>340</v>
      </c>
      <c r="F18" s="527" t="s">
        <v>320</v>
      </c>
      <c r="G18" s="528">
        <v>0.11856800000000001</v>
      </c>
      <c r="H18" s="521">
        <v>0.11856800000000001</v>
      </c>
      <c r="I18" s="493">
        <v>378.65</v>
      </c>
      <c r="J18" s="493">
        <v>378.65</v>
      </c>
    </row>
    <row r="19" spans="1:10" s="112" customFormat="1" ht="20.100000000000001" customHeight="1" x14ac:dyDescent="0.25">
      <c r="A19" s="508"/>
      <c r="B19" s="525"/>
      <c r="C19" s="526"/>
      <c r="D19" s="513"/>
      <c r="E19" s="526"/>
      <c r="F19" s="527">
        <v>0.11856800000000001</v>
      </c>
      <c r="G19" s="528"/>
      <c r="H19" s="521"/>
      <c r="I19" s="493">
        <v>56373</v>
      </c>
      <c r="J19" s="493">
        <v>56373</v>
      </c>
    </row>
    <row r="20" spans="1:10" s="112" customFormat="1" ht="20.100000000000001" customHeight="1" x14ac:dyDescent="0.25">
      <c r="A20" s="508"/>
      <c r="B20" s="525"/>
      <c r="C20" s="526"/>
      <c r="D20" s="513"/>
      <c r="E20" s="512"/>
      <c r="F20" s="515"/>
      <c r="G20" s="522"/>
      <c r="H20" s="496"/>
      <c r="I20" s="493">
        <v>56373</v>
      </c>
      <c r="J20" s="493">
        <v>56373</v>
      </c>
    </row>
    <row r="21" spans="1:10" s="112" customFormat="1" ht="20.100000000000001" customHeight="1" x14ac:dyDescent="0.25">
      <c r="A21" s="507">
        <v>5</v>
      </c>
      <c r="B21" s="509" t="s">
        <v>332</v>
      </c>
      <c r="C21" s="512" t="s">
        <v>333</v>
      </c>
      <c r="D21" s="512" t="s">
        <v>348</v>
      </c>
      <c r="E21" s="512" t="s">
        <v>341</v>
      </c>
      <c r="F21" s="515" t="s">
        <v>48</v>
      </c>
      <c r="G21" s="522">
        <f>SUM(H21:H23)</f>
        <v>0.28619699999999998</v>
      </c>
      <c r="H21" s="496">
        <v>0.28619699999999998</v>
      </c>
      <c r="I21" s="499">
        <v>1559.79</v>
      </c>
      <c r="J21" s="499">
        <v>1559.7909999999999</v>
      </c>
    </row>
    <row r="22" spans="1:10" s="112" customFormat="1" ht="20.100000000000001" customHeight="1" x14ac:dyDescent="0.25">
      <c r="A22" s="508"/>
      <c r="B22" s="510"/>
      <c r="C22" s="513"/>
      <c r="D22" s="513"/>
      <c r="E22" s="513"/>
      <c r="F22" s="516"/>
      <c r="G22" s="523"/>
      <c r="H22" s="497"/>
      <c r="I22" s="500">
        <v>56373</v>
      </c>
      <c r="J22" s="500">
        <v>56373</v>
      </c>
    </row>
    <row r="23" spans="1:10" s="112" customFormat="1" ht="8.25" customHeight="1" x14ac:dyDescent="0.25">
      <c r="A23" s="508"/>
      <c r="B23" s="511"/>
      <c r="C23" s="514"/>
      <c r="D23" s="514"/>
      <c r="E23" s="514"/>
      <c r="F23" s="517"/>
      <c r="G23" s="524"/>
      <c r="H23" s="498"/>
      <c r="I23" s="501">
        <v>56373</v>
      </c>
      <c r="J23" s="501">
        <v>56373</v>
      </c>
    </row>
    <row r="24" spans="1:10" s="112" customFormat="1" ht="20.100000000000001" customHeight="1" x14ac:dyDescent="0.25">
      <c r="A24" s="507">
        <v>6</v>
      </c>
      <c r="B24" s="509" t="s">
        <v>334</v>
      </c>
      <c r="C24" s="512" t="s">
        <v>353</v>
      </c>
      <c r="D24" s="512" t="s">
        <v>349</v>
      </c>
      <c r="E24" s="512" t="s">
        <v>342</v>
      </c>
      <c r="F24" s="515" t="s">
        <v>48</v>
      </c>
      <c r="G24" s="530">
        <f>SUM(H24:H26)</f>
        <v>2.3323299999999998</v>
      </c>
      <c r="H24" s="494">
        <v>2.3323299999999998</v>
      </c>
      <c r="I24" s="493">
        <v>1799.3920000000001</v>
      </c>
      <c r="J24" s="493">
        <v>1799.3920000000001</v>
      </c>
    </row>
    <row r="25" spans="1:10" s="112" customFormat="1" ht="20.100000000000001" customHeight="1" x14ac:dyDescent="0.25">
      <c r="A25" s="508"/>
      <c r="B25" s="510"/>
      <c r="C25" s="513"/>
      <c r="D25" s="513"/>
      <c r="E25" s="513"/>
      <c r="F25" s="516"/>
      <c r="G25" s="531"/>
      <c r="H25" s="494"/>
      <c r="I25" s="493">
        <v>56373</v>
      </c>
      <c r="J25" s="493">
        <v>56373</v>
      </c>
    </row>
    <row r="26" spans="1:10" s="112" customFormat="1" ht="20.100000000000001" customHeight="1" x14ac:dyDescent="0.25">
      <c r="A26" s="508"/>
      <c r="B26" s="511"/>
      <c r="C26" s="514"/>
      <c r="D26" s="514"/>
      <c r="E26" s="514"/>
      <c r="F26" s="517"/>
      <c r="G26" s="532"/>
      <c r="H26" s="495"/>
      <c r="I26" s="493">
        <v>56373</v>
      </c>
      <c r="J26" s="493">
        <v>56373</v>
      </c>
    </row>
    <row r="27" spans="1:10" s="112" customFormat="1" ht="20.100000000000001" customHeight="1" x14ac:dyDescent="0.25">
      <c r="A27" s="507">
        <v>7</v>
      </c>
      <c r="B27" s="509" t="s">
        <v>334</v>
      </c>
      <c r="C27" s="512" t="s">
        <v>353</v>
      </c>
      <c r="D27" s="512" t="s">
        <v>350</v>
      </c>
      <c r="E27" s="512" t="s">
        <v>342</v>
      </c>
      <c r="F27" s="515" t="s">
        <v>48</v>
      </c>
      <c r="G27" s="518">
        <v>15.657959999999999</v>
      </c>
      <c r="H27" s="504">
        <v>15.657959999999999</v>
      </c>
      <c r="I27" s="493">
        <v>183981.03</v>
      </c>
      <c r="J27" s="493">
        <v>183981.03</v>
      </c>
    </row>
    <row r="28" spans="1:10" s="112" customFormat="1" ht="20.100000000000001" customHeight="1" x14ac:dyDescent="0.25">
      <c r="A28" s="508"/>
      <c r="B28" s="510"/>
      <c r="C28" s="513"/>
      <c r="D28" s="513"/>
      <c r="E28" s="513"/>
      <c r="F28" s="516"/>
      <c r="G28" s="519"/>
      <c r="H28" s="505"/>
      <c r="I28" s="493">
        <v>56373</v>
      </c>
      <c r="J28" s="493">
        <v>56373</v>
      </c>
    </row>
    <row r="29" spans="1:10" s="112" customFormat="1" ht="20.100000000000001" customHeight="1" x14ac:dyDescent="0.25">
      <c r="A29" s="508"/>
      <c r="B29" s="511"/>
      <c r="C29" s="514"/>
      <c r="D29" s="514"/>
      <c r="E29" s="514"/>
      <c r="F29" s="517"/>
      <c r="G29" s="520"/>
      <c r="H29" s="506"/>
      <c r="I29" s="493">
        <v>56373</v>
      </c>
      <c r="J29" s="493">
        <v>56373</v>
      </c>
    </row>
    <row r="30" spans="1:10" s="112" customFormat="1" ht="20.100000000000001" customHeight="1" x14ac:dyDescent="0.25">
      <c r="A30" s="507">
        <v>8</v>
      </c>
      <c r="B30" s="538" t="s">
        <v>335</v>
      </c>
      <c r="C30" s="536" t="s">
        <v>336</v>
      </c>
      <c r="D30" s="539" t="s">
        <v>351</v>
      </c>
      <c r="E30" s="539" t="s">
        <v>343</v>
      </c>
      <c r="F30" s="515" t="s">
        <v>48</v>
      </c>
      <c r="G30" s="518">
        <v>1.98156</v>
      </c>
      <c r="H30" s="504">
        <v>1.98156</v>
      </c>
      <c r="I30" s="499">
        <v>2799.944</v>
      </c>
      <c r="J30" s="499">
        <v>2799.944</v>
      </c>
    </row>
    <row r="31" spans="1:10" s="112" customFormat="1" ht="20.100000000000001" customHeight="1" x14ac:dyDescent="0.25">
      <c r="A31" s="508"/>
      <c r="B31" s="538"/>
      <c r="C31" s="414"/>
      <c r="D31" s="540"/>
      <c r="E31" s="540"/>
      <c r="F31" s="516"/>
      <c r="G31" s="519"/>
      <c r="H31" s="505"/>
      <c r="I31" s="500">
        <v>56373</v>
      </c>
      <c r="J31" s="500">
        <v>56373</v>
      </c>
    </row>
    <row r="32" spans="1:10" s="112" customFormat="1" ht="11.25" customHeight="1" x14ac:dyDescent="0.25">
      <c r="A32" s="508"/>
      <c r="B32" s="538"/>
      <c r="C32" s="414"/>
      <c r="D32" s="540"/>
      <c r="E32" s="540"/>
      <c r="F32" s="517"/>
      <c r="G32" s="520"/>
      <c r="H32" s="506"/>
      <c r="I32" s="501">
        <v>56373</v>
      </c>
      <c r="J32" s="501">
        <v>56373</v>
      </c>
    </row>
    <row r="33" spans="1:10" s="112" customFormat="1" ht="20.100000000000001" customHeight="1" x14ac:dyDescent="0.25">
      <c r="A33" s="507">
        <v>9</v>
      </c>
      <c r="B33" s="511" t="s">
        <v>335</v>
      </c>
      <c r="C33" s="536" t="s">
        <v>336</v>
      </c>
      <c r="D33" s="514" t="s">
        <v>352</v>
      </c>
      <c r="E33" s="514" t="s">
        <v>343</v>
      </c>
      <c r="F33" s="515" t="s">
        <v>48</v>
      </c>
      <c r="G33" s="537">
        <f>SUM(H33:H35)</f>
        <v>1.4314739999999999</v>
      </c>
      <c r="H33" s="494">
        <v>1.4314739999999999</v>
      </c>
      <c r="I33" s="493">
        <v>1471.5550000000001</v>
      </c>
      <c r="J33" s="493">
        <v>1471.5550000000001</v>
      </c>
    </row>
    <row r="34" spans="1:10" s="112" customFormat="1" ht="20.100000000000001" customHeight="1" x14ac:dyDescent="0.25">
      <c r="A34" s="508"/>
      <c r="B34" s="525"/>
      <c r="C34" s="414"/>
      <c r="D34" s="526"/>
      <c r="E34" s="526"/>
      <c r="F34" s="516"/>
      <c r="G34" s="537"/>
      <c r="H34" s="494"/>
      <c r="I34" s="493">
        <v>56373</v>
      </c>
      <c r="J34" s="493">
        <v>56373</v>
      </c>
    </row>
    <row r="35" spans="1:10" s="112" customFormat="1" ht="6.75" customHeight="1" thickBot="1" x14ac:dyDescent="0.3">
      <c r="A35" s="508"/>
      <c r="B35" s="525"/>
      <c r="C35" s="414"/>
      <c r="D35" s="526"/>
      <c r="E35" s="526"/>
      <c r="F35" s="517"/>
      <c r="G35" s="537"/>
      <c r="H35" s="495"/>
      <c r="I35" s="493">
        <v>56373</v>
      </c>
      <c r="J35" s="493">
        <v>56373</v>
      </c>
    </row>
    <row r="36" spans="1:10" s="66" customFormat="1" ht="37.5" customHeight="1" thickBot="1" x14ac:dyDescent="0.3">
      <c r="A36" s="257"/>
      <c r="B36" s="533" t="s">
        <v>92</v>
      </c>
      <c r="C36" s="533"/>
      <c r="D36" s="258"/>
      <c r="E36" s="258"/>
      <c r="F36" s="259"/>
      <c r="G36" s="351">
        <f t="shared" ref="G36:J36" si="0">G9+G12+G15+G18+G21+G24+G27+G30+G33</f>
        <v>24.278009000000004</v>
      </c>
      <c r="H36" s="351">
        <f t="shared" si="0"/>
        <v>24.278009000000004</v>
      </c>
      <c r="I36" s="352">
        <f t="shared" si="0"/>
        <v>193811.62699999998</v>
      </c>
      <c r="J36" s="356">
        <f t="shared" si="0"/>
        <v>193811.62799999997</v>
      </c>
    </row>
    <row r="37" spans="1:10" x14ac:dyDescent="0.25">
      <c r="J37" s="67"/>
    </row>
    <row r="41" spans="1:10" x14ac:dyDescent="0.25">
      <c r="G41" s="317"/>
      <c r="H41" s="317"/>
      <c r="I41" s="317"/>
      <c r="J41" s="317"/>
    </row>
  </sheetData>
  <mergeCells count="104">
    <mergeCell ref="I30:I32"/>
    <mergeCell ref="J30:J32"/>
    <mergeCell ref="H30:H32"/>
    <mergeCell ref="G30:G32"/>
    <mergeCell ref="F30:F32"/>
    <mergeCell ref="A30:A32"/>
    <mergeCell ref="B30:B32"/>
    <mergeCell ref="C30:C32"/>
    <mergeCell ref="D30:D32"/>
    <mergeCell ref="E30:E32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J33:J35"/>
    <mergeCell ref="B36:C36"/>
    <mergeCell ref="A1:J1"/>
    <mergeCell ref="A2:J2"/>
    <mergeCell ref="A3:J3"/>
    <mergeCell ref="A5:A7"/>
    <mergeCell ref="B5:B7"/>
    <mergeCell ref="C5:C7"/>
    <mergeCell ref="D5:D7"/>
    <mergeCell ref="E5:E7"/>
    <mergeCell ref="F5:H5"/>
    <mergeCell ref="I5:J6"/>
    <mergeCell ref="F6:F7"/>
    <mergeCell ref="G6:G7"/>
    <mergeCell ref="H6:H7"/>
    <mergeCell ref="J9:J11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A15:A17"/>
    <mergeCell ref="B15:B17"/>
    <mergeCell ref="C15:C17"/>
    <mergeCell ref="D15:D17"/>
    <mergeCell ref="E15:E17"/>
    <mergeCell ref="F15:F17"/>
    <mergeCell ref="G15:G17"/>
    <mergeCell ref="A24:A26"/>
    <mergeCell ref="B24:B26"/>
    <mergeCell ref="C24:C26"/>
    <mergeCell ref="D24:D26"/>
    <mergeCell ref="E24:E26"/>
    <mergeCell ref="F24:F26"/>
    <mergeCell ref="G24:G26"/>
    <mergeCell ref="A27:A29"/>
    <mergeCell ref="B27:B29"/>
    <mergeCell ref="C27:C29"/>
    <mergeCell ref="D27:D29"/>
    <mergeCell ref="E27:E29"/>
    <mergeCell ref="F27:F29"/>
    <mergeCell ref="G27:G29"/>
    <mergeCell ref="H18:H20"/>
    <mergeCell ref="I18:I20"/>
    <mergeCell ref="A21:A23"/>
    <mergeCell ref="B21:B23"/>
    <mergeCell ref="C21:C23"/>
    <mergeCell ref="D21:D23"/>
    <mergeCell ref="E21:E23"/>
    <mergeCell ref="F21:F23"/>
    <mergeCell ref="G21:G23"/>
    <mergeCell ref="A18:A20"/>
    <mergeCell ref="B18:B20"/>
    <mergeCell ref="C18:C20"/>
    <mergeCell ref="D18:D20"/>
    <mergeCell ref="E18:E20"/>
    <mergeCell ref="F18:F20"/>
    <mergeCell ref="G18:G20"/>
    <mergeCell ref="J27:J29"/>
    <mergeCell ref="H24:H26"/>
    <mergeCell ref="I24:I26"/>
    <mergeCell ref="J24:J26"/>
    <mergeCell ref="H21:H23"/>
    <mergeCell ref="I21:I23"/>
    <mergeCell ref="J21:J23"/>
    <mergeCell ref="J18:J20"/>
    <mergeCell ref="H15:H17"/>
    <mergeCell ref="I15:I17"/>
    <mergeCell ref="J15:J17"/>
    <mergeCell ref="H27:H29"/>
    <mergeCell ref="I27:I29"/>
  </mergeCells>
  <printOptions horizontalCentered="1"/>
  <pageMargins left="0" right="0" top="0.23622047244094499" bottom="0.31496062992126" header="0.23622047244094499" footer="0.23622047244094499"/>
  <pageSetup paperSize="9" scale="70" orientation="landscape" r:id="rId1"/>
  <headerFooter alignWithMargins="0">
    <oddFooter>&amp;R&amp;P</oddFooter>
  </headerFooter>
  <ignoredErrors>
    <ignoredError sqref="G33:G35 G21:G2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3957-6A3F-4DE3-9A81-12E17EDE772E}">
  <dimension ref="A1:J532"/>
  <sheetViews>
    <sheetView topLeftCell="A520" zoomScaleNormal="100" workbookViewId="0">
      <selection activeCell="A523" sqref="A523:J523"/>
    </sheetView>
  </sheetViews>
  <sheetFormatPr defaultColWidth="10.28515625" defaultRowHeight="17.25" x14ac:dyDescent="0.25"/>
  <cols>
    <col min="1" max="1" width="7" style="50" customWidth="1"/>
    <col min="2" max="2" width="19" style="49" customWidth="1"/>
    <col min="3" max="3" width="21.5703125" style="50" customWidth="1"/>
    <col min="4" max="4" width="15" style="50" customWidth="1"/>
    <col min="5" max="5" width="23.140625" style="50" customWidth="1"/>
    <col min="6" max="6" width="23.7109375" style="50" customWidth="1"/>
    <col min="7" max="7" width="12.42578125" style="50" customWidth="1"/>
    <col min="8" max="8" width="10.42578125" style="50" customWidth="1"/>
    <col min="9" max="9" width="19.7109375" style="50" customWidth="1"/>
    <col min="10" max="10" width="19.42578125" style="50" customWidth="1"/>
    <col min="11" max="256" width="10.28515625" style="49"/>
    <col min="257" max="257" width="7" style="49" customWidth="1"/>
    <col min="258" max="258" width="19" style="49" customWidth="1"/>
    <col min="259" max="259" width="21.5703125" style="49" customWidth="1"/>
    <col min="260" max="260" width="21" style="49" customWidth="1"/>
    <col min="261" max="261" width="23.140625" style="49" customWidth="1"/>
    <col min="262" max="262" width="23.7109375" style="49" customWidth="1"/>
    <col min="263" max="263" width="12.42578125" style="49" customWidth="1"/>
    <col min="264" max="264" width="10.42578125" style="49" customWidth="1"/>
    <col min="265" max="265" width="19.7109375" style="49" customWidth="1"/>
    <col min="266" max="266" width="19.42578125" style="49" customWidth="1"/>
    <col min="267" max="512" width="10.28515625" style="49"/>
    <col min="513" max="513" width="7" style="49" customWidth="1"/>
    <col min="514" max="514" width="19" style="49" customWidth="1"/>
    <col min="515" max="515" width="21.5703125" style="49" customWidth="1"/>
    <col min="516" max="516" width="21" style="49" customWidth="1"/>
    <col min="517" max="517" width="23.140625" style="49" customWidth="1"/>
    <col min="518" max="518" width="23.7109375" style="49" customWidth="1"/>
    <col min="519" max="519" width="12.42578125" style="49" customWidth="1"/>
    <col min="520" max="520" width="10.42578125" style="49" customWidth="1"/>
    <col min="521" max="521" width="19.7109375" style="49" customWidth="1"/>
    <col min="522" max="522" width="19.42578125" style="49" customWidth="1"/>
    <col min="523" max="768" width="10.28515625" style="49"/>
    <col min="769" max="769" width="7" style="49" customWidth="1"/>
    <col min="770" max="770" width="19" style="49" customWidth="1"/>
    <col min="771" max="771" width="21.5703125" style="49" customWidth="1"/>
    <col min="772" max="772" width="21" style="49" customWidth="1"/>
    <col min="773" max="773" width="23.140625" style="49" customWidth="1"/>
    <col min="774" max="774" width="23.7109375" style="49" customWidth="1"/>
    <col min="775" max="775" width="12.42578125" style="49" customWidth="1"/>
    <col min="776" max="776" width="10.42578125" style="49" customWidth="1"/>
    <col min="777" max="777" width="19.7109375" style="49" customWidth="1"/>
    <col min="778" max="778" width="19.42578125" style="49" customWidth="1"/>
    <col min="779" max="1024" width="10.28515625" style="49"/>
    <col min="1025" max="1025" width="7" style="49" customWidth="1"/>
    <col min="1026" max="1026" width="19" style="49" customWidth="1"/>
    <col min="1027" max="1027" width="21.5703125" style="49" customWidth="1"/>
    <col min="1028" max="1028" width="21" style="49" customWidth="1"/>
    <col min="1029" max="1029" width="23.140625" style="49" customWidth="1"/>
    <col min="1030" max="1030" width="23.7109375" style="49" customWidth="1"/>
    <col min="1031" max="1031" width="12.42578125" style="49" customWidth="1"/>
    <col min="1032" max="1032" width="10.42578125" style="49" customWidth="1"/>
    <col min="1033" max="1033" width="19.7109375" style="49" customWidth="1"/>
    <col min="1034" max="1034" width="19.42578125" style="49" customWidth="1"/>
    <col min="1035" max="1280" width="10.28515625" style="49"/>
    <col min="1281" max="1281" width="7" style="49" customWidth="1"/>
    <col min="1282" max="1282" width="19" style="49" customWidth="1"/>
    <col min="1283" max="1283" width="21.5703125" style="49" customWidth="1"/>
    <col min="1284" max="1284" width="21" style="49" customWidth="1"/>
    <col min="1285" max="1285" width="23.140625" style="49" customWidth="1"/>
    <col min="1286" max="1286" width="23.7109375" style="49" customWidth="1"/>
    <col min="1287" max="1287" width="12.42578125" style="49" customWidth="1"/>
    <col min="1288" max="1288" width="10.42578125" style="49" customWidth="1"/>
    <col min="1289" max="1289" width="19.7109375" style="49" customWidth="1"/>
    <col min="1290" max="1290" width="19.42578125" style="49" customWidth="1"/>
    <col min="1291" max="1536" width="10.28515625" style="49"/>
    <col min="1537" max="1537" width="7" style="49" customWidth="1"/>
    <col min="1538" max="1538" width="19" style="49" customWidth="1"/>
    <col min="1539" max="1539" width="21.5703125" style="49" customWidth="1"/>
    <col min="1540" max="1540" width="21" style="49" customWidth="1"/>
    <col min="1541" max="1541" width="23.140625" style="49" customWidth="1"/>
    <col min="1542" max="1542" width="23.7109375" style="49" customWidth="1"/>
    <col min="1543" max="1543" width="12.42578125" style="49" customWidth="1"/>
    <col min="1544" max="1544" width="10.42578125" style="49" customWidth="1"/>
    <col min="1545" max="1545" width="19.7109375" style="49" customWidth="1"/>
    <col min="1546" max="1546" width="19.42578125" style="49" customWidth="1"/>
    <col min="1547" max="1792" width="10.28515625" style="49"/>
    <col min="1793" max="1793" width="7" style="49" customWidth="1"/>
    <col min="1794" max="1794" width="19" style="49" customWidth="1"/>
    <col min="1795" max="1795" width="21.5703125" style="49" customWidth="1"/>
    <col min="1796" max="1796" width="21" style="49" customWidth="1"/>
    <col min="1797" max="1797" width="23.140625" style="49" customWidth="1"/>
    <col min="1798" max="1798" width="23.7109375" style="49" customWidth="1"/>
    <col min="1799" max="1799" width="12.42578125" style="49" customWidth="1"/>
    <col min="1800" max="1800" width="10.42578125" style="49" customWidth="1"/>
    <col min="1801" max="1801" width="19.7109375" style="49" customWidth="1"/>
    <col min="1802" max="1802" width="19.42578125" style="49" customWidth="1"/>
    <col min="1803" max="2048" width="10.28515625" style="49"/>
    <col min="2049" max="2049" width="7" style="49" customWidth="1"/>
    <col min="2050" max="2050" width="19" style="49" customWidth="1"/>
    <col min="2051" max="2051" width="21.5703125" style="49" customWidth="1"/>
    <col min="2052" max="2052" width="21" style="49" customWidth="1"/>
    <col min="2053" max="2053" width="23.140625" style="49" customWidth="1"/>
    <col min="2054" max="2054" width="23.7109375" style="49" customWidth="1"/>
    <col min="2055" max="2055" width="12.42578125" style="49" customWidth="1"/>
    <col min="2056" max="2056" width="10.42578125" style="49" customWidth="1"/>
    <col min="2057" max="2057" width="19.7109375" style="49" customWidth="1"/>
    <col min="2058" max="2058" width="19.42578125" style="49" customWidth="1"/>
    <col min="2059" max="2304" width="10.28515625" style="49"/>
    <col min="2305" max="2305" width="7" style="49" customWidth="1"/>
    <col min="2306" max="2306" width="19" style="49" customWidth="1"/>
    <col min="2307" max="2307" width="21.5703125" style="49" customWidth="1"/>
    <col min="2308" max="2308" width="21" style="49" customWidth="1"/>
    <col min="2309" max="2309" width="23.140625" style="49" customWidth="1"/>
    <col min="2310" max="2310" width="23.7109375" style="49" customWidth="1"/>
    <col min="2311" max="2311" width="12.42578125" style="49" customWidth="1"/>
    <col min="2312" max="2312" width="10.42578125" style="49" customWidth="1"/>
    <col min="2313" max="2313" width="19.7109375" style="49" customWidth="1"/>
    <col min="2314" max="2314" width="19.42578125" style="49" customWidth="1"/>
    <col min="2315" max="2560" width="10.28515625" style="49"/>
    <col min="2561" max="2561" width="7" style="49" customWidth="1"/>
    <col min="2562" max="2562" width="19" style="49" customWidth="1"/>
    <col min="2563" max="2563" width="21.5703125" style="49" customWidth="1"/>
    <col min="2564" max="2564" width="21" style="49" customWidth="1"/>
    <col min="2565" max="2565" width="23.140625" style="49" customWidth="1"/>
    <col min="2566" max="2566" width="23.7109375" style="49" customWidth="1"/>
    <col min="2567" max="2567" width="12.42578125" style="49" customWidth="1"/>
    <col min="2568" max="2568" width="10.42578125" style="49" customWidth="1"/>
    <col min="2569" max="2569" width="19.7109375" style="49" customWidth="1"/>
    <col min="2570" max="2570" width="19.42578125" style="49" customWidth="1"/>
    <col min="2571" max="2816" width="10.28515625" style="49"/>
    <col min="2817" max="2817" width="7" style="49" customWidth="1"/>
    <col min="2818" max="2818" width="19" style="49" customWidth="1"/>
    <col min="2819" max="2819" width="21.5703125" style="49" customWidth="1"/>
    <col min="2820" max="2820" width="21" style="49" customWidth="1"/>
    <col min="2821" max="2821" width="23.140625" style="49" customWidth="1"/>
    <col min="2822" max="2822" width="23.7109375" style="49" customWidth="1"/>
    <col min="2823" max="2823" width="12.42578125" style="49" customWidth="1"/>
    <col min="2824" max="2824" width="10.42578125" style="49" customWidth="1"/>
    <col min="2825" max="2825" width="19.7109375" style="49" customWidth="1"/>
    <col min="2826" max="2826" width="19.42578125" style="49" customWidth="1"/>
    <col min="2827" max="3072" width="10.28515625" style="49"/>
    <col min="3073" max="3073" width="7" style="49" customWidth="1"/>
    <col min="3074" max="3074" width="19" style="49" customWidth="1"/>
    <col min="3075" max="3075" width="21.5703125" style="49" customWidth="1"/>
    <col min="3076" max="3076" width="21" style="49" customWidth="1"/>
    <col min="3077" max="3077" width="23.140625" style="49" customWidth="1"/>
    <col min="3078" max="3078" width="23.7109375" style="49" customWidth="1"/>
    <col min="3079" max="3079" width="12.42578125" style="49" customWidth="1"/>
    <col min="3080" max="3080" width="10.42578125" style="49" customWidth="1"/>
    <col min="3081" max="3081" width="19.7109375" style="49" customWidth="1"/>
    <col min="3082" max="3082" width="19.42578125" style="49" customWidth="1"/>
    <col min="3083" max="3328" width="10.28515625" style="49"/>
    <col min="3329" max="3329" width="7" style="49" customWidth="1"/>
    <col min="3330" max="3330" width="19" style="49" customWidth="1"/>
    <col min="3331" max="3331" width="21.5703125" style="49" customWidth="1"/>
    <col min="3332" max="3332" width="21" style="49" customWidth="1"/>
    <col min="3333" max="3333" width="23.140625" style="49" customWidth="1"/>
    <col min="3334" max="3334" width="23.7109375" style="49" customWidth="1"/>
    <col min="3335" max="3335" width="12.42578125" style="49" customWidth="1"/>
    <col min="3336" max="3336" width="10.42578125" style="49" customWidth="1"/>
    <col min="3337" max="3337" width="19.7109375" style="49" customWidth="1"/>
    <col min="3338" max="3338" width="19.42578125" style="49" customWidth="1"/>
    <col min="3339" max="3584" width="10.28515625" style="49"/>
    <col min="3585" max="3585" width="7" style="49" customWidth="1"/>
    <col min="3586" max="3586" width="19" style="49" customWidth="1"/>
    <col min="3587" max="3587" width="21.5703125" style="49" customWidth="1"/>
    <col min="3588" max="3588" width="21" style="49" customWidth="1"/>
    <col min="3589" max="3589" width="23.140625" style="49" customWidth="1"/>
    <col min="3590" max="3590" width="23.7109375" style="49" customWidth="1"/>
    <col min="3591" max="3591" width="12.42578125" style="49" customWidth="1"/>
    <col min="3592" max="3592" width="10.42578125" style="49" customWidth="1"/>
    <col min="3593" max="3593" width="19.7109375" style="49" customWidth="1"/>
    <col min="3594" max="3594" width="19.42578125" style="49" customWidth="1"/>
    <col min="3595" max="3840" width="10.28515625" style="49"/>
    <col min="3841" max="3841" width="7" style="49" customWidth="1"/>
    <col min="3842" max="3842" width="19" style="49" customWidth="1"/>
    <col min="3843" max="3843" width="21.5703125" style="49" customWidth="1"/>
    <col min="3844" max="3844" width="21" style="49" customWidth="1"/>
    <col min="3845" max="3845" width="23.140625" style="49" customWidth="1"/>
    <col min="3846" max="3846" width="23.7109375" style="49" customWidth="1"/>
    <col min="3847" max="3847" width="12.42578125" style="49" customWidth="1"/>
    <col min="3848" max="3848" width="10.42578125" style="49" customWidth="1"/>
    <col min="3849" max="3849" width="19.7109375" style="49" customWidth="1"/>
    <col min="3850" max="3850" width="19.42578125" style="49" customWidth="1"/>
    <col min="3851" max="4096" width="10.28515625" style="49"/>
    <col min="4097" max="4097" width="7" style="49" customWidth="1"/>
    <col min="4098" max="4098" width="19" style="49" customWidth="1"/>
    <col min="4099" max="4099" width="21.5703125" style="49" customWidth="1"/>
    <col min="4100" max="4100" width="21" style="49" customWidth="1"/>
    <col min="4101" max="4101" width="23.140625" style="49" customWidth="1"/>
    <col min="4102" max="4102" width="23.7109375" style="49" customWidth="1"/>
    <col min="4103" max="4103" width="12.42578125" style="49" customWidth="1"/>
    <col min="4104" max="4104" width="10.42578125" style="49" customWidth="1"/>
    <col min="4105" max="4105" width="19.7109375" style="49" customWidth="1"/>
    <col min="4106" max="4106" width="19.42578125" style="49" customWidth="1"/>
    <col min="4107" max="4352" width="10.28515625" style="49"/>
    <col min="4353" max="4353" width="7" style="49" customWidth="1"/>
    <col min="4354" max="4354" width="19" style="49" customWidth="1"/>
    <col min="4355" max="4355" width="21.5703125" style="49" customWidth="1"/>
    <col min="4356" max="4356" width="21" style="49" customWidth="1"/>
    <col min="4357" max="4357" width="23.140625" style="49" customWidth="1"/>
    <col min="4358" max="4358" width="23.7109375" style="49" customWidth="1"/>
    <col min="4359" max="4359" width="12.42578125" style="49" customWidth="1"/>
    <col min="4360" max="4360" width="10.42578125" style="49" customWidth="1"/>
    <col min="4361" max="4361" width="19.7109375" style="49" customWidth="1"/>
    <col min="4362" max="4362" width="19.42578125" style="49" customWidth="1"/>
    <col min="4363" max="4608" width="10.28515625" style="49"/>
    <col min="4609" max="4609" width="7" style="49" customWidth="1"/>
    <col min="4610" max="4610" width="19" style="49" customWidth="1"/>
    <col min="4611" max="4611" width="21.5703125" style="49" customWidth="1"/>
    <col min="4612" max="4612" width="21" style="49" customWidth="1"/>
    <col min="4613" max="4613" width="23.140625" style="49" customWidth="1"/>
    <col min="4614" max="4614" width="23.7109375" style="49" customWidth="1"/>
    <col min="4615" max="4615" width="12.42578125" style="49" customWidth="1"/>
    <col min="4616" max="4616" width="10.42578125" style="49" customWidth="1"/>
    <col min="4617" max="4617" width="19.7109375" style="49" customWidth="1"/>
    <col min="4618" max="4618" width="19.42578125" style="49" customWidth="1"/>
    <col min="4619" max="4864" width="10.28515625" style="49"/>
    <col min="4865" max="4865" width="7" style="49" customWidth="1"/>
    <col min="4866" max="4866" width="19" style="49" customWidth="1"/>
    <col min="4867" max="4867" width="21.5703125" style="49" customWidth="1"/>
    <col min="4868" max="4868" width="21" style="49" customWidth="1"/>
    <col min="4869" max="4869" width="23.140625" style="49" customWidth="1"/>
    <col min="4870" max="4870" width="23.7109375" style="49" customWidth="1"/>
    <col min="4871" max="4871" width="12.42578125" style="49" customWidth="1"/>
    <col min="4872" max="4872" width="10.42578125" style="49" customWidth="1"/>
    <col min="4873" max="4873" width="19.7109375" style="49" customWidth="1"/>
    <col min="4874" max="4874" width="19.42578125" style="49" customWidth="1"/>
    <col min="4875" max="5120" width="10.28515625" style="49"/>
    <col min="5121" max="5121" width="7" style="49" customWidth="1"/>
    <col min="5122" max="5122" width="19" style="49" customWidth="1"/>
    <col min="5123" max="5123" width="21.5703125" style="49" customWidth="1"/>
    <col min="5124" max="5124" width="21" style="49" customWidth="1"/>
    <col min="5125" max="5125" width="23.140625" style="49" customWidth="1"/>
    <col min="5126" max="5126" width="23.7109375" style="49" customWidth="1"/>
    <col min="5127" max="5127" width="12.42578125" style="49" customWidth="1"/>
    <col min="5128" max="5128" width="10.42578125" style="49" customWidth="1"/>
    <col min="5129" max="5129" width="19.7109375" style="49" customWidth="1"/>
    <col min="5130" max="5130" width="19.42578125" style="49" customWidth="1"/>
    <col min="5131" max="5376" width="10.28515625" style="49"/>
    <col min="5377" max="5377" width="7" style="49" customWidth="1"/>
    <col min="5378" max="5378" width="19" style="49" customWidth="1"/>
    <col min="5379" max="5379" width="21.5703125" style="49" customWidth="1"/>
    <col min="5380" max="5380" width="21" style="49" customWidth="1"/>
    <col min="5381" max="5381" width="23.140625" style="49" customWidth="1"/>
    <col min="5382" max="5382" width="23.7109375" style="49" customWidth="1"/>
    <col min="5383" max="5383" width="12.42578125" style="49" customWidth="1"/>
    <col min="5384" max="5384" width="10.42578125" style="49" customWidth="1"/>
    <col min="5385" max="5385" width="19.7109375" style="49" customWidth="1"/>
    <col min="5386" max="5386" width="19.42578125" style="49" customWidth="1"/>
    <col min="5387" max="5632" width="10.28515625" style="49"/>
    <col min="5633" max="5633" width="7" style="49" customWidth="1"/>
    <col min="5634" max="5634" width="19" style="49" customWidth="1"/>
    <col min="5635" max="5635" width="21.5703125" style="49" customWidth="1"/>
    <col min="5636" max="5636" width="21" style="49" customWidth="1"/>
    <col min="5637" max="5637" width="23.140625" style="49" customWidth="1"/>
    <col min="5638" max="5638" width="23.7109375" style="49" customWidth="1"/>
    <col min="5639" max="5639" width="12.42578125" style="49" customWidth="1"/>
    <col min="5640" max="5640" width="10.42578125" style="49" customWidth="1"/>
    <col min="5641" max="5641" width="19.7109375" style="49" customWidth="1"/>
    <col min="5642" max="5642" width="19.42578125" style="49" customWidth="1"/>
    <col min="5643" max="5888" width="10.28515625" style="49"/>
    <col min="5889" max="5889" width="7" style="49" customWidth="1"/>
    <col min="5890" max="5890" width="19" style="49" customWidth="1"/>
    <col min="5891" max="5891" width="21.5703125" style="49" customWidth="1"/>
    <col min="5892" max="5892" width="21" style="49" customWidth="1"/>
    <col min="5893" max="5893" width="23.140625" style="49" customWidth="1"/>
    <col min="5894" max="5894" width="23.7109375" style="49" customWidth="1"/>
    <col min="5895" max="5895" width="12.42578125" style="49" customWidth="1"/>
    <col min="5896" max="5896" width="10.42578125" style="49" customWidth="1"/>
    <col min="5897" max="5897" width="19.7109375" style="49" customWidth="1"/>
    <col min="5898" max="5898" width="19.42578125" style="49" customWidth="1"/>
    <col min="5899" max="6144" width="10.28515625" style="49"/>
    <col min="6145" max="6145" width="7" style="49" customWidth="1"/>
    <col min="6146" max="6146" width="19" style="49" customWidth="1"/>
    <col min="6147" max="6147" width="21.5703125" style="49" customWidth="1"/>
    <col min="6148" max="6148" width="21" style="49" customWidth="1"/>
    <col min="6149" max="6149" width="23.140625" style="49" customWidth="1"/>
    <col min="6150" max="6150" width="23.7109375" style="49" customWidth="1"/>
    <col min="6151" max="6151" width="12.42578125" style="49" customWidth="1"/>
    <col min="6152" max="6152" width="10.42578125" style="49" customWidth="1"/>
    <col min="6153" max="6153" width="19.7109375" style="49" customWidth="1"/>
    <col min="6154" max="6154" width="19.42578125" style="49" customWidth="1"/>
    <col min="6155" max="6400" width="10.28515625" style="49"/>
    <col min="6401" max="6401" width="7" style="49" customWidth="1"/>
    <col min="6402" max="6402" width="19" style="49" customWidth="1"/>
    <col min="6403" max="6403" width="21.5703125" style="49" customWidth="1"/>
    <col min="6404" max="6404" width="21" style="49" customWidth="1"/>
    <col min="6405" max="6405" width="23.140625" style="49" customWidth="1"/>
    <col min="6406" max="6406" width="23.7109375" style="49" customWidth="1"/>
    <col min="6407" max="6407" width="12.42578125" style="49" customWidth="1"/>
    <col min="6408" max="6408" width="10.42578125" style="49" customWidth="1"/>
    <col min="6409" max="6409" width="19.7109375" style="49" customWidth="1"/>
    <col min="6410" max="6410" width="19.42578125" style="49" customWidth="1"/>
    <col min="6411" max="6656" width="10.28515625" style="49"/>
    <col min="6657" max="6657" width="7" style="49" customWidth="1"/>
    <col min="6658" max="6658" width="19" style="49" customWidth="1"/>
    <col min="6659" max="6659" width="21.5703125" style="49" customWidth="1"/>
    <col min="6660" max="6660" width="21" style="49" customWidth="1"/>
    <col min="6661" max="6661" width="23.140625" style="49" customWidth="1"/>
    <col min="6662" max="6662" width="23.7109375" style="49" customWidth="1"/>
    <col min="6663" max="6663" width="12.42578125" style="49" customWidth="1"/>
    <col min="6664" max="6664" width="10.42578125" style="49" customWidth="1"/>
    <col min="6665" max="6665" width="19.7109375" style="49" customWidth="1"/>
    <col min="6666" max="6666" width="19.42578125" style="49" customWidth="1"/>
    <col min="6667" max="6912" width="10.28515625" style="49"/>
    <col min="6913" max="6913" width="7" style="49" customWidth="1"/>
    <col min="6914" max="6914" width="19" style="49" customWidth="1"/>
    <col min="6915" max="6915" width="21.5703125" style="49" customWidth="1"/>
    <col min="6916" max="6916" width="21" style="49" customWidth="1"/>
    <col min="6917" max="6917" width="23.140625" style="49" customWidth="1"/>
    <col min="6918" max="6918" width="23.7109375" style="49" customWidth="1"/>
    <col min="6919" max="6919" width="12.42578125" style="49" customWidth="1"/>
    <col min="6920" max="6920" width="10.42578125" style="49" customWidth="1"/>
    <col min="6921" max="6921" width="19.7109375" style="49" customWidth="1"/>
    <col min="6922" max="6922" width="19.42578125" style="49" customWidth="1"/>
    <col min="6923" max="7168" width="10.28515625" style="49"/>
    <col min="7169" max="7169" width="7" style="49" customWidth="1"/>
    <col min="7170" max="7170" width="19" style="49" customWidth="1"/>
    <col min="7171" max="7171" width="21.5703125" style="49" customWidth="1"/>
    <col min="7172" max="7172" width="21" style="49" customWidth="1"/>
    <col min="7173" max="7173" width="23.140625" style="49" customWidth="1"/>
    <col min="7174" max="7174" width="23.7109375" style="49" customWidth="1"/>
    <col min="7175" max="7175" width="12.42578125" style="49" customWidth="1"/>
    <col min="7176" max="7176" width="10.42578125" style="49" customWidth="1"/>
    <col min="7177" max="7177" width="19.7109375" style="49" customWidth="1"/>
    <col min="7178" max="7178" width="19.42578125" style="49" customWidth="1"/>
    <col min="7179" max="7424" width="10.28515625" style="49"/>
    <col min="7425" max="7425" width="7" style="49" customWidth="1"/>
    <col min="7426" max="7426" width="19" style="49" customWidth="1"/>
    <col min="7427" max="7427" width="21.5703125" style="49" customWidth="1"/>
    <col min="7428" max="7428" width="21" style="49" customWidth="1"/>
    <col min="7429" max="7429" width="23.140625" style="49" customWidth="1"/>
    <col min="7430" max="7430" width="23.7109375" style="49" customWidth="1"/>
    <col min="7431" max="7431" width="12.42578125" style="49" customWidth="1"/>
    <col min="7432" max="7432" width="10.42578125" style="49" customWidth="1"/>
    <col min="7433" max="7433" width="19.7109375" style="49" customWidth="1"/>
    <col min="7434" max="7434" width="19.42578125" style="49" customWidth="1"/>
    <col min="7435" max="7680" width="10.28515625" style="49"/>
    <col min="7681" max="7681" width="7" style="49" customWidth="1"/>
    <col min="7682" max="7682" width="19" style="49" customWidth="1"/>
    <col min="7683" max="7683" width="21.5703125" style="49" customWidth="1"/>
    <col min="7684" max="7684" width="21" style="49" customWidth="1"/>
    <col min="7685" max="7685" width="23.140625" style="49" customWidth="1"/>
    <col min="7686" max="7686" width="23.7109375" style="49" customWidth="1"/>
    <col min="7687" max="7687" width="12.42578125" style="49" customWidth="1"/>
    <col min="7688" max="7688" width="10.42578125" style="49" customWidth="1"/>
    <col min="7689" max="7689" width="19.7109375" style="49" customWidth="1"/>
    <col min="7690" max="7690" width="19.42578125" style="49" customWidth="1"/>
    <col min="7691" max="7936" width="10.28515625" style="49"/>
    <col min="7937" max="7937" width="7" style="49" customWidth="1"/>
    <col min="7938" max="7938" width="19" style="49" customWidth="1"/>
    <col min="7939" max="7939" width="21.5703125" style="49" customWidth="1"/>
    <col min="7940" max="7940" width="21" style="49" customWidth="1"/>
    <col min="7941" max="7941" width="23.140625" style="49" customWidth="1"/>
    <col min="7942" max="7942" width="23.7109375" style="49" customWidth="1"/>
    <col min="7943" max="7943" width="12.42578125" style="49" customWidth="1"/>
    <col min="7944" max="7944" width="10.42578125" style="49" customWidth="1"/>
    <col min="7945" max="7945" width="19.7109375" style="49" customWidth="1"/>
    <col min="7946" max="7946" width="19.42578125" style="49" customWidth="1"/>
    <col min="7947" max="8192" width="10.28515625" style="49"/>
    <col min="8193" max="8193" width="7" style="49" customWidth="1"/>
    <col min="8194" max="8194" width="19" style="49" customWidth="1"/>
    <col min="8195" max="8195" width="21.5703125" style="49" customWidth="1"/>
    <col min="8196" max="8196" width="21" style="49" customWidth="1"/>
    <col min="8197" max="8197" width="23.140625" style="49" customWidth="1"/>
    <col min="8198" max="8198" width="23.7109375" style="49" customWidth="1"/>
    <col min="8199" max="8199" width="12.42578125" style="49" customWidth="1"/>
    <col min="8200" max="8200" width="10.42578125" style="49" customWidth="1"/>
    <col min="8201" max="8201" width="19.7109375" style="49" customWidth="1"/>
    <col min="8202" max="8202" width="19.42578125" style="49" customWidth="1"/>
    <col min="8203" max="8448" width="10.28515625" style="49"/>
    <col min="8449" max="8449" width="7" style="49" customWidth="1"/>
    <col min="8450" max="8450" width="19" style="49" customWidth="1"/>
    <col min="8451" max="8451" width="21.5703125" style="49" customWidth="1"/>
    <col min="8452" max="8452" width="21" style="49" customWidth="1"/>
    <col min="8453" max="8453" width="23.140625" style="49" customWidth="1"/>
    <col min="8454" max="8454" width="23.7109375" style="49" customWidth="1"/>
    <col min="8455" max="8455" width="12.42578125" style="49" customWidth="1"/>
    <col min="8456" max="8456" width="10.42578125" style="49" customWidth="1"/>
    <col min="8457" max="8457" width="19.7109375" style="49" customWidth="1"/>
    <col min="8458" max="8458" width="19.42578125" style="49" customWidth="1"/>
    <col min="8459" max="8704" width="10.28515625" style="49"/>
    <col min="8705" max="8705" width="7" style="49" customWidth="1"/>
    <col min="8706" max="8706" width="19" style="49" customWidth="1"/>
    <col min="8707" max="8707" width="21.5703125" style="49" customWidth="1"/>
    <col min="8708" max="8708" width="21" style="49" customWidth="1"/>
    <col min="8709" max="8709" width="23.140625" style="49" customWidth="1"/>
    <col min="8710" max="8710" width="23.7109375" style="49" customWidth="1"/>
    <col min="8711" max="8711" width="12.42578125" style="49" customWidth="1"/>
    <col min="8712" max="8712" width="10.42578125" style="49" customWidth="1"/>
    <col min="8713" max="8713" width="19.7109375" style="49" customWidth="1"/>
    <col min="8714" max="8714" width="19.42578125" style="49" customWidth="1"/>
    <col min="8715" max="8960" width="10.28515625" style="49"/>
    <col min="8961" max="8961" width="7" style="49" customWidth="1"/>
    <col min="8962" max="8962" width="19" style="49" customWidth="1"/>
    <col min="8963" max="8963" width="21.5703125" style="49" customWidth="1"/>
    <col min="8964" max="8964" width="21" style="49" customWidth="1"/>
    <col min="8965" max="8965" width="23.140625" style="49" customWidth="1"/>
    <col min="8966" max="8966" width="23.7109375" style="49" customWidth="1"/>
    <col min="8967" max="8967" width="12.42578125" style="49" customWidth="1"/>
    <col min="8968" max="8968" width="10.42578125" style="49" customWidth="1"/>
    <col min="8969" max="8969" width="19.7109375" style="49" customWidth="1"/>
    <col min="8970" max="8970" width="19.42578125" style="49" customWidth="1"/>
    <col min="8971" max="9216" width="10.28515625" style="49"/>
    <col min="9217" max="9217" width="7" style="49" customWidth="1"/>
    <col min="9218" max="9218" width="19" style="49" customWidth="1"/>
    <col min="9219" max="9219" width="21.5703125" style="49" customWidth="1"/>
    <col min="9220" max="9220" width="21" style="49" customWidth="1"/>
    <col min="9221" max="9221" width="23.140625" style="49" customWidth="1"/>
    <col min="9222" max="9222" width="23.7109375" style="49" customWidth="1"/>
    <col min="9223" max="9223" width="12.42578125" style="49" customWidth="1"/>
    <col min="9224" max="9224" width="10.42578125" style="49" customWidth="1"/>
    <col min="9225" max="9225" width="19.7109375" style="49" customWidth="1"/>
    <col min="9226" max="9226" width="19.42578125" style="49" customWidth="1"/>
    <col min="9227" max="9472" width="10.28515625" style="49"/>
    <col min="9473" max="9473" width="7" style="49" customWidth="1"/>
    <col min="9474" max="9474" width="19" style="49" customWidth="1"/>
    <col min="9475" max="9475" width="21.5703125" style="49" customWidth="1"/>
    <col min="9476" max="9476" width="21" style="49" customWidth="1"/>
    <col min="9477" max="9477" width="23.140625" style="49" customWidth="1"/>
    <col min="9478" max="9478" width="23.7109375" style="49" customWidth="1"/>
    <col min="9479" max="9479" width="12.42578125" style="49" customWidth="1"/>
    <col min="9480" max="9480" width="10.42578125" style="49" customWidth="1"/>
    <col min="9481" max="9481" width="19.7109375" style="49" customWidth="1"/>
    <col min="9482" max="9482" width="19.42578125" style="49" customWidth="1"/>
    <col min="9483" max="9728" width="10.28515625" style="49"/>
    <col min="9729" max="9729" width="7" style="49" customWidth="1"/>
    <col min="9730" max="9730" width="19" style="49" customWidth="1"/>
    <col min="9731" max="9731" width="21.5703125" style="49" customWidth="1"/>
    <col min="9732" max="9732" width="21" style="49" customWidth="1"/>
    <col min="9733" max="9733" width="23.140625" style="49" customWidth="1"/>
    <col min="9734" max="9734" width="23.7109375" style="49" customWidth="1"/>
    <col min="9735" max="9735" width="12.42578125" style="49" customWidth="1"/>
    <col min="9736" max="9736" width="10.42578125" style="49" customWidth="1"/>
    <col min="9737" max="9737" width="19.7109375" style="49" customWidth="1"/>
    <col min="9738" max="9738" width="19.42578125" style="49" customWidth="1"/>
    <col min="9739" max="9984" width="10.28515625" style="49"/>
    <col min="9985" max="9985" width="7" style="49" customWidth="1"/>
    <col min="9986" max="9986" width="19" style="49" customWidth="1"/>
    <col min="9987" max="9987" width="21.5703125" style="49" customWidth="1"/>
    <col min="9988" max="9988" width="21" style="49" customWidth="1"/>
    <col min="9989" max="9989" width="23.140625" style="49" customWidth="1"/>
    <col min="9990" max="9990" width="23.7109375" style="49" customWidth="1"/>
    <col min="9991" max="9991" width="12.42578125" style="49" customWidth="1"/>
    <col min="9992" max="9992" width="10.42578125" style="49" customWidth="1"/>
    <col min="9993" max="9993" width="19.7109375" style="49" customWidth="1"/>
    <col min="9994" max="9994" width="19.42578125" style="49" customWidth="1"/>
    <col min="9995" max="10240" width="10.28515625" style="49"/>
    <col min="10241" max="10241" width="7" style="49" customWidth="1"/>
    <col min="10242" max="10242" width="19" style="49" customWidth="1"/>
    <col min="10243" max="10243" width="21.5703125" style="49" customWidth="1"/>
    <col min="10244" max="10244" width="21" style="49" customWidth="1"/>
    <col min="10245" max="10245" width="23.140625" style="49" customWidth="1"/>
    <col min="10246" max="10246" width="23.7109375" style="49" customWidth="1"/>
    <col min="10247" max="10247" width="12.42578125" style="49" customWidth="1"/>
    <col min="10248" max="10248" width="10.42578125" style="49" customWidth="1"/>
    <col min="10249" max="10249" width="19.7109375" style="49" customWidth="1"/>
    <col min="10250" max="10250" width="19.42578125" style="49" customWidth="1"/>
    <col min="10251" max="10496" width="10.28515625" style="49"/>
    <col min="10497" max="10497" width="7" style="49" customWidth="1"/>
    <col min="10498" max="10498" width="19" style="49" customWidth="1"/>
    <col min="10499" max="10499" width="21.5703125" style="49" customWidth="1"/>
    <col min="10500" max="10500" width="21" style="49" customWidth="1"/>
    <col min="10501" max="10501" width="23.140625" style="49" customWidth="1"/>
    <col min="10502" max="10502" width="23.7109375" style="49" customWidth="1"/>
    <col min="10503" max="10503" width="12.42578125" style="49" customWidth="1"/>
    <col min="10504" max="10504" width="10.42578125" style="49" customWidth="1"/>
    <col min="10505" max="10505" width="19.7109375" style="49" customWidth="1"/>
    <col min="10506" max="10506" width="19.42578125" style="49" customWidth="1"/>
    <col min="10507" max="10752" width="10.28515625" style="49"/>
    <col min="10753" max="10753" width="7" style="49" customWidth="1"/>
    <col min="10754" max="10754" width="19" style="49" customWidth="1"/>
    <col min="10755" max="10755" width="21.5703125" style="49" customWidth="1"/>
    <col min="10756" max="10756" width="21" style="49" customWidth="1"/>
    <col min="10757" max="10757" width="23.140625" style="49" customWidth="1"/>
    <col min="10758" max="10758" width="23.7109375" style="49" customWidth="1"/>
    <col min="10759" max="10759" width="12.42578125" style="49" customWidth="1"/>
    <col min="10760" max="10760" width="10.42578125" style="49" customWidth="1"/>
    <col min="10761" max="10761" width="19.7109375" style="49" customWidth="1"/>
    <col min="10762" max="10762" width="19.42578125" style="49" customWidth="1"/>
    <col min="10763" max="11008" width="10.28515625" style="49"/>
    <col min="11009" max="11009" width="7" style="49" customWidth="1"/>
    <col min="11010" max="11010" width="19" style="49" customWidth="1"/>
    <col min="11011" max="11011" width="21.5703125" style="49" customWidth="1"/>
    <col min="11012" max="11012" width="21" style="49" customWidth="1"/>
    <col min="11013" max="11013" width="23.140625" style="49" customWidth="1"/>
    <col min="11014" max="11014" width="23.7109375" style="49" customWidth="1"/>
    <col min="11015" max="11015" width="12.42578125" style="49" customWidth="1"/>
    <col min="11016" max="11016" width="10.42578125" style="49" customWidth="1"/>
    <col min="11017" max="11017" width="19.7109375" style="49" customWidth="1"/>
    <col min="11018" max="11018" width="19.42578125" style="49" customWidth="1"/>
    <col min="11019" max="11264" width="10.28515625" style="49"/>
    <col min="11265" max="11265" width="7" style="49" customWidth="1"/>
    <col min="11266" max="11266" width="19" style="49" customWidth="1"/>
    <col min="11267" max="11267" width="21.5703125" style="49" customWidth="1"/>
    <col min="11268" max="11268" width="21" style="49" customWidth="1"/>
    <col min="11269" max="11269" width="23.140625" style="49" customWidth="1"/>
    <col min="11270" max="11270" width="23.7109375" style="49" customWidth="1"/>
    <col min="11271" max="11271" width="12.42578125" style="49" customWidth="1"/>
    <col min="11272" max="11272" width="10.42578125" style="49" customWidth="1"/>
    <col min="11273" max="11273" width="19.7109375" style="49" customWidth="1"/>
    <col min="11274" max="11274" width="19.42578125" style="49" customWidth="1"/>
    <col min="11275" max="11520" width="10.28515625" style="49"/>
    <col min="11521" max="11521" width="7" style="49" customWidth="1"/>
    <col min="11522" max="11522" width="19" style="49" customWidth="1"/>
    <col min="11523" max="11523" width="21.5703125" style="49" customWidth="1"/>
    <col min="11524" max="11524" width="21" style="49" customWidth="1"/>
    <col min="11525" max="11525" width="23.140625" style="49" customWidth="1"/>
    <col min="11526" max="11526" width="23.7109375" style="49" customWidth="1"/>
    <col min="11527" max="11527" width="12.42578125" style="49" customWidth="1"/>
    <col min="11528" max="11528" width="10.42578125" style="49" customWidth="1"/>
    <col min="11529" max="11529" width="19.7109375" style="49" customWidth="1"/>
    <col min="11530" max="11530" width="19.42578125" style="49" customWidth="1"/>
    <col min="11531" max="11776" width="10.28515625" style="49"/>
    <col min="11777" max="11777" width="7" style="49" customWidth="1"/>
    <col min="11778" max="11778" width="19" style="49" customWidth="1"/>
    <col min="11779" max="11779" width="21.5703125" style="49" customWidth="1"/>
    <col min="11780" max="11780" width="21" style="49" customWidth="1"/>
    <col min="11781" max="11781" width="23.140625" style="49" customWidth="1"/>
    <col min="11782" max="11782" width="23.7109375" style="49" customWidth="1"/>
    <col min="11783" max="11783" width="12.42578125" style="49" customWidth="1"/>
    <col min="11784" max="11784" width="10.42578125" style="49" customWidth="1"/>
    <col min="11785" max="11785" width="19.7109375" style="49" customWidth="1"/>
    <col min="11786" max="11786" width="19.42578125" style="49" customWidth="1"/>
    <col min="11787" max="12032" width="10.28515625" style="49"/>
    <col min="12033" max="12033" width="7" style="49" customWidth="1"/>
    <col min="12034" max="12034" width="19" style="49" customWidth="1"/>
    <col min="12035" max="12035" width="21.5703125" style="49" customWidth="1"/>
    <col min="12036" max="12036" width="21" style="49" customWidth="1"/>
    <col min="12037" max="12037" width="23.140625" style="49" customWidth="1"/>
    <col min="12038" max="12038" width="23.7109375" style="49" customWidth="1"/>
    <col min="12039" max="12039" width="12.42578125" style="49" customWidth="1"/>
    <col min="12040" max="12040" width="10.42578125" style="49" customWidth="1"/>
    <col min="12041" max="12041" width="19.7109375" style="49" customWidth="1"/>
    <col min="12042" max="12042" width="19.42578125" style="49" customWidth="1"/>
    <col min="12043" max="12288" width="10.28515625" style="49"/>
    <col min="12289" max="12289" width="7" style="49" customWidth="1"/>
    <col min="12290" max="12290" width="19" style="49" customWidth="1"/>
    <col min="12291" max="12291" width="21.5703125" style="49" customWidth="1"/>
    <col min="12292" max="12292" width="21" style="49" customWidth="1"/>
    <col min="12293" max="12293" width="23.140625" style="49" customWidth="1"/>
    <col min="12294" max="12294" width="23.7109375" style="49" customWidth="1"/>
    <col min="12295" max="12295" width="12.42578125" style="49" customWidth="1"/>
    <col min="12296" max="12296" width="10.42578125" style="49" customWidth="1"/>
    <col min="12297" max="12297" width="19.7109375" style="49" customWidth="1"/>
    <col min="12298" max="12298" width="19.42578125" style="49" customWidth="1"/>
    <col min="12299" max="12544" width="10.28515625" style="49"/>
    <col min="12545" max="12545" width="7" style="49" customWidth="1"/>
    <col min="12546" max="12546" width="19" style="49" customWidth="1"/>
    <col min="12547" max="12547" width="21.5703125" style="49" customWidth="1"/>
    <col min="12548" max="12548" width="21" style="49" customWidth="1"/>
    <col min="12549" max="12549" width="23.140625" style="49" customWidth="1"/>
    <col min="12550" max="12550" width="23.7109375" style="49" customWidth="1"/>
    <col min="12551" max="12551" width="12.42578125" style="49" customWidth="1"/>
    <col min="12552" max="12552" width="10.42578125" style="49" customWidth="1"/>
    <col min="12553" max="12553" width="19.7109375" style="49" customWidth="1"/>
    <col min="12554" max="12554" width="19.42578125" style="49" customWidth="1"/>
    <col min="12555" max="12800" width="10.28515625" style="49"/>
    <col min="12801" max="12801" width="7" style="49" customWidth="1"/>
    <col min="12802" max="12802" width="19" style="49" customWidth="1"/>
    <col min="12803" max="12803" width="21.5703125" style="49" customWidth="1"/>
    <col min="12804" max="12804" width="21" style="49" customWidth="1"/>
    <col min="12805" max="12805" width="23.140625" style="49" customWidth="1"/>
    <col min="12806" max="12806" width="23.7109375" style="49" customWidth="1"/>
    <col min="12807" max="12807" width="12.42578125" style="49" customWidth="1"/>
    <col min="12808" max="12808" width="10.42578125" style="49" customWidth="1"/>
    <col min="12809" max="12809" width="19.7109375" style="49" customWidth="1"/>
    <col min="12810" max="12810" width="19.42578125" style="49" customWidth="1"/>
    <col min="12811" max="13056" width="10.28515625" style="49"/>
    <col min="13057" max="13057" width="7" style="49" customWidth="1"/>
    <col min="13058" max="13058" width="19" style="49" customWidth="1"/>
    <col min="13059" max="13059" width="21.5703125" style="49" customWidth="1"/>
    <col min="13060" max="13060" width="21" style="49" customWidth="1"/>
    <col min="13061" max="13061" width="23.140625" style="49" customWidth="1"/>
    <col min="13062" max="13062" width="23.7109375" style="49" customWidth="1"/>
    <col min="13063" max="13063" width="12.42578125" style="49" customWidth="1"/>
    <col min="13064" max="13064" width="10.42578125" style="49" customWidth="1"/>
    <col min="13065" max="13065" width="19.7109375" style="49" customWidth="1"/>
    <col min="13066" max="13066" width="19.42578125" style="49" customWidth="1"/>
    <col min="13067" max="13312" width="10.28515625" style="49"/>
    <col min="13313" max="13313" width="7" style="49" customWidth="1"/>
    <col min="13314" max="13314" width="19" style="49" customWidth="1"/>
    <col min="13315" max="13315" width="21.5703125" style="49" customWidth="1"/>
    <col min="13316" max="13316" width="21" style="49" customWidth="1"/>
    <col min="13317" max="13317" width="23.140625" style="49" customWidth="1"/>
    <col min="13318" max="13318" width="23.7109375" style="49" customWidth="1"/>
    <col min="13319" max="13319" width="12.42578125" style="49" customWidth="1"/>
    <col min="13320" max="13320" width="10.42578125" style="49" customWidth="1"/>
    <col min="13321" max="13321" width="19.7109375" style="49" customWidth="1"/>
    <col min="13322" max="13322" width="19.42578125" style="49" customWidth="1"/>
    <col min="13323" max="13568" width="10.28515625" style="49"/>
    <col min="13569" max="13569" width="7" style="49" customWidth="1"/>
    <col min="13570" max="13570" width="19" style="49" customWidth="1"/>
    <col min="13571" max="13571" width="21.5703125" style="49" customWidth="1"/>
    <col min="13572" max="13572" width="21" style="49" customWidth="1"/>
    <col min="13573" max="13573" width="23.140625" style="49" customWidth="1"/>
    <col min="13574" max="13574" width="23.7109375" style="49" customWidth="1"/>
    <col min="13575" max="13575" width="12.42578125" style="49" customWidth="1"/>
    <col min="13576" max="13576" width="10.42578125" style="49" customWidth="1"/>
    <col min="13577" max="13577" width="19.7109375" style="49" customWidth="1"/>
    <col min="13578" max="13578" width="19.42578125" style="49" customWidth="1"/>
    <col min="13579" max="13824" width="10.28515625" style="49"/>
    <col min="13825" max="13825" width="7" style="49" customWidth="1"/>
    <col min="13826" max="13826" width="19" style="49" customWidth="1"/>
    <col min="13827" max="13827" width="21.5703125" style="49" customWidth="1"/>
    <col min="13828" max="13828" width="21" style="49" customWidth="1"/>
    <col min="13829" max="13829" width="23.140625" style="49" customWidth="1"/>
    <col min="13830" max="13830" width="23.7109375" style="49" customWidth="1"/>
    <col min="13831" max="13831" width="12.42578125" style="49" customWidth="1"/>
    <col min="13832" max="13832" width="10.42578125" style="49" customWidth="1"/>
    <col min="13833" max="13833" width="19.7109375" style="49" customWidth="1"/>
    <col min="13834" max="13834" width="19.42578125" style="49" customWidth="1"/>
    <col min="13835" max="14080" width="10.28515625" style="49"/>
    <col min="14081" max="14081" width="7" style="49" customWidth="1"/>
    <col min="14082" max="14082" width="19" style="49" customWidth="1"/>
    <col min="14083" max="14083" width="21.5703125" style="49" customWidth="1"/>
    <col min="14084" max="14084" width="21" style="49" customWidth="1"/>
    <col min="14085" max="14085" width="23.140625" style="49" customWidth="1"/>
    <col min="14086" max="14086" width="23.7109375" style="49" customWidth="1"/>
    <col min="14087" max="14087" width="12.42578125" style="49" customWidth="1"/>
    <col min="14088" max="14088" width="10.42578125" style="49" customWidth="1"/>
    <col min="14089" max="14089" width="19.7109375" style="49" customWidth="1"/>
    <col min="14090" max="14090" width="19.42578125" style="49" customWidth="1"/>
    <col min="14091" max="14336" width="10.28515625" style="49"/>
    <col min="14337" max="14337" width="7" style="49" customWidth="1"/>
    <col min="14338" max="14338" width="19" style="49" customWidth="1"/>
    <col min="14339" max="14339" width="21.5703125" style="49" customWidth="1"/>
    <col min="14340" max="14340" width="21" style="49" customWidth="1"/>
    <col min="14341" max="14341" width="23.140625" style="49" customWidth="1"/>
    <col min="14342" max="14342" width="23.7109375" style="49" customWidth="1"/>
    <col min="14343" max="14343" width="12.42578125" style="49" customWidth="1"/>
    <col min="14344" max="14344" width="10.42578125" style="49" customWidth="1"/>
    <col min="14345" max="14345" width="19.7109375" style="49" customWidth="1"/>
    <col min="14346" max="14346" width="19.42578125" style="49" customWidth="1"/>
    <col min="14347" max="14592" width="10.28515625" style="49"/>
    <col min="14593" max="14593" width="7" style="49" customWidth="1"/>
    <col min="14594" max="14594" width="19" style="49" customWidth="1"/>
    <col min="14595" max="14595" width="21.5703125" style="49" customWidth="1"/>
    <col min="14596" max="14596" width="21" style="49" customWidth="1"/>
    <col min="14597" max="14597" width="23.140625" style="49" customWidth="1"/>
    <col min="14598" max="14598" width="23.7109375" style="49" customWidth="1"/>
    <col min="14599" max="14599" width="12.42578125" style="49" customWidth="1"/>
    <col min="14600" max="14600" width="10.42578125" style="49" customWidth="1"/>
    <col min="14601" max="14601" width="19.7109375" style="49" customWidth="1"/>
    <col min="14602" max="14602" width="19.42578125" style="49" customWidth="1"/>
    <col min="14603" max="14848" width="10.28515625" style="49"/>
    <col min="14849" max="14849" width="7" style="49" customWidth="1"/>
    <col min="14850" max="14850" width="19" style="49" customWidth="1"/>
    <col min="14851" max="14851" width="21.5703125" style="49" customWidth="1"/>
    <col min="14852" max="14852" width="21" style="49" customWidth="1"/>
    <col min="14853" max="14853" width="23.140625" style="49" customWidth="1"/>
    <col min="14854" max="14854" width="23.7109375" style="49" customWidth="1"/>
    <col min="14855" max="14855" width="12.42578125" style="49" customWidth="1"/>
    <col min="14856" max="14856" width="10.42578125" style="49" customWidth="1"/>
    <col min="14857" max="14857" width="19.7109375" style="49" customWidth="1"/>
    <col min="14858" max="14858" width="19.42578125" style="49" customWidth="1"/>
    <col min="14859" max="15104" width="10.28515625" style="49"/>
    <col min="15105" max="15105" width="7" style="49" customWidth="1"/>
    <col min="15106" max="15106" width="19" style="49" customWidth="1"/>
    <col min="15107" max="15107" width="21.5703125" style="49" customWidth="1"/>
    <col min="15108" max="15108" width="21" style="49" customWidth="1"/>
    <col min="15109" max="15109" width="23.140625" style="49" customWidth="1"/>
    <col min="15110" max="15110" width="23.7109375" style="49" customWidth="1"/>
    <col min="15111" max="15111" width="12.42578125" style="49" customWidth="1"/>
    <col min="15112" max="15112" width="10.42578125" style="49" customWidth="1"/>
    <col min="15113" max="15113" width="19.7109375" style="49" customWidth="1"/>
    <col min="15114" max="15114" width="19.42578125" style="49" customWidth="1"/>
    <col min="15115" max="15360" width="10.28515625" style="49"/>
    <col min="15361" max="15361" width="7" style="49" customWidth="1"/>
    <col min="15362" max="15362" width="19" style="49" customWidth="1"/>
    <col min="15363" max="15363" width="21.5703125" style="49" customWidth="1"/>
    <col min="15364" max="15364" width="21" style="49" customWidth="1"/>
    <col min="15365" max="15365" width="23.140625" style="49" customWidth="1"/>
    <col min="15366" max="15366" width="23.7109375" style="49" customWidth="1"/>
    <col min="15367" max="15367" width="12.42578125" style="49" customWidth="1"/>
    <col min="15368" max="15368" width="10.42578125" style="49" customWidth="1"/>
    <col min="15369" max="15369" width="19.7109375" style="49" customWidth="1"/>
    <col min="15370" max="15370" width="19.42578125" style="49" customWidth="1"/>
    <col min="15371" max="15616" width="10.28515625" style="49"/>
    <col min="15617" max="15617" width="7" style="49" customWidth="1"/>
    <col min="15618" max="15618" width="19" style="49" customWidth="1"/>
    <col min="15619" max="15619" width="21.5703125" style="49" customWidth="1"/>
    <col min="15620" max="15620" width="21" style="49" customWidth="1"/>
    <col min="15621" max="15621" width="23.140625" style="49" customWidth="1"/>
    <col min="15622" max="15622" width="23.7109375" style="49" customWidth="1"/>
    <col min="15623" max="15623" width="12.42578125" style="49" customWidth="1"/>
    <col min="15624" max="15624" width="10.42578125" style="49" customWidth="1"/>
    <col min="15625" max="15625" width="19.7109375" style="49" customWidth="1"/>
    <col min="15626" max="15626" width="19.42578125" style="49" customWidth="1"/>
    <col min="15627" max="15872" width="10.28515625" style="49"/>
    <col min="15873" max="15873" width="7" style="49" customWidth="1"/>
    <col min="15874" max="15874" width="19" style="49" customWidth="1"/>
    <col min="15875" max="15875" width="21.5703125" style="49" customWidth="1"/>
    <col min="15876" max="15876" width="21" style="49" customWidth="1"/>
    <col min="15877" max="15877" width="23.140625" style="49" customWidth="1"/>
    <col min="15878" max="15878" width="23.7109375" style="49" customWidth="1"/>
    <col min="15879" max="15879" width="12.42578125" style="49" customWidth="1"/>
    <col min="15880" max="15880" width="10.42578125" style="49" customWidth="1"/>
    <col min="15881" max="15881" width="19.7109375" style="49" customWidth="1"/>
    <col min="15882" max="15882" width="19.42578125" style="49" customWidth="1"/>
    <col min="15883" max="16128" width="10.28515625" style="49"/>
    <col min="16129" max="16129" width="7" style="49" customWidth="1"/>
    <col min="16130" max="16130" width="19" style="49" customWidth="1"/>
    <col min="16131" max="16131" width="21.5703125" style="49" customWidth="1"/>
    <col min="16132" max="16132" width="21" style="49" customWidth="1"/>
    <col min="16133" max="16133" width="23.140625" style="49" customWidth="1"/>
    <col min="16134" max="16134" width="23.7109375" style="49" customWidth="1"/>
    <col min="16135" max="16135" width="12.42578125" style="49" customWidth="1"/>
    <col min="16136" max="16136" width="10.42578125" style="49" customWidth="1"/>
    <col min="16137" max="16137" width="19.7109375" style="49" customWidth="1"/>
    <col min="16138" max="16138" width="19.42578125" style="49" customWidth="1"/>
    <col min="16139" max="16384" width="10.28515625" style="49"/>
  </cols>
  <sheetData>
    <row r="1" spans="1:10" s="36" customFormat="1" ht="22.5" x14ac:dyDescent="0.25">
      <c r="A1" s="381" t="s">
        <v>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s="37" customFormat="1" ht="83.25" customHeight="1" x14ac:dyDescent="0.25">
      <c r="A2" s="361" t="s">
        <v>378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0" s="36" customFormat="1" ht="19.5" customHeight="1" x14ac:dyDescent="0.25">
      <c r="A3" s="361" t="s">
        <v>21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0" s="36" customFormat="1" ht="10.5" customHeight="1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s="38" customFormat="1" ht="41.25" customHeight="1" x14ac:dyDescent="0.25">
      <c r="A5" s="411" t="s">
        <v>1</v>
      </c>
      <c r="B5" s="388" t="s">
        <v>24</v>
      </c>
      <c r="C5" s="386" t="s">
        <v>25</v>
      </c>
      <c r="D5" s="388" t="s">
        <v>26</v>
      </c>
      <c r="E5" s="386" t="s">
        <v>27</v>
      </c>
      <c r="F5" s="416" t="s">
        <v>28</v>
      </c>
      <c r="G5" s="416"/>
      <c r="H5" s="417"/>
      <c r="I5" s="392" t="s">
        <v>29</v>
      </c>
      <c r="J5" s="394"/>
    </row>
    <row r="6" spans="1:10" s="38" customFormat="1" ht="42" customHeight="1" thickBot="1" x14ac:dyDescent="0.3">
      <c r="A6" s="412"/>
      <c r="B6" s="414"/>
      <c r="C6" s="415"/>
      <c r="D6" s="414"/>
      <c r="E6" s="415"/>
      <c r="F6" s="433" t="s">
        <v>30</v>
      </c>
      <c r="G6" s="374" t="s">
        <v>31</v>
      </c>
      <c r="H6" s="436" t="s">
        <v>32</v>
      </c>
      <c r="I6" s="418"/>
      <c r="J6" s="419"/>
    </row>
    <row r="7" spans="1:10" s="38" customFormat="1" ht="46.5" customHeight="1" thickBot="1" x14ac:dyDescent="0.3">
      <c r="A7" s="413"/>
      <c r="B7" s="389"/>
      <c r="C7" s="387"/>
      <c r="D7" s="389"/>
      <c r="E7" s="387"/>
      <c r="F7" s="434"/>
      <c r="G7" s="435"/>
      <c r="H7" s="437"/>
      <c r="I7" s="39" t="s">
        <v>6</v>
      </c>
      <c r="J7" s="40" t="s">
        <v>7</v>
      </c>
    </row>
    <row r="8" spans="1:10" s="38" customFormat="1" ht="23.25" customHeight="1" thickBot="1" x14ac:dyDescent="0.3">
      <c r="A8" s="159">
        <v>1</v>
      </c>
      <c r="B8" s="59">
        <v>2</v>
      </c>
      <c r="C8" s="41">
        <v>3</v>
      </c>
      <c r="D8" s="158">
        <v>4</v>
      </c>
      <c r="E8" s="159">
        <v>5</v>
      </c>
      <c r="F8" s="158">
        <v>6</v>
      </c>
      <c r="G8" s="41">
        <v>7</v>
      </c>
      <c r="H8" s="158">
        <v>8</v>
      </c>
      <c r="I8" s="159">
        <v>9</v>
      </c>
      <c r="J8" s="160">
        <v>10</v>
      </c>
    </row>
    <row r="9" spans="1:10" s="38" customFormat="1" ht="30.75" customHeight="1" x14ac:dyDescent="0.25">
      <c r="A9" s="194">
        <v>1</v>
      </c>
      <c r="B9" s="574" t="s">
        <v>379</v>
      </c>
      <c r="C9" s="550"/>
      <c r="D9" s="155" t="s">
        <v>725</v>
      </c>
      <c r="E9" s="155" t="s">
        <v>380</v>
      </c>
      <c r="F9" s="155" t="s">
        <v>48</v>
      </c>
      <c r="G9" s="548"/>
      <c r="H9" s="155">
        <v>0.19461999999999999</v>
      </c>
      <c r="I9" s="161">
        <v>3654.38</v>
      </c>
      <c r="J9" s="161">
        <v>3654.38</v>
      </c>
    </row>
    <row r="10" spans="1:10" s="38" customFormat="1" ht="30.75" customHeight="1" x14ac:dyDescent="0.25">
      <c r="A10" s="195">
        <v>2</v>
      </c>
      <c r="B10" s="574"/>
      <c r="C10" s="550"/>
      <c r="D10" s="155" t="s">
        <v>726</v>
      </c>
      <c r="E10" s="155" t="s">
        <v>381</v>
      </c>
      <c r="F10" s="155" t="s">
        <v>37</v>
      </c>
      <c r="G10" s="548"/>
      <c r="H10" s="155">
        <v>3.2759999999999997E-2</v>
      </c>
      <c r="I10" s="161">
        <v>945.94500000000005</v>
      </c>
      <c r="J10" s="161">
        <v>945.94500000000005</v>
      </c>
    </row>
    <row r="11" spans="1:10" s="38" customFormat="1" ht="30.75" customHeight="1" x14ac:dyDescent="0.25">
      <c r="A11" s="195">
        <v>3</v>
      </c>
      <c r="B11" s="574"/>
      <c r="C11" s="550"/>
      <c r="D11" s="155" t="s">
        <v>727</v>
      </c>
      <c r="E11" s="155" t="s">
        <v>382</v>
      </c>
      <c r="F11" s="155" t="s">
        <v>48</v>
      </c>
      <c r="G11" s="548"/>
      <c r="H11" s="155">
        <v>0.1</v>
      </c>
      <c r="I11" s="161">
        <v>2887.5</v>
      </c>
      <c r="J11" s="161">
        <v>2887.5</v>
      </c>
    </row>
    <row r="12" spans="1:10" s="38" customFormat="1" ht="30.75" customHeight="1" x14ac:dyDescent="0.25">
      <c r="A12" s="195">
        <v>4</v>
      </c>
      <c r="B12" s="574"/>
      <c r="C12" s="550"/>
      <c r="D12" s="155" t="s">
        <v>383</v>
      </c>
      <c r="E12" s="155" t="s">
        <v>384</v>
      </c>
      <c r="F12" s="155" t="s">
        <v>48</v>
      </c>
      <c r="G12" s="548"/>
      <c r="H12" s="155">
        <v>0.1</v>
      </c>
      <c r="I12" s="161">
        <v>4441.8</v>
      </c>
      <c r="J12" s="161">
        <v>4441.8</v>
      </c>
    </row>
    <row r="13" spans="1:10" s="38" customFormat="1" ht="30.75" customHeight="1" x14ac:dyDescent="0.25">
      <c r="A13" s="195">
        <v>5</v>
      </c>
      <c r="B13" s="574"/>
      <c r="C13" s="550"/>
      <c r="D13" s="155" t="s">
        <v>728</v>
      </c>
      <c r="E13" s="155" t="s">
        <v>385</v>
      </c>
      <c r="F13" s="155" t="s">
        <v>48</v>
      </c>
      <c r="G13" s="548"/>
      <c r="H13" s="155">
        <v>3</v>
      </c>
      <c r="I13" s="161">
        <v>86017.5</v>
      </c>
      <c r="J13" s="155">
        <v>0</v>
      </c>
    </row>
    <row r="14" spans="1:10" s="38" customFormat="1" ht="30.75" customHeight="1" x14ac:dyDescent="0.25">
      <c r="A14" s="195">
        <v>6</v>
      </c>
      <c r="B14" s="574"/>
      <c r="C14" s="550"/>
      <c r="D14" s="155" t="s">
        <v>729</v>
      </c>
      <c r="E14" s="155" t="s">
        <v>386</v>
      </c>
      <c r="F14" s="155" t="s">
        <v>37</v>
      </c>
      <c r="G14" s="548"/>
      <c r="H14" s="155">
        <v>0.82564000000000004</v>
      </c>
      <c r="I14" s="161">
        <v>86806.138999999996</v>
      </c>
      <c r="J14" s="162">
        <v>86807.79</v>
      </c>
    </row>
    <row r="15" spans="1:10" s="38" customFormat="1" ht="30.75" customHeight="1" x14ac:dyDescent="0.25">
      <c r="A15" s="195">
        <v>7</v>
      </c>
      <c r="B15" s="574"/>
      <c r="C15" s="550"/>
      <c r="D15" s="155"/>
      <c r="E15" s="155"/>
      <c r="F15" s="155" t="s">
        <v>48</v>
      </c>
      <c r="G15" s="548"/>
      <c r="H15" s="155">
        <v>0.08</v>
      </c>
      <c r="I15" s="155">
        <v>8411.0400000000009</v>
      </c>
      <c r="J15" s="155">
        <v>0</v>
      </c>
    </row>
    <row r="16" spans="1:10" s="38" customFormat="1" ht="30.75" customHeight="1" x14ac:dyDescent="0.25">
      <c r="A16" s="195">
        <v>8</v>
      </c>
      <c r="B16" s="574"/>
      <c r="C16" s="550"/>
      <c r="D16" s="155"/>
      <c r="E16" s="155"/>
      <c r="F16" s="155" t="s">
        <v>48</v>
      </c>
      <c r="G16" s="548"/>
      <c r="H16" s="155">
        <v>8.1100000000000005E-2</v>
      </c>
      <c r="I16" s="161" t="s">
        <v>387</v>
      </c>
      <c r="J16" s="155">
        <v>0</v>
      </c>
    </row>
    <row r="17" spans="1:10" s="38" customFormat="1" ht="30.75" customHeight="1" x14ac:dyDescent="0.25">
      <c r="A17" s="195">
        <v>9</v>
      </c>
      <c r="B17" s="574"/>
      <c r="C17" s="550"/>
      <c r="D17" s="155"/>
      <c r="E17" s="155"/>
      <c r="F17" s="155" t="s">
        <v>48</v>
      </c>
      <c r="G17" s="548"/>
      <c r="H17" s="155">
        <v>0.08</v>
      </c>
      <c r="I17" s="161" t="s">
        <v>388</v>
      </c>
      <c r="J17" s="155">
        <v>0</v>
      </c>
    </row>
    <row r="18" spans="1:10" s="38" customFormat="1" ht="30.75" customHeight="1" x14ac:dyDescent="0.25">
      <c r="A18" s="195">
        <v>10</v>
      </c>
      <c r="B18" s="574"/>
      <c r="C18" s="550"/>
      <c r="D18" s="155"/>
      <c r="E18" s="155"/>
      <c r="F18" s="155" t="s">
        <v>48</v>
      </c>
      <c r="G18" s="548"/>
      <c r="H18" s="155">
        <v>0.08</v>
      </c>
      <c r="I18" s="161" t="s">
        <v>388</v>
      </c>
      <c r="J18" s="155">
        <v>0</v>
      </c>
    </row>
    <row r="19" spans="1:10" s="38" customFormat="1" ht="30.75" customHeight="1" x14ac:dyDescent="0.25">
      <c r="A19" s="195">
        <v>11</v>
      </c>
      <c r="B19" s="574"/>
      <c r="C19" s="550"/>
      <c r="D19" s="155"/>
      <c r="E19" s="155"/>
      <c r="F19" s="155" t="s">
        <v>48</v>
      </c>
      <c r="G19" s="548"/>
      <c r="H19" s="155">
        <v>0.31069999999999998</v>
      </c>
      <c r="I19" s="161">
        <v>32666.377</v>
      </c>
      <c r="J19" s="155">
        <v>0</v>
      </c>
    </row>
    <row r="20" spans="1:10" s="38" customFormat="1" ht="30.75" customHeight="1" x14ac:dyDescent="0.25">
      <c r="A20" s="195">
        <v>12</v>
      </c>
      <c r="B20" s="574"/>
      <c r="C20" s="550"/>
      <c r="D20" s="155"/>
      <c r="E20" s="155"/>
      <c r="F20" s="155" t="s">
        <v>48</v>
      </c>
      <c r="G20" s="548"/>
      <c r="H20" s="155">
        <v>0.05</v>
      </c>
      <c r="I20" s="161" t="s">
        <v>389</v>
      </c>
      <c r="J20" s="155">
        <v>0</v>
      </c>
    </row>
    <row r="21" spans="1:10" s="38" customFormat="1" ht="30.75" customHeight="1" x14ac:dyDescent="0.25">
      <c r="A21" s="195">
        <v>13</v>
      </c>
      <c r="B21" s="574"/>
      <c r="C21" s="550"/>
      <c r="D21" s="155"/>
      <c r="E21" s="155"/>
      <c r="F21" s="155" t="s">
        <v>48</v>
      </c>
      <c r="G21" s="548"/>
      <c r="H21" s="155">
        <v>5.67E-2</v>
      </c>
      <c r="I21" s="161">
        <v>1511.9059999999999</v>
      </c>
      <c r="J21" s="161">
        <v>1511.9059999999999</v>
      </c>
    </row>
    <row r="22" spans="1:10" s="38" customFormat="1" ht="30.75" customHeight="1" x14ac:dyDescent="0.25">
      <c r="A22" s="195">
        <v>14</v>
      </c>
      <c r="B22" s="574"/>
      <c r="C22" s="550"/>
      <c r="D22" s="155"/>
      <c r="E22" s="155"/>
      <c r="F22" s="155" t="s">
        <v>48</v>
      </c>
      <c r="G22" s="548"/>
      <c r="H22" s="155">
        <v>5.8889999999999998E-2</v>
      </c>
      <c r="I22" s="161">
        <v>1700.4490000000001</v>
      </c>
      <c r="J22" s="155">
        <v>0</v>
      </c>
    </row>
    <row r="23" spans="1:10" s="38" customFormat="1" ht="30.75" customHeight="1" x14ac:dyDescent="0.25">
      <c r="A23" s="195">
        <v>15</v>
      </c>
      <c r="B23" s="574"/>
      <c r="C23" s="550"/>
      <c r="D23" s="155"/>
      <c r="E23" s="155"/>
      <c r="F23" s="155" t="s">
        <v>48</v>
      </c>
      <c r="G23" s="548"/>
      <c r="H23" s="155">
        <v>0.05</v>
      </c>
      <c r="I23" s="161">
        <v>1443.75</v>
      </c>
      <c r="J23" s="161">
        <v>1443.75</v>
      </c>
    </row>
    <row r="24" spans="1:10" s="38" customFormat="1" ht="30.75" customHeight="1" x14ac:dyDescent="0.25">
      <c r="A24" s="195">
        <v>16</v>
      </c>
      <c r="B24" s="574"/>
      <c r="C24" s="550"/>
      <c r="D24" s="155"/>
      <c r="E24" s="155"/>
      <c r="F24" s="155" t="s">
        <v>48</v>
      </c>
      <c r="G24" s="548"/>
      <c r="H24" s="155">
        <v>4.2470000000000001E-2</v>
      </c>
      <c r="I24" s="161">
        <v>1226.3219999999999</v>
      </c>
      <c r="J24" s="161">
        <v>1226.3219999999999</v>
      </c>
    </row>
    <row r="25" spans="1:10" s="38" customFormat="1" ht="30.75" customHeight="1" x14ac:dyDescent="0.25">
      <c r="A25" s="195">
        <v>17</v>
      </c>
      <c r="B25" s="574"/>
      <c r="C25" s="550"/>
      <c r="D25" s="155"/>
      <c r="E25" s="155"/>
      <c r="F25" s="155" t="s">
        <v>48</v>
      </c>
      <c r="G25" s="548"/>
      <c r="H25" s="155">
        <v>4.301E-2</v>
      </c>
      <c r="I25" s="161">
        <v>1910.4190000000001</v>
      </c>
      <c r="J25" s="161">
        <v>1910.4190000000001</v>
      </c>
    </row>
    <row r="26" spans="1:10" s="38" customFormat="1" ht="30.75" customHeight="1" x14ac:dyDescent="0.25">
      <c r="A26" s="195">
        <v>18</v>
      </c>
      <c r="B26" s="574"/>
      <c r="C26" s="550"/>
      <c r="D26" s="155"/>
      <c r="E26" s="155"/>
      <c r="F26" s="155" t="s">
        <v>48</v>
      </c>
      <c r="G26" s="548"/>
      <c r="H26" s="155">
        <v>5.049E-2</v>
      </c>
      <c r="I26" s="161">
        <v>1457.8989999999999</v>
      </c>
      <c r="J26" s="161">
        <v>1457.8989999999999</v>
      </c>
    </row>
    <row r="27" spans="1:10" s="38" customFormat="1" ht="30.75" customHeight="1" x14ac:dyDescent="0.25">
      <c r="A27" s="195">
        <v>19</v>
      </c>
      <c r="B27" s="574"/>
      <c r="C27" s="550"/>
      <c r="D27" s="155"/>
      <c r="E27" s="155"/>
      <c r="F27" s="155" t="s">
        <v>48</v>
      </c>
      <c r="G27" s="548"/>
      <c r="H27" s="155">
        <v>0.08</v>
      </c>
      <c r="I27" s="161">
        <v>3553.44</v>
      </c>
      <c r="J27" s="161">
        <v>3553.44</v>
      </c>
    </row>
    <row r="28" spans="1:10" s="38" customFormat="1" ht="30.75" customHeight="1" x14ac:dyDescent="0.25">
      <c r="A28" s="195">
        <v>20</v>
      </c>
      <c r="B28" s="574"/>
      <c r="C28" s="550"/>
      <c r="D28" s="155"/>
      <c r="E28" s="155"/>
      <c r="F28" s="155" t="s">
        <v>48</v>
      </c>
      <c r="G28" s="548"/>
      <c r="H28" s="155">
        <v>4.2500000000000003E-2</v>
      </c>
      <c r="I28" s="161">
        <v>2904.578</v>
      </c>
      <c r="J28" s="161">
        <v>2904.578</v>
      </c>
    </row>
    <row r="29" spans="1:10" s="38" customFormat="1" ht="30.75" customHeight="1" x14ac:dyDescent="0.25">
      <c r="A29" s="195">
        <v>21</v>
      </c>
      <c r="B29" s="574"/>
      <c r="C29" s="550"/>
      <c r="D29" s="155"/>
      <c r="E29" s="155"/>
      <c r="F29" s="155" t="s">
        <v>48</v>
      </c>
      <c r="G29" s="548"/>
      <c r="H29" s="155">
        <v>5.1869999999999999E-2</v>
      </c>
      <c r="I29" s="161">
        <v>3544.9520000000002</v>
      </c>
      <c r="J29" s="161">
        <v>3544.9520000000002</v>
      </c>
    </row>
    <row r="30" spans="1:10" s="38" customFormat="1" ht="30.75" customHeight="1" x14ac:dyDescent="0.25">
      <c r="A30" s="195">
        <v>22</v>
      </c>
      <c r="B30" s="574"/>
      <c r="C30" s="550"/>
      <c r="D30" s="155"/>
      <c r="E30" s="155"/>
      <c r="F30" s="155" t="s">
        <v>48</v>
      </c>
      <c r="G30" s="548"/>
      <c r="H30" s="155">
        <v>5.33E-2</v>
      </c>
      <c r="I30" s="161">
        <v>1539.038</v>
      </c>
      <c r="J30" s="161">
        <v>1539.038</v>
      </c>
    </row>
    <row r="31" spans="1:10" s="38" customFormat="1" ht="30.75" customHeight="1" thickBot="1" x14ac:dyDescent="0.3">
      <c r="A31" s="196">
        <v>23</v>
      </c>
      <c r="B31" s="574"/>
      <c r="C31" s="550"/>
      <c r="D31" s="155"/>
      <c r="E31" s="155"/>
      <c r="F31" s="155" t="s">
        <v>48</v>
      </c>
      <c r="G31" s="548"/>
      <c r="H31" s="155">
        <v>0.05</v>
      </c>
      <c r="I31" s="161">
        <v>938.85</v>
      </c>
      <c r="J31" s="161">
        <v>938.85</v>
      </c>
    </row>
    <row r="32" spans="1:10" s="46" customFormat="1" ht="20.100000000000001" hidden="1" customHeight="1" x14ac:dyDescent="0.25">
      <c r="A32" s="489">
        <v>2</v>
      </c>
      <c r="B32" s="542"/>
      <c r="C32" s="569"/>
      <c r="D32" s="542"/>
      <c r="E32" s="542"/>
      <c r="F32" s="42"/>
      <c r="G32" s="566">
        <f>SUM(H32:H34)</f>
        <v>0</v>
      </c>
      <c r="H32" s="44"/>
      <c r="I32" s="45"/>
      <c r="J32" s="163"/>
    </row>
    <row r="33" spans="1:10" s="46" customFormat="1" ht="20.100000000000001" hidden="1" customHeight="1" x14ac:dyDescent="0.25">
      <c r="A33" s="490"/>
      <c r="B33" s="542"/>
      <c r="C33" s="569"/>
      <c r="D33" s="542"/>
      <c r="E33" s="542"/>
      <c r="F33" s="42"/>
      <c r="G33" s="566"/>
      <c r="H33" s="44"/>
      <c r="I33" s="134"/>
      <c r="J33" s="61"/>
    </row>
    <row r="34" spans="1:10" s="46" customFormat="1" ht="20.100000000000001" hidden="1" customHeight="1" x14ac:dyDescent="0.25">
      <c r="A34" s="490"/>
      <c r="B34" s="542"/>
      <c r="C34" s="569"/>
      <c r="D34" s="542"/>
      <c r="E34" s="542"/>
      <c r="F34" s="42"/>
      <c r="G34" s="566"/>
      <c r="H34" s="44"/>
      <c r="I34" s="45"/>
      <c r="J34" s="163"/>
    </row>
    <row r="35" spans="1:10" s="46" customFormat="1" ht="20.100000000000001" hidden="1" customHeight="1" x14ac:dyDescent="0.25">
      <c r="A35" s="490">
        <v>3</v>
      </c>
      <c r="B35" s="542"/>
      <c r="C35" s="569"/>
      <c r="D35" s="542"/>
      <c r="E35" s="542"/>
      <c r="F35" s="42"/>
      <c r="G35" s="566">
        <f>SUM(H35:H37)</f>
        <v>0</v>
      </c>
      <c r="H35" s="44"/>
      <c r="I35" s="45"/>
      <c r="J35" s="163"/>
    </row>
    <row r="36" spans="1:10" s="46" customFormat="1" ht="20.100000000000001" hidden="1" customHeight="1" x14ac:dyDescent="0.25">
      <c r="A36" s="490"/>
      <c r="B36" s="542"/>
      <c r="C36" s="569"/>
      <c r="D36" s="542"/>
      <c r="E36" s="542"/>
      <c r="F36" s="42"/>
      <c r="G36" s="566"/>
      <c r="H36" s="44"/>
      <c r="I36" s="134"/>
      <c r="J36" s="61"/>
    </row>
    <row r="37" spans="1:10" s="46" customFormat="1" ht="20.100000000000001" hidden="1" customHeight="1" x14ac:dyDescent="0.25">
      <c r="A37" s="490"/>
      <c r="B37" s="542"/>
      <c r="C37" s="569"/>
      <c r="D37" s="542"/>
      <c r="E37" s="542"/>
      <c r="F37" s="42"/>
      <c r="G37" s="566"/>
      <c r="H37" s="44"/>
      <c r="I37" s="45"/>
      <c r="J37" s="163"/>
    </row>
    <row r="38" spans="1:10" s="46" customFormat="1" ht="20.100000000000001" hidden="1" customHeight="1" x14ac:dyDescent="0.25">
      <c r="A38" s="490">
        <v>4</v>
      </c>
      <c r="B38" s="542"/>
      <c r="C38" s="569"/>
      <c r="D38" s="542"/>
      <c r="E38" s="542"/>
      <c r="F38" s="42"/>
      <c r="G38" s="566">
        <f>SUM(H38:H40)</f>
        <v>0</v>
      </c>
      <c r="H38" s="44"/>
      <c r="I38" s="45"/>
      <c r="J38" s="163"/>
    </row>
    <row r="39" spans="1:10" s="46" customFormat="1" ht="20.100000000000001" hidden="1" customHeight="1" x14ac:dyDescent="0.25">
      <c r="A39" s="490"/>
      <c r="B39" s="542"/>
      <c r="C39" s="569"/>
      <c r="D39" s="542"/>
      <c r="E39" s="542"/>
      <c r="F39" s="42"/>
      <c r="G39" s="566"/>
      <c r="H39" s="44"/>
      <c r="I39" s="134"/>
      <c r="J39" s="61"/>
    </row>
    <row r="40" spans="1:10" s="46" customFormat="1" ht="20.100000000000001" hidden="1" customHeight="1" x14ac:dyDescent="0.25">
      <c r="A40" s="490"/>
      <c r="B40" s="542"/>
      <c r="C40" s="569"/>
      <c r="D40" s="542"/>
      <c r="E40" s="542"/>
      <c r="F40" s="42"/>
      <c r="G40" s="566"/>
      <c r="H40" s="44"/>
      <c r="I40" s="45"/>
      <c r="J40" s="163"/>
    </row>
    <row r="41" spans="1:10" s="46" customFormat="1" ht="20.100000000000001" hidden="1" customHeight="1" x14ac:dyDescent="0.25">
      <c r="A41" s="490">
        <v>5</v>
      </c>
      <c r="B41" s="542"/>
      <c r="C41" s="569"/>
      <c r="D41" s="542"/>
      <c r="E41" s="542"/>
      <c r="F41" s="42"/>
      <c r="G41" s="566">
        <f>SUM(H41:H43)</f>
        <v>0</v>
      </c>
      <c r="H41" s="44"/>
      <c r="I41" s="45"/>
      <c r="J41" s="163"/>
    </row>
    <row r="42" spans="1:10" s="46" customFormat="1" ht="20.100000000000001" hidden="1" customHeight="1" x14ac:dyDescent="0.25">
      <c r="A42" s="490"/>
      <c r="B42" s="542"/>
      <c r="C42" s="569"/>
      <c r="D42" s="542"/>
      <c r="E42" s="542"/>
      <c r="F42" s="42"/>
      <c r="G42" s="566"/>
      <c r="H42" s="44"/>
      <c r="I42" s="134"/>
      <c r="J42" s="61"/>
    </row>
    <row r="43" spans="1:10" s="46" customFormat="1" ht="20.100000000000001" hidden="1" customHeight="1" x14ac:dyDescent="0.25">
      <c r="A43" s="490"/>
      <c r="B43" s="542"/>
      <c r="C43" s="569"/>
      <c r="D43" s="542"/>
      <c r="E43" s="542"/>
      <c r="F43" s="42"/>
      <c r="G43" s="566"/>
      <c r="H43" s="44"/>
      <c r="I43" s="45"/>
      <c r="J43" s="163"/>
    </row>
    <row r="44" spans="1:10" s="46" customFormat="1" ht="20.100000000000001" hidden="1" customHeight="1" x14ac:dyDescent="0.25">
      <c r="A44" s="490">
        <v>6</v>
      </c>
      <c r="B44" s="542"/>
      <c r="C44" s="569"/>
      <c r="D44" s="542"/>
      <c r="E44" s="542"/>
      <c r="F44" s="42"/>
      <c r="G44" s="566">
        <f>SUM(H44:H46)</f>
        <v>0</v>
      </c>
      <c r="H44" s="44"/>
      <c r="I44" s="45"/>
      <c r="J44" s="163"/>
    </row>
    <row r="45" spans="1:10" s="46" customFormat="1" ht="20.100000000000001" hidden="1" customHeight="1" x14ac:dyDescent="0.25">
      <c r="A45" s="490"/>
      <c r="B45" s="542"/>
      <c r="C45" s="569"/>
      <c r="D45" s="542"/>
      <c r="E45" s="542"/>
      <c r="F45" s="42"/>
      <c r="G45" s="566"/>
      <c r="H45" s="44"/>
      <c r="I45" s="134"/>
      <c r="J45" s="61"/>
    </row>
    <row r="46" spans="1:10" s="46" customFormat="1" ht="20.100000000000001" hidden="1" customHeight="1" x14ac:dyDescent="0.25">
      <c r="A46" s="490"/>
      <c r="B46" s="542"/>
      <c r="C46" s="569"/>
      <c r="D46" s="542"/>
      <c r="E46" s="542"/>
      <c r="F46" s="42"/>
      <c r="G46" s="566"/>
      <c r="H46" s="44"/>
      <c r="I46" s="45"/>
      <c r="J46" s="163"/>
    </row>
    <row r="47" spans="1:10" s="46" customFormat="1" ht="20.100000000000001" hidden="1" customHeight="1" x14ac:dyDescent="0.25">
      <c r="A47" s="490">
        <v>7</v>
      </c>
      <c r="B47" s="542"/>
      <c r="C47" s="569"/>
      <c r="D47" s="542"/>
      <c r="E47" s="542"/>
      <c r="F47" s="42"/>
      <c r="G47" s="566">
        <f>SUM(H47:H49)</f>
        <v>0</v>
      </c>
      <c r="H47" s="44"/>
      <c r="I47" s="45"/>
      <c r="J47" s="163"/>
    </row>
    <row r="48" spans="1:10" s="46" customFormat="1" ht="20.100000000000001" hidden="1" customHeight="1" x14ac:dyDescent="0.25">
      <c r="A48" s="490"/>
      <c r="B48" s="542"/>
      <c r="C48" s="569"/>
      <c r="D48" s="542"/>
      <c r="E48" s="542"/>
      <c r="F48" s="42"/>
      <c r="G48" s="566"/>
      <c r="H48" s="44"/>
      <c r="I48" s="134"/>
      <c r="J48" s="61"/>
    </row>
    <row r="49" spans="1:10" s="46" customFormat="1" ht="20.100000000000001" hidden="1" customHeight="1" thickBot="1" x14ac:dyDescent="0.3">
      <c r="A49" s="491"/>
      <c r="B49" s="543"/>
      <c r="C49" s="483"/>
      <c r="D49" s="543"/>
      <c r="E49" s="543"/>
      <c r="F49" s="52"/>
      <c r="G49" s="570"/>
      <c r="H49" s="54"/>
      <c r="I49" s="135"/>
      <c r="J49" s="62"/>
    </row>
    <row r="50" spans="1:10" s="66" customFormat="1" ht="37.5" customHeight="1" x14ac:dyDescent="0.25">
      <c r="A50" s="558">
        <v>24</v>
      </c>
      <c r="B50" s="561" t="s">
        <v>390</v>
      </c>
      <c r="C50" s="564" t="s">
        <v>391</v>
      </c>
      <c r="D50" s="564" t="s">
        <v>392</v>
      </c>
      <c r="E50" s="564" t="s">
        <v>393</v>
      </c>
      <c r="F50" s="175" t="s">
        <v>48</v>
      </c>
      <c r="G50" s="565" t="s">
        <v>394</v>
      </c>
      <c r="H50" s="186" t="s">
        <v>395</v>
      </c>
      <c r="I50" s="187" t="s">
        <v>396</v>
      </c>
      <c r="J50" s="188" t="s">
        <v>396</v>
      </c>
    </row>
    <row r="51" spans="1:10" ht="32.25" customHeight="1" x14ac:dyDescent="0.25">
      <c r="A51" s="559"/>
      <c r="B51" s="562"/>
      <c r="C51" s="374"/>
      <c r="D51" s="374"/>
      <c r="E51" s="374"/>
      <c r="F51" s="42"/>
      <c r="G51" s="566"/>
      <c r="H51" s="44"/>
      <c r="I51" s="164"/>
      <c r="J51" s="165" t="s">
        <v>397</v>
      </c>
    </row>
    <row r="52" spans="1:10" ht="32.25" customHeight="1" thickBot="1" x14ac:dyDescent="0.3">
      <c r="A52" s="560"/>
      <c r="B52" s="563"/>
      <c r="C52" s="435"/>
      <c r="D52" s="435"/>
      <c r="E52" s="435"/>
      <c r="F52" s="182"/>
      <c r="G52" s="567"/>
      <c r="H52" s="189"/>
      <c r="I52" s="190"/>
      <c r="J52" s="191"/>
    </row>
    <row r="53" spans="1:10" ht="17.25" customHeight="1" x14ac:dyDescent="0.25">
      <c r="A53" s="558">
        <v>25</v>
      </c>
      <c r="B53" s="561" t="s">
        <v>390</v>
      </c>
      <c r="C53" s="564" t="s">
        <v>391</v>
      </c>
      <c r="D53" s="564" t="s">
        <v>398</v>
      </c>
      <c r="E53" s="564" t="s">
        <v>399</v>
      </c>
      <c r="F53" s="175"/>
      <c r="G53" s="565" t="s">
        <v>400</v>
      </c>
      <c r="H53" s="186"/>
      <c r="I53" s="187"/>
      <c r="J53" s="188"/>
    </row>
    <row r="54" spans="1:10" x14ac:dyDescent="0.25">
      <c r="A54" s="559"/>
      <c r="B54" s="562"/>
      <c r="C54" s="374"/>
      <c r="D54" s="374"/>
      <c r="E54" s="374"/>
      <c r="F54" s="42" t="s">
        <v>48</v>
      </c>
      <c r="G54" s="566"/>
      <c r="H54" s="44" t="s">
        <v>401</v>
      </c>
      <c r="I54" s="164" t="s">
        <v>402</v>
      </c>
      <c r="J54" s="165" t="s">
        <v>402</v>
      </c>
    </row>
    <row r="55" spans="1:10" ht="45" customHeight="1" thickBot="1" x14ac:dyDescent="0.3">
      <c r="A55" s="560"/>
      <c r="B55" s="563"/>
      <c r="C55" s="435"/>
      <c r="D55" s="435"/>
      <c r="E55" s="435"/>
      <c r="F55" s="182"/>
      <c r="G55" s="567"/>
      <c r="H55" s="189"/>
      <c r="I55" s="190"/>
      <c r="J55" s="191"/>
    </row>
    <row r="56" spans="1:10" ht="17.25" customHeight="1" x14ac:dyDescent="0.25">
      <c r="A56" s="558">
        <v>26</v>
      </c>
      <c r="B56" s="561" t="s">
        <v>403</v>
      </c>
      <c r="C56" s="564" t="s">
        <v>404</v>
      </c>
      <c r="D56" s="564" t="s">
        <v>405</v>
      </c>
      <c r="E56" s="564" t="s">
        <v>406</v>
      </c>
      <c r="F56" s="175" t="s">
        <v>407</v>
      </c>
      <c r="G56" s="565" t="s">
        <v>408</v>
      </c>
      <c r="H56" s="186" t="s">
        <v>409</v>
      </c>
      <c r="I56" s="187">
        <v>5438219</v>
      </c>
      <c r="J56" s="188">
        <v>3357900</v>
      </c>
    </row>
    <row r="57" spans="1:10" x14ac:dyDescent="0.25">
      <c r="A57" s="559"/>
      <c r="B57" s="562"/>
      <c r="C57" s="374"/>
      <c r="D57" s="374"/>
      <c r="E57" s="374"/>
      <c r="F57" s="42" t="s">
        <v>320</v>
      </c>
      <c r="G57" s="566"/>
      <c r="H57" s="44"/>
      <c r="I57" s="164"/>
      <c r="J57" s="165"/>
    </row>
    <row r="58" spans="1:10" ht="18" thickBot="1" x14ac:dyDescent="0.3">
      <c r="A58" s="560"/>
      <c r="B58" s="563"/>
      <c r="C58" s="435"/>
      <c r="D58" s="435"/>
      <c r="E58" s="435"/>
      <c r="F58" s="182"/>
      <c r="G58" s="567"/>
      <c r="H58" s="189"/>
      <c r="I58" s="190"/>
      <c r="J58" s="191"/>
    </row>
    <row r="59" spans="1:10" ht="17.25" customHeight="1" x14ac:dyDescent="0.25">
      <c r="A59" s="558">
        <v>27</v>
      </c>
      <c r="B59" s="561" t="s">
        <v>403</v>
      </c>
      <c r="C59" s="564" t="s">
        <v>404</v>
      </c>
      <c r="D59" s="564" t="s">
        <v>410</v>
      </c>
      <c r="E59" s="564" t="s">
        <v>411</v>
      </c>
      <c r="F59" s="175" t="s">
        <v>407</v>
      </c>
      <c r="G59" s="565" t="s">
        <v>412</v>
      </c>
      <c r="H59" s="186"/>
      <c r="I59" s="187">
        <v>4886416</v>
      </c>
      <c r="J59" s="188">
        <v>0</v>
      </c>
    </row>
    <row r="60" spans="1:10" x14ac:dyDescent="0.25">
      <c r="A60" s="559"/>
      <c r="B60" s="562"/>
      <c r="C60" s="374"/>
      <c r="D60" s="374"/>
      <c r="E60" s="374"/>
      <c r="F60" s="42" t="s">
        <v>320</v>
      </c>
      <c r="G60" s="566"/>
      <c r="H60" s="44"/>
      <c r="I60" s="164"/>
      <c r="J60" s="165"/>
    </row>
    <row r="61" spans="1:10" ht="18" thickBot="1" x14ac:dyDescent="0.3">
      <c r="A61" s="560"/>
      <c r="B61" s="563"/>
      <c r="C61" s="435"/>
      <c r="D61" s="435"/>
      <c r="E61" s="435"/>
      <c r="F61" s="182"/>
      <c r="G61" s="567"/>
      <c r="H61" s="189"/>
      <c r="I61" s="190"/>
      <c r="J61" s="191"/>
    </row>
    <row r="62" spans="1:10" ht="17.25" customHeight="1" x14ac:dyDescent="0.25">
      <c r="A62" s="558">
        <v>28</v>
      </c>
      <c r="B62" s="561" t="s">
        <v>403</v>
      </c>
      <c r="C62" s="564" t="s">
        <v>404</v>
      </c>
      <c r="D62" s="564" t="s">
        <v>413</v>
      </c>
      <c r="E62" s="564" t="s">
        <v>414</v>
      </c>
      <c r="F62" s="175" t="s">
        <v>407</v>
      </c>
      <c r="G62" s="565" t="s">
        <v>415</v>
      </c>
      <c r="H62" s="186"/>
      <c r="I62" s="187">
        <v>3844124</v>
      </c>
      <c r="J62" s="188">
        <v>0</v>
      </c>
    </row>
    <row r="63" spans="1:10" x14ac:dyDescent="0.25">
      <c r="A63" s="559"/>
      <c r="B63" s="562"/>
      <c r="C63" s="374"/>
      <c r="D63" s="374"/>
      <c r="E63" s="374"/>
      <c r="F63" s="42" t="s">
        <v>320</v>
      </c>
      <c r="G63" s="566"/>
      <c r="H63" s="44"/>
      <c r="I63" s="164"/>
      <c r="J63" s="165"/>
    </row>
    <row r="64" spans="1:10" ht="18" thickBot="1" x14ac:dyDescent="0.3">
      <c r="A64" s="560"/>
      <c r="B64" s="563"/>
      <c r="C64" s="435"/>
      <c r="D64" s="435"/>
      <c r="E64" s="435"/>
      <c r="F64" s="182"/>
      <c r="G64" s="567"/>
      <c r="H64" s="189"/>
      <c r="I64" s="190"/>
      <c r="J64" s="191"/>
    </row>
    <row r="65" spans="1:10" ht="17.25" customHeight="1" x14ac:dyDescent="0.25">
      <c r="A65" s="558">
        <v>29</v>
      </c>
      <c r="B65" s="561" t="s">
        <v>403</v>
      </c>
      <c r="C65" s="564" t="s">
        <v>416</v>
      </c>
      <c r="D65" s="564" t="s">
        <v>417</v>
      </c>
      <c r="E65" s="564" t="s">
        <v>418</v>
      </c>
      <c r="F65" s="175" t="s">
        <v>407</v>
      </c>
      <c r="G65" s="565" t="s">
        <v>419</v>
      </c>
      <c r="H65" s="186"/>
      <c r="I65" s="187">
        <v>8642250</v>
      </c>
      <c r="J65" s="188">
        <v>8642250</v>
      </c>
    </row>
    <row r="66" spans="1:10" x14ac:dyDescent="0.25">
      <c r="A66" s="559"/>
      <c r="B66" s="562"/>
      <c r="C66" s="374"/>
      <c r="D66" s="374"/>
      <c r="E66" s="374"/>
      <c r="F66" s="42" t="s">
        <v>320</v>
      </c>
      <c r="G66" s="566"/>
      <c r="H66" s="44"/>
      <c r="I66" s="164"/>
      <c r="J66" s="165"/>
    </row>
    <row r="67" spans="1:10" ht="18" thickBot="1" x14ac:dyDescent="0.3">
      <c r="A67" s="560"/>
      <c r="B67" s="563"/>
      <c r="C67" s="435"/>
      <c r="D67" s="435"/>
      <c r="E67" s="435"/>
      <c r="F67" s="182"/>
      <c r="G67" s="567"/>
      <c r="H67" s="189"/>
      <c r="I67" s="190"/>
      <c r="J67" s="191"/>
    </row>
    <row r="68" spans="1:10" ht="17.25" customHeight="1" x14ac:dyDescent="0.25">
      <c r="A68" s="558">
        <v>30</v>
      </c>
      <c r="B68" s="561" t="s">
        <v>403</v>
      </c>
      <c r="C68" s="564" t="s">
        <v>420</v>
      </c>
      <c r="D68" s="564" t="s">
        <v>421</v>
      </c>
      <c r="E68" s="564" t="s">
        <v>422</v>
      </c>
      <c r="F68" s="175" t="s">
        <v>407</v>
      </c>
      <c r="G68" s="565" t="s">
        <v>423</v>
      </c>
      <c r="H68" s="186"/>
      <c r="I68" s="187">
        <v>41893960</v>
      </c>
      <c r="J68" s="188">
        <v>0</v>
      </c>
    </row>
    <row r="69" spans="1:10" x14ac:dyDescent="0.25">
      <c r="A69" s="559"/>
      <c r="B69" s="562"/>
      <c r="C69" s="374"/>
      <c r="D69" s="374"/>
      <c r="E69" s="374"/>
      <c r="F69" s="42" t="s">
        <v>320</v>
      </c>
      <c r="G69" s="566"/>
      <c r="H69" s="44"/>
      <c r="I69" s="164"/>
      <c r="J69" s="165"/>
    </row>
    <row r="70" spans="1:10" ht="18" thickBot="1" x14ac:dyDescent="0.3">
      <c r="A70" s="560"/>
      <c r="B70" s="563"/>
      <c r="C70" s="435"/>
      <c r="D70" s="435"/>
      <c r="E70" s="435"/>
      <c r="F70" s="182"/>
      <c r="G70" s="567"/>
      <c r="H70" s="189"/>
      <c r="I70" s="190"/>
      <c r="J70" s="191"/>
    </row>
    <row r="71" spans="1:10" ht="17.25" customHeight="1" x14ac:dyDescent="0.25">
      <c r="A71" s="558">
        <v>31</v>
      </c>
      <c r="B71" s="561" t="s">
        <v>403</v>
      </c>
      <c r="C71" s="564" t="s">
        <v>420</v>
      </c>
      <c r="D71" s="564" t="s">
        <v>424</v>
      </c>
      <c r="E71" s="564" t="s">
        <v>425</v>
      </c>
      <c r="F71" s="175" t="s">
        <v>407</v>
      </c>
      <c r="G71" s="565" t="s">
        <v>426</v>
      </c>
      <c r="H71" s="186"/>
      <c r="I71" s="187">
        <v>91161250</v>
      </c>
      <c r="J71" s="188">
        <v>91161250</v>
      </c>
    </row>
    <row r="72" spans="1:10" x14ac:dyDescent="0.25">
      <c r="A72" s="559"/>
      <c r="B72" s="562"/>
      <c r="C72" s="374"/>
      <c r="D72" s="374"/>
      <c r="E72" s="374"/>
      <c r="F72" s="42" t="s">
        <v>320</v>
      </c>
      <c r="G72" s="566"/>
      <c r="H72" s="44"/>
      <c r="I72" s="164"/>
      <c r="J72" s="165"/>
    </row>
    <row r="73" spans="1:10" ht="18" thickBot="1" x14ac:dyDescent="0.3">
      <c r="A73" s="560"/>
      <c r="B73" s="563"/>
      <c r="C73" s="435"/>
      <c r="D73" s="435"/>
      <c r="E73" s="435"/>
      <c r="F73" s="182"/>
      <c r="G73" s="567"/>
      <c r="H73" s="189"/>
      <c r="I73" s="190"/>
      <c r="J73" s="191"/>
    </row>
    <row r="74" spans="1:10" ht="17.25" customHeight="1" x14ac:dyDescent="0.25">
      <c r="A74" s="558">
        <v>32</v>
      </c>
      <c r="B74" s="561" t="s">
        <v>403</v>
      </c>
      <c r="C74" s="564" t="s">
        <v>404</v>
      </c>
      <c r="D74" s="564" t="s">
        <v>427</v>
      </c>
      <c r="E74" s="564" t="s">
        <v>428</v>
      </c>
      <c r="F74" s="175" t="s">
        <v>407</v>
      </c>
      <c r="G74" s="565">
        <v>0.06</v>
      </c>
      <c r="H74" s="186"/>
      <c r="I74" s="187">
        <v>4029480</v>
      </c>
      <c r="J74" s="188">
        <v>4029480</v>
      </c>
    </row>
    <row r="75" spans="1:10" x14ac:dyDescent="0.25">
      <c r="A75" s="559"/>
      <c r="B75" s="562"/>
      <c r="C75" s="374"/>
      <c r="D75" s="374"/>
      <c r="E75" s="374"/>
      <c r="F75" s="42" t="s">
        <v>320</v>
      </c>
      <c r="G75" s="566"/>
      <c r="H75" s="44"/>
      <c r="I75" s="164"/>
      <c r="J75" s="165"/>
    </row>
    <row r="76" spans="1:10" ht="18" thickBot="1" x14ac:dyDescent="0.3">
      <c r="A76" s="560"/>
      <c r="B76" s="563"/>
      <c r="C76" s="435"/>
      <c r="D76" s="435"/>
      <c r="E76" s="435"/>
      <c r="F76" s="182"/>
      <c r="G76" s="567"/>
      <c r="H76" s="189"/>
      <c r="I76" s="190"/>
      <c r="J76" s="191"/>
    </row>
    <row r="77" spans="1:10" ht="17.25" customHeight="1" x14ac:dyDescent="0.25">
      <c r="A77" s="558">
        <v>33</v>
      </c>
      <c r="B77" s="561" t="s">
        <v>403</v>
      </c>
      <c r="C77" s="564" t="s">
        <v>404</v>
      </c>
      <c r="D77" s="564" t="s">
        <v>429</v>
      </c>
      <c r="E77" s="564" t="s">
        <v>430</v>
      </c>
      <c r="F77" s="175" t="s">
        <v>407</v>
      </c>
      <c r="G77" s="565">
        <v>0.05</v>
      </c>
      <c r="H77" s="186"/>
      <c r="I77" s="187">
        <v>3357900</v>
      </c>
      <c r="J77" s="188">
        <v>3357900</v>
      </c>
    </row>
    <row r="78" spans="1:10" x14ac:dyDescent="0.25">
      <c r="A78" s="559"/>
      <c r="B78" s="562"/>
      <c r="C78" s="374"/>
      <c r="D78" s="374"/>
      <c r="E78" s="374"/>
      <c r="F78" s="42" t="s">
        <v>320</v>
      </c>
      <c r="G78" s="566"/>
      <c r="H78" s="44"/>
      <c r="I78" s="164"/>
      <c r="J78" s="165"/>
    </row>
    <row r="79" spans="1:10" ht="18" thickBot="1" x14ac:dyDescent="0.3">
      <c r="A79" s="560"/>
      <c r="B79" s="563"/>
      <c r="C79" s="435"/>
      <c r="D79" s="435"/>
      <c r="E79" s="435"/>
      <c r="F79" s="182"/>
      <c r="G79" s="567"/>
      <c r="H79" s="189"/>
      <c r="I79" s="190"/>
      <c r="J79" s="191"/>
    </row>
    <row r="80" spans="1:10" ht="17.25" customHeight="1" x14ac:dyDescent="0.25">
      <c r="A80" s="558">
        <v>34</v>
      </c>
      <c r="B80" s="561" t="s">
        <v>403</v>
      </c>
      <c r="C80" s="564" t="s">
        <v>404</v>
      </c>
      <c r="D80" s="564" t="s">
        <v>431</v>
      </c>
      <c r="E80" s="564" t="s">
        <v>432</v>
      </c>
      <c r="F80" s="175" t="s">
        <v>407</v>
      </c>
      <c r="G80" s="565">
        <v>0.17</v>
      </c>
      <c r="H80" s="186"/>
      <c r="I80" s="187">
        <v>11416860</v>
      </c>
      <c r="J80" s="188">
        <v>0</v>
      </c>
    </row>
    <row r="81" spans="1:10" x14ac:dyDescent="0.25">
      <c r="A81" s="559"/>
      <c r="B81" s="562"/>
      <c r="C81" s="374"/>
      <c r="D81" s="374"/>
      <c r="E81" s="374"/>
      <c r="F81" s="42" t="s">
        <v>320</v>
      </c>
      <c r="G81" s="566"/>
      <c r="H81" s="44"/>
      <c r="I81" s="164"/>
      <c r="J81" s="165"/>
    </row>
    <row r="82" spans="1:10" ht="18" thickBot="1" x14ac:dyDescent="0.3">
      <c r="A82" s="560"/>
      <c r="B82" s="563"/>
      <c r="C82" s="435"/>
      <c r="D82" s="435"/>
      <c r="E82" s="435"/>
      <c r="F82" s="182"/>
      <c r="G82" s="567"/>
      <c r="H82" s="189"/>
      <c r="I82" s="190"/>
      <c r="J82" s="191"/>
    </row>
    <row r="83" spans="1:10" ht="17.25" customHeight="1" x14ac:dyDescent="0.25">
      <c r="A83" s="558">
        <v>35</v>
      </c>
      <c r="B83" s="561" t="s">
        <v>403</v>
      </c>
      <c r="C83" s="564" t="s">
        <v>433</v>
      </c>
      <c r="D83" s="564" t="s">
        <v>434</v>
      </c>
      <c r="E83" s="564" t="s">
        <v>435</v>
      </c>
      <c r="F83" s="175" t="s">
        <v>407</v>
      </c>
      <c r="G83" s="565" t="s">
        <v>436</v>
      </c>
      <c r="H83" s="186"/>
      <c r="I83" s="187">
        <v>78736140</v>
      </c>
      <c r="J83" s="188">
        <v>49096256</v>
      </c>
    </row>
    <row r="84" spans="1:10" ht="33" x14ac:dyDescent="0.25">
      <c r="A84" s="559"/>
      <c r="B84" s="562"/>
      <c r="C84" s="374"/>
      <c r="D84" s="374"/>
      <c r="E84" s="374"/>
      <c r="F84" s="42" t="s">
        <v>91</v>
      </c>
      <c r="G84" s="566"/>
      <c r="H84" s="44"/>
      <c r="I84" s="164"/>
      <c r="J84" s="165"/>
    </row>
    <row r="85" spans="1:10" ht="18" thickBot="1" x14ac:dyDescent="0.3">
      <c r="A85" s="560"/>
      <c r="B85" s="563"/>
      <c r="C85" s="435"/>
      <c r="D85" s="435"/>
      <c r="E85" s="435"/>
      <c r="F85" s="182"/>
      <c r="G85" s="567"/>
      <c r="H85" s="189"/>
      <c r="I85" s="190"/>
      <c r="J85" s="191"/>
    </row>
    <row r="86" spans="1:10" ht="17.25" customHeight="1" x14ac:dyDescent="0.25">
      <c r="A86" s="558">
        <v>36</v>
      </c>
      <c r="B86" s="561" t="s">
        <v>403</v>
      </c>
      <c r="C86" s="564" t="s">
        <v>404</v>
      </c>
      <c r="D86" s="564" t="s">
        <v>437</v>
      </c>
      <c r="E86" s="564" t="s">
        <v>438</v>
      </c>
      <c r="F86" s="175" t="s">
        <v>407</v>
      </c>
      <c r="G86" s="565">
        <v>0.08</v>
      </c>
      <c r="H86" s="186"/>
      <c r="I86" s="187">
        <v>5372640</v>
      </c>
      <c r="J86" s="188">
        <v>0</v>
      </c>
    </row>
    <row r="87" spans="1:10" x14ac:dyDescent="0.25">
      <c r="A87" s="559"/>
      <c r="B87" s="562"/>
      <c r="C87" s="374"/>
      <c r="D87" s="374"/>
      <c r="E87" s="374"/>
      <c r="F87" s="42" t="s">
        <v>320</v>
      </c>
      <c r="G87" s="566"/>
      <c r="H87" s="44"/>
      <c r="I87" s="164"/>
      <c r="J87" s="165"/>
    </row>
    <row r="88" spans="1:10" ht="18" thickBot="1" x14ac:dyDescent="0.3">
      <c r="A88" s="560"/>
      <c r="B88" s="563"/>
      <c r="C88" s="435"/>
      <c r="D88" s="435"/>
      <c r="E88" s="435"/>
      <c r="F88" s="182"/>
      <c r="G88" s="567"/>
      <c r="H88" s="189"/>
      <c r="I88" s="190"/>
      <c r="J88" s="191"/>
    </row>
    <row r="89" spans="1:10" ht="17.25" customHeight="1" x14ac:dyDescent="0.25">
      <c r="A89" s="558">
        <v>37</v>
      </c>
      <c r="B89" s="561" t="s">
        <v>403</v>
      </c>
      <c r="C89" s="564" t="s">
        <v>404</v>
      </c>
      <c r="D89" s="564" t="s">
        <v>439</v>
      </c>
      <c r="E89" s="564" t="s">
        <v>440</v>
      </c>
      <c r="F89" s="175" t="s">
        <v>407</v>
      </c>
      <c r="G89" s="565">
        <v>0.05</v>
      </c>
      <c r="H89" s="186"/>
      <c r="I89" s="187">
        <v>3357900</v>
      </c>
      <c r="J89" s="188">
        <v>3357900</v>
      </c>
    </row>
    <row r="90" spans="1:10" x14ac:dyDescent="0.25">
      <c r="A90" s="559"/>
      <c r="B90" s="562"/>
      <c r="C90" s="374"/>
      <c r="D90" s="374"/>
      <c r="E90" s="374"/>
      <c r="F90" s="42" t="s">
        <v>320</v>
      </c>
      <c r="G90" s="566"/>
      <c r="H90" s="44"/>
      <c r="I90" s="164"/>
      <c r="J90" s="165"/>
    </row>
    <row r="91" spans="1:10" ht="18" thickBot="1" x14ac:dyDescent="0.3">
      <c r="A91" s="560"/>
      <c r="B91" s="563"/>
      <c r="C91" s="435"/>
      <c r="D91" s="435"/>
      <c r="E91" s="435"/>
      <c r="F91" s="182"/>
      <c r="G91" s="567"/>
      <c r="H91" s="189"/>
      <c r="I91" s="190"/>
      <c r="J91" s="191"/>
    </row>
    <row r="92" spans="1:10" ht="17.25" customHeight="1" x14ac:dyDescent="0.25">
      <c r="A92" s="558">
        <v>38</v>
      </c>
      <c r="B92" s="561" t="s">
        <v>403</v>
      </c>
      <c r="C92" s="564" t="s">
        <v>416</v>
      </c>
      <c r="D92" s="564" t="s">
        <v>441</v>
      </c>
      <c r="E92" s="564" t="s">
        <v>442</v>
      </c>
      <c r="F92" s="175" t="s">
        <v>443</v>
      </c>
      <c r="G92" s="565" t="s">
        <v>444</v>
      </c>
      <c r="H92" s="186"/>
      <c r="I92" s="187">
        <v>3250000</v>
      </c>
      <c r="J92" s="188">
        <v>3250000</v>
      </c>
    </row>
    <row r="93" spans="1:10" ht="33" x14ac:dyDescent="0.25">
      <c r="A93" s="559"/>
      <c r="B93" s="562"/>
      <c r="C93" s="374"/>
      <c r="D93" s="374"/>
      <c r="E93" s="374"/>
      <c r="F93" s="42" t="s">
        <v>91</v>
      </c>
      <c r="G93" s="566"/>
      <c r="H93" s="44"/>
      <c r="I93" s="164"/>
      <c r="J93" s="165"/>
    </row>
    <row r="94" spans="1:10" ht="18" thickBot="1" x14ac:dyDescent="0.3">
      <c r="A94" s="560"/>
      <c r="B94" s="563"/>
      <c r="C94" s="435"/>
      <c r="D94" s="435"/>
      <c r="E94" s="435"/>
      <c r="F94" s="182"/>
      <c r="G94" s="567"/>
      <c r="H94" s="189"/>
      <c r="I94" s="190"/>
      <c r="J94" s="191"/>
    </row>
    <row r="95" spans="1:10" ht="17.25" customHeight="1" x14ac:dyDescent="0.25">
      <c r="A95" s="558">
        <v>39</v>
      </c>
      <c r="B95" s="561" t="s">
        <v>403</v>
      </c>
      <c r="C95" s="564" t="s">
        <v>404</v>
      </c>
      <c r="D95" s="564" t="s">
        <v>445</v>
      </c>
      <c r="E95" s="564" t="s">
        <v>446</v>
      </c>
      <c r="F95" s="175" t="s">
        <v>407</v>
      </c>
      <c r="G95" s="565">
        <v>6.4500000000000002E-2</v>
      </c>
      <c r="H95" s="186"/>
      <c r="I95" s="187">
        <v>4331690</v>
      </c>
      <c r="J95" s="188">
        <v>0</v>
      </c>
    </row>
    <row r="96" spans="1:10" x14ac:dyDescent="0.25">
      <c r="A96" s="559"/>
      <c r="B96" s="562"/>
      <c r="C96" s="374"/>
      <c r="D96" s="374"/>
      <c r="E96" s="374"/>
      <c r="F96" s="42" t="s">
        <v>320</v>
      </c>
      <c r="G96" s="566"/>
      <c r="H96" s="44"/>
      <c r="I96" s="164"/>
      <c r="J96" s="165"/>
    </row>
    <row r="97" spans="1:10" ht="18" thickBot="1" x14ac:dyDescent="0.3">
      <c r="A97" s="560"/>
      <c r="B97" s="563"/>
      <c r="C97" s="435"/>
      <c r="D97" s="435"/>
      <c r="E97" s="435"/>
      <c r="F97" s="182"/>
      <c r="G97" s="567"/>
      <c r="H97" s="189"/>
      <c r="I97" s="190"/>
      <c r="J97" s="191"/>
    </row>
    <row r="98" spans="1:10" ht="17.25" customHeight="1" x14ac:dyDescent="0.25">
      <c r="A98" s="558">
        <v>40</v>
      </c>
      <c r="B98" s="561" t="s">
        <v>403</v>
      </c>
      <c r="C98" s="564" t="s">
        <v>404</v>
      </c>
      <c r="D98" s="564" t="s">
        <v>447</v>
      </c>
      <c r="E98" s="564" t="s">
        <v>448</v>
      </c>
      <c r="F98" s="175" t="s">
        <v>407</v>
      </c>
      <c r="G98" s="565">
        <v>7.9020000000000007E-2</v>
      </c>
      <c r="H98" s="186"/>
      <c r="I98" s="187">
        <v>5400463</v>
      </c>
      <c r="J98" s="188">
        <v>0</v>
      </c>
    </row>
    <row r="99" spans="1:10" x14ac:dyDescent="0.25">
      <c r="A99" s="559"/>
      <c r="B99" s="562"/>
      <c r="C99" s="374"/>
      <c r="D99" s="374"/>
      <c r="E99" s="374"/>
      <c r="F99" s="42" t="s">
        <v>320</v>
      </c>
      <c r="G99" s="566"/>
      <c r="H99" s="44"/>
      <c r="I99" s="164"/>
      <c r="J99" s="165"/>
    </row>
    <row r="100" spans="1:10" ht="18" thickBot="1" x14ac:dyDescent="0.3">
      <c r="A100" s="560"/>
      <c r="B100" s="563"/>
      <c r="C100" s="435"/>
      <c r="D100" s="435"/>
      <c r="E100" s="435"/>
      <c r="F100" s="182"/>
      <c r="G100" s="567"/>
      <c r="H100" s="189"/>
      <c r="I100" s="190"/>
      <c r="J100" s="191"/>
    </row>
    <row r="101" spans="1:10" ht="17.25" customHeight="1" x14ac:dyDescent="0.25">
      <c r="A101" s="558">
        <v>41</v>
      </c>
      <c r="B101" s="561" t="s">
        <v>403</v>
      </c>
      <c r="C101" s="564" t="s">
        <v>420</v>
      </c>
      <c r="D101" s="564" t="s">
        <v>449</v>
      </c>
      <c r="E101" s="564" t="s">
        <v>450</v>
      </c>
      <c r="F101" s="175" t="s">
        <v>407</v>
      </c>
      <c r="G101" s="565">
        <v>8.0119999999999997E-2</v>
      </c>
      <c r="H101" s="186" t="s">
        <v>451</v>
      </c>
      <c r="I101" s="187">
        <v>5446398</v>
      </c>
      <c r="J101" s="188">
        <v>2719120</v>
      </c>
    </row>
    <row r="102" spans="1:10" x14ac:dyDescent="0.25">
      <c r="A102" s="559"/>
      <c r="B102" s="562"/>
      <c r="C102" s="374"/>
      <c r="D102" s="374"/>
      <c r="E102" s="374"/>
      <c r="F102" s="42" t="s">
        <v>320</v>
      </c>
      <c r="G102" s="566"/>
      <c r="H102" s="44"/>
      <c r="I102" s="164"/>
      <c r="J102" s="165"/>
    </row>
    <row r="103" spans="1:10" ht="18" thickBot="1" x14ac:dyDescent="0.3">
      <c r="A103" s="560"/>
      <c r="B103" s="563"/>
      <c r="C103" s="435"/>
      <c r="D103" s="435"/>
      <c r="E103" s="435"/>
      <c r="F103" s="182"/>
      <c r="G103" s="567"/>
      <c r="H103" s="189"/>
      <c r="I103" s="190"/>
      <c r="J103" s="191"/>
    </row>
    <row r="104" spans="1:10" ht="17.25" customHeight="1" x14ac:dyDescent="0.25">
      <c r="A104" s="558">
        <v>42</v>
      </c>
      <c r="B104" s="561" t="s">
        <v>403</v>
      </c>
      <c r="C104" s="564" t="s">
        <v>420</v>
      </c>
      <c r="D104" s="564" t="s">
        <v>452</v>
      </c>
      <c r="E104" s="564" t="s">
        <v>453</v>
      </c>
      <c r="F104" s="175" t="s">
        <v>407</v>
      </c>
      <c r="G104" s="565">
        <v>0.04</v>
      </c>
      <c r="H104" s="186"/>
      <c r="I104" s="187">
        <v>2686320</v>
      </c>
      <c r="J104" s="188">
        <v>0</v>
      </c>
    </row>
    <row r="105" spans="1:10" x14ac:dyDescent="0.25">
      <c r="A105" s="559"/>
      <c r="B105" s="562"/>
      <c r="C105" s="374"/>
      <c r="D105" s="374"/>
      <c r="E105" s="374"/>
      <c r="F105" s="42" t="s">
        <v>320</v>
      </c>
      <c r="G105" s="566"/>
      <c r="H105" s="44"/>
      <c r="I105" s="164"/>
      <c r="J105" s="165"/>
    </row>
    <row r="106" spans="1:10" ht="18" thickBot="1" x14ac:dyDescent="0.3">
      <c r="A106" s="560"/>
      <c r="B106" s="563"/>
      <c r="C106" s="435"/>
      <c r="D106" s="435"/>
      <c r="E106" s="435"/>
      <c r="F106" s="182"/>
      <c r="G106" s="567"/>
      <c r="H106" s="189"/>
      <c r="I106" s="190"/>
      <c r="J106" s="191"/>
    </row>
    <row r="107" spans="1:10" ht="17.25" customHeight="1" x14ac:dyDescent="0.25">
      <c r="A107" s="558">
        <v>43</v>
      </c>
      <c r="B107" s="561" t="s">
        <v>403</v>
      </c>
      <c r="C107" s="564" t="s">
        <v>420</v>
      </c>
      <c r="D107" s="564" t="s">
        <v>454</v>
      </c>
      <c r="E107" s="564" t="s">
        <v>455</v>
      </c>
      <c r="F107" s="175" t="s">
        <v>407</v>
      </c>
      <c r="G107" s="565">
        <v>4.0039999999999999E-2</v>
      </c>
      <c r="H107" s="186"/>
      <c r="I107" s="187">
        <v>2712830</v>
      </c>
      <c r="J107" s="188">
        <v>2712830</v>
      </c>
    </row>
    <row r="108" spans="1:10" x14ac:dyDescent="0.25">
      <c r="A108" s="559"/>
      <c r="B108" s="562"/>
      <c r="C108" s="374"/>
      <c r="D108" s="374"/>
      <c r="E108" s="374"/>
      <c r="F108" s="42" t="s">
        <v>320</v>
      </c>
      <c r="G108" s="566"/>
      <c r="H108" s="44"/>
      <c r="I108" s="164"/>
      <c r="J108" s="165"/>
    </row>
    <row r="109" spans="1:10" ht="18" thickBot="1" x14ac:dyDescent="0.3">
      <c r="A109" s="560"/>
      <c r="B109" s="563"/>
      <c r="C109" s="435"/>
      <c r="D109" s="435"/>
      <c r="E109" s="435"/>
      <c r="F109" s="182"/>
      <c r="G109" s="567"/>
      <c r="H109" s="189"/>
      <c r="I109" s="190"/>
      <c r="J109" s="191"/>
    </row>
    <row r="110" spans="1:10" ht="17.25" customHeight="1" x14ac:dyDescent="0.25">
      <c r="A110" s="558">
        <v>44</v>
      </c>
      <c r="B110" s="561" t="s">
        <v>403</v>
      </c>
      <c r="C110" s="564" t="s">
        <v>456</v>
      </c>
      <c r="D110" s="564" t="s">
        <v>457</v>
      </c>
      <c r="E110" s="564" t="s">
        <v>458</v>
      </c>
      <c r="F110" s="175" t="s">
        <v>407</v>
      </c>
      <c r="G110" s="565" t="s">
        <v>459</v>
      </c>
      <c r="H110" s="186"/>
      <c r="I110" s="187">
        <v>6650800</v>
      </c>
      <c r="J110" s="188">
        <v>6650800</v>
      </c>
    </row>
    <row r="111" spans="1:10" x14ac:dyDescent="0.25">
      <c r="A111" s="559"/>
      <c r="B111" s="562"/>
      <c r="C111" s="374"/>
      <c r="D111" s="374"/>
      <c r="E111" s="374"/>
      <c r="F111" s="42" t="s">
        <v>320</v>
      </c>
      <c r="G111" s="566"/>
      <c r="H111" s="44"/>
      <c r="I111" s="164"/>
      <c r="J111" s="165"/>
    </row>
    <row r="112" spans="1:10" ht="18" thickBot="1" x14ac:dyDescent="0.3">
      <c r="A112" s="560"/>
      <c r="B112" s="563"/>
      <c r="C112" s="435"/>
      <c r="D112" s="435"/>
      <c r="E112" s="435"/>
      <c r="F112" s="182"/>
      <c r="G112" s="567"/>
      <c r="H112" s="189"/>
      <c r="I112" s="190"/>
      <c r="J112" s="191"/>
    </row>
    <row r="113" spans="1:10" ht="17.25" customHeight="1" x14ac:dyDescent="0.25">
      <c r="A113" s="558">
        <v>45</v>
      </c>
      <c r="B113" s="561" t="s">
        <v>403</v>
      </c>
      <c r="C113" s="564" t="s">
        <v>416</v>
      </c>
      <c r="D113" s="564" t="s">
        <v>457</v>
      </c>
      <c r="E113" s="564" t="s">
        <v>460</v>
      </c>
      <c r="F113" s="175" t="s">
        <v>407</v>
      </c>
      <c r="G113" s="565">
        <v>0.54</v>
      </c>
      <c r="H113" s="186" t="s">
        <v>461</v>
      </c>
      <c r="I113" s="187">
        <v>14731200</v>
      </c>
      <c r="J113" s="188">
        <v>2907515</v>
      </c>
    </row>
    <row r="114" spans="1:10" x14ac:dyDescent="0.25">
      <c r="A114" s="559"/>
      <c r="B114" s="562"/>
      <c r="C114" s="374"/>
      <c r="D114" s="374"/>
      <c r="E114" s="374"/>
      <c r="F114" s="42" t="s">
        <v>320</v>
      </c>
      <c r="G114" s="566"/>
      <c r="H114" s="44"/>
      <c r="I114" s="164"/>
      <c r="J114" s="165"/>
    </row>
    <row r="115" spans="1:10" ht="18" thickBot="1" x14ac:dyDescent="0.3">
      <c r="A115" s="560"/>
      <c r="B115" s="563"/>
      <c r="C115" s="435"/>
      <c r="D115" s="435"/>
      <c r="E115" s="435"/>
      <c r="F115" s="182"/>
      <c r="G115" s="567"/>
      <c r="H115" s="189"/>
      <c r="I115" s="190"/>
      <c r="J115" s="191"/>
    </row>
    <row r="116" spans="1:10" ht="17.25" customHeight="1" x14ac:dyDescent="0.25">
      <c r="A116" s="558">
        <v>46</v>
      </c>
      <c r="B116" s="561" t="s">
        <v>403</v>
      </c>
      <c r="C116" s="564" t="s">
        <v>456</v>
      </c>
      <c r="D116" s="564" t="s">
        <v>462</v>
      </c>
      <c r="E116" s="564" t="s">
        <v>463</v>
      </c>
      <c r="F116" s="175" t="s">
        <v>407</v>
      </c>
      <c r="G116" s="565" t="s">
        <v>464</v>
      </c>
      <c r="H116" s="186"/>
      <c r="I116" s="187">
        <v>3357900</v>
      </c>
      <c r="J116" s="188">
        <v>3357900</v>
      </c>
    </row>
    <row r="117" spans="1:10" x14ac:dyDescent="0.25">
      <c r="A117" s="559"/>
      <c r="B117" s="562"/>
      <c r="C117" s="374"/>
      <c r="D117" s="374"/>
      <c r="E117" s="374"/>
      <c r="F117" s="42" t="s">
        <v>320</v>
      </c>
      <c r="G117" s="566"/>
      <c r="H117" s="44"/>
      <c r="I117" s="164"/>
      <c r="J117" s="165"/>
    </row>
    <row r="118" spans="1:10" ht="18" thickBot="1" x14ac:dyDescent="0.3">
      <c r="A118" s="560"/>
      <c r="B118" s="563"/>
      <c r="C118" s="435"/>
      <c r="D118" s="435"/>
      <c r="E118" s="435"/>
      <c r="F118" s="182"/>
      <c r="G118" s="567"/>
      <c r="H118" s="189"/>
      <c r="I118" s="190"/>
      <c r="J118" s="191"/>
    </row>
    <row r="119" spans="1:10" ht="17.25" customHeight="1" x14ac:dyDescent="0.25">
      <c r="A119" s="558">
        <v>47</v>
      </c>
      <c r="B119" s="561" t="s">
        <v>403</v>
      </c>
      <c r="C119" s="564" t="s">
        <v>456</v>
      </c>
      <c r="D119" s="564" t="s">
        <v>465</v>
      </c>
      <c r="E119" s="564" t="s">
        <v>466</v>
      </c>
      <c r="F119" s="175" t="s">
        <v>407</v>
      </c>
      <c r="G119" s="565" t="s">
        <v>467</v>
      </c>
      <c r="H119" s="186"/>
      <c r="I119" s="187">
        <v>3839344</v>
      </c>
      <c r="J119" s="188">
        <v>3839344</v>
      </c>
    </row>
    <row r="120" spans="1:10" x14ac:dyDescent="0.25">
      <c r="A120" s="559"/>
      <c r="B120" s="562"/>
      <c r="C120" s="374"/>
      <c r="D120" s="374"/>
      <c r="E120" s="374"/>
      <c r="F120" s="42" t="s">
        <v>320</v>
      </c>
      <c r="G120" s="566"/>
      <c r="H120" s="44"/>
      <c r="I120" s="164"/>
      <c r="J120" s="165"/>
    </row>
    <row r="121" spans="1:10" ht="18" thickBot="1" x14ac:dyDescent="0.3">
      <c r="A121" s="560"/>
      <c r="B121" s="563"/>
      <c r="C121" s="435"/>
      <c r="D121" s="435"/>
      <c r="E121" s="435"/>
      <c r="F121" s="182"/>
      <c r="G121" s="567"/>
      <c r="H121" s="189"/>
      <c r="I121" s="190"/>
      <c r="J121" s="191"/>
    </row>
    <row r="122" spans="1:10" ht="17.25" customHeight="1" x14ac:dyDescent="0.25">
      <c r="A122" s="558">
        <v>48</v>
      </c>
      <c r="B122" s="561" t="s">
        <v>403</v>
      </c>
      <c r="C122" s="564" t="s">
        <v>456</v>
      </c>
      <c r="D122" s="564" t="s">
        <v>468</v>
      </c>
      <c r="E122" s="564" t="s">
        <v>469</v>
      </c>
      <c r="F122" s="175" t="s">
        <v>407</v>
      </c>
      <c r="G122" s="565" t="s">
        <v>470</v>
      </c>
      <c r="H122" s="186"/>
      <c r="I122" s="187">
        <v>3007536</v>
      </c>
      <c r="J122" s="188">
        <v>3007536</v>
      </c>
    </row>
    <row r="123" spans="1:10" x14ac:dyDescent="0.25">
      <c r="A123" s="559"/>
      <c r="B123" s="562"/>
      <c r="C123" s="374"/>
      <c r="D123" s="374"/>
      <c r="E123" s="374"/>
      <c r="F123" s="42" t="s">
        <v>320</v>
      </c>
      <c r="G123" s="566"/>
      <c r="H123" s="44"/>
      <c r="I123" s="164"/>
      <c r="J123" s="165"/>
    </row>
    <row r="124" spans="1:10" ht="18" thickBot="1" x14ac:dyDescent="0.3">
      <c r="A124" s="560"/>
      <c r="B124" s="563"/>
      <c r="C124" s="435"/>
      <c r="D124" s="435"/>
      <c r="E124" s="435"/>
      <c r="F124" s="182"/>
      <c r="G124" s="567"/>
      <c r="H124" s="189"/>
      <c r="I124" s="190"/>
      <c r="J124" s="191"/>
    </row>
    <row r="125" spans="1:10" ht="17.25" customHeight="1" x14ac:dyDescent="0.25">
      <c r="A125" s="558">
        <v>49</v>
      </c>
      <c r="B125" s="561" t="s">
        <v>403</v>
      </c>
      <c r="C125" s="564" t="s">
        <v>456</v>
      </c>
      <c r="D125" s="564" t="s">
        <v>471</v>
      </c>
      <c r="E125" s="564" t="s">
        <v>472</v>
      </c>
      <c r="F125" s="175" t="s">
        <v>407</v>
      </c>
      <c r="G125" s="565" t="s">
        <v>473</v>
      </c>
      <c r="H125" s="186"/>
      <c r="I125" s="187">
        <v>3373346</v>
      </c>
      <c r="J125" s="188">
        <v>0</v>
      </c>
    </row>
    <row r="126" spans="1:10" x14ac:dyDescent="0.25">
      <c r="A126" s="559"/>
      <c r="B126" s="562"/>
      <c r="C126" s="374"/>
      <c r="D126" s="374"/>
      <c r="E126" s="374"/>
      <c r="F126" s="42" t="s">
        <v>320</v>
      </c>
      <c r="G126" s="566"/>
      <c r="H126" s="44"/>
      <c r="I126" s="164"/>
      <c r="J126" s="165"/>
    </row>
    <row r="127" spans="1:10" ht="18" thickBot="1" x14ac:dyDescent="0.3">
      <c r="A127" s="560"/>
      <c r="B127" s="563"/>
      <c r="C127" s="435"/>
      <c r="D127" s="435"/>
      <c r="E127" s="435"/>
      <c r="F127" s="182"/>
      <c r="G127" s="567"/>
      <c r="H127" s="189"/>
      <c r="I127" s="190"/>
      <c r="J127" s="191"/>
    </row>
    <row r="128" spans="1:10" ht="17.25" customHeight="1" x14ac:dyDescent="0.25">
      <c r="A128" s="558">
        <v>50</v>
      </c>
      <c r="B128" s="561" t="s">
        <v>403</v>
      </c>
      <c r="C128" s="564" t="s">
        <v>456</v>
      </c>
      <c r="D128" s="564" t="s">
        <v>474</v>
      </c>
      <c r="E128" s="564" t="s">
        <v>475</v>
      </c>
      <c r="F128" s="175" t="s">
        <v>407</v>
      </c>
      <c r="G128" s="565" t="s">
        <v>476</v>
      </c>
      <c r="H128" s="186"/>
      <c r="I128" s="187">
        <v>3695623</v>
      </c>
      <c r="J128" s="188">
        <v>3695623</v>
      </c>
    </row>
    <row r="129" spans="1:10" x14ac:dyDescent="0.25">
      <c r="A129" s="559"/>
      <c r="B129" s="562"/>
      <c r="C129" s="374"/>
      <c r="D129" s="374"/>
      <c r="E129" s="374"/>
      <c r="F129" s="42" t="s">
        <v>320</v>
      </c>
      <c r="G129" s="566"/>
      <c r="H129" s="44"/>
      <c r="I129" s="164"/>
      <c r="J129" s="165"/>
    </row>
    <row r="130" spans="1:10" ht="18" thickBot="1" x14ac:dyDescent="0.3">
      <c r="A130" s="560"/>
      <c r="B130" s="563"/>
      <c r="C130" s="435"/>
      <c r="D130" s="435"/>
      <c r="E130" s="435"/>
      <c r="F130" s="182"/>
      <c r="G130" s="567"/>
      <c r="H130" s="189"/>
      <c r="I130" s="190"/>
      <c r="J130" s="191"/>
    </row>
    <row r="131" spans="1:10" ht="17.25" customHeight="1" x14ac:dyDescent="0.25">
      <c r="A131" s="558">
        <v>51</v>
      </c>
      <c r="B131" s="561" t="s">
        <v>403</v>
      </c>
      <c r="C131" s="564" t="s">
        <v>456</v>
      </c>
      <c r="D131" s="564" t="s">
        <v>477</v>
      </c>
      <c r="E131" s="564" t="s">
        <v>478</v>
      </c>
      <c r="F131" s="175" t="s">
        <v>407</v>
      </c>
      <c r="G131" s="565" t="s">
        <v>479</v>
      </c>
      <c r="H131" s="186"/>
      <c r="I131" s="187">
        <v>10430670</v>
      </c>
      <c r="J131" s="188">
        <v>10427277</v>
      </c>
    </row>
    <row r="132" spans="1:10" x14ac:dyDescent="0.25">
      <c r="A132" s="559"/>
      <c r="B132" s="562"/>
      <c r="C132" s="374"/>
      <c r="D132" s="374"/>
      <c r="E132" s="374"/>
      <c r="F132" s="42" t="s">
        <v>320</v>
      </c>
      <c r="G132" s="566"/>
      <c r="H132" s="44"/>
      <c r="I132" s="164"/>
      <c r="J132" s="165"/>
    </row>
    <row r="133" spans="1:10" ht="18" thickBot="1" x14ac:dyDescent="0.3">
      <c r="A133" s="560"/>
      <c r="B133" s="563"/>
      <c r="C133" s="435"/>
      <c r="D133" s="435"/>
      <c r="E133" s="435"/>
      <c r="F133" s="182"/>
      <c r="G133" s="567"/>
      <c r="H133" s="189"/>
      <c r="I133" s="190"/>
      <c r="J133" s="191"/>
    </row>
    <row r="134" spans="1:10" ht="17.25" customHeight="1" x14ac:dyDescent="0.25">
      <c r="A134" s="558">
        <v>52</v>
      </c>
      <c r="B134" s="561" t="s">
        <v>403</v>
      </c>
      <c r="C134" s="564" t="s">
        <v>420</v>
      </c>
      <c r="D134" s="564" t="s">
        <v>480</v>
      </c>
      <c r="E134" s="564" t="s">
        <v>481</v>
      </c>
      <c r="F134" s="175" t="s">
        <v>407</v>
      </c>
      <c r="G134" s="565">
        <v>4.1090000000000002E-2</v>
      </c>
      <c r="H134" s="186"/>
      <c r="I134" s="187">
        <v>2741040</v>
      </c>
      <c r="J134" s="188">
        <v>2741040</v>
      </c>
    </row>
    <row r="135" spans="1:10" x14ac:dyDescent="0.25">
      <c r="A135" s="559"/>
      <c r="B135" s="562"/>
      <c r="C135" s="374"/>
      <c r="D135" s="374"/>
      <c r="E135" s="374"/>
      <c r="F135" s="42" t="s">
        <v>320</v>
      </c>
      <c r="G135" s="566"/>
      <c r="H135" s="44"/>
      <c r="I135" s="164"/>
      <c r="J135" s="165"/>
    </row>
    <row r="136" spans="1:10" ht="18" thickBot="1" x14ac:dyDescent="0.3">
      <c r="A136" s="560"/>
      <c r="B136" s="563"/>
      <c r="C136" s="435"/>
      <c r="D136" s="435"/>
      <c r="E136" s="435"/>
      <c r="F136" s="182"/>
      <c r="G136" s="567"/>
      <c r="H136" s="189"/>
      <c r="I136" s="190"/>
      <c r="J136" s="191"/>
    </row>
    <row r="137" spans="1:10" ht="17.25" customHeight="1" x14ac:dyDescent="0.25">
      <c r="A137" s="558">
        <v>53</v>
      </c>
      <c r="B137" s="561" t="s">
        <v>403</v>
      </c>
      <c r="C137" s="564" t="s">
        <v>420</v>
      </c>
      <c r="D137" s="564" t="s">
        <v>482</v>
      </c>
      <c r="E137" s="564" t="s">
        <v>483</v>
      </c>
      <c r="F137" s="175" t="s">
        <v>407</v>
      </c>
      <c r="G137" s="565">
        <v>4.1110000000000001E-2</v>
      </c>
      <c r="H137" s="186"/>
      <c r="I137" s="187">
        <v>2742366</v>
      </c>
      <c r="J137" s="188">
        <v>2742366</v>
      </c>
    </row>
    <row r="138" spans="1:10" x14ac:dyDescent="0.25">
      <c r="A138" s="559"/>
      <c r="B138" s="562"/>
      <c r="C138" s="374"/>
      <c r="D138" s="374"/>
      <c r="E138" s="374"/>
      <c r="F138" s="42" t="s">
        <v>320</v>
      </c>
      <c r="G138" s="566"/>
      <c r="H138" s="44"/>
      <c r="I138" s="164"/>
      <c r="J138" s="165"/>
    </row>
    <row r="139" spans="1:10" ht="18" thickBot="1" x14ac:dyDescent="0.3">
      <c r="A139" s="560"/>
      <c r="B139" s="563"/>
      <c r="C139" s="435"/>
      <c r="D139" s="435"/>
      <c r="E139" s="435"/>
      <c r="F139" s="182"/>
      <c r="G139" s="567"/>
      <c r="H139" s="189"/>
      <c r="I139" s="190"/>
      <c r="J139" s="191"/>
    </row>
    <row r="140" spans="1:10" ht="17.25" customHeight="1" x14ac:dyDescent="0.25">
      <c r="A140" s="558">
        <v>54</v>
      </c>
      <c r="B140" s="561" t="s">
        <v>403</v>
      </c>
      <c r="C140" s="564" t="s">
        <v>420</v>
      </c>
      <c r="D140" s="564" t="s">
        <v>484</v>
      </c>
      <c r="E140" s="564" t="s">
        <v>485</v>
      </c>
      <c r="F140" s="175" t="s">
        <v>407</v>
      </c>
      <c r="G140" s="565" t="s">
        <v>486</v>
      </c>
      <c r="H140" s="186"/>
      <c r="I140" s="187">
        <v>6324269</v>
      </c>
      <c r="J140" s="188">
        <v>0</v>
      </c>
    </row>
    <row r="141" spans="1:10" x14ac:dyDescent="0.25">
      <c r="A141" s="559"/>
      <c r="B141" s="562"/>
      <c r="C141" s="374"/>
      <c r="D141" s="374"/>
      <c r="E141" s="374"/>
      <c r="F141" s="42" t="s">
        <v>320</v>
      </c>
      <c r="G141" s="566"/>
      <c r="H141" s="44"/>
      <c r="I141" s="164"/>
      <c r="J141" s="165"/>
    </row>
    <row r="142" spans="1:10" ht="18" thickBot="1" x14ac:dyDescent="0.3">
      <c r="A142" s="560"/>
      <c r="B142" s="563"/>
      <c r="C142" s="435"/>
      <c r="D142" s="435"/>
      <c r="E142" s="435"/>
      <c r="F142" s="182"/>
      <c r="G142" s="567"/>
      <c r="H142" s="189"/>
      <c r="I142" s="190"/>
      <c r="J142" s="191"/>
    </row>
    <row r="143" spans="1:10" ht="17.25" customHeight="1" x14ac:dyDescent="0.25">
      <c r="A143" s="558">
        <v>55</v>
      </c>
      <c r="B143" s="561" t="s">
        <v>403</v>
      </c>
      <c r="C143" s="564" t="s">
        <v>456</v>
      </c>
      <c r="D143" s="564" t="s">
        <v>487</v>
      </c>
      <c r="E143" s="564" t="s">
        <v>488</v>
      </c>
      <c r="F143" s="175" t="s">
        <v>407</v>
      </c>
      <c r="G143" s="565">
        <v>7.9200000000000007E-2</v>
      </c>
      <c r="H143" s="186"/>
      <c r="I143" s="187">
        <v>5318914</v>
      </c>
      <c r="J143" s="188">
        <v>5318914</v>
      </c>
    </row>
    <row r="144" spans="1:10" x14ac:dyDescent="0.25">
      <c r="A144" s="559"/>
      <c r="B144" s="562"/>
      <c r="C144" s="374"/>
      <c r="D144" s="374"/>
      <c r="E144" s="374"/>
      <c r="F144" s="42" t="s">
        <v>320</v>
      </c>
      <c r="G144" s="566"/>
      <c r="H144" s="44"/>
      <c r="I144" s="164"/>
      <c r="J144" s="165"/>
    </row>
    <row r="145" spans="1:10" ht="18" thickBot="1" x14ac:dyDescent="0.3">
      <c r="A145" s="560"/>
      <c r="B145" s="563"/>
      <c r="C145" s="435"/>
      <c r="D145" s="435"/>
      <c r="E145" s="435"/>
      <c r="F145" s="182"/>
      <c r="G145" s="567"/>
      <c r="H145" s="189"/>
      <c r="I145" s="190"/>
      <c r="J145" s="191"/>
    </row>
    <row r="146" spans="1:10" ht="17.25" customHeight="1" x14ac:dyDescent="0.25">
      <c r="A146" s="558">
        <v>56</v>
      </c>
      <c r="B146" s="561" t="s">
        <v>403</v>
      </c>
      <c r="C146" s="564" t="s">
        <v>420</v>
      </c>
      <c r="D146" s="564" t="s">
        <v>489</v>
      </c>
      <c r="E146" s="564" t="s">
        <v>490</v>
      </c>
      <c r="F146" s="175" t="s">
        <v>407</v>
      </c>
      <c r="G146" s="565">
        <v>0.04</v>
      </c>
      <c r="H146" s="186"/>
      <c r="I146" s="187">
        <v>2686320</v>
      </c>
      <c r="J146" s="188">
        <v>2686320</v>
      </c>
    </row>
    <row r="147" spans="1:10" x14ac:dyDescent="0.25">
      <c r="A147" s="559"/>
      <c r="B147" s="562"/>
      <c r="C147" s="374"/>
      <c r="D147" s="374"/>
      <c r="E147" s="374"/>
      <c r="F147" s="42" t="s">
        <v>320</v>
      </c>
      <c r="G147" s="566"/>
      <c r="H147" s="44"/>
      <c r="I147" s="164"/>
      <c r="J147" s="165"/>
    </row>
    <row r="148" spans="1:10" ht="18" thickBot="1" x14ac:dyDescent="0.3">
      <c r="A148" s="560"/>
      <c r="B148" s="563"/>
      <c r="C148" s="435"/>
      <c r="D148" s="435"/>
      <c r="E148" s="435"/>
      <c r="F148" s="182"/>
      <c r="G148" s="567"/>
      <c r="H148" s="189"/>
      <c r="I148" s="190"/>
      <c r="J148" s="191"/>
    </row>
    <row r="149" spans="1:10" ht="17.25" customHeight="1" x14ac:dyDescent="0.25">
      <c r="A149" s="558">
        <v>57</v>
      </c>
      <c r="B149" s="561" t="s">
        <v>403</v>
      </c>
      <c r="C149" s="564" t="s">
        <v>404</v>
      </c>
      <c r="D149" s="564" t="s">
        <v>491</v>
      </c>
      <c r="E149" s="564" t="s">
        <v>492</v>
      </c>
      <c r="F149" s="175" t="s">
        <v>407</v>
      </c>
      <c r="G149" s="565">
        <v>0.1</v>
      </c>
      <c r="H149" s="186">
        <v>0.05</v>
      </c>
      <c r="I149" s="187">
        <v>6715800</v>
      </c>
      <c r="J149" s="188">
        <v>3357900</v>
      </c>
    </row>
    <row r="150" spans="1:10" x14ac:dyDescent="0.25">
      <c r="A150" s="559"/>
      <c r="B150" s="562"/>
      <c r="C150" s="374"/>
      <c r="D150" s="374"/>
      <c r="E150" s="374"/>
      <c r="F150" s="42" t="s">
        <v>320</v>
      </c>
      <c r="G150" s="566"/>
      <c r="H150" s="44"/>
      <c r="I150" s="164"/>
      <c r="J150" s="165"/>
    </row>
    <row r="151" spans="1:10" ht="18" thickBot="1" x14ac:dyDescent="0.3">
      <c r="A151" s="560"/>
      <c r="B151" s="563"/>
      <c r="C151" s="435"/>
      <c r="D151" s="435"/>
      <c r="E151" s="435"/>
      <c r="F151" s="182"/>
      <c r="G151" s="567"/>
      <c r="H151" s="189"/>
      <c r="I151" s="190"/>
      <c r="J151" s="191"/>
    </row>
    <row r="152" spans="1:10" ht="17.25" customHeight="1" x14ac:dyDescent="0.25">
      <c r="A152" s="558">
        <v>58</v>
      </c>
      <c r="B152" s="561" t="s">
        <v>403</v>
      </c>
      <c r="C152" s="564" t="s">
        <v>404</v>
      </c>
      <c r="D152" s="564" t="s">
        <v>493</v>
      </c>
      <c r="E152" s="564" t="s">
        <v>494</v>
      </c>
      <c r="F152" s="175" t="s">
        <v>407</v>
      </c>
      <c r="G152" s="565" t="s">
        <v>495</v>
      </c>
      <c r="H152" s="186" t="s">
        <v>451</v>
      </c>
      <c r="I152" s="187">
        <v>65309018</v>
      </c>
      <c r="J152" s="188">
        <v>2686257</v>
      </c>
    </row>
    <row r="153" spans="1:10" x14ac:dyDescent="0.25">
      <c r="A153" s="559"/>
      <c r="B153" s="562"/>
      <c r="C153" s="374"/>
      <c r="D153" s="374"/>
      <c r="E153" s="374"/>
      <c r="F153" s="42" t="s">
        <v>320</v>
      </c>
      <c r="G153" s="566"/>
      <c r="H153" s="44"/>
      <c r="I153" s="164"/>
      <c r="J153" s="165"/>
    </row>
    <row r="154" spans="1:10" ht="18" thickBot="1" x14ac:dyDescent="0.3">
      <c r="A154" s="560"/>
      <c r="B154" s="563"/>
      <c r="C154" s="435"/>
      <c r="D154" s="435"/>
      <c r="E154" s="435"/>
      <c r="F154" s="182"/>
      <c r="G154" s="567"/>
      <c r="H154" s="189"/>
      <c r="I154" s="190"/>
      <c r="J154" s="191"/>
    </row>
    <row r="155" spans="1:10" ht="17.25" customHeight="1" x14ac:dyDescent="0.25">
      <c r="A155" s="558">
        <v>59</v>
      </c>
      <c r="B155" s="561" t="s">
        <v>403</v>
      </c>
      <c r="C155" s="564" t="s">
        <v>404</v>
      </c>
      <c r="D155" s="564" t="s">
        <v>496</v>
      </c>
      <c r="E155" s="564" t="s">
        <v>497</v>
      </c>
      <c r="F155" s="175" t="s">
        <v>407</v>
      </c>
      <c r="G155" s="565">
        <v>0.05</v>
      </c>
      <c r="H155" s="186"/>
      <c r="I155" s="187">
        <v>3357900</v>
      </c>
      <c r="J155" s="188">
        <v>3357900</v>
      </c>
    </row>
    <row r="156" spans="1:10" x14ac:dyDescent="0.25">
      <c r="A156" s="559"/>
      <c r="B156" s="562"/>
      <c r="C156" s="374"/>
      <c r="D156" s="374"/>
      <c r="E156" s="374"/>
      <c r="F156" s="42" t="s">
        <v>320</v>
      </c>
      <c r="G156" s="566"/>
      <c r="H156" s="44"/>
      <c r="I156" s="164"/>
      <c r="J156" s="165"/>
    </row>
    <row r="157" spans="1:10" ht="18" thickBot="1" x14ac:dyDescent="0.3">
      <c r="A157" s="560"/>
      <c r="B157" s="563"/>
      <c r="C157" s="435"/>
      <c r="D157" s="435"/>
      <c r="E157" s="435"/>
      <c r="F157" s="182"/>
      <c r="G157" s="567"/>
      <c r="H157" s="189"/>
      <c r="I157" s="190"/>
      <c r="J157" s="191"/>
    </row>
    <row r="158" spans="1:10" ht="17.25" customHeight="1" x14ac:dyDescent="0.25">
      <c r="A158" s="558">
        <v>60</v>
      </c>
      <c r="B158" s="561" t="s">
        <v>403</v>
      </c>
      <c r="C158" s="564" t="s">
        <v>420</v>
      </c>
      <c r="D158" s="564" t="s">
        <v>498</v>
      </c>
      <c r="E158" s="564" t="s">
        <v>499</v>
      </c>
      <c r="F158" s="175" t="s">
        <v>407</v>
      </c>
      <c r="G158" s="565" t="s">
        <v>500</v>
      </c>
      <c r="H158" s="186"/>
      <c r="I158" s="187">
        <v>4426370</v>
      </c>
      <c r="J158" s="188">
        <v>0</v>
      </c>
    </row>
    <row r="159" spans="1:10" x14ac:dyDescent="0.25">
      <c r="A159" s="559"/>
      <c r="B159" s="562"/>
      <c r="C159" s="374"/>
      <c r="D159" s="374"/>
      <c r="E159" s="374"/>
      <c r="F159" s="42" t="s">
        <v>320</v>
      </c>
      <c r="G159" s="566"/>
      <c r="H159" s="44"/>
      <c r="I159" s="164"/>
      <c r="J159" s="165"/>
    </row>
    <row r="160" spans="1:10" ht="18" thickBot="1" x14ac:dyDescent="0.3">
      <c r="A160" s="560"/>
      <c r="B160" s="563"/>
      <c r="C160" s="435"/>
      <c r="D160" s="435"/>
      <c r="E160" s="435"/>
      <c r="F160" s="182"/>
      <c r="G160" s="567"/>
      <c r="H160" s="189"/>
      <c r="I160" s="190"/>
      <c r="J160" s="191"/>
    </row>
    <row r="161" spans="1:10" ht="17.25" customHeight="1" x14ac:dyDescent="0.25">
      <c r="A161" s="558">
        <v>61</v>
      </c>
      <c r="B161" s="561" t="s">
        <v>403</v>
      </c>
      <c r="C161" s="564" t="s">
        <v>456</v>
      </c>
      <c r="D161" s="564" t="s">
        <v>501</v>
      </c>
      <c r="E161" s="564" t="s">
        <v>502</v>
      </c>
      <c r="F161" s="175" t="s">
        <v>407</v>
      </c>
      <c r="G161" s="565">
        <v>0.15</v>
      </c>
      <c r="H161" s="186"/>
      <c r="I161" s="187">
        <v>10073700</v>
      </c>
      <c r="J161" s="188">
        <v>0</v>
      </c>
    </row>
    <row r="162" spans="1:10" x14ac:dyDescent="0.25">
      <c r="A162" s="559"/>
      <c r="B162" s="562"/>
      <c r="C162" s="374"/>
      <c r="D162" s="374"/>
      <c r="E162" s="374"/>
      <c r="F162" s="42" t="s">
        <v>320</v>
      </c>
      <c r="G162" s="566"/>
      <c r="H162" s="44"/>
      <c r="I162" s="164"/>
      <c r="J162" s="165"/>
    </row>
    <row r="163" spans="1:10" ht="18" thickBot="1" x14ac:dyDescent="0.3">
      <c r="A163" s="560"/>
      <c r="B163" s="563"/>
      <c r="C163" s="435"/>
      <c r="D163" s="435"/>
      <c r="E163" s="435"/>
      <c r="F163" s="182"/>
      <c r="G163" s="567"/>
      <c r="H163" s="189"/>
      <c r="I163" s="190"/>
      <c r="J163" s="191"/>
    </row>
    <row r="164" spans="1:10" ht="17.25" customHeight="1" x14ac:dyDescent="0.25">
      <c r="A164" s="558">
        <v>62</v>
      </c>
      <c r="B164" s="561" t="s">
        <v>403</v>
      </c>
      <c r="C164" s="564" t="s">
        <v>456</v>
      </c>
      <c r="D164" s="564" t="s">
        <v>503</v>
      </c>
      <c r="E164" s="564" t="s">
        <v>504</v>
      </c>
      <c r="F164" s="175" t="s">
        <v>407</v>
      </c>
      <c r="G164" s="565" t="s">
        <v>505</v>
      </c>
      <c r="H164" s="186" t="s">
        <v>506</v>
      </c>
      <c r="I164" s="187">
        <v>7419616</v>
      </c>
      <c r="J164" s="188">
        <v>2686320</v>
      </c>
    </row>
    <row r="165" spans="1:10" x14ac:dyDescent="0.25">
      <c r="A165" s="559"/>
      <c r="B165" s="562"/>
      <c r="C165" s="374"/>
      <c r="D165" s="374"/>
      <c r="E165" s="374"/>
      <c r="F165" s="42" t="s">
        <v>320</v>
      </c>
      <c r="G165" s="566"/>
      <c r="H165" s="44"/>
      <c r="I165" s="164"/>
      <c r="J165" s="165"/>
    </row>
    <row r="166" spans="1:10" ht="18" thickBot="1" x14ac:dyDescent="0.3">
      <c r="A166" s="560"/>
      <c r="B166" s="563"/>
      <c r="C166" s="435"/>
      <c r="D166" s="435"/>
      <c r="E166" s="435"/>
      <c r="F166" s="182"/>
      <c r="G166" s="567"/>
      <c r="H166" s="189"/>
      <c r="I166" s="190"/>
      <c r="J166" s="191"/>
    </row>
    <row r="167" spans="1:10" ht="17.25" customHeight="1" x14ac:dyDescent="0.25">
      <c r="A167" s="558">
        <v>63</v>
      </c>
      <c r="B167" s="561" t="s">
        <v>403</v>
      </c>
      <c r="C167" s="564" t="s">
        <v>456</v>
      </c>
      <c r="D167" s="564" t="s">
        <v>507</v>
      </c>
      <c r="E167" s="564" t="s">
        <v>508</v>
      </c>
      <c r="F167" s="175" t="s">
        <v>407</v>
      </c>
      <c r="G167" s="565" t="s">
        <v>509</v>
      </c>
      <c r="H167" s="186"/>
      <c r="I167" s="187">
        <v>19122892</v>
      </c>
      <c r="J167" s="188">
        <v>0</v>
      </c>
    </row>
    <row r="168" spans="1:10" x14ac:dyDescent="0.25">
      <c r="A168" s="559"/>
      <c r="B168" s="562"/>
      <c r="C168" s="374"/>
      <c r="D168" s="374"/>
      <c r="E168" s="374"/>
      <c r="F168" s="42" t="s">
        <v>320</v>
      </c>
      <c r="G168" s="566"/>
      <c r="H168" s="44"/>
      <c r="I168" s="164"/>
      <c r="J168" s="165"/>
    </row>
    <row r="169" spans="1:10" ht="18" thickBot="1" x14ac:dyDescent="0.3">
      <c r="A169" s="560"/>
      <c r="B169" s="563"/>
      <c r="C169" s="435"/>
      <c r="D169" s="435"/>
      <c r="E169" s="435"/>
      <c r="F169" s="182"/>
      <c r="G169" s="567"/>
      <c r="H169" s="189"/>
      <c r="I169" s="190"/>
      <c r="J169" s="191"/>
    </row>
    <row r="170" spans="1:10" ht="17.25" customHeight="1" x14ac:dyDescent="0.25">
      <c r="A170" s="558">
        <v>64</v>
      </c>
      <c r="B170" s="561" t="s">
        <v>403</v>
      </c>
      <c r="C170" s="564" t="s">
        <v>456</v>
      </c>
      <c r="D170" s="564" t="s">
        <v>510</v>
      </c>
      <c r="E170" s="564" t="s">
        <v>511</v>
      </c>
      <c r="F170" s="175" t="s">
        <v>407</v>
      </c>
      <c r="G170" s="565" t="s">
        <v>512</v>
      </c>
      <c r="H170" s="186"/>
      <c r="I170" s="187">
        <v>2668320</v>
      </c>
      <c r="J170" s="188">
        <v>2668320</v>
      </c>
    </row>
    <row r="171" spans="1:10" x14ac:dyDescent="0.25">
      <c r="A171" s="559"/>
      <c r="B171" s="562"/>
      <c r="C171" s="374"/>
      <c r="D171" s="374"/>
      <c r="E171" s="374"/>
      <c r="F171" s="42" t="s">
        <v>320</v>
      </c>
      <c r="G171" s="566"/>
      <c r="H171" s="44"/>
      <c r="I171" s="164"/>
      <c r="J171" s="165"/>
    </row>
    <row r="172" spans="1:10" ht="18" thickBot="1" x14ac:dyDescent="0.3">
      <c r="A172" s="560"/>
      <c r="B172" s="563"/>
      <c r="C172" s="435"/>
      <c r="D172" s="435"/>
      <c r="E172" s="435"/>
      <c r="F172" s="182"/>
      <c r="G172" s="567"/>
      <c r="H172" s="189"/>
      <c r="I172" s="190"/>
      <c r="J172" s="191"/>
    </row>
    <row r="173" spans="1:10" ht="17.25" customHeight="1" x14ac:dyDescent="0.25">
      <c r="A173" s="558">
        <v>65</v>
      </c>
      <c r="B173" s="561" t="s">
        <v>403</v>
      </c>
      <c r="C173" s="564" t="s">
        <v>456</v>
      </c>
      <c r="D173" s="564" t="s">
        <v>513</v>
      </c>
      <c r="E173" s="564" t="s">
        <v>514</v>
      </c>
      <c r="F173" s="175" t="s">
        <v>407</v>
      </c>
      <c r="G173" s="565" t="s">
        <v>515</v>
      </c>
      <c r="H173" s="186"/>
      <c r="I173" s="187">
        <v>22432740</v>
      </c>
      <c r="J173" s="188">
        <v>0</v>
      </c>
    </row>
    <row r="174" spans="1:10" x14ac:dyDescent="0.25">
      <c r="A174" s="559"/>
      <c r="B174" s="562"/>
      <c r="C174" s="374"/>
      <c r="D174" s="374"/>
      <c r="E174" s="374"/>
      <c r="F174" s="42" t="s">
        <v>320</v>
      </c>
      <c r="G174" s="566"/>
      <c r="H174" s="44"/>
      <c r="I174" s="164"/>
      <c r="J174" s="165"/>
    </row>
    <row r="175" spans="1:10" ht="18" thickBot="1" x14ac:dyDescent="0.3">
      <c r="A175" s="560"/>
      <c r="B175" s="563"/>
      <c r="C175" s="435"/>
      <c r="D175" s="435"/>
      <c r="E175" s="435"/>
      <c r="F175" s="182"/>
      <c r="G175" s="567"/>
      <c r="H175" s="189"/>
      <c r="I175" s="190"/>
      <c r="J175" s="191"/>
    </row>
    <row r="176" spans="1:10" ht="17.25" customHeight="1" x14ac:dyDescent="0.25">
      <c r="A176" s="558">
        <v>66</v>
      </c>
      <c r="B176" s="561" t="s">
        <v>403</v>
      </c>
      <c r="C176" s="564" t="s">
        <v>456</v>
      </c>
      <c r="D176" s="564" t="s">
        <v>516</v>
      </c>
      <c r="E176" s="564" t="s">
        <v>517</v>
      </c>
      <c r="F176" s="175" t="s">
        <v>407</v>
      </c>
      <c r="G176" s="565" t="s">
        <v>515</v>
      </c>
      <c r="H176" s="186"/>
      <c r="I176" s="187">
        <v>22432740</v>
      </c>
      <c r="J176" s="188">
        <v>0</v>
      </c>
    </row>
    <row r="177" spans="1:10" x14ac:dyDescent="0.25">
      <c r="A177" s="559"/>
      <c r="B177" s="562"/>
      <c r="C177" s="374"/>
      <c r="D177" s="374"/>
      <c r="E177" s="374"/>
      <c r="F177" s="42" t="s">
        <v>320</v>
      </c>
      <c r="G177" s="566"/>
      <c r="H177" s="44"/>
      <c r="I177" s="164"/>
      <c r="J177" s="165"/>
    </row>
    <row r="178" spans="1:10" ht="18" thickBot="1" x14ac:dyDescent="0.3">
      <c r="A178" s="560"/>
      <c r="B178" s="563"/>
      <c r="C178" s="435"/>
      <c r="D178" s="435"/>
      <c r="E178" s="435"/>
      <c r="F178" s="182"/>
      <c r="G178" s="567"/>
      <c r="H178" s="189"/>
      <c r="I178" s="190"/>
      <c r="J178" s="191"/>
    </row>
    <row r="179" spans="1:10" ht="17.25" customHeight="1" x14ac:dyDescent="0.25">
      <c r="A179" s="558">
        <v>67</v>
      </c>
      <c r="B179" s="561" t="s">
        <v>403</v>
      </c>
      <c r="C179" s="564" t="s">
        <v>420</v>
      </c>
      <c r="D179" s="564" t="s">
        <v>518</v>
      </c>
      <c r="E179" s="564" t="s">
        <v>519</v>
      </c>
      <c r="F179" s="175" t="s">
        <v>407</v>
      </c>
      <c r="G179" s="565" t="s">
        <v>520</v>
      </c>
      <c r="H179" s="186"/>
      <c r="I179" s="187">
        <v>59233356</v>
      </c>
      <c r="J179" s="188">
        <v>59233356</v>
      </c>
    </row>
    <row r="180" spans="1:10" x14ac:dyDescent="0.25">
      <c r="A180" s="559"/>
      <c r="B180" s="562"/>
      <c r="C180" s="374"/>
      <c r="D180" s="374"/>
      <c r="E180" s="374"/>
      <c r="F180" s="42" t="s">
        <v>320</v>
      </c>
      <c r="G180" s="566"/>
      <c r="H180" s="44"/>
      <c r="I180" s="164"/>
      <c r="J180" s="165"/>
    </row>
    <row r="181" spans="1:10" ht="18" thickBot="1" x14ac:dyDescent="0.3">
      <c r="A181" s="560"/>
      <c r="B181" s="563"/>
      <c r="C181" s="435"/>
      <c r="D181" s="435"/>
      <c r="E181" s="435"/>
      <c r="F181" s="182"/>
      <c r="G181" s="567"/>
      <c r="H181" s="189"/>
      <c r="I181" s="190"/>
      <c r="J181" s="191"/>
    </row>
    <row r="182" spans="1:10" ht="17.25" customHeight="1" x14ac:dyDescent="0.25">
      <c r="A182" s="558">
        <v>68</v>
      </c>
      <c r="B182" s="561" t="s">
        <v>403</v>
      </c>
      <c r="C182" s="564" t="s">
        <v>404</v>
      </c>
      <c r="D182" s="564" t="s">
        <v>521</v>
      </c>
      <c r="E182" s="564" t="s">
        <v>492</v>
      </c>
      <c r="F182" s="175" t="s">
        <v>407</v>
      </c>
      <c r="G182" s="565" t="s">
        <v>522</v>
      </c>
      <c r="H182" s="186">
        <v>0.05</v>
      </c>
      <c r="I182" s="187">
        <v>6715800</v>
      </c>
      <c r="J182" s="188">
        <v>3357900</v>
      </c>
    </row>
    <row r="183" spans="1:10" x14ac:dyDescent="0.25">
      <c r="A183" s="559"/>
      <c r="B183" s="562"/>
      <c r="C183" s="374"/>
      <c r="D183" s="374"/>
      <c r="E183" s="374"/>
      <c r="F183" s="42" t="s">
        <v>320</v>
      </c>
      <c r="G183" s="566"/>
      <c r="H183" s="44"/>
      <c r="I183" s="164"/>
      <c r="J183" s="165"/>
    </row>
    <row r="184" spans="1:10" ht="18" thickBot="1" x14ac:dyDescent="0.3">
      <c r="A184" s="560"/>
      <c r="B184" s="563"/>
      <c r="C184" s="435"/>
      <c r="D184" s="435"/>
      <c r="E184" s="435"/>
      <c r="F184" s="182"/>
      <c r="G184" s="567"/>
      <c r="H184" s="189"/>
      <c r="I184" s="190"/>
      <c r="J184" s="191"/>
    </row>
    <row r="185" spans="1:10" ht="17.25" customHeight="1" x14ac:dyDescent="0.25">
      <c r="A185" s="558">
        <v>69</v>
      </c>
      <c r="B185" s="561" t="s">
        <v>403</v>
      </c>
      <c r="C185" s="564" t="s">
        <v>416</v>
      </c>
      <c r="D185" s="564" t="s">
        <v>523</v>
      </c>
      <c r="E185" s="564" t="s">
        <v>524</v>
      </c>
      <c r="F185" s="175" t="s">
        <v>407</v>
      </c>
      <c r="G185" s="565">
        <v>6.6930000000000003E-2</v>
      </c>
      <c r="H185" s="186"/>
      <c r="I185" s="187">
        <v>1843760</v>
      </c>
      <c r="J185" s="188">
        <v>1843760</v>
      </c>
    </row>
    <row r="186" spans="1:10" x14ac:dyDescent="0.25">
      <c r="A186" s="559"/>
      <c r="B186" s="562"/>
      <c r="C186" s="374"/>
      <c r="D186" s="374"/>
      <c r="E186" s="374"/>
      <c r="F186" s="42" t="s">
        <v>320</v>
      </c>
      <c r="G186" s="566"/>
      <c r="H186" s="44"/>
      <c r="I186" s="164"/>
      <c r="J186" s="165"/>
    </row>
    <row r="187" spans="1:10" ht="18" thickBot="1" x14ac:dyDescent="0.3">
      <c r="A187" s="560"/>
      <c r="B187" s="563"/>
      <c r="C187" s="435"/>
      <c r="D187" s="435"/>
      <c r="E187" s="435"/>
      <c r="F187" s="182"/>
      <c r="G187" s="567"/>
      <c r="H187" s="189"/>
      <c r="I187" s="190"/>
      <c r="J187" s="191"/>
    </row>
    <row r="188" spans="1:10" ht="17.25" customHeight="1" x14ac:dyDescent="0.25">
      <c r="A188" s="558">
        <v>70</v>
      </c>
      <c r="B188" s="561" t="s">
        <v>403</v>
      </c>
      <c r="C188" s="564" t="s">
        <v>416</v>
      </c>
      <c r="D188" s="564" t="s">
        <v>525</v>
      </c>
      <c r="E188" s="564" t="s">
        <v>524</v>
      </c>
      <c r="F188" s="175" t="s">
        <v>407</v>
      </c>
      <c r="G188" s="565" t="s">
        <v>464</v>
      </c>
      <c r="H188" s="186"/>
      <c r="I188" s="187">
        <v>1440375</v>
      </c>
      <c r="J188" s="188">
        <v>1440375</v>
      </c>
    </row>
    <row r="189" spans="1:10" x14ac:dyDescent="0.25">
      <c r="A189" s="559"/>
      <c r="B189" s="562"/>
      <c r="C189" s="374"/>
      <c r="D189" s="374"/>
      <c r="E189" s="374"/>
      <c r="F189" s="42" t="s">
        <v>320</v>
      </c>
      <c r="G189" s="566"/>
      <c r="H189" s="44"/>
      <c r="I189" s="164"/>
      <c r="J189" s="165"/>
    </row>
    <row r="190" spans="1:10" ht="18" thickBot="1" x14ac:dyDescent="0.3">
      <c r="A190" s="560"/>
      <c r="B190" s="563"/>
      <c r="C190" s="435"/>
      <c r="D190" s="435"/>
      <c r="E190" s="435"/>
      <c r="F190" s="182"/>
      <c r="G190" s="567"/>
      <c r="H190" s="189"/>
      <c r="I190" s="190"/>
      <c r="J190" s="191"/>
    </row>
    <row r="191" spans="1:10" ht="17.25" customHeight="1" x14ac:dyDescent="0.25">
      <c r="A191" s="558">
        <v>71</v>
      </c>
      <c r="B191" s="561" t="s">
        <v>403</v>
      </c>
      <c r="C191" s="564" t="s">
        <v>416</v>
      </c>
      <c r="D191" s="564" t="s">
        <v>526</v>
      </c>
      <c r="E191" s="564" t="s">
        <v>524</v>
      </c>
      <c r="F191" s="175" t="s">
        <v>407</v>
      </c>
      <c r="G191" s="565" t="s">
        <v>527</v>
      </c>
      <c r="H191" s="186"/>
      <c r="I191" s="187">
        <v>1209915</v>
      </c>
      <c r="J191" s="188">
        <v>1209915</v>
      </c>
    </row>
    <row r="192" spans="1:10" x14ac:dyDescent="0.25">
      <c r="A192" s="559"/>
      <c r="B192" s="562"/>
      <c r="C192" s="374"/>
      <c r="D192" s="374"/>
      <c r="E192" s="374"/>
      <c r="F192" s="42" t="s">
        <v>320</v>
      </c>
      <c r="G192" s="566"/>
      <c r="H192" s="44"/>
      <c r="I192" s="164"/>
      <c r="J192" s="165"/>
    </row>
    <row r="193" spans="1:10" ht="18" thickBot="1" x14ac:dyDescent="0.3">
      <c r="A193" s="560"/>
      <c r="B193" s="563"/>
      <c r="C193" s="435"/>
      <c r="D193" s="435"/>
      <c r="E193" s="435"/>
      <c r="F193" s="182"/>
      <c r="G193" s="567"/>
      <c r="H193" s="189"/>
      <c r="I193" s="190"/>
      <c r="J193" s="191"/>
    </row>
    <row r="194" spans="1:10" ht="17.25" customHeight="1" x14ac:dyDescent="0.25">
      <c r="A194" s="558">
        <v>72</v>
      </c>
      <c r="B194" s="561" t="s">
        <v>403</v>
      </c>
      <c r="C194" s="564" t="s">
        <v>416</v>
      </c>
      <c r="D194" s="564" t="s">
        <v>523</v>
      </c>
      <c r="E194" s="564" t="s">
        <v>524</v>
      </c>
      <c r="F194" s="175" t="s">
        <v>407</v>
      </c>
      <c r="G194" s="565">
        <v>3.4630000000000001E-2</v>
      </c>
      <c r="H194" s="186"/>
      <c r="I194" s="187">
        <v>986436</v>
      </c>
      <c r="J194" s="188">
        <v>986436</v>
      </c>
    </row>
    <row r="195" spans="1:10" x14ac:dyDescent="0.25">
      <c r="A195" s="559"/>
      <c r="B195" s="562"/>
      <c r="C195" s="374"/>
      <c r="D195" s="374"/>
      <c r="E195" s="374"/>
      <c r="F195" s="42" t="s">
        <v>320</v>
      </c>
      <c r="G195" s="566"/>
      <c r="H195" s="44"/>
      <c r="I195" s="164"/>
      <c r="J195" s="165"/>
    </row>
    <row r="196" spans="1:10" ht="18" thickBot="1" x14ac:dyDescent="0.3">
      <c r="A196" s="560"/>
      <c r="B196" s="563"/>
      <c r="C196" s="435"/>
      <c r="D196" s="435"/>
      <c r="E196" s="435"/>
      <c r="F196" s="182"/>
      <c r="G196" s="567"/>
      <c r="H196" s="189"/>
      <c r="I196" s="190"/>
      <c r="J196" s="191"/>
    </row>
    <row r="197" spans="1:10" ht="17.25" customHeight="1" x14ac:dyDescent="0.25">
      <c r="A197" s="558">
        <v>73</v>
      </c>
      <c r="B197" s="561" t="s">
        <v>403</v>
      </c>
      <c r="C197" s="564" t="s">
        <v>416</v>
      </c>
      <c r="D197" s="564" t="s">
        <v>523</v>
      </c>
      <c r="E197" s="564" t="s">
        <v>524</v>
      </c>
      <c r="F197" s="175" t="s">
        <v>407</v>
      </c>
      <c r="G197" s="565">
        <v>3.1099999999999999E-2</v>
      </c>
      <c r="H197" s="186"/>
      <c r="I197" s="187">
        <v>885884</v>
      </c>
      <c r="J197" s="188">
        <v>885884</v>
      </c>
    </row>
    <row r="198" spans="1:10" x14ac:dyDescent="0.25">
      <c r="A198" s="559"/>
      <c r="B198" s="562"/>
      <c r="C198" s="374"/>
      <c r="D198" s="374"/>
      <c r="E198" s="374"/>
      <c r="F198" s="42" t="s">
        <v>320</v>
      </c>
      <c r="G198" s="566"/>
      <c r="H198" s="44"/>
      <c r="I198" s="164"/>
      <c r="J198" s="165"/>
    </row>
    <row r="199" spans="1:10" ht="18" thickBot="1" x14ac:dyDescent="0.3">
      <c r="A199" s="560"/>
      <c r="B199" s="563"/>
      <c r="C199" s="435"/>
      <c r="D199" s="435"/>
      <c r="E199" s="435"/>
      <c r="F199" s="182"/>
      <c r="G199" s="567"/>
      <c r="H199" s="189"/>
      <c r="I199" s="190"/>
      <c r="J199" s="191"/>
    </row>
    <row r="200" spans="1:10" ht="17.25" customHeight="1" x14ac:dyDescent="0.25">
      <c r="A200" s="558">
        <v>74</v>
      </c>
      <c r="B200" s="561" t="s">
        <v>403</v>
      </c>
      <c r="C200" s="564" t="s">
        <v>528</v>
      </c>
      <c r="D200" s="564" t="s">
        <v>529</v>
      </c>
      <c r="E200" s="564" t="s">
        <v>530</v>
      </c>
      <c r="F200" s="175" t="s">
        <v>407</v>
      </c>
      <c r="G200" s="565" t="s">
        <v>531</v>
      </c>
      <c r="H200" s="186"/>
      <c r="I200" s="187">
        <v>3182186</v>
      </c>
      <c r="J200" s="188">
        <v>3182186</v>
      </c>
    </row>
    <row r="201" spans="1:10" x14ac:dyDescent="0.25">
      <c r="A201" s="559"/>
      <c r="B201" s="562"/>
      <c r="C201" s="374"/>
      <c r="D201" s="374"/>
      <c r="E201" s="374"/>
      <c r="F201" s="42" t="s">
        <v>320</v>
      </c>
      <c r="G201" s="566"/>
      <c r="H201" s="44"/>
      <c r="I201" s="164"/>
      <c r="J201" s="165"/>
    </row>
    <row r="202" spans="1:10" ht="18" thickBot="1" x14ac:dyDescent="0.3">
      <c r="A202" s="560"/>
      <c r="B202" s="563"/>
      <c r="C202" s="435"/>
      <c r="D202" s="435"/>
      <c r="E202" s="435"/>
      <c r="F202" s="182"/>
      <c r="G202" s="567"/>
      <c r="H202" s="189"/>
      <c r="I202" s="190"/>
      <c r="J202" s="191"/>
    </row>
    <row r="203" spans="1:10" ht="17.25" customHeight="1" x14ac:dyDescent="0.25">
      <c r="A203" s="558">
        <v>75</v>
      </c>
      <c r="B203" s="561" t="s">
        <v>403</v>
      </c>
      <c r="C203" s="564" t="s">
        <v>528</v>
      </c>
      <c r="D203" s="564" t="s">
        <v>529</v>
      </c>
      <c r="E203" s="564" t="s">
        <v>532</v>
      </c>
      <c r="F203" s="175" t="s">
        <v>407</v>
      </c>
      <c r="G203" s="565" t="s">
        <v>533</v>
      </c>
      <c r="H203" s="186"/>
      <c r="I203" s="187">
        <v>5461358</v>
      </c>
      <c r="J203" s="188">
        <v>5461358</v>
      </c>
    </row>
    <row r="204" spans="1:10" x14ac:dyDescent="0.25">
      <c r="A204" s="559"/>
      <c r="B204" s="562"/>
      <c r="C204" s="374"/>
      <c r="D204" s="374"/>
      <c r="E204" s="374"/>
      <c r="F204" s="42" t="s">
        <v>320</v>
      </c>
      <c r="G204" s="566"/>
      <c r="H204" s="44"/>
      <c r="I204" s="164"/>
      <c r="J204" s="165"/>
    </row>
    <row r="205" spans="1:10" ht="18" thickBot="1" x14ac:dyDescent="0.3">
      <c r="A205" s="560"/>
      <c r="B205" s="563"/>
      <c r="C205" s="435"/>
      <c r="D205" s="435"/>
      <c r="E205" s="435"/>
      <c r="F205" s="182"/>
      <c r="G205" s="567"/>
      <c r="H205" s="189"/>
      <c r="I205" s="190"/>
      <c r="J205" s="191"/>
    </row>
    <row r="206" spans="1:10" ht="17.25" customHeight="1" x14ac:dyDescent="0.25">
      <c r="A206" s="558">
        <v>76</v>
      </c>
      <c r="B206" s="561" t="s">
        <v>403</v>
      </c>
      <c r="C206" s="564" t="s">
        <v>528</v>
      </c>
      <c r="D206" s="564" t="s">
        <v>529</v>
      </c>
      <c r="E206" s="564" t="s">
        <v>532</v>
      </c>
      <c r="F206" s="175" t="s">
        <v>407</v>
      </c>
      <c r="G206" s="565" t="s">
        <v>534</v>
      </c>
      <c r="H206" s="186"/>
      <c r="I206" s="187">
        <v>1675245</v>
      </c>
      <c r="J206" s="188">
        <v>1675245</v>
      </c>
    </row>
    <row r="207" spans="1:10" x14ac:dyDescent="0.25">
      <c r="A207" s="559"/>
      <c r="B207" s="562"/>
      <c r="C207" s="374"/>
      <c r="D207" s="374"/>
      <c r="E207" s="374"/>
      <c r="F207" s="42" t="s">
        <v>320</v>
      </c>
      <c r="G207" s="566"/>
      <c r="H207" s="44"/>
      <c r="I207" s="164"/>
      <c r="J207" s="165"/>
    </row>
    <row r="208" spans="1:10" ht="18" thickBot="1" x14ac:dyDescent="0.3">
      <c r="A208" s="560"/>
      <c r="B208" s="563"/>
      <c r="C208" s="435"/>
      <c r="D208" s="435"/>
      <c r="E208" s="435"/>
      <c r="F208" s="182"/>
      <c r="G208" s="567"/>
      <c r="H208" s="189"/>
      <c r="I208" s="190"/>
      <c r="J208" s="191"/>
    </row>
    <row r="209" spans="1:10" ht="17.25" customHeight="1" x14ac:dyDescent="0.25">
      <c r="A209" s="558">
        <v>77</v>
      </c>
      <c r="B209" s="561" t="s">
        <v>403</v>
      </c>
      <c r="C209" s="564" t="s">
        <v>528</v>
      </c>
      <c r="D209" s="564" t="s">
        <v>529</v>
      </c>
      <c r="E209" s="564" t="s">
        <v>532</v>
      </c>
      <c r="F209" s="175" t="s">
        <v>407</v>
      </c>
      <c r="G209" s="565">
        <v>0.05</v>
      </c>
      <c r="H209" s="186"/>
      <c r="I209" s="187">
        <v>3335400</v>
      </c>
      <c r="J209" s="188">
        <v>3335400</v>
      </c>
    </row>
    <row r="210" spans="1:10" x14ac:dyDescent="0.25">
      <c r="A210" s="559"/>
      <c r="B210" s="562"/>
      <c r="C210" s="374"/>
      <c r="D210" s="374"/>
      <c r="E210" s="374"/>
      <c r="F210" s="42" t="s">
        <v>320</v>
      </c>
      <c r="G210" s="566"/>
      <c r="H210" s="44"/>
      <c r="I210" s="164"/>
      <c r="J210" s="165"/>
    </row>
    <row r="211" spans="1:10" ht="18" thickBot="1" x14ac:dyDescent="0.3">
      <c r="A211" s="560"/>
      <c r="B211" s="563"/>
      <c r="C211" s="435"/>
      <c r="D211" s="435"/>
      <c r="E211" s="435"/>
      <c r="F211" s="182"/>
      <c r="G211" s="567"/>
      <c r="H211" s="189"/>
      <c r="I211" s="190"/>
      <c r="J211" s="191"/>
    </row>
    <row r="212" spans="1:10" ht="17.25" customHeight="1" x14ac:dyDescent="0.25">
      <c r="A212" s="558">
        <v>78</v>
      </c>
      <c r="B212" s="561" t="s">
        <v>403</v>
      </c>
      <c r="C212" s="564" t="s">
        <v>528</v>
      </c>
      <c r="D212" s="564" t="s">
        <v>529</v>
      </c>
      <c r="E212" s="564" t="s">
        <v>532</v>
      </c>
      <c r="F212" s="175" t="s">
        <v>407</v>
      </c>
      <c r="G212" s="565">
        <v>0.1024</v>
      </c>
      <c r="H212" s="186"/>
      <c r="I212" s="187">
        <v>6830900</v>
      </c>
      <c r="J212" s="188">
        <v>6830900</v>
      </c>
    </row>
    <row r="213" spans="1:10" x14ac:dyDescent="0.25">
      <c r="A213" s="559"/>
      <c r="B213" s="562"/>
      <c r="C213" s="374"/>
      <c r="D213" s="374"/>
      <c r="E213" s="374"/>
      <c r="F213" s="42" t="s">
        <v>320</v>
      </c>
      <c r="G213" s="566"/>
      <c r="H213" s="44"/>
      <c r="I213" s="164"/>
      <c r="J213" s="165"/>
    </row>
    <row r="214" spans="1:10" ht="18" thickBot="1" x14ac:dyDescent="0.3">
      <c r="A214" s="560"/>
      <c r="B214" s="563"/>
      <c r="C214" s="435"/>
      <c r="D214" s="435"/>
      <c r="E214" s="435"/>
      <c r="F214" s="182"/>
      <c r="G214" s="567"/>
      <c r="H214" s="189"/>
      <c r="I214" s="190"/>
      <c r="J214" s="191"/>
    </row>
    <row r="215" spans="1:10" ht="17.25" customHeight="1" x14ac:dyDescent="0.25">
      <c r="A215" s="558">
        <v>79</v>
      </c>
      <c r="B215" s="561" t="s">
        <v>403</v>
      </c>
      <c r="C215" s="564" t="s">
        <v>528</v>
      </c>
      <c r="D215" s="564" t="s">
        <v>529</v>
      </c>
      <c r="E215" s="564" t="s">
        <v>532</v>
      </c>
      <c r="F215" s="175" t="s">
        <v>407</v>
      </c>
      <c r="G215" s="565" t="s">
        <v>535</v>
      </c>
      <c r="H215" s="186"/>
      <c r="I215" s="187">
        <v>27480194</v>
      </c>
      <c r="J215" s="188">
        <v>27480194</v>
      </c>
    </row>
    <row r="216" spans="1:10" x14ac:dyDescent="0.25">
      <c r="A216" s="559"/>
      <c r="B216" s="562"/>
      <c r="C216" s="374"/>
      <c r="D216" s="374"/>
      <c r="E216" s="374"/>
      <c r="F216" s="42" t="s">
        <v>320</v>
      </c>
      <c r="G216" s="566"/>
      <c r="H216" s="44"/>
      <c r="I216" s="164"/>
      <c r="J216" s="165"/>
    </row>
    <row r="217" spans="1:10" ht="18" thickBot="1" x14ac:dyDescent="0.3">
      <c r="A217" s="560"/>
      <c r="B217" s="563"/>
      <c r="C217" s="435"/>
      <c r="D217" s="435"/>
      <c r="E217" s="435"/>
      <c r="F217" s="182"/>
      <c r="G217" s="567"/>
      <c r="H217" s="189"/>
      <c r="I217" s="190"/>
      <c r="J217" s="191"/>
    </row>
    <row r="218" spans="1:10" ht="17.25" customHeight="1" x14ac:dyDescent="0.25">
      <c r="A218" s="558">
        <v>80</v>
      </c>
      <c r="B218" s="561" t="s">
        <v>403</v>
      </c>
      <c r="C218" s="564" t="s">
        <v>528</v>
      </c>
      <c r="D218" s="564" t="s">
        <v>529</v>
      </c>
      <c r="E218" s="564" t="s">
        <v>532</v>
      </c>
      <c r="F218" s="175" t="s">
        <v>407</v>
      </c>
      <c r="G218" s="565">
        <v>5.0319999999999997E-2</v>
      </c>
      <c r="H218" s="186"/>
      <c r="I218" s="187">
        <v>3379391</v>
      </c>
      <c r="J218" s="188">
        <v>3379391</v>
      </c>
    </row>
    <row r="219" spans="1:10" x14ac:dyDescent="0.25">
      <c r="A219" s="559"/>
      <c r="B219" s="562"/>
      <c r="C219" s="374"/>
      <c r="D219" s="374"/>
      <c r="E219" s="374"/>
      <c r="F219" s="42" t="s">
        <v>320</v>
      </c>
      <c r="G219" s="566"/>
      <c r="H219" s="44"/>
      <c r="I219" s="164"/>
      <c r="J219" s="165"/>
    </row>
    <row r="220" spans="1:10" ht="18" thickBot="1" x14ac:dyDescent="0.3">
      <c r="A220" s="560"/>
      <c r="B220" s="563"/>
      <c r="C220" s="435"/>
      <c r="D220" s="435"/>
      <c r="E220" s="435"/>
      <c r="F220" s="182"/>
      <c r="G220" s="567"/>
      <c r="H220" s="189"/>
      <c r="I220" s="190"/>
      <c r="J220" s="191"/>
    </row>
    <row r="221" spans="1:10" ht="17.25" customHeight="1" x14ac:dyDescent="0.25">
      <c r="A221" s="558">
        <v>81</v>
      </c>
      <c r="B221" s="561" t="s">
        <v>403</v>
      </c>
      <c r="C221" s="564" t="s">
        <v>528</v>
      </c>
      <c r="D221" s="564" t="s">
        <v>529</v>
      </c>
      <c r="E221" s="564" t="s">
        <v>532</v>
      </c>
      <c r="F221" s="175" t="s">
        <v>407</v>
      </c>
      <c r="G221" s="565" t="s">
        <v>536</v>
      </c>
      <c r="H221" s="186"/>
      <c r="I221" s="187">
        <v>2765381</v>
      </c>
      <c r="J221" s="188">
        <v>2765381</v>
      </c>
    </row>
    <row r="222" spans="1:10" x14ac:dyDescent="0.25">
      <c r="A222" s="559"/>
      <c r="B222" s="562"/>
      <c r="C222" s="374"/>
      <c r="D222" s="374"/>
      <c r="E222" s="374"/>
      <c r="F222" s="42" t="s">
        <v>320</v>
      </c>
      <c r="G222" s="566"/>
      <c r="H222" s="44"/>
      <c r="I222" s="164"/>
      <c r="J222" s="165"/>
    </row>
    <row r="223" spans="1:10" ht="18" thickBot="1" x14ac:dyDescent="0.3">
      <c r="A223" s="560"/>
      <c r="B223" s="563"/>
      <c r="C223" s="435"/>
      <c r="D223" s="435"/>
      <c r="E223" s="435"/>
      <c r="F223" s="182"/>
      <c r="G223" s="567"/>
      <c r="H223" s="189"/>
      <c r="I223" s="190"/>
      <c r="J223" s="191"/>
    </row>
    <row r="224" spans="1:10" ht="17.25" customHeight="1" x14ac:dyDescent="0.25">
      <c r="A224" s="558">
        <v>82</v>
      </c>
      <c r="B224" s="561" t="s">
        <v>403</v>
      </c>
      <c r="C224" s="564" t="s">
        <v>416</v>
      </c>
      <c r="D224" s="564" t="s">
        <v>537</v>
      </c>
      <c r="E224" s="564" t="s">
        <v>524</v>
      </c>
      <c r="F224" s="175" t="s">
        <v>407</v>
      </c>
      <c r="G224" s="565">
        <v>3.0800000000000001E-2</v>
      </c>
      <c r="H224" s="186"/>
      <c r="I224" s="187">
        <v>877338</v>
      </c>
      <c r="J224" s="188">
        <v>877338</v>
      </c>
    </row>
    <row r="225" spans="1:10" x14ac:dyDescent="0.25">
      <c r="A225" s="559"/>
      <c r="B225" s="562"/>
      <c r="C225" s="374"/>
      <c r="D225" s="374"/>
      <c r="E225" s="374"/>
      <c r="F225" s="42" t="s">
        <v>320</v>
      </c>
      <c r="G225" s="566"/>
      <c r="H225" s="44"/>
      <c r="I225" s="164"/>
      <c r="J225" s="165"/>
    </row>
    <row r="226" spans="1:10" ht="18" thickBot="1" x14ac:dyDescent="0.3">
      <c r="A226" s="568"/>
      <c r="B226" s="563"/>
      <c r="C226" s="435"/>
      <c r="D226" s="435"/>
      <c r="E226" s="435"/>
      <c r="F226" s="182"/>
      <c r="G226" s="567"/>
      <c r="H226" s="189"/>
      <c r="I226" s="190"/>
      <c r="J226" s="191"/>
    </row>
    <row r="227" spans="1:10" ht="17.25" customHeight="1" x14ac:dyDescent="0.25">
      <c r="A227" s="558">
        <v>83</v>
      </c>
      <c r="B227" s="561" t="s">
        <v>403</v>
      </c>
      <c r="C227" s="564" t="s">
        <v>528</v>
      </c>
      <c r="D227" s="564" t="s">
        <v>529</v>
      </c>
      <c r="E227" s="564" t="s">
        <v>532</v>
      </c>
      <c r="F227" s="175" t="s">
        <v>407</v>
      </c>
      <c r="G227" s="565">
        <v>7.6300000000000007E-2</v>
      </c>
      <c r="H227" s="186"/>
      <c r="I227" s="187">
        <v>3905238</v>
      </c>
      <c r="J227" s="188">
        <v>3905238</v>
      </c>
    </row>
    <row r="228" spans="1:10" x14ac:dyDescent="0.25">
      <c r="A228" s="559"/>
      <c r="B228" s="562"/>
      <c r="C228" s="374"/>
      <c r="D228" s="374"/>
      <c r="E228" s="374"/>
      <c r="F228" s="42" t="s">
        <v>320</v>
      </c>
      <c r="G228" s="566"/>
      <c r="H228" s="44"/>
      <c r="I228" s="164"/>
      <c r="J228" s="165"/>
    </row>
    <row r="229" spans="1:10" ht="18" thickBot="1" x14ac:dyDescent="0.3">
      <c r="A229" s="568"/>
      <c r="B229" s="563"/>
      <c r="C229" s="435"/>
      <c r="D229" s="435"/>
      <c r="E229" s="435"/>
      <c r="F229" s="182"/>
      <c r="G229" s="567"/>
      <c r="H229" s="189"/>
      <c r="I229" s="190"/>
      <c r="J229" s="191"/>
    </row>
    <row r="230" spans="1:10" ht="17.25" customHeight="1" x14ac:dyDescent="0.25">
      <c r="A230" s="558">
        <v>84</v>
      </c>
      <c r="B230" s="561" t="s">
        <v>403</v>
      </c>
      <c r="C230" s="564" t="s">
        <v>528</v>
      </c>
      <c r="D230" s="564" t="s">
        <v>529</v>
      </c>
      <c r="E230" s="564" t="s">
        <v>532</v>
      </c>
      <c r="F230" s="175" t="s">
        <v>407</v>
      </c>
      <c r="G230" s="565" t="s">
        <v>538</v>
      </c>
      <c r="H230" s="186"/>
      <c r="I230" s="187">
        <v>2668320</v>
      </c>
      <c r="J230" s="188">
        <v>2668320</v>
      </c>
    </row>
    <row r="231" spans="1:10" x14ac:dyDescent="0.25">
      <c r="A231" s="559"/>
      <c r="B231" s="562"/>
      <c r="C231" s="374"/>
      <c r="D231" s="374"/>
      <c r="E231" s="374"/>
      <c r="F231" s="42" t="s">
        <v>320</v>
      </c>
      <c r="G231" s="566"/>
      <c r="H231" s="44"/>
      <c r="I231" s="164"/>
      <c r="J231" s="165"/>
    </row>
    <row r="232" spans="1:10" ht="18" thickBot="1" x14ac:dyDescent="0.3">
      <c r="A232" s="568"/>
      <c r="B232" s="563"/>
      <c r="C232" s="435"/>
      <c r="D232" s="435"/>
      <c r="E232" s="435"/>
      <c r="F232" s="182"/>
      <c r="G232" s="567"/>
      <c r="H232" s="189"/>
      <c r="I232" s="190"/>
      <c r="J232" s="191"/>
    </row>
    <row r="233" spans="1:10" ht="17.25" customHeight="1" x14ac:dyDescent="0.25">
      <c r="A233" s="558">
        <v>85</v>
      </c>
      <c r="B233" s="561" t="s">
        <v>403</v>
      </c>
      <c r="C233" s="564" t="s">
        <v>528</v>
      </c>
      <c r="D233" s="564" t="s">
        <v>529</v>
      </c>
      <c r="E233" s="564" t="s">
        <v>532</v>
      </c>
      <c r="F233" s="175" t="s">
        <v>407</v>
      </c>
      <c r="G233" s="565">
        <v>7.0000000000000007E-2</v>
      </c>
      <c r="H233" s="186"/>
      <c r="I233" s="187">
        <v>2668320</v>
      </c>
      <c r="J233" s="188">
        <v>2668320</v>
      </c>
    </row>
    <row r="234" spans="1:10" x14ac:dyDescent="0.25">
      <c r="A234" s="559"/>
      <c r="B234" s="562"/>
      <c r="C234" s="374"/>
      <c r="D234" s="374"/>
      <c r="E234" s="374"/>
      <c r="F234" s="42" t="s">
        <v>320</v>
      </c>
      <c r="G234" s="566"/>
      <c r="H234" s="44"/>
      <c r="I234" s="164"/>
      <c r="J234" s="165"/>
    </row>
    <row r="235" spans="1:10" ht="18" thickBot="1" x14ac:dyDescent="0.3">
      <c r="A235" s="568"/>
      <c r="B235" s="563"/>
      <c r="C235" s="435"/>
      <c r="D235" s="435"/>
      <c r="E235" s="435"/>
      <c r="F235" s="182"/>
      <c r="G235" s="567"/>
      <c r="H235" s="189"/>
      <c r="I235" s="190"/>
      <c r="J235" s="191"/>
    </row>
    <row r="236" spans="1:10" ht="17.25" customHeight="1" x14ac:dyDescent="0.25">
      <c r="A236" s="558">
        <v>86</v>
      </c>
      <c r="B236" s="561" t="s">
        <v>403</v>
      </c>
      <c r="C236" s="564" t="s">
        <v>528</v>
      </c>
      <c r="D236" s="564" t="s">
        <v>529</v>
      </c>
      <c r="E236" s="564" t="s">
        <v>532</v>
      </c>
      <c r="F236" s="175" t="s">
        <v>407</v>
      </c>
      <c r="G236" s="565">
        <v>0.1164</v>
      </c>
      <c r="H236" s="186"/>
      <c r="I236" s="187">
        <v>7764812</v>
      </c>
      <c r="J236" s="188">
        <v>7764812</v>
      </c>
    </row>
    <row r="237" spans="1:10" x14ac:dyDescent="0.25">
      <c r="A237" s="559"/>
      <c r="B237" s="562"/>
      <c r="C237" s="374"/>
      <c r="D237" s="374"/>
      <c r="E237" s="374"/>
      <c r="F237" s="42" t="s">
        <v>320</v>
      </c>
      <c r="G237" s="566"/>
      <c r="H237" s="44"/>
      <c r="I237" s="164"/>
      <c r="J237" s="165"/>
    </row>
    <row r="238" spans="1:10" ht="18" thickBot="1" x14ac:dyDescent="0.3">
      <c r="A238" s="568"/>
      <c r="B238" s="563"/>
      <c r="C238" s="435"/>
      <c r="D238" s="435"/>
      <c r="E238" s="435"/>
      <c r="F238" s="182"/>
      <c r="G238" s="567"/>
      <c r="H238" s="189"/>
      <c r="I238" s="190"/>
      <c r="J238" s="191"/>
    </row>
    <row r="239" spans="1:10" ht="17.25" customHeight="1" x14ac:dyDescent="0.25">
      <c r="A239" s="558">
        <v>87</v>
      </c>
      <c r="B239" s="561" t="s">
        <v>403</v>
      </c>
      <c r="C239" s="564" t="s">
        <v>528</v>
      </c>
      <c r="D239" s="564" t="s">
        <v>529</v>
      </c>
      <c r="E239" s="564" t="s">
        <v>532</v>
      </c>
      <c r="F239" s="175" t="s">
        <v>407</v>
      </c>
      <c r="G239" s="565">
        <v>2.274E-2</v>
      </c>
      <c r="H239" s="186"/>
      <c r="I239" s="187">
        <v>1516940</v>
      </c>
      <c r="J239" s="188">
        <v>1516940</v>
      </c>
    </row>
    <row r="240" spans="1:10" x14ac:dyDescent="0.25">
      <c r="A240" s="559"/>
      <c r="B240" s="562"/>
      <c r="C240" s="374"/>
      <c r="D240" s="374"/>
      <c r="E240" s="374"/>
      <c r="F240" s="42" t="s">
        <v>320</v>
      </c>
      <c r="G240" s="566"/>
      <c r="H240" s="44"/>
      <c r="I240" s="164"/>
      <c r="J240" s="165"/>
    </row>
    <row r="241" spans="1:10" ht="18" thickBot="1" x14ac:dyDescent="0.3">
      <c r="A241" s="568"/>
      <c r="B241" s="563"/>
      <c r="C241" s="435"/>
      <c r="D241" s="435"/>
      <c r="E241" s="435"/>
      <c r="F241" s="182"/>
      <c r="G241" s="567"/>
      <c r="H241" s="189"/>
      <c r="I241" s="190"/>
      <c r="J241" s="191"/>
    </row>
    <row r="242" spans="1:10" ht="17.25" customHeight="1" x14ac:dyDescent="0.25">
      <c r="A242" s="558">
        <v>88</v>
      </c>
      <c r="B242" s="561" t="s">
        <v>403</v>
      </c>
      <c r="C242" s="564" t="s">
        <v>528</v>
      </c>
      <c r="D242" s="564" t="s">
        <v>529</v>
      </c>
      <c r="E242" s="564" t="s">
        <v>532</v>
      </c>
      <c r="F242" s="175" t="s">
        <v>407</v>
      </c>
      <c r="G242" s="565" t="s">
        <v>539</v>
      </c>
      <c r="H242" s="186"/>
      <c r="I242" s="187">
        <v>7120763</v>
      </c>
      <c r="J242" s="188">
        <v>7120763</v>
      </c>
    </row>
    <row r="243" spans="1:10" x14ac:dyDescent="0.25">
      <c r="A243" s="559"/>
      <c r="B243" s="562"/>
      <c r="C243" s="374"/>
      <c r="D243" s="374"/>
      <c r="E243" s="374"/>
      <c r="F243" s="42" t="s">
        <v>320</v>
      </c>
      <c r="G243" s="566"/>
      <c r="H243" s="44"/>
      <c r="I243" s="164"/>
      <c r="J243" s="165"/>
    </row>
    <row r="244" spans="1:10" ht="18" thickBot="1" x14ac:dyDescent="0.3">
      <c r="A244" s="568"/>
      <c r="B244" s="563"/>
      <c r="C244" s="435"/>
      <c r="D244" s="435"/>
      <c r="E244" s="435"/>
      <c r="F244" s="182"/>
      <c r="G244" s="567"/>
      <c r="H244" s="189"/>
      <c r="I244" s="190"/>
      <c r="J244" s="191"/>
    </row>
    <row r="245" spans="1:10" ht="17.25" customHeight="1" x14ac:dyDescent="0.25">
      <c r="A245" s="558">
        <v>89</v>
      </c>
      <c r="B245" s="561" t="s">
        <v>403</v>
      </c>
      <c r="C245" s="564" t="s">
        <v>528</v>
      </c>
      <c r="D245" s="564" t="s">
        <v>537</v>
      </c>
      <c r="E245" s="564" t="s">
        <v>524</v>
      </c>
      <c r="F245" s="175" t="s">
        <v>407</v>
      </c>
      <c r="G245" s="565" t="s">
        <v>540</v>
      </c>
      <c r="H245" s="186"/>
      <c r="I245" s="187">
        <v>1136611</v>
      </c>
      <c r="J245" s="188">
        <v>1136611</v>
      </c>
    </row>
    <row r="246" spans="1:10" x14ac:dyDescent="0.25">
      <c r="A246" s="559"/>
      <c r="B246" s="562"/>
      <c r="C246" s="374"/>
      <c r="D246" s="374"/>
      <c r="E246" s="374"/>
      <c r="F246" s="42" t="s">
        <v>320</v>
      </c>
      <c r="G246" s="566"/>
      <c r="H246" s="44"/>
      <c r="I246" s="164"/>
      <c r="J246" s="165"/>
    </row>
    <row r="247" spans="1:10" ht="18" thickBot="1" x14ac:dyDescent="0.3">
      <c r="A247" s="568"/>
      <c r="B247" s="563"/>
      <c r="C247" s="435"/>
      <c r="D247" s="435"/>
      <c r="E247" s="435"/>
      <c r="F247" s="182"/>
      <c r="G247" s="567"/>
      <c r="H247" s="189"/>
      <c r="I247" s="190"/>
      <c r="J247" s="191"/>
    </row>
    <row r="248" spans="1:10" ht="17.25" customHeight="1" x14ac:dyDescent="0.25">
      <c r="A248" s="558">
        <v>90</v>
      </c>
      <c r="B248" s="561" t="s">
        <v>403</v>
      </c>
      <c r="C248" s="564" t="s">
        <v>528</v>
      </c>
      <c r="D248" s="564" t="s">
        <v>529</v>
      </c>
      <c r="E248" s="564" t="s">
        <v>532</v>
      </c>
      <c r="F248" s="175" t="s">
        <v>407</v>
      </c>
      <c r="G248" s="565" t="s">
        <v>541</v>
      </c>
      <c r="H248" s="186"/>
      <c r="I248" s="187">
        <v>2747389</v>
      </c>
      <c r="J248" s="188">
        <v>2747389</v>
      </c>
    </row>
    <row r="249" spans="1:10" x14ac:dyDescent="0.25">
      <c r="A249" s="559"/>
      <c r="B249" s="562"/>
      <c r="C249" s="374"/>
      <c r="D249" s="374"/>
      <c r="E249" s="374"/>
      <c r="F249" s="42" t="s">
        <v>320</v>
      </c>
      <c r="G249" s="566"/>
      <c r="H249" s="44"/>
      <c r="I249" s="164"/>
      <c r="J249" s="165"/>
    </row>
    <row r="250" spans="1:10" ht="18" thickBot="1" x14ac:dyDescent="0.3">
      <c r="A250" s="568"/>
      <c r="B250" s="563"/>
      <c r="C250" s="435"/>
      <c r="D250" s="435"/>
      <c r="E250" s="435"/>
      <c r="F250" s="182"/>
      <c r="G250" s="567"/>
      <c r="H250" s="189"/>
      <c r="I250" s="190"/>
      <c r="J250" s="191"/>
    </row>
    <row r="251" spans="1:10" ht="17.25" customHeight="1" x14ac:dyDescent="0.25">
      <c r="A251" s="558">
        <v>91</v>
      </c>
      <c r="B251" s="561" t="s">
        <v>403</v>
      </c>
      <c r="C251" s="564" t="s">
        <v>528</v>
      </c>
      <c r="D251" s="564" t="s">
        <v>529</v>
      </c>
      <c r="E251" s="564" t="s">
        <v>532</v>
      </c>
      <c r="F251" s="175" t="s">
        <v>407</v>
      </c>
      <c r="G251" s="565">
        <v>0.03</v>
      </c>
      <c r="H251" s="186"/>
      <c r="I251" s="187">
        <v>2039340</v>
      </c>
      <c r="J251" s="188">
        <v>2039340</v>
      </c>
    </row>
    <row r="252" spans="1:10" x14ac:dyDescent="0.25">
      <c r="A252" s="559"/>
      <c r="B252" s="562"/>
      <c r="C252" s="374"/>
      <c r="D252" s="374"/>
      <c r="E252" s="374"/>
      <c r="F252" s="42" t="s">
        <v>320</v>
      </c>
      <c r="G252" s="566"/>
      <c r="H252" s="44"/>
      <c r="I252" s="164"/>
      <c r="J252" s="165"/>
    </row>
    <row r="253" spans="1:10" ht="18" thickBot="1" x14ac:dyDescent="0.3">
      <c r="A253" s="568"/>
      <c r="B253" s="563"/>
      <c r="C253" s="435"/>
      <c r="D253" s="435"/>
      <c r="E253" s="435"/>
      <c r="F253" s="182"/>
      <c r="G253" s="567"/>
      <c r="H253" s="189"/>
      <c r="I253" s="190"/>
      <c r="J253" s="191"/>
    </row>
    <row r="254" spans="1:10" ht="17.25" customHeight="1" x14ac:dyDescent="0.25">
      <c r="A254" s="558">
        <v>92</v>
      </c>
      <c r="B254" s="561" t="s">
        <v>403</v>
      </c>
      <c r="C254" s="564" t="s">
        <v>528</v>
      </c>
      <c r="D254" s="564" t="s">
        <v>529</v>
      </c>
      <c r="E254" s="564" t="s">
        <v>532</v>
      </c>
      <c r="F254" s="175" t="s">
        <v>407</v>
      </c>
      <c r="G254" s="565" t="s">
        <v>538</v>
      </c>
      <c r="H254" s="186"/>
      <c r="I254" s="187">
        <v>2719120</v>
      </c>
      <c r="J254" s="188">
        <v>2719120</v>
      </c>
    </row>
    <row r="255" spans="1:10" x14ac:dyDescent="0.25">
      <c r="A255" s="559"/>
      <c r="B255" s="562"/>
      <c r="C255" s="374"/>
      <c r="D255" s="374"/>
      <c r="E255" s="374"/>
      <c r="F255" s="42" t="s">
        <v>320</v>
      </c>
      <c r="G255" s="566"/>
      <c r="H255" s="44"/>
      <c r="I255" s="164"/>
      <c r="J255" s="165"/>
    </row>
    <row r="256" spans="1:10" ht="18" thickBot="1" x14ac:dyDescent="0.3">
      <c r="A256" s="568"/>
      <c r="B256" s="563"/>
      <c r="C256" s="435"/>
      <c r="D256" s="435"/>
      <c r="E256" s="435"/>
      <c r="F256" s="182"/>
      <c r="G256" s="567"/>
      <c r="H256" s="189"/>
      <c r="I256" s="190"/>
      <c r="J256" s="191"/>
    </row>
    <row r="257" spans="1:10" ht="17.25" customHeight="1" x14ac:dyDescent="0.25">
      <c r="A257" s="558">
        <v>93</v>
      </c>
      <c r="B257" s="561" t="s">
        <v>403</v>
      </c>
      <c r="C257" s="564" t="s">
        <v>528</v>
      </c>
      <c r="D257" s="564" t="s">
        <v>529</v>
      </c>
      <c r="E257" s="564" t="s">
        <v>532</v>
      </c>
      <c r="F257" s="175" t="s">
        <v>407</v>
      </c>
      <c r="G257" s="565" t="s">
        <v>538</v>
      </c>
      <c r="H257" s="186"/>
      <c r="I257" s="187">
        <v>2718120</v>
      </c>
      <c r="J257" s="188">
        <v>2718120</v>
      </c>
    </row>
    <row r="258" spans="1:10" x14ac:dyDescent="0.25">
      <c r="A258" s="559"/>
      <c r="B258" s="562"/>
      <c r="C258" s="374"/>
      <c r="D258" s="374"/>
      <c r="E258" s="374"/>
      <c r="F258" s="42" t="s">
        <v>320</v>
      </c>
      <c r="G258" s="566"/>
      <c r="H258" s="44"/>
      <c r="I258" s="164"/>
      <c r="J258" s="165"/>
    </row>
    <row r="259" spans="1:10" ht="18" thickBot="1" x14ac:dyDescent="0.3">
      <c r="A259" s="568"/>
      <c r="B259" s="563"/>
      <c r="C259" s="435"/>
      <c r="D259" s="435"/>
      <c r="E259" s="435"/>
      <c r="F259" s="182"/>
      <c r="G259" s="567"/>
      <c r="H259" s="189"/>
      <c r="I259" s="190"/>
      <c r="J259" s="191"/>
    </row>
    <row r="260" spans="1:10" ht="17.25" customHeight="1" x14ac:dyDescent="0.25">
      <c r="A260" s="558">
        <v>94</v>
      </c>
      <c r="B260" s="561" t="s">
        <v>403</v>
      </c>
      <c r="C260" s="564" t="s">
        <v>404</v>
      </c>
      <c r="D260" s="564" t="s">
        <v>542</v>
      </c>
      <c r="E260" s="564" t="s">
        <v>543</v>
      </c>
      <c r="F260" s="175" t="s">
        <v>407</v>
      </c>
      <c r="G260" s="565">
        <v>0.05</v>
      </c>
      <c r="H260" s="186"/>
      <c r="I260" s="187">
        <v>3357900</v>
      </c>
      <c r="J260" s="188">
        <v>3357900</v>
      </c>
    </row>
    <row r="261" spans="1:10" x14ac:dyDescent="0.25">
      <c r="A261" s="559"/>
      <c r="B261" s="562"/>
      <c r="C261" s="374"/>
      <c r="D261" s="374"/>
      <c r="E261" s="374"/>
      <c r="F261" s="42" t="s">
        <v>320</v>
      </c>
      <c r="G261" s="566"/>
      <c r="H261" s="44"/>
      <c r="I261" s="164"/>
      <c r="J261" s="165"/>
    </row>
    <row r="262" spans="1:10" ht="18" thickBot="1" x14ac:dyDescent="0.3">
      <c r="A262" s="568"/>
      <c r="B262" s="563"/>
      <c r="C262" s="435"/>
      <c r="D262" s="435"/>
      <c r="E262" s="435"/>
      <c r="F262" s="182"/>
      <c r="G262" s="567"/>
      <c r="H262" s="189"/>
      <c r="I262" s="190"/>
      <c r="J262" s="191"/>
    </row>
    <row r="263" spans="1:10" ht="17.25" customHeight="1" x14ac:dyDescent="0.25">
      <c r="A263" s="558">
        <v>95</v>
      </c>
      <c r="B263" s="561" t="s">
        <v>403</v>
      </c>
      <c r="C263" s="564" t="s">
        <v>528</v>
      </c>
      <c r="D263" s="564" t="s">
        <v>529</v>
      </c>
      <c r="E263" s="564" t="s">
        <v>532</v>
      </c>
      <c r="F263" s="175" t="s">
        <v>407</v>
      </c>
      <c r="G263" s="565">
        <v>3.9699999999999999E-2</v>
      </c>
      <c r="H263" s="186"/>
      <c r="I263" s="187">
        <v>2648308</v>
      </c>
      <c r="J263" s="188">
        <v>2648308</v>
      </c>
    </row>
    <row r="264" spans="1:10" x14ac:dyDescent="0.25">
      <c r="A264" s="559"/>
      <c r="B264" s="562"/>
      <c r="C264" s="374"/>
      <c r="D264" s="374"/>
      <c r="E264" s="374"/>
      <c r="F264" s="42" t="s">
        <v>320</v>
      </c>
      <c r="G264" s="566"/>
      <c r="H264" s="44"/>
      <c r="I264" s="164"/>
      <c r="J264" s="165"/>
    </row>
    <row r="265" spans="1:10" ht="18" thickBot="1" x14ac:dyDescent="0.3">
      <c r="A265" s="568"/>
      <c r="B265" s="563"/>
      <c r="C265" s="435"/>
      <c r="D265" s="435"/>
      <c r="E265" s="435"/>
      <c r="F265" s="182"/>
      <c r="G265" s="567"/>
      <c r="H265" s="189"/>
      <c r="I265" s="190"/>
      <c r="J265" s="191"/>
    </row>
    <row r="266" spans="1:10" ht="17.25" customHeight="1" x14ac:dyDescent="0.25">
      <c r="A266" s="558">
        <v>96</v>
      </c>
      <c r="B266" s="561" t="s">
        <v>403</v>
      </c>
      <c r="C266" s="564" t="s">
        <v>528</v>
      </c>
      <c r="D266" s="564" t="s">
        <v>529</v>
      </c>
      <c r="E266" s="564" t="s">
        <v>532</v>
      </c>
      <c r="F266" s="175" t="s">
        <v>407</v>
      </c>
      <c r="G266" s="565">
        <v>2.0899999999999998E-2</v>
      </c>
      <c r="H266" s="186"/>
      <c r="I266" s="187">
        <v>1390749</v>
      </c>
      <c r="J266" s="188">
        <v>1390749</v>
      </c>
    </row>
    <row r="267" spans="1:10" x14ac:dyDescent="0.25">
      <c r="A267" s="559"/>
      <c r="B267" s="562"/>
      <c r="C267" s="374"/>
      <c r="D267" s="374"/>
      <c r="E267" s="374"/>
      <c r="F267" s="42" t="s">
        <v>320</v>
      </c>
      <c r="G267" s="566"/>
      <c r="H267" s="44"/>
      <c r="I267" s="164"/>
      <c r="J267" s="165"/>
    </row>
    <row r="268" spans="1:10" ht="18" thickBot="1" x14ac:dyDescent="0.3">
      <c r="A268" s="568"/>
      <c r="B268" s="563"/>
      <c r="C268" s="435"/>
      <c r="D268" s="435"/>
      <c r="E268" s="435"/>
      <c r="F268" s="182"/>
      <c r="G268" s="567"/>
      <c r="H268" s="189"/>
      <c r="I268" s="190"/>
      <c r="J268" s="191"/>
    </row>
    <row r="269" spans="1:10" ht="17.25" customHeight="1" x14ac:dyDescent="0.25">
      <c r="A269" s="558">
        <v>97</v>
      </c>
      <c r="B269" s="561" t="s">
        <v>403</v>
      </c>
      <c r="C269" s="564" t="s">
        <v>528</v>
      </c>
      <c r="D269" s="564" t="s">
        <v>529</v>
      </c>
      <c r="E269" s="564" t="s">
        <v>532</v>
      </c>
      <c r="F269" s="175" t="s">
        <v>407</v>
      </c>
      <c r="G269" s="565" t="s">
        <v>538</v>
      </c>
      <c r="H269" s="186"/>
      <c r="I269" s="187">
        <v>2661720</v>
      </c>
      <c r="J269" s="188">
        <v>2661720</v>
      </c>
    </row>
    <row r="270" spans="1:10" x14ac:dyDescent="0.25">
      <c r="A270" s="559"/>
      <c r="B270" s="562"/>
      <c r="C270" s="374"/>
      <c r="D270" s="374"/>
      <c r="E270" s="374"/>
      <c r="F270" s="42" t="s">
        <v>320</v>
      </c>
      <c r="G270" s="566"/>
      <c r="H270" s="44"/>
      <c r="I270" s="164"/>
      <c r="J270" s="165"/>
    </row>
    <row r="271" spans="1:10" ht="18" thickBot="1" x14ac:dyDescent="0.3">
      <c r="A271" s="568"/>
      <c r="B271" s="563"/>
      <c r="C271" s="435"/>
      <c r="D271" s="435"/>
      <c r="E271" s="435"/>
      <c r="F271" s="182"/>
      <c r="G271" s="567"/>
      <c r="H271" s="189"/>
      <c r="I271" s="190"/>
      <c r="J271" s="191"/>
    </row>
    <row r="272" spans="1:10" ht="17.25" customHeight="1" x14ac:dyDescent="0.25">
      <c r="A272" s="558">
        <v>98</v>
      </c>
      <c r="B272" s="561" t="s">
        <v>403</v>
      </c>
      <c r="C272" s="564" t="s">
        <v>528</v>
      </c>
      <c r="D272" s="564" t="s">
        <v>529</v>
      </c>
      <c r="E272" s="564" t="s">
        <v>532</v>
      </c>
      <c r="F272" s="175" t="s">
        <v>407</v>
      </c>
      <c r="G272" s="565">
        <v>5.8229999999999997E-2</v>
      </c>
      <c r="H272" s="186"/>
      <c r="I272" s="187">
        <v>3884407</v>
      </c>
      <c r="J272" s="188">
        <v>3884407</v>
      </c>
    </row>
    <row r="273" spans="1:10" x14ac:dyDescent="0.25">
      <c r="A273" s="559"/>
      <c r="B273" s="562"/>
      <c r="C273" s="374"/>
      <c r="D273" s="374"/>
      <c r="E273" s="374"/>
      <c r="F273" s="42" t="s">
        <v>320</v>
      </c>
      <c r="G273" s="566"/>
      <c r="H273" s="44"/>
      <c r="I273" s="164"/>
      <c r="J273" s="165"/>
    </row>
    <row r="274" spans="1:10" ht="18" thickBot="1" x14ac:dyDescent="0.3">
      <c r="A274" s="568"/>
      <c r="B274" s="563"/>
      <c r="C274" s="435"/>
      <c r="D274" s="435"/>
      <c r="E274" s="435"/>
      <c r="F274" s="182"/>
      <c r="G274" s="567"/>
      <c r="H274" s="189"/>
      <c r="I274" s="190"/>
      <c r="J274" s="191"/>
    </row>
    <row r="275" spans="1:10" ht="17.25" customHeight="1" x14ac:dyDescent="0.25">
      <c r="A275" s="558">
        <v>99</v>
      </c>
      <c r="B275" s="561" t="s">
        <v>403</v>
      </c>
      <c r="C275" s="564" t="s">
        <v>528</v>
      </c>
      <c r="D275" s="564" t="s">
        <v>529</v>
      </c>
      <c r="E275" s="564" t="s">
        <v>532</v>
      </c>
      <c r="F275" s="175" t="s">
        <v>407</v>
      </c>
      <c r="G275" s="565" t="s">
        <v>544</v>
      </c>
      <c r="H275" s="186"/>
      <c r="I275" s="187">
        <v>4029480</v>
      </c>
      <c r="J275" s="188">
        <v>4029480</v>
      </c>
    </row>
    <row r="276" spans="1:10" x14ac:dyDescent="0.25">
      <c r="A276" s="559"/>
      <c r="B276" s="562"/>
      <c r="C276" s="374"/>
      <c r="D276" s="374"/>
      <c r="E276" s="374"/>
      <c r="F276" s="42" t="s">
        <v>320</v>
      </c>
      <c r="G276" s="566"/>
      <c r="H276" s="44"/>
      <c r="I276" s="164"/>
      <c r="J276" s="165"/>
    </row>
    <row r="277" spans="1:10" ht="18" thickBot="1" x14ac:dyDescent="0.3">
      <c r="A277" s="568"/>
      <c r="B277" s="563"/>
      <c r="C277" s="435"/>
      <c r="D277" s="435"/>
      <c r="E277" s="435"/>
      <c r="F277" s="182"/>
      <c r="G277" s="567"/>
      <c r="H277" s="189"/>
      <c r="I277" s="190"/>
      <c r="J277" s="191"/>
    </row>
    <row r="278" spans="1:10" ht="17.25" customHeight="1" x14ac:dyDescent="0.25">
      <c r="A278" s="558">
        <v>100</v>
      </c>
      <c r="B278" s="561" t="s">
        <v>403</v>
      </c>
      <c r="C278" s="564" t="s">
        <v>528</v>
      </c>
      <c r="D278" s="564" t="s">
        <v>529</v>
      </c>
      <c r="E278" s="564" t="s">
        <v>532</v>
      </c>
      <c r="F278" s="175" t="s">
        <v>407</v>
      </c>
      <c r="G278" s="565" t="s">
        <v>545</v>
      </c>
      <c r="H278" s="186"/>
      <c r="I278" s="187">
        <v>2014740</v>
      </c>
      <c r="J278" s="188">
        <v>2014740</v>
      </c>
    </row>
    <row r="279" spans="1:10" x14ac:dyDescent="0.25">
      <c r="A279" s="559"/>
      <c r="B279" s="562"/>
      <c r="C279" s="374"/>
      <c r="D279" s="374"/>
      <c r="E279" s="374"/>
      <c r="F279" s="42" t="s">
        <v>320</v>
      </c>
      <c r="G279" s="566"/>
      <c r="H279" s="44"/>
      <c r="I279" s="164"/>
      <c r="J279" s="165"/>
    </row>
    <row r="280" spans="1:10" ht="18" thickBot="1" x14ac:dyDescent="0.3">
      <c r="A280" s="568"/>
      <c r="B280" s="563"/>
      <c r="C280" s="435"/>
      <c r="D280" s="435"/>
      <c r="E280" s="435"/>
      <c r="F280" s="182"/>
      <c r="G280" s="567"/>
      <c r="H280" s="189"/>
      <c r="I280" s="190"/>
      <c r="J280" s="191"/>
    </row>
    <row r="281" spans="1:10" ht="17.25" customHeight="1" x14ac:dyDescent="0.25">
      <c r="A281" s="558">
        <v>101</v>
      </c>
      <c r="B281" s="561" t="s">
        <v>403</v>
      </c>
      <c r="C281" s="564" t="s">
        <v>528</v>
      </c>
      <c r="D281" s="564" t="s">
        <v>529</v>
      </c>
      <c r="E281" s="564" t="s">
        <v>532</v>
      </c>
      <c r="F281" s="175" t="s">
        <v>407</v>
      </c>
      <c r="G281" s="565" t="s">
        <v>546</v>
      </c>
      <c r="H281" s="186"/>
      <c r="I281" s="187">
        <v>21073180</v>
      </c>
      <c r="J281" s="188">
        <v>21073180</v>
      </c>
    </row>
    <row r="282" spans="1:10" x14ac:dyDescent="0.25">
      <c r="A282" s="559"/>
      <c r="B282" s="562"/>
      <c r="C282" s="374"/>
      <c r="D282" s="374"/>
      <c r="E282" s="374"/>
      <c r="F282" s="42" t="s">
        <v>320</v>
      </c>
      <c r="G282" s="566"/>
      <c r="H282" s="44"/>
      <c r="I282" s="164"/>
      <c r="J282" s="165"/>
    </row>
    <row r="283" spans="1:10" ht="18" thickBot="1" x14ac:dyDescent="0.3">
      <c r="A283" s="568"/>
      <c r="B283" s="563"/>
      <c r="C283" s="435"/>
      <c r="D283" s="435"/>
      <c r="E283" s="435"/>
      <c r="F283" s="182"/>
      <c r="G283" s="567"/>
      <c r="H283" s="189"/>
      <c r="I283" s="190"/>
      <c r="J283" s="191"/>
    </row>
    <row r="284" spans="1:10" ht="17.25" customHeight="1" x14ac:dyDescent="0.25">
      <c r="A284" s="558">
        <v>102</v>
      </c>
      <c r="B284" s="561" t="s">
        <v>403</v>
      </c>
      <c r="C284" s="564" t="s">
        <v>528</v>
      </c>
      <c r="D284" s="564" t="s">
        <v>529</v>
      </c>
      <c r="E284" s="564" t="s">
        <v>532</v>
      </c>
      <c r="F284" s="175" t="s">
        <v>407</v>
      </c>
      <c r="G284" s="565">
        <v>0.04</v>
      </c>
      <c r="H284" s="186"/>
      <c r="I284" s="187">
        <v>2668320</v>
      </c>
      <c r="J284" s="188">
        <v>2668320</v>
      </c>
    </row>
    <row r="285" spans="1:10" x14ac:dyDescent="0.25">
      <c r="A285" s="559"/>
      <c r="B285" s="562"/>
      <c r="C285" s="374"/>
      <c r="D285" s="374"/>
      <c r="E285" s="374"/>
      <c r="F285" s="42" t="s">
        <v>320</v>
      </c>
      <c r="G285" s="566"/>
      <c r="H285" s="44"/>
      <c r="I285" s="164"/>
      <c r="J285" s="165"/>
    </row>
    <row r="286" spans="1:10" ht="18" thickBot="1" x14ac:dyDescent="0.3">
      <c r="A286" s="568"/>
      <c r="B286" s="563"/>
      <c r="C286" s="435"/>
      <c r="D286" s="435"/>
      <c r="E286" s="435"/>
      <c r="F286" s="182"/>
      <c r="G286" s="567"/>
      <c r="H286" s="189"/>
      <c r="I286" s="190"/>
      <c r="J286" s="191"/>
    </row>
    <row r="287" spans="1:10" ht="17.25" customHeight="1" x14ac:dyDescent="0.25">
      <c r="A287" s="558">
        <v>103</v>
      </c>
      <c r="B287" s="561" t="s">
        <v>403</v>
      </c>
      <c r="C287" s="564" t="s">
        <v>528</v>
      </c>
      <c r="D287" s="564" t="s">
        <v>529</v>
      </c>
      <c r="E287" s="564" t="s">
        <v>532</v>
      </c>
      <c r="F287" s="175" t="s">
        <v>407</v>
      </c>
      <c r="G287" s="565">
        <v>7.0000000000000007E-2</v>
      </c>
      <c r="H287" s="186"/>
      <c r="I287" s="187">
        <v>4669560</v>
      </c>
      <c r="J287" s="188">
        <v>4669560</v>
      </c>
    </row>
    <row r="288" spans="1:10" x14ac:dyDescent="0.25">
      <c r="A288" s="559"/>
      <c r="B288" s="562"/>
      <c r="C288" s="374"/>
      <c r="D288" s="374"/>
      <c r="E288" s="374"/>
      <c r="F288" s="42" t="s">
        <v>320</v>
      </c>
      <c r="G288" s="566"/>
      <c r="H288" s="44"/>
      <c r="I288" s="164"/>
      <c r="J288" s="165"/>
    </row>
    <row r="289" spans="1:10" ht="18" thickBot="1" x14ac:dyDescent="0.3">
      <c r="A289" s="568"/>
      <c r="B289" s="563"/>
      <c r="C289" s="435"/>
      <c r="D289" s="435"/>
      <c r="E289" s="435"/>
      <c r="F289" s="182"/>
      <c r="G289" s="567"/>
      <c r="H289" s="189"/>
      <c r="I289" s="190"/>
      <c r="J289" s="191"/>
    </row>
    <row r="290" spans="1:10" ht="17.25" customHeight="1" x14ac:dyDescent="0.25">
      <c r="A290" s="558">
        <v>104</v>
      </c>
      <c r="B290" s="561" t="s">
        <v>403</v>
      </c>
      <c r="C290" s="564" t="s">
        <v>528</v>
      </c>
      <c r="D290" s="564" t="s">
        <v>529</v>
      </c>
      <c r="E290" s="564" t="s">
        <v>532</v>
      </c>
      <c r="F290" s="175" t="s">
        <v>407</v>
      </c>
      <c r="G290" s="565">
        <v>0.04</v>
      </c>
      <c r="H290" s="186"/>
      <c r="I290" s="187">
        <v>2668320</v>
      </c>
      <c r="J290" s="188">
        <v>2668320</v>
      </c>
    </row>
    <row r="291" spans="1:10" x14ac:dyDescent="0.25">
      <c r="A291" s="559"/>
      <c r="B291" s="562"/>
      <c r="C291" s="374"/>
      <c r="D291" s="374"/>
      <c r="E291" s="374"/>
      <c r="F291" s="42" t="s">
        <v>320</v>
      </c>
      <c r="G291" s="566"/>
      <c r="H291" s="44"/>
      <c r="I291" s="164"/>
      <c r="J291" s="165"/>
    </row>
    <row r="292" spans="1:10" ht="18" thickBot="1" x14ac:dyDescent="0.3">
      <c r="A292" s="568"/>
      <c r="B292" s="563"/>
      <c r="C292" s="435"/>
      <c r="D292" s="435"/>
      <c r="E292" s="435"/>
      <c r="F292" s="182"/>
      <c r="G292" s="567"/>
      <c r="H292" s="189"/>
      <c r="I292" s="190"/>
      <c r="J292" s="191"/>
    </row>
    <row r="293" spans="1:10" ht="17.25" customHeight="1" x14ac:dyDescent="0.25">
      <c r="A293" s="558">
        <v>105</v>
      </c>
      <c r="B293" s="561" t="s">
        <v>403</v>
      </c>
      <c r="C293" s="564" t="s">
        <v>528</v>
      </c>
      <c r="D293" s="564" t="s">
        <v>529</v>
      </c>
      <c r="E293" s="564" t="s">
        <v>532</v>
      </c>
      <c r="F293" s="175" t="s">
        <v>407</v>
      </c>
      <c r="G293" s="565" t="s">
        <v>538</v>
      </c>
      <c r="H293" s="186"/>
      <c r="I293" s="187">
        <v>2572220</v>
      </c>
      <c r="J293" s="188">
        <v>2572220</v>
      </c>
    </row>
    <row r="294" spans="1:10" x14ac:dyDescent="0.25">
      <c r="A294" s="559"/>
      <c r="B294" s="562"/>
      <c r="C294" s="374"/>
      <c r="D294" s="374"/>
      <c r="E294" s="374"/>
      <c r="F294" s="42" t="s">
        <v>320</v>
      </c>
      <c r="G294" s="566"/>
      <c r="H294" s="44"/>
      <c r="I294" s="164"/>
      <c r="J294" s="165"/>
    </row>
    <row r="295" spans="1:10" ht="18" thickBot="1" x14ac:dyDescent="0.3">
      <c r="A295" s="568"/>
      <c r="B295" s="563"/>
      <c r="C295" s="435"/>
      <c r="D295" s="435"/>
      <c r="E295" s="435"/>
      <c r="F295" s="182"/>
      <c r="G295" s="567"/>
      <c r="H295" s="189"/>
      <c r="I295" s="190"/>
      <c r="J295" s="191"/>
    </row>
    <row r="296" spans="1:10" ht="17.25" customHeight="1" x14ac:dyDescent="0.25">
      <c r="A296" s="558">
        <v>106</v>
      </c>
      <c r="B296" s="561" t="s">
        <v>403</v>
      </c>
      <c r="C296" s="564" t="s">
        <v>528</v>
      </c>
      <c r="D296" s="564" t="s">
        <v>529</v>
      </c>
      <c r="E296" s="564" t="s">
        <v>532</v>
      </c>
      <c r="F296" s="175" t="s">
        <v>407</v>
      </c>
      <c r="G296" s="565" t="s">
        <v>538</v>
      </c>
      <c r="H296" s="186"/>
      <c r="I296" s="187">
        <v>2686320</v>
      </c>
      <c r="J296" s="188">
        <v>2686320</v>
      </c>
    </row>
    <row r="297" spans="1:10" x14ac:dyDescent="0.25">
      <c r="A297" s="559"/>
      <c r="B297" s="562"/>
      <c r="C297" s="374"/>
      <c r="D297" s="374"/>
      <c r="E297" s="374"/>
      <c r="F297" s="42" t="s">
        <v>320</v>
      </c>
      <c r="G297" s="566"/>
      <c r="H297" s="44"/>
      <c r="I297" s="164"/>
      <c r="J297" s="165"/>
    </row>
    <row r="298" spans="1:10" ht="18" thickBot="1" x14ac:dyDescent="0.3">
      <c r="A298" s="568"/>
      <c r="B298" s="563"/>
      <c r="C298" s="435"/>
      <c r="D298" s="435"/>
      <c r="E298" s="435"/>
      <c r="F298" s="182"/>
      <c r="G298" s="567"/>
      <c r="H298" s="189"/>
      <c r="I298" s="190"/>
      <c r="J298" s="191"/>
    </row>
    <row r="299" spans="1:10" ht="17.25" customHeight="1" x14ac:dyDescent="0.25">
      <c r="A299" s="558">
        <v>107</v>
      </c>
      <c r="B299" s="561" t="s">
        <v>403</v>
      </c>
      <c r="C299" s="564" t="s">
        <v>528</v>
      </c>
      <c r="D299" s="564" t="s">
        <v>529</v>
      </c>
      <c r="E299" s="564" t="s">
        <v>532</v>
      </c>
      <c r="F299" s="175" t="s">
        <v>407</v>
      </c>
      <c r="G299" s="565">
        <v>8.7220000000000006E-2</v>
      </c>
      <c r="H299" s="186"/>
      <c r="I299" s="187">
        <v>5926861</v>
      </c>
      <c r="J299" s="188">
        <v>5926861</v>
      </c>
    </row>
    <row r="300" spans="1:10" x14ac:dyDescent="0.25">
      <c r="A300" s="559"/>
      <c r="B300" s="562"/>
      <c r="C300" s="374"/>
      <c r="D300" s="374"/>
      <c r="E300" s="374"/>
      <c r="F300" s="42" t="s">
        <v>320</v>
      </c>
      <c r="G300" s="566"/>
      <c r="H300" s="44"/>
      <c r="I300" s="164"/>
      <c r="J300" s="165"/>
    </row>
    <row r="301" spans="1:10" ht="18" thickBot="1" x14ac:dyDescent="0.3">
      <c r="A301" s="568"/>
      <c r="B301" s="563"/>
      <c r="C301" s="435"/>
      <c r="D301" s="435"/>
      <c r="E301" s="435"/>
      <c r="F301" s="182"/>
      <c r="G301" s="567"/>
      <c r="H301" s="189"/>
      <c r="I301" s="190"/>
      <c r="J301" s="191"/>
    </row>
    <row r="302" spans="1:10" ht="17.25" customHeight="1" x14ac:dyDescent="0.25">
      <c r="A302" s="558">
        <v>108</v>
      </c>
      <c r="B302" s="561" t="s">
        <v>403</v>
      </c>
      <c r="C302" s="564" t="s">
        <v>528</v>
      </c>
      <c r="D302" s="564" t="s">
        <v>529</v>
      </c>
      <c r="E302" s="564" t="s">
        <v>532</v>
      </c>
      <c r="F302" s="175" t="s">
        <v>407</v>
      </c>
      <c r="G302" s="565" t="s">
        <v>464</v>
      </c>
      <c r="H302" s="186"/>
      <c r="I302" s="187">
        <v>3398900</v>
      </c>
      <c r="J302" s="188">
        <v>3398900</v>
      </c>
    </row>
    <row r="303" spans="1:10" x14ac:dyDescent="0.25">
      <c r="A303" s="559"/>
      <c r="B303" s="562"/>
      <c r="C303" s="374"/>
      <c r="D303" s="374"/>
      <c r="E303" s="374"/>
      <c r="F303" s="42" t="s">
        <v>320</v>
      </c>
      <c r="G303" s="566"/>
      <c r="H303" s="44"/>
      <c r="I303" s="164"/>
      <c r="J303" s="165"/>
    </row>
    <row r="304" spans="1:10" ht="18" thickBot="1" x14ac:dyDescent="0.3">
      <c r="A304" s="568"/>
      <c r="B304" s="563"/>
      <c r="C304" s="435"/>
      <c r="D304" s="435"/>
      <c r="E304" s="435"/>
      <c r="F304" s="182"/>
      <c r="G304" s="567"/>
      <c r="H304" s="189"/>
      <c r="I304" s="190"/>
      <c r="J304" s="191"/>
    </row>
    <row r="305" spans="1:10" ht="17.25" customHeight="1" x14ac:dyDescent="0.25">
      <c r="A305" s="558">
        <v>109</v>
      </c>
      <c r="B305" s="561" t="s">
        <v>403</v>
      </c>
      <c r="C305" s="564" t="s">
        <v>528</v>
      </c>
      <c r="D305" s="564" t="s">
        <v>529</v>
      </c>
      <c r="E305" s="564" t="s">
        <v>532</v>
      </c>
      <c r="F305" s="175" t="s">
        <v>407</v>
      </c>
      <c r="G305" s="565">
        <v>5.008E-2</v>
      </c>
      <c r="H305" s="186"/>
      <c r="I305" s="187">
        <v>3400833</v>
      </c>
      <c r="J305" s="188">
        <v>3400833</v>
      </c>
    </row>
    <row r="306" spans="1:10" x14ac:dyDescent="0.25">
      <c r="A306" s="559"/>
      <c r="B306" s="562"/>
      <c r="C306" s="374"/>
      <c r="D306" s="374"/>
      <c r="E306" s="374"/>
      <c r="F306" s="42" t="s">
        <v>320</v>
      </c>
      <c r="G306" s="566"/>
      <c r="H306" s="44"/>
      <c r="I306" s="164"/>
      <c r="J306" s="165"/>
    </row>
    <row r="307" spans="1:10" ht="18" thickBot="1" x14ac:dyDescent="0.3">
      <c r="A307" s="568"/>
      <c r="B307" s="563"/>
      <c r="C307" s="435"/>
      <c r="D307" s="435"/>
      <c r="E307" s="435"/>
      <c r="F307" s="182"/>
      <c r="G307" s="567"/>
      <c r="H307" s="189"/>
      <c r="I307" s="190"/>
      <c r="J307" s="191"/>
    </row>
    <row r="308" spans="1:10" ht="17.25" customHeight="1" x14ac:dyDescent="0.25">
      <c r="A308" s="558">
        <v>110</v>
      </c>
      <c r="B308" s="561" t="s">
        <v>403</v>
      </c>
      <c r="C308" s="564" t="s">
        <v>528</v>
      </c>
      <c r="D308" s="564" t="s">
        <v>529</v>
      </c>
      <c r="E308" s="564" t="s">
        <v>532</v>
      </c>
      <c r="F308" s="175" t="s">
        <v>407</v>
      </c>
      <c r="G308" s="565">
        <v>7.9159999999999994E-2</v>
      </c>
      <c r="H308" s="186"/>
      <c r="I308" s="187">
        <v>5280606</v>
      </c>
      <c r="J308" s="188">
        <v>5280606</v>
      </c>
    </row>
    <row r="309" spans="1:10" x14ac:dyDescent="0.25">
      <c r="A309" s="559"/>
      <c r="B309" s="562"/>
      <c r="C309" s="374"/>
      <c r="D309" s="374"/>
      <c r="E309" s="374"/>
      <c r="F309" s="42" t="s">
        <v>320</v>
      </c>
      <c r="G309" s="566"/>
      <c r="H309" s="44"/>
      <c r="I309" s="164"/>
      <c r="J309" s="165"/>
    </row>
    <row r="310" spans="1:10" ht="18" thickBot="1" x14ac:dyDescent="0.3">
      <c r="A310" s="568"/>
      <c r="B310" s="563"/>
      <c r="C310" s="435"/>
      <c r="D310" s="435"/>
      <c r="E310" s="435"/>
      <c r="F310" s="182"/>
      <c r="G310" s="567"/>
      <c r="H310" s="189"/>
      <c r="I310" s="190"/>
      <c r="J310" s="191"/>
    </row>
    <row r="311" spans="1:10" ht="17.25" customHeight="1" x14ac:dyDescent="0.25">
      <c r="A311" s="558">
        <v>111</v>
      </c>
      <c r="B311" s="561" t="s">
        <v>403</v>
      </c>
      <c r="C311" s="564" t="s">
        <v>528</v>
      </c>
      <c r="D311" s="564" t="s">
        <v>529</v>
      </c>
      <c r="E311" s="564" t="s">
        <v>532</v>
      </c>
      <c r="F311" s="175" t="s">
        <v>407</v>
      </c>
      <c r="G311" s="565">
        <v>0.04</v>
      </c>
      <c r="H311" s="186"/>
      <c r="I311" s="187">
        <v>2668320</v>
      </c>
      <c r="J311" s="188">
        <v>2668320</v>
      </c>
    </row>
    <row r="312" spans="1:10" x14ac:dyDescent="0.25">
      <c r="A312" s="559"/>
      <c r="B312" s="562"/>
      <c r="C312" s="374"/>
      <c r="D312" s="374"/>
      <c r="E312" s="374"/>
      <c r="F312" s="42" t="s">
        <v>320</v>
      </c>
      <c r="G312" s="566"/>
      <c r="H312" s="44"/>
      <c r="I312" s="164"/>
      <c r="J312" s="165"/>
    </row>
    <row r="313" spans="1:10" ht="18" thickBot="1" x14ac:dyDescent="0.3">
      <c r="A313" s="568"/>
      <c r="B313" s="563"/>
      <c r="C313" s="435"/>
      <c r="D313" s="435"/>
      <c r="E313" s="435"/>
      <c r="F313" s="182"/>
      <c r="G313" s="567"/>
      <c r="H313" s="189"/>
      <c r="I313" s="190"/>
      <c r="J313" s="191"/>
    </row>
    <row r="314" spans="1:10" ht="17.25" customHeight="1" x14ac:dyDescent="0.25">
      <c r="A314" s="558">
        <v>112</v>
      </c>
      <c r="B314" s="561" t="s">
        <v>403</v>
      </c>
      <c r="C314" s="564" t="s">
        <v>528</v>
      </c>
      <c r="D314" s="564" t="s">
        <v>529</v>
      </c>
      <c r="E314" s="564" t="s">
        <v>532</v>
      </c>
      <c r="F314" s="175" t="s">
        <v>407</v>
      </c>
      <c r="G314" s="565">
        <v>5.5E-2</v>
      </c>
      <c r="H314" s="186"/>
      <c r="I314" s="187">
        <v>3668940</v>
      </c>
      <c r="J314" s="188">
        <v>3668940</v>
      </c>
    </row>
    <row r="315" spans="1:10" x14ac:dyDescent="0.25">
      <c r="A315" s="559"/>
      <c r="B315" s="562"/>
      <c r="C315" s="374"/>
      <c r="D315" s="374"/>
      <c r="E315" s="374"/>
      <c r="F315" s="42" t="s">
        <v>320</v>
      </c>
      <c r="G315" s="566"/>
      <c r="H315" s="44"/>
      <c r="I315" s="164"/>
      <c r="J315" s="165"/>
    </row>
    <row r="316" spans="1:10" ht="18" thickBot="1" x14ac:dyDescent="0.3">
      <c r="A316" s="568"/>
      <c r="B316" s="563"/>
      <c r="C316" s="435"/>
      <c r="D316" s="435"/>
      <c r="E316" s="435"/>
      <c r="F316" s="182"/>
      <c r="G316" s="567"/>
      <c r="H316" s="189"/>
      <c r="I316" s="190"/>
      <c r="J316" s="191"/>
    </row>
    <row r="317" spans="1:10" ht="17.25" customHeight="1" x14ac:dyDescent="0.25">
      <c r="A317" s="558">
        <v>113</v>
      </c>
      <c r="B317" s="561" t="s">
        <v>403</v>
      </c>
      <c r="C317" s="564" t="s">
        <v>528</v>
      </c>
      <c r="D317" s="564" t="s">
        <v>529</v>
      </c>
      <c r="E317" s="564" t="s">
        <v>532</v>
      </c>
      <c r="F317" s="175" t="s">
        <v>407</v>
      </c>
      <c r="G317" s="565">
        <v>4.65E-2</v>
      </c>
      <c r="H317" s="186"/>
      <c r="I317" s="187">
        <v>1287585</v>
      </c>
      <c r="J317" s="188">
        <v>1287585</v>
      </c>
    </row>
    <row r="318" spans="1:10" x14ac:dyDescent="0.25">
      <c r="A318" s="559"/>
      <c r="B318" s="562"/>
      <c r="C318" s="374"/>
      <c r="D318" s="374"/>
      <c r="E318" s="374"/>
      <c r="F318" s="42" t="s">
        <v>320</v>
      </c>
      <c r="G318" s="566"/>
      <c r="H318" s="44"/>
      <c r="I318" s="164"/>
      <c r="J318" s="165"/>
    </row>
    <row r="319" spans="1:10" ht="18" thickBot="1" x14ac:dyDescent="0.3">
      <c r="A319" s="568"/>
      <c r="B319" s="563"/>
      <c r="C319" s="435"/>
      <c r="D319" s="435"/>
      <c r="E319" s="435"/>
      <c r="F319" s="182"/>
      <c r="G319" s="567"/>
      <c r="H319" s="189"/>
      <c r="I319" s="190"/>
      <c r="J319" s="191"/>
    </row>
    <row r="320" spans="1:10" ht="17.25" customHeight="1" x14ac:dyDescent="0.25">
      <c r="A320" s="558">
        <v>114</v>
      </c>
      <c r="B320" s="561" t="s">
        <v>403</v>
      </c>
      <c r="C320" s="564" t="s">
        <v>528</v>
      </c>
      <c r="D320" s="564" t="s">
        <v>529</v>
      </c>
      <c r="E320" s="564" t="s">
        <v>532</v>
      </c>
      <c r="F320" s="175" t="s">
        <v>407</v>
      </c>
      <c r="G320" s="565">
        <v>5.3199999999999997E-2</v>
      </c>
      <c r="H320" s="186"/>
      <c r="I320" s="187">
        <v>1473108</v>
      </c>
      <c r="J320" s="188">
        <v>1473108</v>
      </c>
    </row>
    <row r="321" spans="1:10" x14ac:dyDescent="0.25">
      <c r="A321" s="559"/>
      <c r="B321" s="562"/>
      <c r="C321" s="374"/>
      <c r="D321" s="374"/>
      <c r="E321" s="374"/>
      <c r="F321" s="42" t="s">
        <v>320</v>
      </c>
      <c r="G321" s="566"/>
      <c r="H321" s="44"/>
      <c r="I321" s="164"/>
      <c r="J321" s="165"/>
    </row>
    <row r="322" spans="1:10" ht="18" thickBot="1" x14ac:dyDescent="0.3">
      <c r="A322" s="568"/>
      <c r="B322" s="563"/>
      <c r="C322" s="435"/>
      <c r="D322" s="435"/>
      <c r="E322" s="435"/>
      <c r="F322" s="182"/>
      <c r="G322" s="567"/>
      <c r="H322" s="189"/>
      <c r="I322" s="190"/>
      <c r="J322" s="191"/>
    </row>
    <row r="323" spans="1:10" ht="17.25" customHeight="1" x14ac:dyDescent="0.25">
      <c r="A323" s="558">
        <v>115</v>
      </c>
      <c r="B323" s="561" t="s">
        <v>403</v>
      </c>
      <c r="C323" s="564" t="s">
        <v>528</v>
      </c>
      <c r="D323" s="564" t="s">
        <v>529</v>
      </c>
      <c r="E323" s="564" t="s">
        <v>532</v>
      </c>
      <c r="F323" s="175" t="s">
        <v>407</v>
      </c>
      <c r="G323" s="565">
        <v>0.47100999999999998</v>
      </c>
      <c r="H323" s="186"/>
      <c r="I323" s="187">
        <v>32006543</v>
      </c>
      <c r="J323" s="188">
        <v>32006543</v>
      </c>
    </row>
    <row r="324" spans="1:10" x14ac:dyDescent="0.25">
      <c r="A324" s="559"/>
      <c r="B324" s="562"/>
      <c r="C324" s="374"/>
      <c r="D324" s="374"/>
      <c r="E324" s="374"/>
      <c r="F324" s="42" t="s">
        <v>320</v>
      </c>
      <c r="G324" s="566"/>
      <c r="H324" s="44"/>
      <c r="I324" s="164"/>
      <c r="J324" s="165"/>
    </row>
    <row r="325" spans="1:10" ht="18" thickBot="1" x14ac:dyDescent="0.3">
      <c r="A325" s="568"/>
      <c r="B325" s="563"/>
      <c r="C325" s="435"/>
      <c r="D325" s="435"/>
      <c r="E325" s="435"/>
      <c r="F325" s="182"/>
      <c r="G325" s="567"/>
      <c r="H325" s="189"/>
      <c r="I325" s="190"/>
      <c r="J325" s="191"/>
    </row>
    <row r="326" spans="1:10" ht="17.25" customHeight="1" x14ac:dyDescent="0.25">
      <c r="A326" s="558">
        <v>116</v>
      </c>
      <c r="B326" s="561" t="s">
        <v>403</v>
      </c>
      <c r="C326" s="564" t="s">
        <v>528</v>
      </c>
      <c r="D326" s="564" t="s">
        <v>529</v>
      </c>
      <c r="E326" s="564" t="s">
        <v>532</v>
      </c>
      <c r="F326" s="175" t="s">
        <v>407</v>
      </c>
      <c r="G326" s="565" t="s">
        <v>538</v>
      </c>
      <c r="H326" s="186"/>
      <c r="I326" s="187">
        <v>2719120</v>
      </c>
      <c r="J326" s="188">
        <v>2719120</v>
      </c>
    </row>
    <row r="327" spans="1:10" x14ac:dyDescent="0.25">
      <c r="A327" s="559"/>
      <c r="B327" s="562"/>
      <c r="C327" s="374"/>
      <c r="D327" s="374"/>
      <c r="E327" s="374"/>
      <c r="F327" s="42" t="s">
        <v>320</v>
      </c>
      <c r="G327" s="566"/>
      <c r="H327" s="44"/>
      <c r="I327" s="164"/>
      <c r="J327" s="165"/>
    </row>
    <row r="328" spans="1:10" ht="18" thickBot="1" x14ac:dyDescent="0.3">
      <c r="A328" s="568"/>
      <c r="B328" s="563"/>
      <c r="C328" s="435"/>
      <c r="D328" s="435"/>
      <c r="E328" s="435"/>
      <c r="F328" s="182"/>
      <c r="G328" s="567"/>
      <c r="H328" s="189"/>
      <c r="I328" s="190"/>
      <c r="J328" s="191"/>
    </row>
    <row r="329" spans="1:10" ht="17.25" customHeight="1" x14ac:dyDescent="0.25">
      <c r="A329" s="558">
        <v>117</v>
      </c>
      <c r="B329" s="561" t="s">
        <v>403</v>
      </c>
      <c r="C329" s="564" t="s">
        <v>528</v>
      </c>
      <c r="D329" s="564" t="s">
        <v>529</v>
      </c>
      <c r="E329" s="564" t="s">
        <v>532</v>
      </c>
      <c r="F329" s="175" t="s">
        <v>407</v>
      </c>
      <c r="G329" s="565">
        <v>0.51029999999999998</v>
      </c>
      <c r="H329" s="186"/>
      <c r="I329" s="187">
        <v>14700468</v>
      </c>
      <c r="J329" s="188">
        <v>14700468</v>
      </c>
    </row>
    <row r="330" spans="1:10" x14ac:dyDescent="0.25">
      <c r="A330" s="559"/>
      <c r="B330" s="562"/>
      <c r="C330" s="374"/>
      <c r="D330" s="374"/>
      <c r="E330" s="374"/>
      <c r="F330" s="42" t="s">
        <v>320</v>
      </c>
      <c r="G330" s="566"/>
      <c r="H330" s="44"/>
      <c r="I330" s="164"/>
      <c r="J330" s="165"/>
    </row>
    <row r="331" spans="1:10" ht="18" thickBot="1" x14ac:dyDescent="0.3">
      <c r="A331" s="568"/>
      <c r="B331" s="563"/>
      <c r="C331" s="435"/>
      <c r="D331" s="435"/>
      <c r="E331" s="435"/>
      <c r="F331" s="182"/>
      <c r="G331" s="567"/>
      <c r="H331" s="189"/>
      <c r="I331" s="190"/>
      <c r="J331" s="191"/>
    </row>
    <row r="332" spans="1:10" ht="17.25" customHeight="1" x14ac:dyDescent="0.25">
      <c r="A332" s="558">
        <v>118</v>
      </c>
      <c r="B332" s="561" t="s">
        <v>403</v>
      </c>
      <c r="C332" s="564" t="s">
        <v>528</v>
      </c>
      <c r="D332" s="564" t="s">
        <v>529</v>
      </c>
      <c r="E332" s="564" t="s">
        <v>532</v>
      </c>
      <c r="F332" s="175" t="s">
        <v>407</v>
      </c>
      <c r="G332" s="565">
        <v>0.03</v>
      </c>
      <c r="H332" s="186"/>
      <c r="I332" s="187">
        <v>2039340</v>
      </c>
      <c r="J332" s="188">
        <v>2039340</v>
      </c>
    </row>
    <row r="333" spans="1:10" x14ac:dyDescent="0.25">
      <c r="A333" s="559"/>
      <c r="B333" s="562"/>
      <c r="C333" s="374"/>
      <c r="D333" s="374"/>
      <c r="E333" s="374"/>
      <c r="F333" s="42" t="s">
        <v>320</v>
      </c>
      <c r="G333" s="566"/>
      <c r="H333" s="44"/>
      <c r="I333" s="164"/>
      <c r="J333" s="165"/>
    </row>
    <row r="334" spans="1:10" ht="18" thickBot="1" x14ac:dyDescent="0.3">
      <c r="A334" s="568"/>
      <c r="B334" s="563"/>
      <c r="C334" s="435"/>
      <c r="D334" s="435"/>
      <c r="E334" s="435"/>
      <c r="F334" s="182"/>
      <c r="G334" s="567"/>
      <c r="H334" s="189"/>
      <c r="I334" s="190"/>
      <c r="J334" s="191"/>
    </row>
    <row r="335" spans="1:10" ht="17.25" customHeight="1" x14ac:dyDescent="0.25">
      <c r="A335" s="558">
        <v>119</v>
      </c>
      <c r="B335" s="561" t="s">
        <v>403</v>
      </c>
      <c r="C335" s="564" t="s">
        <v>528</v>
      </c>
      <c r="D335" s="564" t="s">
        <v>529</v>
      </c>
      <c r="E335" s="564" t="s">
        <v>532</v>
      </c>
      <c r="F335" s="175" t="s">
        <v>407</v>
      </c>
      <c r="G335" s="565">
        <v>0.65964999999999996</v>
      </c>
      <c r="H335" s="186"/>
      <c r="I335" s="187">
        <v>43895090</v>
      </c>
      <c r="J335" s="188">
        <v>43895090</v>
      </c>
    </row>
    <row r="336" spans="1:10" x14ac:dyDescent="0.25">
      <c r="A336" s="559"/>
      <c r="B336" s="562"/>
      <c r="C336" s="374"/>
      <c r="D336" s="374"/>
      <c r="E336" s="374"/>
      <c r="F336" s="42" t="s">
        <v>320</v>
      </c>
      <c r="G336" s="566"/>
      <c r="H336" s="44"/>
      <c r="I336" s="164"/>
      <c r="J336" s="165"/>
    </row>
    <row r="337" spans="1:10" ht="18" thickBot="1" x14ac:dyDescent="0.3">
      <c r="A337" s="568"/>
      <c r="B337" s="563"/>
      <c r="C337" s="435"/>
      <c r="D337" s="435"/>
      <c r="E337" s="435"/>
      <c r="F337" s="182"/>
      <c r="G337" s="567"/>
      <c r="H337" s="189"/>
      <c r="I337" s="190"/>
      <c r="J337" s="191"/>
    </row>
    <row r="338" spans="1:10" ht="17.25" customHeight="1" x14ac:dyDescent="0.25">
      <c r="A338" s="558">
        <v>120</v>
      </c>
      <c r="B338" s="561" t="s">
        <v>403</v>
      </c>
      <c r="C338" s="564" t="s">
        <v>528</v>
      </c>
      <c r="D338" s="564" t="s">
        <v>529</v>
      </c>
      <c r="E338" s="564" t="s">
        <v>532</v>
      </c>
      <c r="F338" s="175" t="s">
        <v>407</v>
      </c>
      <c r="G338" s="565" t="s">
        <v>547</v>
      </c>
      <c r="H338" s="186"/>
      <c r="I338" s="187">
        <v>3408265</v>
      </c>
      <c r="J338" s="188">
        <v>3408265</v>
      </c>
    </row>
    <row r="339" spans="1:10" x14ac:dyDescent="0.25">
      <c r="A339" s="559"/>
      <c r="B339" s="562"/>
      <c r="C339" s="374"/>
      <c r="D339" s="374"/>
      <c r="E339" s="374"/>
      <c r="F339" s="42" t="s">
        <v>320</v>
      </c>
      <c r="G339" s="566"/>
      <c r="H339" s="44"/>
      <c r="I339" s="164"/>
      <c r="J339" s="165"/>
    </row>
    <row r="340" spans="1:10" ht="18" thickBot="1" x14ac:dyDescent="0.3">
      <c r="A340" s="568"/>
      <c r="B340" s="563"/>
      <c r="C340" s="435"/>
      <c r="D340" s="435"/>
      <c r="E340" s="435"/>
      <c r="F340" s="182"/>
      <c r="G340" s="567"/>
      <c r="H340" s="189"/>
      <c r="I340" s="190"/>
      <c r="J340" s="191"/>
    </row>
    <row r="341" spans="1:10" ht="17.25" customHeight="1" x14ac:dyDescent="0.25">
      <c r="A341" s="558">
        <v>121</v>
      </c>
      <c r="B341" s="561" t="s">
        <v>403</v>
      </c>
      <c r="C341" s="564" t="s">
        <v>528</v>
      </c>
      <c r="D341" s="564" t="s">
        <v>529</v>
      </c>
      <c r="E341" s="564" t="s">
        <v>532</v>
      </c>
      <c r="F341" s="175" t="s">
        <v>407</v>
      </c>
      <c r="G341" s="565">
        <v>3.04E-2</v>
      </c>
      <c r="H341" s="186"/>
      <c r="I341" s="187">
        <v>2041604</v>
      </c>
      <c r="J341" s="188">
        <v>2041604</v>
      </c>
    </row>
    <row r="342" spans="1:10" x14ac:dyDescent="0.25">
      <c r="A342" s="559"/>
      <c r="B342" s="562"/>
      <c r="C342" s="374"/>
      <c r="D342" s="374"/>
      <c r="E342" s="374"/>
      <c r="F342" s="42" t="s">
        <v>320</v>
      </c>
      <c r="G342" s="566"/>
      <c r="H342" s="44"/>
      <c r="I342" s="164"/>
      <c r="J342" s="165"/>
    </row>
    <row r="343" spans="1:10" ht="18" thickBot="1" x14ac:dyDescent="0.3">
      <c r="A343" s="568"/>
      <c r="B343" s="563"/>
      <c r="C343" s="435"/>
      <c r="D343" s="435"/>
      <c r="E343" s="435"/>
      <c r="F343" s="182"/>
      <c r="G343" s="567"/>
      <c r="H343" s="189"/>
      <c r="I343" s="190"/>
      <c r="J343" s="191"/>
    </row>
    <row r="344" spans="1:10" ht="17.25" customHeight="1" x14ac:dyDescent="0.25">
      <c r="A344" s="558">
        <v>122</v>
      </c>
      <c r="B344" s="561" t="s">
        <v>403</v>
      </c>
      <c r="C344" s="564" t="s">
        <v>528</v>
      </c>
      <c r="D344" s="564" t="s">
        <v>529</v>
      </c>
      <c r="E344" s="564" t="s">
        <v>532</v>
      </c>
      <c r="F344" s="175" t="s">
        <v>407</v>
      </c>
      <c r="G344" s="565">
        <v>5.6000000000000001E-2</v>
      </c>
      <c r="H344" s="186"/>
      <c r="I344" s="187">
        <v>3802848</v>
      </c>
      <c r="J344" s="188">
        <v>3802848</v>
      </c>
    </row>
    <row r="345" spans="1:10" x14ac:dyDescent="0.25">
      <c r="A345" s="559"/>
      <c r="B345" s="562"/>
      <c r="C345" s="374"/>
      <c r="D345" s="374"/>
      <c r="E345" s="374"/>
      <c r="F345" s="42" t="s">
        <v>320</v>
      </c>
      <c r="G345" s="566"/>
      <c r="H345" s="44"/>
      <c r="I345" s="164"/>
      <c r="J345" s="165"/>
    </row>
    <row r="346" spans="1:10" ht="18" thickBot="1" x14ac:dyDescent="0.3">
      <c r="A346" s="568"/>
      <c r="B346" s="563"/>
      <c r="C346" s="435"/>
      <c r="D346" s="435"/>
      <c r="E346" s="435"/>
      <c r="F346" s="182"/>
      <c r="G346" s="567"/>
      <c r="H346" s="189"/>
      <c r="I346" s="190"/>
      <c r="J346" s="191"/>
    </row>
    <row r="347" spans="1:10" ht="17.25" customHeight="1" x14ac:dyDescent="0.25">
      <c r="A347" s="558">
        <v>123</v>
      </c>
      <c r="B347" s="561" t="s">
        <v>403</v>
      </c>
      <c r="C347" s="564" t="s">
        <v>528</v>
      </c>
      <c r="D347" s="564" t="s">
        <v>529</v>
      </c>
      <c r="E347" s="564" t="s">
        <v>532</v>
      </c>
      <c r="F347" s="175" t="s">
        <v>407</v>
      </c>
      <c r="G347" s="565">
        <v>5.0500000000000003E-2</v>
      </c>
      <c r="H347" s="186"/>
      <c r="I347" s="187">
        <v>3447913</v>
      </c>
      <c r="J347" s="188">
        <v>3447913</v>
      </c>
    </row>
    <row r="348" spans="1:10" x14ac:dyDescent="0.25">
      <c r="A348" s="559"/>
      <c r="B348" s="562"/>
      <c r="C348" s="374"/>
      <c r="D348" s="374"/>
      <c r="E348" s="374"/>
      <c r="F348" s="42" t="s">
        <v>320</v>
      </c>
      <c r="G348" s="566"/>
      <c r="H348" s="44"/>
      <c r="I348" s="164"/>
      <c r="J348" s="165"/>
    </row>
    <row r="349" spans="1:10" ht="18" thickBot="1" x14ac:dyDescent="0.3">
      <c r="A349" s="568"/>
      <c r="B349" s="563"/>
      <c r="C349" s="435"/>
      <c r="D349" s="435"/>
      <c r="E349" s="435"/>
      <c r="F349" s="182"/>
      <c r="G349" s="567"/>
      <c r="H349" s="189"/>
      <c r="I349" s="190"/>
      <c r="J349" s="191"/>
    </row>
    <row r="350" spans="1:10" ht="17.25" customHeight="1" x14ac:dyDescent="0.25">
      <c r="A350" s="558">
        <v>124</v>
      </c>
      <c r="B350" s="561" t="s">
        <v>403</v>
      </c>
      <c r="C350" s="564" t="s">
        <v>528</v>
      </c>
      <c r="D350" s="564" t="s">
        <v>529</v>
      </c>
      <c r="E350" s="564" t="s">
        <v>532</v>
      </c>
      <c r="F350" s="175" t="s">
        <v>407</v>
      </c>
      <c r="G350" s="565">
        <v>4.3339999999999997E-2</v>
      </c>
      <c r="H350" s="186"/>
      <c r="I350" s="187">
        <v>1200085</v>
      </c>
      <c r="J350" s="188">
        <v>1200085</v>
      </c>
    </row>
    <row r="351" spans="1:10" x14ac:dyDescent="0.25">
      <c r="A351" s="559"/>
      <c r="B351" s="562"/>
      <c r="C351" s="374"/>
      <c r="D351" s="374"/>
      <c r="E351" s="374"/>
      <c r="F351" s="42" t="s">
        <v>320</v>
      </c>
      <c r="G351" s="566"/>
      <c r="H351" s="44"/>
      <c r="I351" s="164"/>
      <c r="J351" s="165"/>
    </row>
    <row r="352" spans="1:10" ht="18" thickBot="1" x14ac:dyDescent="0.3">
      <c r="A352" s="568"/>
      <c r="B352" s="563"/>
      <c r="C352" s="435"/>
      <c r="D352" s="435"/>
      <c r="E352" s="435"/>
      <c r="F352" s="182"/>
      <c r="G352" s="567"/>
      <c r="H352" s="189"/>
      <c r="I352" s="190"/>
      <c r="J352" s="191"/>
    </row>
    <row r="353" spans="1:10" ht="17.25" customHeight="1" x14ac:dyDescent="0.25">
      <c r="A353" s="558">
        <v>125</v>
      </c>
      <c r="B353" s="561" t="s">
        <v>403</v>
      </c>
      <c r="C353" s="564" t="s">
        <v>528</v>
      </c>
      <c r="D353" s="564" t="s">
        <v>529</v>
      </c>
      <c r="E353" s="564" t="s">
        <v>532</v>
      </c>
      <c r="F353" s="175" t="s">
        <v>407</v>
      </c>
      <c r="G353" s="565">
        <v>0.24729999999999999</v>
      </c>
      <c r="H353" s="186"/>
      <c r="I353" s="187">
        <v>7124095</v>
      </c>
      <c r="J353" s="188">
        <v>7124095</v>
      </c>
    </row>
    <row r="354" spans="1:10" x14ac:dyDescent="0.25">
      <c r="A354" s="559"/>
      <c r="B354" s="562"/>
      <c r="C354" s="374"/>
      <c r="D354" s="374"/>
      <c r="E354" s="374"/>
      <c r="F354" s="42" t="s">
        <v>320</v>
      </c>
      <c r="G354" s="566"/>
      <c r="H354" s="44"/>
      <c r="I354" s="164"/>
      <c r="J354" s="165"/>
    </row>
    <row r="355" spans="1:10" ht="18" thickBot="1" x14ac:dyDescent="0.3">
      <c r="A355" s="568"/>
      <c r="B355" s="563"/>
      <c r="C355" s="435"/>
      <c r="D355" s="435"/>
      <c r="E355" s="435"/>
      <c r="F355" s="182"/>
      <c r="G355" s="567"/>
      <c r="H355" s="189"/>
      <c r="I355" s="190"/>
      <c r="J355" s="191"/>
    </row>
    <row r="356" spans="1:10" ht="17.25" customHeight="1" x14ac:dyDescent="0.25">
      <c r="A356" s="558">
        <v>126</v>
      </c>
      <c r="B356" s="561" t="s">
        <v>403</v>
      </c>
      <c r="C356" s="564" t="s">
        <v>528</v>
      </c>
      <c r="D356" s="564" t="s">
        <v>529</v>
      </c>
      <c r="E356" s="564" t="s">
        <v>532</v>
      </c>
      <c r="F356" s="175" t="s">
        <v>407</v>
      </c>
      <c r="G356" s="565">
        <v>9.9699999999999997E-2</v>
      </c>
      <c r="H356" s="186"/>
      <c r="I356" s="187">
        <v>6695653</v>
      </c>
      <c r="J356" s="188">
        <v>6695653</v>
      </c>
    </row>
    <row r="357" spans="1:10" x14ac:dyDescent="0.25">
      <c r="A357" s="559"/>
      <c r="B357" s="562"/>
      <c r="C357" s="374"/>
      <c r="D357" s="374"/>
      <c r="E357" s="374"/>
      <c r="F357" s="42" t="s">
        <v>320</v>
      </c>
      <c r="G357" s="566"/>
      <c r="H357" s="44"/>
      <c r="I357" s="164"/>
      <c r="J357" s="165"/>
    </row>
    <row r="358" spans="1:10" ht="18" thickBot="1" x14ac:dyDescent="0.3">
      <c r="A358" s="568"/>
      <c r="B358" s="563"/>
      <c r="C358" s="435"/>
      <c r="D358" s="435"/>
      <c r="E358" s="435"/>
      <c r="F358" s="182"/>
      <c r="G358" s="567"/>
      <c r="H358" s="189"/>
      <c r="I358" s="190"/>
      <c r="J358" s="191"/>
    </row>
    <row r="359" spans="1:10" ht="17.25" customHeight="1" x14ac:dyDescent="0.25">
      <c r="A359" s="558">
        <v>127</v>
      </c>
      <c r="B359" s="561" t="s">
        <v>403</v>
      </c>
      <c r="C359" s="564" t="s">
        <v>528</v>
      </c>
      <c r="D359" s="564" t="s">
        <v>529</v>
      </c>
      <c r="E359" s="564" t="s">
        <v>532</v>
      </c>
      <c r="F359" s="175" t="s">
        <v>407</v>
      </c>
      <c r="G359" s="565">
        <v>4.0050000000000002E-2</v>
      </c>
      <c r="H359" s="186"/>
      <c r="I359" s="187">
        <v>2689678</v>
      </c>
      <c r="J359" s="188">
        <v>2689678</v>
      </c>
    </row>
    <row r="360" spans="1:10" x14ac:dyDescent="0.25">
      <c r="A360" s="559"/>
      <c r="B360" s="562"/>
      <c r="C360" s="374"/>
      <c r="D360" s="374"/>
      <c r="E360" s="374"/>
      <c r="F360" s="42" t="s">
        <v>320</v>
      </c>
      <c r="G360" s="566"/>
      <c r="H360" s="44"/>
      <c r="I360" s="164"/>
      <c r="J360" s="165"/>
    </row>
    <row r="361" spans="1:10" ht="18" thickBot="1" x14ac:dyDescent="0.3">
      <c r="A361" s="568"/>
      <c r="B361" s="563"/>
      <c r="C361" s="435"/>
      <c r="D361" s="435"/>
      <c r="E361" s="435"/>
      <c r="F361" s="182"/>
      <c r="G361" s="567"/>
      <c r="H361" s="189"/>
      <c r="I361" s="190"/>
      <c r="J361" s="191"/>
    </row>
    <row r="362" spans="1:10" ht="17.25" customHeight="1" x14ac:dyDescent="0.25">
      <c r="A362" s="558">
        <v>128</v>
      </c>
      <c r="B362" s="561" t="s">
        <v>403</v>
      </c>
      <c r="C362" s="564" t="s">
        <v>528</v>
      </c>
      <c r="D362" s="564" t="s">
        <v>529</v>
      </c>
      <c r="E362" s="564" t="s">
        <v>532</v>
      </c>
      <c r="F362" s="175" t="s">
        <v>407</v>
      </c>
      <c r="G362" s="565">
        <v>0.03</v>
      </c>
      <c r="H362" s="186"/>
      <c r="I362" s="187">
        <v>2014740</v>
      </c>
      <c r="J362" s="188">
        <v>2014740</v>
      </c>
    </row>
    <row r="363" spans="1:10" x14ac:dyDescent="0.25">
      <c r="A363" s="559"/>
      <c r="B363" s="562"/>
      <c r="C363" s="374"/>
      <c r="D363" s="374"/>
      <c r="E363" s="374"/>
      <c r="F363" s="42" t="s">
        <v>320</v>
      </c>
      <c r="G363" s="566"/>
      <c r="H363" s="44"/>
      <c r="I363" s="164"/>
      <c r="J363" s="165"/>
    </row>
    <row r="364" spans="1:10" ht="18" thickBot="1" x14ac:dyDescent="0.3">
      <c r="A364" s="568"/>
      <c r="B364" s="563"/>
      <c r="C364" s="435"/>
      <c r="D364" s="435"/>
      <c r="E364" s="435"/>
      <c r="F364" s="182"/>
      <c r="G364" s="567"/>
      <c r="H364" s="189"/>
      <c r="I364" s="190"/>
      <c r="J364" s="191"/>
    </row>
    <row r="365" spans="1:10" ht="17.25" customHeight="1" x14ac:dyDescent="0.25">
      <c r="A365" s="558">
        <v>129</v>
      </c>
      <c r="B365" s="561" t="s">
        <v>403</v>
      </c>
      <c r="C365" s="564" t="s">
        <v>528</v>
      </c>
      <c r="D365" s="564" t="s">
        <v>529</v>
      </c>
      <c r="E365" s="564" t="s">
        <v>532</v>
      </c>
      <c r="F365" s="175" t="s">
        <v>407</v>
      </c>
      <c r="G365" s="565">
        <v>0.04</v>
      </c>
      <c r="H365" s="186"/>
      <c r="I365" s="187">
        <v>2668320</v>
      </c>
      <c r="J365" s="188">
        <v>2668320</v>
      </c>
    </row>
    <row r="366" spans="1:10" x14ac:dyDescent="0.25">
      <c r="A366" s="559"/>
      <c r="B366" s="562"/>
      <c r="C366" s="374"/>
      <c r="D366" s="374"/>
      <c r="E366" s="374"/>
      <c r="F366" s="42" t="s">
        <v>320</v>
      </c>
      <c r="G366" s="566"/>
      <c r="H366" s="44"/>
      <c r="I366" s="164"/>
      <c r="J366" s="165"/>
    </row>
    <row r="367" spans="1:10" ht="18" thickBot="1" x14ac:dyDescent="0.3">
      <c r="A367" s="568"/>
      <c r="B367" s="563"/>
      <c r="C367" s="435"/>
      <c r="D367" s="435"/>
      <c r="E367" s="435"/>
      <c r="F367" s="182"/>
      <c r="G367" s="567"/>
      <c r="H367" s="189"/>
      <c r="I367" s="190"/>
      <c r="J367" s="191"/>
    </row>
    <row r="368" spans="1:10" ht="17.25" customHeight="1" x14ac:dyDescent="0.25">
      <c r="A368" s="558">
        <v>130</v>
      </c>
      <c r="B368" s="561" t="s">
        <v>403</v>
      </c>
      <c r="C368" s="564" t="s">
        <v>528</v>
      </c>
      <c r="D368" s="564" t="s">
        <v>529</v>
      </c>
      <c r="E368" s="564" t="s">
        <v>532</v>
      </c>
      <c r="F368" s="175" t="s">
        <v>407</v>
      </c>
      <c r="G368" s="565" t="s">
        <v>548</v>
      </c>
      <c r="H368" s="186"/>
      <c r="I368" s="187">
        <v>6183723</v>
      </c>
      <c r="J368" s="188">
        <v>6183723</v>
      </c>
    </row>
    <row r="369" spans="1:10" x14ac:dyDescent="0.25">
      <c r="A369" s="559"/>
      <c r="B369" s="562"/>
      <c r="C369" s="374"/>
      <c r="D369" s="374"/>
      <c r="E369" s="374"/>
      <c r="F369" s="42" t="s">
        <v>320</v>
      </c>
      <c r="G369" s="566"/>
      <c r="H369" s="44"/>
      <c r="I369" s="164"/>
      <c r="J369" s="165"/>
    </row>
    <row r="370" spans="1:10" ht="18" thickBot="1" x14ac:dyDescent="0.3">
      <c r="A370" s="568"/>
      <c r="B370" s="563"/>
      <c r="C370" s="435"/>
      <c r="D370" s="435"/>
      <c r="E370" s="435"/>
      <c r="F370" s="182"/>
      <c r="G370" s="567"/>
      <c r="H370" s="189"/>
      <c r="I370" s="190"/>
      <c r="J370" s="191"/>
    </row>
    <row r="371" spans="1:10" ht="17.25" customHeight="1" x14ac:dyDescent="0.25">
      <c r="A371" s="558">
        <v>131</v>
      </c>
      <c r="B371" s="561" t="s">
        <v>403</v>
      </c>
      <c r="C371" s="564" t="s">
        <v>528</v>
      </c>
      <c r="D371" s="564" t="s">
        <v>529</v>
      </c>
      <c r="E371" s="564" t="s">
        <v>532</v>
      </c>
      <c r="F371" s="175" t="s">
        <v>407</v>
      </c>
      <c r="G371" s="565" t="s">
        <v>549</v>
      </c>
      <c r="H371" s="186"/>
      <c r="I371" s="187">
        <v>6904278</v>
      </c>
      <c r="J371" s="188">
        <v>6904278</v>
      </c>
    </row>
    <row r="372" spans="1:10" x14ac:dyDescent="0.25">
      <c r="A372" s="559"/>
      <c r="B372" s="562"/>
      <c r="C372" s="374"/>
      <c r="D372" s="374"/>
      <c r="E372" s="374"/>
      <c r="F372" s="42" t="s">
        <v>320</v>
      </c>
      <c r="G372" s="566"/>
      <c r="H372" s="44"/>
      <c r="I372" s="164"/>
      <c r="J372" s="165"/>
    </row>
    <row r="373" spans="1:10" ht="18" thickBot="1" x14ac:dyDescent="0.3">
      <c r="A373" s="568"/>
      <c r="B373" s="563"/>
      <c r="C373" s="435"/>
      <c r="D373" s="435"/>
      <c r="E373" s="435"/>
      <c r="F373" s="182"/>
      <c r="G373" s="567"/>
      <c r="H373" s="189"/>
      <c r="I373" s="190"/>
      <c r="J373" s="191"/>
    </row>
    <row r="374" spans="1:10" ht="17.25" customHeight="1" x14ac:dyDescent="0.25">
      <c r="A374" s="558">
        <v>132</v>
      </c>
      <c r="B374" s="561" t="s">
        <v>403</v>
      </c>
      <c r="C374" s="564" t="s">
        <v>528</v>
      </c>
      <c r="D374" s="564" t="s">
        <v>529</v>
      </c>
      <c r="E374" s="564" t="s">
        <v>532</v>
      </c>
      <c r="F374" s="175" t="s">
        <v>407</v>
      </c>
      <c r="G374" s="565">
        <v>7.1599999999999997E-2</v>
      </c>
      <c r="H374" s="186"/>
      <c r="I374" s="187">
        <v>4808513</v>
      </c>
      <c r="J374" s="188">
        <v>4808513</v>
      </c>
    </row>
    <row r="375" spans="1:10" x14ac:dyDescent="0.25">
      <c r="A375" s="559"/>
      <c r="B375" s="562"/>
      <c r="C375" s="374"/>
      <c r="D375" s="374"/>
      <c r="E375" s="374"/>
      <c r="F375" s="42" t="s">
        <v>320</v>
      </c>
      <c r="G375" s="566"/>
      <c r="H375" s="44"/>
      <c r="I375" s="164"/>
      <c r="J375" s="165"/>
    </row>
    <row r="376" spans="1:10" ht="18" thickBot="1" x14ac:dyDescent="0.3">
      <c r="A376" s="568"/>
      <c r="B376" s="563"/>
      <c r="C376" s="435"/>
      <c r="D376" s="435"/>
      <c r="E376" s="435"/>
      <c r="F376" s="182"/>
      <c r="G376" s="567"/>
      <c r="H376" s="189"/>
      <c r="I376" s="190"/>
      <c r="J376" s="191"/>
    </row>
    <row r="377" spans="1:10" ht="17.25" customHeight="1" x14ac:dyDescent="0.25">
      <c r="A377" s="558">
        <v>133</v>
      </c>
      <c r="B377" s="561" t="s">
        <v>403</v>
      </c>
      <c r="C377" s="564" t="s">
        <v>528</v>
      </c>
      <c r="D377" s="564" t="s">
        <v>529</v>
      </c>
      <c r="E377" s="564" t="s">
        <v>532</v>
      </c>
      <c r="F377" s="175" t="s">
        <v>407</v>
      </c>
      <c r="G377" s="565">
        <v>0.05</v>
      </c>
      <c r="H377" s="186"/>
      <c r="I377" s="187">
        <v>3335400</v>
      </c>
      <c r="J377" s="188">
        <v>3335400</v>
      </c>
    </row>
    <row r="378" spans="1:10" x14ac:dyDescent="0.25">
      <c r="A378" s="559"/>
      <c r="B378" s="562"/>
      <c r="C378" s="374"/>
      <c r="D378" s="374"/>
      <c r="E378" s="374"/>
      <c r="F378" s="42" t="s">
        <v>320</v>
      </c>
      <c r="G378" s="566"/>
      <c r="H378" s="44"/>
      <c r="I378" s="164"/>
      <c r="J378" s="165"/>
    </row>
    <row r="379" spans="1:10" ht="18" thickBot="1" x14ac:dyDescent="0.3">
      <c r="A379" s="568"/>
      <c r="B379" s="563"/>
      <c r="C379" s="435"/>
      <c r="D379" s="435"/>
      <c r="E379" s="435"/>
      <c r="F379" s="182"/>
      <c r="G379" s="567"/>
      <c r="H379" s="189"/>
      <c r="I379" s="190"/>
      <c r="J379" s="191"/>
    </row>
    <row r="380" spans="1:10" ht="17.25" customHeight="1" x14ac:dyDescent="0.25">
      <c r="A380" s="558">
        <v>134</v>
      </c>
      <c r="B380" s="561" t="s">
        <v>403</v>
      </c>
      <c r="C380" s="564" t="s">
        <v>528</v>
      </c>
      <c r="D380" s="564" t="s">
        <v>529</v>
      </c>
      <c r="E380" s="564" t="s">
        <v>532</v>
      </c>
      <c r="F380" s="175" t="s">
        <v>407</v>
      </c>
      <c r="G380" s="565">
        <v>4.1799999999999997E-2</v>
      </c>
      <c r="H380" s="186"/>
      <c r="I380" s="187">
        <v>2807205</v>
      </c>
      <c r="J380" s="188">
        <v>2807205</v>
      </c>
    </row>
    <row r="381" spans="1:10" x14ac:dyDescent="0.25">
      <c r="A381" s="559"/>
      <c r="B381" s="562"/>
      <c r="C381" s="374"/>
      <c r="D381" s="374"/>
      <c r="E381" s="374"/>
      <c r="F381" s="42" t="s">
        <v>320</v>
      </c>
      <c r="G381" s="566"/>
      <c r="H381" s="44"/>
      <c r="I381" s="164"/>
      <c r="J381" s="165"/>
    </row>
    <row r="382" spans="1:10" ht="18" thickBot="1" x14ac:dyDescent="0.3">
      <c r="A382" s="568"/>
      <c r="B382" s="563"/>
      <c r="C382" s="435"/>
      <c r="D382" s="435"/>
      <c r="E382" s="435"/>
      <c r="F382" s="182"/>
      <c r="G382" s="567"/>
      <c r="H382" s="189"/>
      <c r="I382" s="190"/>
      <c r="J382" s="191"/>
    </row>
    <row r="383" spans="1:10" ht="17.25" customHeight="1" x14ac:dyDescent="0.25">
      <c r="A383" s="558">
        <v>135</v>
      </c>
      <c r="B383" s="561" t="s">
        <v>403</v>
      </c>
      <c r="C383" s="564" t="s">
        <v>528</v>
      </c>
      <c r="D383" s="564" t="s">
        <v>529</v>
      </c>
      <c r="E383" s="564" t="s">
        <v>532</v>
      </c>
      <c r="F383" s="175" t="s">
        <v>407</v>
      </c>
      <c r="G383" s="565">
        <v>4.0500000000000001E-2</v>
      </c>
      <c r="H383" s="186"/>
      <c r="I383" s="187">
        <v>2701674</v>
      </c>
      <c r="J383" s="188">
        <v>2701674</v>
      </c>
    </row>
    <row r="384" spans="1:10" x14ac:dyDescent="0.25">
      <c r="A384" s="559"/>
      <c r="B384" s="562"/>
      <c r="C384" s="374"/>
      <c r="D384" s="374"/>
      <c r="E384" s="374"/>
      <c r="F384" s="42" t="s">
        <v>320</v>
      </c>
      <c r="G384" s="566"/>
      <c r="H384" s="44"/>
      <c r="I384" s="164"/>
      <c r="J384" s="165"/>
    </row>
    <row r="385" spans="1:10" ht="18" thickBot="1" x14ac:dyDescent="0.3">
      <c r="A385" s="568"/>
      <c r="B385" s="563"/>
      <c r="C385" s="435"/>
      <c r="D385" s="435"/>
      <c r="E385" s="435"/>
      <c r="F385" s="182"/>
      <c r="G385" s="567"/>
      <c r="H385" s="189"/>
      <c r="I385" s="190"/>
      <c r="J385" s="191"/>
    </row>
    <row r="386" spans="1:10" ht="17.25" customHeight="1" x14ac:dyDescent="0.25">
      <c r="A386" s="558">
        <v>136</v>
      </c>
      <c r="B386" s="561" t="s">
        <v>403</v>
      </c>
      <c r="C386" s="564" t="s">
        <v>528</v>
      </c>
      <c r="D386" s="564" t="s">
        <v>529</v>
      </c>
      <c r="E386" s="564" t="s">
        <v>532</v>
      </c>
      <c r="F386" s="175" t="s">
        <v>407</v>
      </c>
      <c r="G386" s="565">
        <v>7.1400000000000005E-2</v>
      </c>
      <c r="H386" s="186"/>
      <c r="I386" s="187">
        <v>4795082</v>
      </c>
      <c r="J386" s="188">
        <v>4795082</v>
      </c>
    </row>
    <row r="387" spans="1:10" x14ac:dyDescent="0.25">
      <c r="A387" s="559"/>
      <c r="B387" s="562"/>
      <c r="C387" s="374"/>
      <c r="D387" s="374"/>
      <c r="E387" s="374"/>
      <c r="F387" s="42" t="s">
        <v>320</v>
      </c>
      <c r="G387" s="566"/>
      <c r="H387" s="44"/>
      <c r="I387" s="164"/>
      <c r="J387" s="165"/>
    </row>
    <row r="388" spans="1:10" ht="18" thickBot="1" x14ac:dyDescent="0.3">
      <c r="A388" s="568"/>
      <c r="B388" s="563"/>
      <c r="C388" s="435"/>
      <c r="D388" s="435"/>
      <c r="E388" s="435"/>
      <c r="F388" s="182"/>
      <c r="G388" s="567"/>
      <c r="H388" s="189"/>
      <c r="I388" s="190"/>
      <c r="J388" s="191"/>
    </row>
    <row r="389" spans="1:10" ht="17.25" customHeight="1" x14ac:dyDescent="0.25">
      <c r="A389" s="558">
        <v>137</v>
      </c>
      <c r="B389" s="561" t="s">
        <v>403</v>
      </c>
      <c r="C389" s="564" t="s">
        <v>528</v>
      </c>
      <c r="D389" s="564" t="s">
        <v>529</v>
      </c>
      <c r="E389" s="564" t="s">
        <v>532</v>
      </c>
      <c r="F389" s="175" t="s">
        <v>407</v>
      </c>
      <c r="G389" s="565">
        <v>5.2740000000000002E-2</v>
      </c>
      <c r="H389" s="186"/>
      <c r="I389" s="187">
        <v>3518180</v>
      </c>
      <c r="J389" s="188">
        <v>3518180</v>
      </c>
    </row>
    <row r="390" spans="1:10" x14ac:dyDescent="0.25">
      <c r="A390" s="559"/>
      <c r="B390" s="562"/>
      <c r="C390" s="374"/>
      <c r="D390" s="374"/>
      <c r="E390" s="374"/>
      <c r="F390" s="42" t="s">
        <v>320</v>
      </c>
      <c r="G390" s="566"/>
      <c r="H390" s="44"/>
      <c r="I390" s="164"/>
      <c r="J390" s="165"/>
    </row>
    <row r="391" spans="1:10" ht="18" thickBot="1" x14ac:dyDescent="0.3">
      <c r="A391" s="568"/>
      <c r="B391" s="563"/>
      <c r="C391" s="435"/>
      <c r="D391" s="435"/>
      <c r="E391" s="435"/>
      <c r="F391" s="182"/>
      <c r="G391" s="567"/>
      <c r="H391" s="189"/>
      <c r="I391" s="190"/>
      <c r="J391" s="191"/>
    </row>
    <row r="392" spans="1:10" ht="17.25" customHeight="1" x14ac:dyDescent="0.25">
      <c r="A392" s="558">
        <v>138</v>
      </c>
      <c r="B392" s="561" t="s">
        <v>403</v>
      </c>
      <c r="C392" s="564" t="s">
        <v>528</v>
      </c>
      <c r="D392" s="564" t="s">
        <v>529</v>
      </c>
      <c r="E392" s="564" t="s">
        <v>532</v>
      </c>
      <c r="F392" s="175" t="s">
        <v>407</v>
      </c>
      <c r="G392" s="565">
        <v>2.5000000000000001E-2</v>
      </c>
      <c r="H392" s="186"/>
      <c r="I392" s="187">
        <v>1663575</v>
      </c>
      <c r="J392" s="188">
        <v>1663575</v>
      </c>
    </row>
    <row r="393" spans="1:10" x14ac:dyDescent="0.25">
      <c r="A393" s="559"/>
      <c r="B393" s="562"/>
      <c r="C393" s="374"/>
      <c r="D393" s="374"/>
      <c r="E393" s="374"/>
      <c r="F393" s="42" t="s">
        <v>320</v>
      </c>
      <c r="G393" s="566"/>
      <c r="H393" s="44"/>
      <c r="I393" s="164"/>
      <c r="J393" s="165"/>
    </row>
    <row r="394" spans="1:10" ht="18" thickBot="1" x14ac:dyDescent="0.3">
      <c r="A394" s="568"/>
      <c r="B394" s="563"/>
      <c r="C394" s="435"/>
      <c r="D394" s="435"/>
      <c r="E394" s="435"/>
      <c r="F394" s="182"/>
      <c r="G394" s="567"/>
      <c r="H394" s="189"/>
      <c r="I394" s="190"/>
      <c r="J394" s="191"/>
    </row>
    <row r="395" spans="1:10" ht="17.25" customHeight="1" x14ac:dyDescent="0.25">
      <c r="A395" s="558">
        <v>139</v>
      </c>
      <c r="B395" s="561" t="s">
        <v>403</v>
      </c>
      <c r="C395" s="564" t="s">
        <v>528</v>
      </c>
      <c r="D395" s="564" t="s">
        <v>529</v>
      </c>
      <c r="E395" s="564" t="s">
        <v>532</v>
      </c>
      <c r="F395" s="175" t="s">
        <v>407</v>
      </c>
      <c r="G395" s="565">
        <v>2.8299999999999999E-2</v>
      </c>
      <c r="H395" s="186"/>
      <c r="I395" s="187">
        <v>1624654</v>
      </c>
      <c r="J395" s="188">
        <v>1624654</v>
      </c>
    </row>
    <row r="396" spans="1:10" x14ac:dyDescent="0.25">
      <c r="A396" s="559"/>
      <c r="B396" s="562"/>
      <c r="C396" s="374"/>
      <c r="D396" s="374"/>
      <c r="E396" s="374"/>
      <c r="F396" s="42" t="s">
        <v>320</v>
      </c>
      <c r="G396" s="566"/>
      <c r="H396" s="44"/>
      <c r="I396" s="164"/>
      <c r="J396" s="165"/>
    </row>
    <row r="397" spans="1:10" ht="18" thickBot="1" x14ac:dyDescent="0.3">
      <c r="A397" s="568"/>
      <c r="B397" s="563"/>
      <c r="C397" s="435"/>
      <c r="D397" s="435"/>
      <c r="E397" s="435"/>
      <c r="F397" s="182"/>
      <c r="G397" s="567"/>
      <c r="H397" s="189"/>
      <c r="I397" s="190"/>
      <c r="J397" s="191"/>
    </row>
    <row r="398" spans="1:10" ht="17.25" customHeight="1" x14ac:dyDescent="0.25">
      <c r="A398" s="558">
        <v>140</v>
      </c>
      <c r="B398" s="561" t="s">
        <v>403</v>
      </c>
      <c r="C398" s="564" t="s">
        <v>528</v>
      </c>
      <c r="D398" s="564" t="s">
        <v>529</v>
      </c>
      <c r="E398" s="564" t="s">
        <v>532</v>
      </c>
      <c r="F398" s="175" t="s">
        <v>407</v>
      </c>
      <c r="G398" s="565">
        <v>0.16497000000000001</v>
      </c>
      <c r="H398" s="186"/>
      <c r="I398" s="187">
        <v>11079056</v>
      </c>
      <c r="J398" s="188">
        <v>11079056</v>
      </c>
    </row>
    <row r="399" spans="1:10" x14ac:dyDescent="0.25">
      <c r="A399" s="559"/>
      <c r="B399" s="562"/>
      <c r="C399" s="374"/>
      <c r="D399" s="374"/>
      <c r="E399" s="374"/>
      <c r="F399" s="42" t="s">
        <v>320</v>
      </c>
      <c r="G399" s="566"/>
      <c r="H399" s="44"/>
      <c r="I399" s="164"/>
      <c r="J399" s="165"/>
    </row>
    <row r="400" spans="1:10" ht="18" thickBot="1" x14ac:dyDescent="0.3">
      <c r="A400" s="568"/>
      <c r="B400" s="563"/>
      <c r="C400" s="435"/>
      <c r="D400" s="435"/>
      <c r="E400" s="435"/>
      <c r="F400" s="182"/>
      <c r="G400" s="567"/>
      <c r="H400" s="189"/>
      <c r="I400" s="190"/>
      <c r="J400" s="191"/>
    </row>
    <row r="401" spans="1:10" ht="17.25" customHeight="1" x14ac:dyDescent="0.25">
      <c r="A401" s="558">
        <v>141</v>
      </c>
      <c r="B401" s="561" t="s">
        <v>403</v>
      </c>
      <c r="C401" s="564" t="s">
        <v>528</v>
      </c>
      <c r="D401" s="564" t="s">
        <v>529</v>
      </c>
      <c r="E401" s="564" t="s">
        <v>532</v>
      </c>
      <c r="F401" s="175" t="s">
        <v>407</v>
      </c>
      <c r="G401" s="565" t="s">
        <v>550</v>
      </c>
      <c r="H401" s="186"/>
      <c r="I401" s="187">
        <v>2691022</v>
      </c>
      <c r="J401" s="188">
        <v>2691022</v>
      </c>
    </row>
    <row r="402" spans="1:10" x14ac:dyDescent="0.25">
      <c r="A402" s="559"/>
      <c r="B402" s="562"/>
      <c r="C402" s="374"/>
      <c r="D402" s="374"/>
      <c r="E402" s="374"/>
      <c r="F402" s="42" t="s">
        <v>320</v>
      </c>
      <c r="G402" s="566"/>
      <c r="H402" s="44"/>
      <c r="I402" s="164"/>
      <c r="J402" s="165"/>
    </row>
    <row r="403" spans="1:10" ht="18" thickBot="1" x14ac:dyDescent="0.3">
      <c r="A403" s="568"/>
      <c r="B403" s="563"/>
      <c r="C403" s="435"/>
      <c r="D403" s="435"/>
      <c r="E403" s="435"/>
      <c r="F403" s="182"/>
      <c r="G403" s="567"/>
      <c r="H403" s="189"/>
      <c r="I403" s="190"/>
      <c r="J403" s="191"/>
    </row>
    <row r="404" spans="1:10" ht="17.25" customHeight="1" x14ac:dyDescent="0.25">
      <c r="A404" s="558">
        <v>142</v>
      </c>
      <c r="B404" s="561" t="s">
        <v>403</v>
      </c>
      <c r="C404" s="564" t="s">
        <v>528</v>
      </c>
      <c r="D404" s="564" t="s">
        <v>529</v>
      </c>
      <c r="E404" s="564" t="s">
        <v>532</v>
      </c>
      <c r="F404" s="175" t="s">
        <v>407</v>
      </c>
      <c r="G404" s="565">
        <v>0.66379999999999995</v>
      </c>
      <c r="H404" s="186"/>
      <c r="I404" s="187">
        <v>45107202</v>
      </c>
      <c r="J404" s="188">
        <v>45107202</v>
      </c>
    </row>
    <row r="405" spans="1:10" ht="33" x14ac:dyDescent="0.25">
      <c r="A405" s="559"/>
      <c r="B405" s="562"/>
      <c r="C405" s="374"/>
      <c r="D405" s="374"/>
      <c r="E405" s="374"/>
      <c r="F405" s="42" t="s">
        <v>91</v>
      </c>
      <c r="G405" s="566"/>
      <c r="H405" s="44"/>
      <c r="I405" s="164"/>
      <c r="J405" s="165"/>
    </row>
    <row r="406" spans="1:10" ht="18" thickBot="1" x14ac:dyDescent="0.3">
      <c r="A406" s="568"/>
      <c r="B406" s="563"/>
      <c r="C406" s="435"/>
      <c r="D406" s="435"/>
      <c r="E406" s="435"/>
      <c r="F406" s="182"/>
      <c r="G406" s="567"/>
      <c r="H406" s="189"/>
      <c r="I406" s="190"/>
      <c r="J406" s="191"/>
    </row>
    <row r="407" spans="1:10" ht="17.25" customHeight="1" x14ac:dyDescent="0.25">
      <c r="A407" s="558">
        <v>143</v>
      </c>
      <c r="B407" s="561" t="s">
        <v>403</v>
      </c>
      <c r="C407" s="564" t="s">
        <v>528</v>
      </c>
      <c r="D407" s="564" t="s">
        <v>529</v>
      </c>
      <c r="E407" s="564" t="s">
        <v>532</v>
      </c>
      <c r="F407" s="175" t="s">
        <v>407</v>
      </c>
      <c r="G407" s="565">
        <v>0.76329999999999998</v>
      </c>
      <c r="H407" s="186"/>
      <c r="I407" s="187">
        <v>51868525</v>
      </c>
      <c r="J407" s="188">
        <v>51868525</v>
      </c>
    </row>
    <row r="408" spans="1:10" ht="33" x14ac:dyDescent="0.25">
      <c r="A408" s="559"/>
      <c r="B408" s="562"/>
      <c r="C408" s="374"/>
      <c r="D408" s="374"/>
      <c r="E408" s="374"/>
      <c r="F408" s="42" t="s">
        <v>551</v>
      </c>
      <c r="G408" s="566"/>
      <c r="H408" s="44"/>
      <c r="I408" s="164"/>
      <c r="J408" s="165"/>
    </row>
    <row r="409" spans="1:10" ht="18" thickBot="1" x14ac:dyDescent="0.3">
      <c r="A409" s="568"/>
      <c r="B409" s="563"/>
      <c r="C409" s="435"/>
      <c r="D409" s="435"/>
      <c r="E409" s="435"/>
      <c r="F409" s="182"/>
      <c r="G409" s="567"/>
      <c r="H409" s="189"/>
      <c r="I409" s="190"/>
      <c r="J409" s="191"/>
    </row>
    <row r="410" spans="1:10" ht="17.25" customHeight="1" x14ac:dyDescent="0.25">
      <c r="A410" s="558">
        <v>144</v>
      </c>
      <c r="B410" s="561" t="s">
        <v>403</v>
      </c>
      <c r="C410" s="564" t="s">
        <v>404</v>
      </c>
      <c r="D410" s="564" t="s">
        <v>552</v>
      </c>
      <c r="E410" s="564" t="s">
        <v>553</v>
      </c>
      <c r="F410" s="175" t="s">
        <v>407</v>
      </c>
      <c r="G410" s="565">
        <v>0.06</v>
      </c>
      <c r="H410" s="186"/>
      <c r="I410" s="187">
        <v>4029480</v>
      </c>
      <c r="J410" s="188">
        <v>4029480</v>
      </c>
    </row>
    <row r="411" spans="1:10" x14ac:dyDescent="0.25">
      <c r="A411" s="559"/>
      <c r="B411" s="562"/>
      <c r="C411" s="374"/>
      <c r="D411" s="374"/>
      <c r="E411" s="374"/>
      <c r="F411" s="42" t="s">
        <v>320</v>
      </c>
      <c r="G411" s="566"/>
      <c r="H411" s="44"/>
      <c r="I411" s="164"/>
      <c r="J411" s="165"/>
    </row>
    <row r="412" spans="1:10" ht="18" thickBot="1" x14ac:dyDescent="0.3">
      <c r="A412" s="568"/>
      <c r="B412" s="563"/>
      <c r="C412" s="435"/>
      <c r="D412" s="435"/>
      <c r="E412" s="435"/>
      <c r="F412" s="182"/>
      <c r="G412" s="567"/>
      <c r="H412" s="189"/>
      <c r="I412" s="190"/>
      <c r="J412" s="191"/>
    </row>
    <row r="413" spans="1:10" ht="17.25" customHeight="1" x14ac:dyDescent="0.25">
      <c r="A413" s="558">
        <v>145</v>
      </c>
      <c r="B413" s="561" t="s">
        <v>403</v>
      </c>
      <c r="C413" s="564" t="s">
        <v>528</v>
      </c>
      <c r="D413" s="564" t="s">
        <v>554</v>
      </c>
      <c r="E413" s="564" t="s">
        <v>555</v>
      </c>
      <c r="F413" s="175" t="s">
        <v>407</v>
      </c>
      <c r="G413" s="565">
        <v>2</v>
      </c>
      <c r="H413" s="186">
        <v>1.2786999999999999</v>
      </c>
      <c r="I413" s="187">
        <v>14780855</v>
      </c>
      <c r="J413" s="188">
        <v>14780855</v>
      </c>
    </row>
    <row r="414" spans="1:10" x14ac:dyDescent="0.25">
      <c r="A414" s="559"/>
      <c r="B414" s="562"/>
      <c r="C414" s="374"/>
      <c r="D414" s="374"/>
      <c r="E414" s="374"/>
      <c r="F414" s="42" t="s">
        <v>320</v>
      </c>
      <c r="G414" s="566"/>
      <c r="H414" s="44"/>
      <c r="I414" s="164"/>
      <c r="J414" s="165"/>
    </row>
    <row r="415" spans="1:10" ht="18" thickBot="1" x14ac:dyDescent="0.3">
      <c r="A415" s="568"/>
      <c r="B415" s="563"/>
      <c r="C415" s="435"/>
      <c r="D415" s="435"/>
      <c r="E415" s="435"/>
      <c r="F415" s="182"/>
      <c r="G415" s="567"/>
      <c r="H415" s="189"/>
      <c r="I415" s="190"/>
      <c r="J415" s="191"/>
    </row>
    <row r="416" spans="1:10" ht="17.25" customHeight="1" x14ac:dyDescent="0.25">
      <c r="A416" s="558">
        <v>146</v>
      </c>
      <c r="B416" s="561" t="s">
        <v>403</v>
      </c>
      <c r="C416" s="564" t="s">
        <v>404</v>
      </c>
      <c r="D416" s="564" t="s">
        <v>556</v>
      </c>
      <c r="E416" s="564" t="s">
        <v>557</v>
      </c>
      <c r="F416" s="175" t="s">
        <v>407</v>
      </c>
      <c r="G416" s="565">
        <v>0.04</v>
      </c>
      <c r="H416" s="186"/>
      <c r="I416" s="187">
        <v>2661720</v>
      </c>
      <c r="J416" s="188">
        <v>2661720</v>
      </c>
    </row>
    <row r="417" spans="1:10" x14ac:dyDescent="0.25">
      <c r="A417" s="559"/>
      <c r="B417" s="562"/>
      <c r="C417" s="374"/>
      <c r="D417" s="374"/>
      <c r="E417" s="374"/>
      <c r="F417" s="42" t="s">
        <v>320</v>
      </c>
      <c r="G417" s="566"/>
      <c r="H417" s="44"/>
      <c r="I417" s="164"/>
      <c r="J417" s="165"/>
    </row>
    <row r="418" spans="1:10" ht="18" thickBot="1" x14ac:dyDescent="0.3">
      <c r="A418" s="568"/>
      <c r="B418" s="563"/>
      <c r="C418" s="435"/>
      <c r="D418" s="435"/>
      <c r="E418" s="435"/>
      <c r="F418" s="182"/>
      <c r="G418" s="567"/>
      <c r="H418" s="189"/>
      <c r="I418" s="190"/>
      <c r="J418" s="191"/>
    </row>
    <row r="419" spans="1:10" ht="17.25" customHeight="1" x14ac:dyDescent="0.25">
      <c r="A419" s="558">
        <v>147</v>
      </c>
      <c r="B419" s="561" t="s">
        <v>403</v>
      </c>
      <c r="C419" s="564" t="s">
        <v>404</v>
      </c>
      <c r="D419" s="564" t="s">
        <v>558</v>
      </c>
      <c r="E419" s="564" t="s">
        <v>559</v>
      </c>
      <c r="F419" s="175" t="s">
        <v>407</v>
      </c>
      <c r="G419" s="565">
        <v>0.04</v>
      </c>
      <c r="H419" s="186"/>
      <c r="I419" s="187">
        <v>2661720</v>
      </c>
      <c r="J419" s="188">
        <v>2661720</v>
      </c>
    </row>
    <row r="420" spans="1:10" x14ac:dyDescent="0.25">
      <c r="A420" s="559"/>
      <c r="B420" s="562"/>
      <c r="C420" s="374"/>
      <c r="D420" s="374"/>
      <c r="E420" s="374"/>
      <c r="F420" s="42" t="s">
        <v>320</v>
      </c>
      <c r="G420" s="566"/>
      <c r="H420" s="44"/>
      <c r="I420" s="164"/>
      <c r="J420" s="165"/>
    </row>
    <row r="421" spans="1:10" ht="18" thickBot="1" x14ac:dyDescent="0.3">
      <c r="A421" s="568"/>
      <c r="B421" s="563"/>
      <c r="C421" s="435"/>
      <c r="D421" s="435"/>
      <c r="E421" s="435"/>
      <c r="F421" s="182"/>
      <c r="G421" s="567"/>
      <c r="H421" s="189"/>
      <c r="I421" s="190"/>
      <c r="J421" s="191"/>
    </row>
    <row r="422" spans="1:10" ht="17.25" customHeight="1" x14ac:dyDescent="0.25">
      <c r="A422" s="558">
        <v>148</v>
      </c>
      <c r="B422" s="561" t="s">
        <v>403</v>
      </c>
      <c r="C422" s="564" t="s">
        <v>416</v>
      </c>
      <c r="D422" s="564" t="s">
        <v>537</v>
      </c>
      <c r="E422" s="564" t="s">
        <v>524</v>
      </c>
      <c r="F422" s="175" t="s">
        <v>407</v>
      </c>
      <c r="G422" s="565">
        <v>0.06</v>
      </c>
      <c r="H422" s="186"/>
      <c r="I422" s="187">
        <v>1709100</v>
      </c>
      <c r="J422" s="188">
        <v>1709100</v>
      </c>
    </row>
    <row r="423" spans="1:10" x14ac:dyDescent="0.25">
      <c r="A423" s="559"/>
      <c r="B423" s="562"/>
      <c r="C423" s="374"/>
      <c r="D423" s="374"/>
      <c r="E423" s="374"/>
      <c r="F423" s="42" t="s">
        <v>320</v>
      </c>
      <c r="G423" s="566"/>
      <c r="H423" s="44"/>
      <c r="I423" s="164"/>
      <c r="J423" s="165"/>
    </row>
    <row r="424" spans="1:10" ht="18" thickBot="1" x14ac:dyDescent="0.3">
      <c r="A424" s="568"/>
      <c r="B424" s="563"/>
      <c r="C424" s="435"/>
      <c r="D424" s="435"/>
      <c r="E424" s="435"/>
      <c r="F424" s="182"/>
      <c r="G424" s="567"/>
      <c r="H424" s="189"/>
      <c r="I424" s="190"/>
      <c r="J424" s="191"/>
    </row>
    <row r="425" spans="1:10" ht="17.25" customHeight="1" x14ac:dyDescent="0.25">
      <c r="A425" s="558">
        <v>149</v>
      </c>
      <c r="B425" s="561" t="s">
        <v>403</v>
      </c>
      <c r="C425" s="564" t="s">
        <v>404</v>
      </c>
      <c r="D425" s="564" t="s">
        <v>529</v>
      </c>
      <c r="E425" s="564" t="s">
        <v>560</v>
      </c>
      <c r="F425" s="175" t="s">
        <v>407</v>
      </c>
      <c r="G425" s="565">
        <v>0.08</v>
      </c>
      <c r="H425" s="186"/>
      <c r="I425" s="187">
        <v>5372641</v>
      </c>
      <c r="J425" s="188">
        <v>5372641</v>
      </c>
    </row>
    <row r="426" spans="1:10" x14ac:dyDescent="0.25">
      <c r="A426" s="559"/>
      <c r="B426" s="562"/>
      <c r="C426" s="374"/>
      <c r="D426" s="374"/>
      <c r="E426" s="374"/>
      <c r="F426" s="42" t="s">
        <v>320</v>
      </c>
      <c r="G426" s="566"/>
      <c r="H426" s="44"/>
      <c r="I426" s="164"/>
      <c r="J426" s="165"/>
    </row>
    <row r="427" spans="1:10" ht="18" thickBot="1" x14ac:dyDescent="0.3">
      <c r="A427" s="568"/>
      <c r="B427" s="563"/>
      <c r="C427" s="435"/>
      <c r="D427" s="435"/>
      <c r="E427" s="435"/>
      <c r="F427" s="182"/>
      <c r="G427" s="567"/>
      <c r="H427" s="189"/>
      <c r="I427" s="190"/>
      <c r="J427" s="191"/>
    </row>
    <row r="428" spans="1:10" ht="17.25" customHeight="1" x14ac:dyDescent="0.25">
      <c r="A428" s="558">
        <v>150</v>
      </c>
      <c r="B428" s="561" t="s">
        <v>403</v>
      </c>
      <c r="C428" s="564" t="s">
        <v>404</v>
      </c>
      <c r="D428" s="564" t="s">
        <v>561</v>
      </c>
      <c r="E428" s="564" t="s">
        <v>562</v>
      </c>
      <c r="F428" s="175" t="s">
        <v>407</v>
      </c>
      <c r="G428" s="565" t="s">
        <v>563</v>
      </c>
      <c r="H428" s="186"/>
      <c r="I428" s="187">
        <v>5478751</v>
      </c>
      <c r="J428" s="188">
        <v>5478751</v>
      </c>
    </row>
    <row r="429" spans="1:10" x14ac:dyDescent="0.25">
      <c r="A429" s="559"/>
      <c r="B429" s="562"/>
      <c r="C429" s="374"/>
      <c r="D429" s="374"/>
      <c r="E429" s="374"/>
      <c r="F429" s="42" t="s">
        <v>320</v>
      </c>
      <c r="G429" s="566"/>
      <c r="H429" s="44"/>
      <c r="I429" s="164"/>
      <c r="J429" s="165"/>
    </row>
    <row r="430" spans="1:10" ht="18" thickBot="1" x14ac:dyDescent="0.3">
      <c r="A430" s="568"/>
      <c r="B430" s="563"/>
      <c r="C430" s="435"/>
      <c r="D430" s="435"/>
      <c r="E430" s="435"/>
      <c r="F430" s="182"/>
      <c r="G430" s="567"/>
      <c r="H430" s="189"/>
      <c r="I430" s="190"/>
      <c r="J430" s="191"/>
    </row>
    <row r="431" spans="1:10" ht="17.25" customHeight="1" x14ac:dyDescent="0.25">
      <c r="A431" s="558">
        <v>151</v>
      </c>
      <c r="B431" s="561" t="s">
        <v>403</v>
      </c>
      <c r="C431" s="564" t="s">
        <v>528</v>
      </c>
      <c r="D431" s="564" t="s">
        <v>529</v>
      </c>
      <c r="E431" s="564" t="s">
        <v>532</v>
      </c>
      <c r="F431" s="175" t="s">
        <v>407</v>
      </c>
      <c r="G431" s="565" t="s">
        <v>564</v>
      </c>
      <c r="H431" s="186"/>
      <c r="I431" s="187">
        <v>5299951</v>
      </c>
      <c r="J431" s="188">
        <v>5299951</v>
      </c>
    </row>
    <row r="432" spans="1:10" x14ac:dyDescent="0.25">
      <c r="A432" s="559"/>
      <c r="B432" s="562"/>
      <c r="C432" s="374"/>
      <c r="D432" s="374"/>
      <c r="E432" s="374"/>
      <c r="F432" s="42" t="s">
        <v>320</v>
      </c>
      <c r="G432" s="566"/>
      <c r="H432" s="44"/>
      <c r="I432" s="164"/>
      <c r="J432" s="165"/>
    </row>
    <row r="433" spans="1:10" ht="18" thickBot="1" x14ac:dyDescent="0.3">
      <c r="A433" s="568"/>
      <c r="B433" s="563"/>
      <c r="C433" s="435"/>
      <c r="D433" s="435"/>
      <c r="E433" s="435"/>
      <c r="F433" s="182"/>
      <c r="G433" s="567"/>
      <c r="H433" s="189"/>
      <c r="I433" s="190"/>
      <c r="J433" s="191"/>
    </row>
    <row r="434" spans="1:10" ht="17.25" customHeight="1" x14ac:dyDescent="0.25">
      <c r="A434" s="558">
        <v>152</v>
      </c>
      <c r="B434" s="561" t="s">
        <v>403</v>
      </c>
      <c r="C434" s="564" t="s">
        <v>404</v>
      </c>
      <c r="D434" s="564" t="s">
        <v>529</v>
      </c>
      <c r="E434" s="564" t="s">
        <v>532</v>
      </c>
      <c r="F434" s="175" t="s">
        <v>407</v>
      </c>
      <c r="G434" s="565" t="s">
        <v>565</v>
      </c>
      <c r="H434" s="186"/>
      <c r="I434" s="187">
        <v>1768606</v>
      </c>
      <c r="J434" s="188">
        <v>1768606</v>
      </c>
    </row>
    <row r="435" spans="1:10" x14ac:dyDescent="0.25">
      <c r="A435" s="559"/>
      <c r="B435" s="562"/>
      <c r="C435" s="374"/>
      <c r="D435" s="374"/>
      <c r="E435" s="374"/>
      <c r="F435" s="42" t="s">
        <v>320</v>
      </c>
      <c r="G435" s="566"/>
      <c r="H435" s="44"/>
      <c r="I435" s="164"/>
      <c r="J435" s="165"/>
    </row>
    <row r="436" spans="1:10" ht="18" thickBot="1" x14ac:dyDescent="0.3">
      <c r="A436" s="568"/>
      <c r="B436" s="563"/>
      <c r="C436" s="435"/>
      <c r="D436" s="435"/>
      <c r="E436" s="435"/>
      <c r="F436" s="182"/>
      <c r="G436" s="567"/>
      <c r="H436" s="189"/>
      <c r="I436" s="190"/>
      <c r="J436" s="191"/>
    </row>
    <row r="437" spans="1:10" ht="17.25" customHeight="1" x14ac:dyDescent="0.25">
      <c r="A437" s="558">
        <v>153</v>
      </c>
      <c r="B437" s="561" t="s">
        <v>403</v>
      </c>
      <c r="C437" s="564"/>
      <c r="D437" s="564" t="s">
        <v>566</v>
      </c>
      <c r="E437" s="564" t="s">
        <v>567</v>
      </c>
      <c r="F437" s="175" t="s">
        <v>407</v>
      </c>
      <c r="G437" s="565" t="s">
        <v>568</v>
      </c>
      <c r="H437" s="186"/>
      <c r="I437" s="187">
        <v>6715800</v>
      </c>
      <c r="J437" s="188">
        <v>6715800</v>
      </c>
    </row>
    <row r="438" spans="1:10" x14ac:dyDescent="0.25">
      <c r="A438" s="559"/>
      <c r="B438" s="562"/>
      <c r="C438" s="374"/>
      <c r="D438" s="374"/>
      <c r="E438" s="374"/>
      <c r="F438" s="42" t="s">
        <v>320</v>
      </c>
      <c r="G438" s="566"/>
      <c r="H438" s="44"/>
      <c r="I438" s="164"/>
      <c r="J438" s="165"/>
    </row>
    <row r="439" spans="1:10" ht="18" thickBot="1" x14ac:dyDescent="0.3">
      <c r="A439" s="568"/>
      <c r="B439" s="563"/>
      <c r="C439" s="435"/>
      <c r="D439" s="435"/>
      <c r="E439" s="435"/>
      <c r="F439" s="182"/>
      <c r="G439" s="567"/>
      <c r="H439" s="189"/>
      <c r="I439" s="190"/>
      <c r="J439" s="191"/>
    </row>
    <row r="440" spans="1:10" ht="17.25" customHeight="1" x14ac:dyDescent="0.25">
      <c r="A440" s="558">
        <v>154</v>
      </c>
      <c r="B440" s="561" t="s">
        <v>403</v>
      </c>
      <c r="C440" s="564" t="s">
        <v>404</v>
      </c>
      <c r="D440" s="564"/>
      <c r="E440" s="564"/>
      <c r="F440" s="175" t="s">
        <v>407</v>
      </c>
      <c r="G440" s="565" t="s">
        <v>569</v>
      </c>
      <c r="H440" s="186"/>
      <c r="I440" s="187">
        <v>11477303</v>
      </c>
      <c r="J440" s="188">
        <v>11477303</v>
      </c>
    </row>
    <row r="441" spans="1:10" x14ac:dyDescent="0.25">
      <c r="A441" s="559"/>
      <c r="B441" s="562"/>
      <c r="C441" s="374"/>
      <c r="D441" s="374"/>
      <c r="E441" s="374"/>
      <c r="F441" s="42" t="s">
        <v>320</v>
      </c>
      <c r="G441" s="566"/>
      <c r="H441" s="44"/>
      <c r="I441" s="164"/>
      <c r="J441" s="165"/>
    </row>
    <row r="442" spans="1:10" ht="18" thickBot="1" x14ac:dyDescent="0.3">
      <c r="A442" s="568"/>
      <c r="B442" s="563"/>
      <c r="C442" s="435"/>
      <c r="D442" s="435"/>
      <c r="E442" s="435"/>
      <c r="F442" s="182"/>
      <c r="G442" s="567"/>
      <c r="H442" s="189"/>
      <c r="I442" s="190"/>
      <c r="J442" s="191"/>
    </row>
    <row r="443" spans="1:10" ht="17.25" customHeight="1" x14ac:dyDescent="0.25">
      <c r="A443" s="558">
        <v>155</v>
      </c>
      <c r="B443" s="561" t="s">
        <v>403</v>
      </c>
      <c r="C443" s="564" t="s">
        <v>404</v>
      </c>
      <c r="D443" s="564"/>
      <c r="E443" s="564"/>
      <c r="F443" s="175" t="s">
        <v>407</v>
      </c>
      <c r="G443" s="565" t="s">
        <v>570</v>
      </c>
      <c r="H443" s="186"/>
      <c r="I443" s="187">
        <v>4775005</v>
      </c>
      <c r="J443" s="188">
        <v>4775005</v>
      </c>
    </row>
    <row r="444" spans="1:10" x14ac:dyDescent="0.25">
      <c r="A444" s="559"/>
      <c r="B444" s="562"/>
      <c r="C444" s="374"/>
      <c r="D444" s="374"/>
      <c r="E444" s="374"/>
      <c r="F444" s="42" t="s">
        <v>320</v>
      </c>
      <c r="G444" s="566"/>
      <c r="H444" s="44"/>
      <c r="I444" s="164"/>
      <c r="J444" s="165"/>
    </row>
    <row r="445" spans="1:10" ht="18" thickBot="1" x14ac:dyDescent="0.3">
      <c r="A445" s="568"/>
      <c r="B445" s="563"/>
      <c r="C445" s="435"/>
      <c r="D445" s="435"/>
      <c r="E445" s="435"/>
      <c r="F445" s="182"/>
      <c r="G445" s="567"/>
      <c r="H445" s="189"/>
      <c r="I445" s="190"/>
      <c r="J445" s="191"/>
    </row>
    <row r="446" spans="1:10" ht="17.25" customHeight="1" x14ac:dyDescent="0.25">
      <c r="A446" s="558">
        <v>156</v>
      </c>
      <c r="B446" s="561" t="s">
        <v>403</v>
      </c>
      <c r="C446" s="564" t="s">
        <v>404</v>
      </c>
      <c r="D446" s="564"/>
      <c r="E446" s="564"/>
      <c r="F446" s="175" t="s">
        <v>407</v>
      </c>
      <c r="G446" s="565" t="s">
        <v>544</v>
      </c>
      <c r="H446" s="186"/>
      <c r="I446" s="187">
        <v>4029480</v>
      </c>
      <c r="J446" s="188">
        <v>4029480</v>
      </c>
    </row>
    <row r="447" spans="1:10" x14ac:dyDescent="0.25">
      <c r="A447" s="559"/>
      <c r="B447" s="562"/>
      <c r="C447" s="374"/>
      <c r="D447" s="374"/>
      <c r="E447" s="374"/>
      <c r="F447" s="42" t="s">
        <v>320</v>
      </c>
      <c r="G447" s="566"/>
      <c r="H447" s="44"/>
      <c r="I447" s="164"/>
      <c r="J447" s="165"/>
    </row>
    <row r="448" spans="1:10" ht="18" thickBot="1" x14ac:dyDescent="0.3">
      <c r="A448" s="568"/>
      <c r="B448" s="563"/>
      <c r="C448" s="435"/>
      <c r="D448" s="435"/>
      <c r="E448" s="435"/>
      <c r="F448" s="182"/>
      <c r="G448" s="567"/>
      <c r="H448" s="189"/>
      <c r="I448" s="190"/>
      <c r="J448" s="191"/>
    </row>
    <row r="449" spans="1:10" ht="17.25" customHeight="1" x14ac:dyDescent="0.25">
      <c r="A449" s="558">
        <v>157</v>
      </c>
      <c r="B449" s="561" t="s">
        <v>403</v>
      </c>
      <c r="C449" s="564" t="s">
        <v>404</v>
      </c>
      <c r="D449" s="564"/>
      <c r="E449" s="564"/>
      <c r="F449" s="175" t="s">
        <v>407</v>
      </c>
      <c r="G449" s="565" t="s">
        <v>538</v>
      </c>
      <c r="H449" s="186"/>
      <c r="I449" s="187">
        <v>2686320</v>
      </c>
      <c r="J449" s="188">
        <v>2686320</v>
      </c>
    </row>
    <row r="450" spans="1:10" x14ac:dyDescent="0.25">
      <c r="A450" s="559"/>
      <c r="B450" s="562"/>
      <c r="C450" s="374"/>
      <c r="D450" s="374"/>
      <c r="E450" s="374"/>
      <c r="F450" s="42" t="s">
        <v>320</v>
      </c>
      <c r="G450" s="566"/>
      <c r="H450" s="44"/>
      <c r="I450" s="164"/>
      <c r="J450" s="165"/>
    </row>
    <row r="451" spans="1:10" ht="18" thickBot="1" x14ac:dyDescent="0.3">
      <c r="A451" s="560"/>
      <c r="B451" s="563"/>
      <c r="C451" s="435"/>
      <c r="D451" s="435"/>
      <c r="E451" s="435"/>
      <c r="F451" s="182"/>
      <c r="G451" s="567"/>
      <c r="H451" s="189"/>
      <c r="I451" s="190"/>
      <c r="J451" s="191"/>
    </row>
    <row r="452" spans="1:10" ht="71.25" x14ac:dyDescent="0.25">
      <c r="A452" s="287">
        <v>158</v>
      </c>
      <c r="B452" s="549" t="s">
        <v>571</v>
      </c>
      <c r="C452" s="550" t="s">
        <v>572</v>
      </c>
      <c r="D452" s="169" t="s">
        <v>573</v>
      </c>
      <c r="E452" s="169" t="s">
        <v>574</v>
      </c>
      <c r="F452" s="290" t="s">
        <v>575</v>
      </c>
      <c r="G452" s="551">
        <f>SUM(H452:H469)</f>
        <v>5.3413230000000009</v>
      </c>
      <c r="H452" s="291">
        <v>0.11749999999999999</v>
      </c>
      <c r="I452" s="291">
        <v>0</v>
      </c>
      <c r="J452" s="149">
        <v>0</v>
      </c>
    </row>
    <row r="453" spans="1:10" ht="71.25" x14ac:dyDescent="0.25">
      <c r="A453" s="155">
        <v>159</v>
      </c>
      <c r="B453" s="549"/>
      <c r="C453" s="550"/>
      <c r="D453" s="168" t="s">
        <v>576</v>
      </c>
      <c r="E453" s="169" t="s">
        <v>577</v>
      </c>
      <c r="F453" s="155" t="s">
        <v>578</v>
      </c>
      <c r="G453" s="551"/>
      <c r="H453" s="153">
        <v>0.127113</v>
      </c>
      <c r="I453" s="153">
        <v>0</v>
      </c>
      <c r="J453" s="170">
        <v>0</v>
      </c>
    </row>
    <row r="454" spans="1:10" ht="71.25" x14ac:dyDescent="0.25">
      <c r="A454" s="155">
        <v>160</v>
      </c>
      <c r="B454" s="549"/>
      <c r="C454" s="550"/>
      <c r="D454" s="168" t="s">
        <v>579</v>
      </c>
      <c r="E454" s="169" t="s">
        <v>580</v>
      </c>
      <c r="F454" s="155" t="s">
        <v>581</v>
      </c>
      <c r="G454" s="551"/>
      <c r="H454" s="153">
        <v>0.45345000000000002</v>
      </c>
      <c r="I454" s="153">
        <v>0</v>
      </c>
      <c r="J454" s="170">
        <v>0</v>
      </c>
    </row>
    <row r="455" spans="1:10" ht="42.75" x14ac:dyDescent="0.25">
      <c r="A455" s="155">
        <v>161</v>
      </c>
      <c r="B455" s="549"/>
      <c r="C455" s="550"/>
      <c r="D455" s="168"/>
      <c r="E455" s="169" t="s">
        <v>582</v>
      </c>
      <c r="F455" s="169" t="s">
        <v>583</v>
      </c>
      <c r="G455" s="551"/>
      <c r="H455" s="171">
        <v>0.05</v>
      </c>
      <c r="I455" s="171">
        <v>3327.15</v>
      </c>
      <c r="J455" s="163">
        <v>3327.15</v>
      </c>
    </row>
    <row r="456" spans="1:10" ht="42.75" x14ac:dyDescent="0.25">
      <c r="A456" s="155">
        <v>162</v>
      </c>
      <c r="B456" s="549"/>
      <c r="C456" s="550"/>
      <c r="D456" s="168"/>
      <c r="E456" s="169" t="s">
        <v>584</v>
      </c>
      <c r="F456" s="169" t="s">
        <v>583</v>
      </c>
      <c r="G456" s="551"/>
      <c r="H456" s="171">
        <v>0.05</v>
      </c>
      <c r="I456" s="171">
        <v>3327.15</v>
      </c>
      <c r="J456" s="163">
        <v>3327.15</v>
      </c>
    </row>
    <row r="457" spans="1:10" ht="71.25" x14ac:dyDescent="0.25">
      <c r="A457" s="155">
        <v>163</v>
      </c>
      <c r="B457" s="549"/>
      <c r="C457" s="550"/>
      <c r="D457" s="168" t="s">
        <v>585</v>
      </c>
      <c r="E457" s="169" t="s">
        <v>586</v>
      </c>
      <c r="F457" s="169" t="s">
        <v>587</v>
      </c>
      <c r="G457" s="551"/>
      <c r="H457" s="153">
        <v>0.15</v>
      </c>
      <c r="I457" s="153">
        <v>6604.2</v>
      </c>
      <c r="J457" s="170">
        <v>6604.2</v>
      </c>
    </row>
    <row r="458" spans="1:10" ht="71.25" x14ac:dyDescent="0.25">
      <c r="A458" s="155">
        <v>164</v>
      </c>
      <c r="B458" s="549"/>
      <c r="C458" s="550"/>
      <c r="D458" s="168" t="s">
        <v>588</v>
      </c>
      <c r="E458" s="169" t="s">
        <v>589</v>
      </c>
      <c r="F458" s="155" t="s">
        <v>590</v>
      </c>
      <c r="G458" s="551"/>
      <c r="H458" s="153">
        <v>0.05</v>
      </c>
      <c r="I458" s="153">
        <v>3327.15</v>
      </c>
      <c r="J458" s="170">
        <v>3327.15</v>
      </c>
    </row>
    <row r="459" spans="1:10" ht="71.25" x14ac:dyDescent="0.25">
      <c r="A459" s="155">
        <v>165</v>
      </c>
      <c r="B459" s="549"/>
      <c r="C459" s="550"/>
      <c r="D459" s="168" t="s">
        <v>591</v>
      </c>
      <c r="E459" s="169" t="s">
        <v>592</v>
      </c>
      <c r="F459" s="155" t="s">
        <v>593</v>
      </c>
      <c r="G459" s="551"/>
      <c r="H459" s="153">
        <v>0.55179999999999996</v>
      </c>
      <c r="I459" s="153">
        <v>23855.97</v>
      </c>
      <c r="J459" s="170">
        <v>23855.97</v>
      </c>
    </row>
    <row r="460" spans="1:10" ht="71.25" x14ac:dyDescent="0.25">
      <c r="A460" s="155">
        <v>166</v>
      </c>
      <c r="B460" s="549"/>
      <c r="C460" s="550"/>
      <c r="D460" s="168" t="s">
        <v>594</v>
      </c>
      <c r="E460" s="169" t="s">
        <v>595</v>
      </c>
      <c r="F460" s="155" t="s">
        <v>596</v>
      </c>
      <c r="G460" s="551"/>
      <c r="H460" s="153">
        <v>0.10002999999999999</v>
      </c>
      <c r="I460" s="153">
        <v>4324.5969999999998</v>
      </c>
      <c r="J460" s="170">
        <v>4324.5969999999998</v>
      </c>
    </row>
    <row r="461" spans="1:10" ht="42.75" x14ac:dyDescent="0.25">
      <c r="A461" s="155">
        <v>167</v>
      </c>
      <c r="B461" s="549"/>
      <c r="C461" s="550"/>
      <c r="D461" s="168"/>
      <c r="E461" s="169" t="s">
        <v>597</v>
      </c>
      <c r="F461" s="155" t="s">
        <v>598</v>
      </c>
      <c r="G461" s="551"/>
      <c r="H461" s="153">
        <v>2.2919999999999999E-2</v>
      </c>
      <c r="I461" s="153">
        <v>1557.4829999999999</v>
      </c>
      <c r="J461" s="170">
        <v>1557.4829999999999</v>
      </c>
    </row>
    <row r="462" spans="1:10" ht="42.75" x14ac:dyDescent="0.25">
      <c r="A462" s="155">
        <v>168</v>
      </c>
      <c r="B462" s="549"/>
      <c r="C462" s="550"/>
      <c r="D462" s="168"/>
      <c r="E462" s="169" t="s">
        <v>599</v>
      </c>
      <c r="F462" s="155" t="s">
        <v>600</v>
      </c>
      <c r="G462" s="551"/>
      <c r="H462" s="153">
        <v>7.9450000000000007E-2</v>
      </c>
      <c r="I462" s="153">
        <v>3498.0250000000001</v>
      </c>
      <c r="J462" s="170">
        <v>0</v>
      </c>
    </row>
    <row r="463" spans="1:10" ht="85.5" x14ac:dyDescent="0.25">
      <c r="A463" s="155">
        <v>169</v>
      </c>
      <c r="B463" s="549"/>
      <c r="C463" s="550"/>
      <c r="D463" s="168" t="s">
        <v>601</v>
      </c>
      <c r="E463" s="169" t="s">
        <v>602</v>
      </c>
      <c r="F463" s="155" t="s">
        <v>603</v>
      </c>
      <c r="G463" s="551"/>
      <c r="H463" s="153">
        <v>0.25435999999999998</v>
      </c>
      <c r="I463" s="153">
        <v>0</v>
      </c>
      <c r="J463" s="170">
        <v>0</v>
      </c>
    </row>
    <row r="464" spans="1:10" ht="43.5" thickBot="1" x14ac:dyDescent="0.3">
      <c r="A464" s="155">
        <v>170</v>
      </c>
      <c r="B464" s="549"/>
      <c r="C464" s="550"/>
      <c r="D464" s="172"/>
      <c r="E464" s="173" t="s">
        <v>604</v>
      </c>
      <c r="F464" s="154" t="s">
        <v>605</v>
      </c>
      <c r="G464" s="551"/>
      <c r="H464" s="156">
        <v>0.05</v>
      </c>
      <c r="I464" s="156">
        <v>2201.4</v>
      </c>
      <c r="J464" s="174">
        <v>0</v>
      </c>
    </row>
    <row r="465" spans="1:10" ht="43.5" thickBot="1" x14ac:dyDescent="0.3">
      <c r="A465" s="155">
        <v>171</v>
      </c>
      <c r="B465" s="549"/>
      <c r="C465" s="550"/>
      <c r="D465" s="172"/>
      <c r="E465" s="173" t="s">
        <v>606</v>
      </c>
      <c r="F465" s="154" t="s">
        <v>607</v>
      </c>
      <c r="G465" s="551"/>
      <c r="H465" s="156">
        <v>0.13600000000000001</v>
      </c>
      <c r="I465" s="156">
        <v>5879.6880000000001</v>
      </c>
      <c r="J465" s="174">
        <v>0</v>
      </c>
    </row>
    <row r="466" spans="1:10" ht="43.5" thickBot="1" x14ac:dyDescent="0.3">
      <c r="A466" s="155">
        <v>172</v>
      </c>
      <c r="B466" s="549"/>
      <c r="C466" s="550"/>
      <c r="D466" s="172"/>
      <c r="E466" s="173" t="s">
        <v>608</v>
      </c>
      <c r="F466" s="154" t="s">
        <v>609</v>
      </c>
      <c r="G466" s="551"/>
      <c r="H466" s="156">
        <v>0.45379999999999998</v>
      </c>
      <c r="I466" s="156">
        <v>19979.906999999999</v>
      </c>
      <c r="J466" s="174">
        <v>0</v>
      </c>
    </row>
    <row r="467" spans="1:10" ht="43.5" thickBot="1" x14ac:dyDescent="0.3">
      <c r="A467" s="155">
        <v>173</v>
      </c>
      <c r="B467" s="549"/>
      <c r="C467" s="550"/>
      <c r="D467" s="172"/>
      <c r="E467" s="173" t="s">
        <v>610</v>
      </c>
      <c r="F467" s="154" t="s">
        <v>609</v>
      </c>
      <c r="G467" s="551"/>
      <c r="H467" s="156">
        <v>0.43080000000000002</v>
      </c>
      <c r="I467" s="156">
        <v>18967.262999999999</v>
      </c>
      <c r="J467" s="174">
        <v>0</v>
      </c>
    </row>
    <row r="468" spans="1:10" ht="43.5" thickBot="1" x14ac:dyDescent="0.3">
      <c r="A468" s="155">
        <v>174</v>
      </c>
      <c r="B468" s="549"/>
      <c r="C468" s="550"/>
      <c r="D468" s="172"/>
      <c r="E468" s="173" t="s">
        <v>611</v>
      </c>
      <c r="F468" s="154" t="s">
        <v>609</v>
      </c>
      <c r="G468" s="551"/>
      <c r="H468" s="156">
        <v>1.5516000000000001</v>
      </c>
      <c r="I468" s="156">
        <v>68538.827000000005</v>
      </c>
      <c r="J468" s="174">
        <v>0</v>
      </c>
    </row>
    <row r="469" spans="1:10" ht="43.5" thickBot="1" x14ac:dyDescent="0.3">
      <c r="A469" s="155">
        <v>175</v>
      </c>
      <c r="B469" s="549"/>
      <c r="C469" s="550"/>
      <c r="D469" s="172"/>
      <c r="E469" s="173" t="s">
        <v>612</v>
      </c>
      <c r="F469" s="154" t="s">
        <v>609</v>
      </c>
      <c r="G469" s="551"/>
      <c r="H469" s="156">
        <v>0.71250000000000002</v>
      </c>
      <c r="I469" s="156">
        <v>31369.95</v>
      </c>
      <c r="J469" s="174">
        <v>0</v>
      </c>
    </row>
    <row r="470" spans="1:10" ht="42.75" x14ac:dyDescent="0.25">
      <c r="A470" s="193">
        <v>176</v>
      </c>
      <c r="B470" s="541" t="s">
        <v>613</v>
      </c>
      <c r="C470" s="386" t="s">
        <v>614</v>
      </c>
      <c r="D470" s="166"/>
      <c r="E470" s="166" t="s">
        <v>615</v>
      </c>
      <c r="F470" s="166" t="s">
        <v>616</v>
      </c>
      <c r="G470" s="556">
        <f>SUM(H470:H516)</f>
        <v>4.099073999999999</v>
      </c>
      <c r="H470" s="167">
        <v>0.14047000000000001</v>
      </c>
      <c r="I470" s="167">
        <v>14602.278</v>
      </c>
      <c r="J470" s="141">
        <v>14602.278</v>
      </c>
    </row>
    <row r="471" spans="1:10" ht="43.5" thickBot="1" x14ac:dyDescent="0.3">
      <c r="A471" s="193">
        <v>177</v>
      </c>
      <c r="B471" s="552"/>
      <c r="C471" s="554"/>
      <c r="D471" s="169"/>
      <c r="E471" s="169" t="s">
        <v>617</v>
      </c>
      <c r="F471" s="169" t="s">
        <v>618</v>
      </c>
      <c r="G471" s="548"/>
      <c r="H471" s="171">
        <v>0.05</v>
      </c>
      <c r="I471" s="171">
        <v>5237.3999999999996</v>
      </c>
      <c r="J471" s="163">
        <v>5237.3999999999996</v>
      </c>
    </row>
    <row r="472" spans="1:10" ht="42.75" x14ac:dyDescent="0.25">
      <c r="A472" s="192">
        <v>178</v>
      </c>
      <c r="B472" s="552"/>
      <c r="C472" s="554"/>
      <c r="D472" s="169"/>
      <c r="E472" s="169" t="s">
        <v>619</v>
      </c>
      <c r="F472" s="169" t="s">
        <v>620</v>
      </c>
      <c r="G472" s="548"/>
      <c r="H472" s="171">
        <v>5.6349999999999997E-2</v>
      </c>
      <c r="I472" s="171">
        <v>5902.75</v>
      </c>
      <c r="J472" s="163">
        <v>5902.75</v>
      </c>
    </row>
    <row r="473" spans="1:10" ht="43.5" thickBot="1" x14ac:dyDescent="0.3">
      <c r="A473" s="193">
        <v>179</v>
      </c>
      <c r="B473" s="552"/>
      <c r="C473" s="554"/>
      <c r="D473" s="168"/>
      <c r="E473" s="169" t="s">
        <v>621</v>
      </c>
      <c r="F473" s="169" t="s">
        <v>622</v>
      </c>
      <c r="G473" s="548"/>
      <c r="H473" s="171">
        <v>0.05</v>
      </c>
      <c r="I473" s="171">
        <v>5244.65</v>
      </c>
      <c r="J473" s="163">
        <v>5244.65</v>
      </c>
    </row>
    <row r="474" spans="1:10" ht="42.75" x14ac:dyDescent="0.25">
      <c r="A474" s="192">
        <v>180</v>
      </c>
      <c r="B474" s="552"/>
      <c r="C474" s="554"/>
      <c r="D474" s="169"/>
      <c r="E474" s="169" t="s">
        <v>623</v>
      </c>
      <c r="F474" s="169" t="s">
        <v>624</v>
      </c>
      <c r="G474" s="548"/>
      <c r="H474" s="171">
        <v>5.6590000000000001E-2</v>
      </c>
      <c r="I474" s="171">
        <v>5882.701</v>
      </c>
      <c r="J474" s="163">
        <v>5882.701</v>
      </c>
    </row>
    <row r="475" spans="1:10" ht="43.5" thickBot="1" x14ac:dyDescent="0.3">
      <c r="A475" s="193">
        <v>181</v>
      </c>
      <c r="B475" s="552"/>
      <c r="C475" s="554"/>
      <c r="D475" s="169"/>
      <c r="E475" s="169" t="s">
        <v>625</v>
      </c>
      <c r="F475" s="169" t="s">
        <v>626</v>
      </c>
      <c r="G475" s="548"/>
      <c r="H475" s="171">
        <v>0.05</v>
      </c>
      <c r="I475" s="171">
        <v>5166.8999999999996</v>
      </c>
      <c r="J475" s="163">
        <v>5166.8999999999996</v>
      </c>
    </row>
    <row r="476" spans="1:10" ht="42.75" x14ac:dyDescent="0.25">
      <c r="A476" s="192">
        <v>182</v>
      </c>
      <c r="B476" s="552"/>
      <c r="C476" s="554"/>
      <c r="D476" s="169"/>
      <c r="E476" s="169" t="s">
        <v>627</v>
      </c>
      <c r="F476" s="169" t="s">
        <v>628</v>
      </c>
      <c r="G476" s="548"/>
      <c r="H476" s="171">
        <v>5.0099999999999999E-2</v>
      </c>
      <c r="I476" s="171">
        <v>5247.875</v>
      </c>
      <c r="J476" s="163">
        <v>5247.875</v>
      </c>
    </row>
    <row r="477" spans="1:10" ht="43.5" thickBot="1" x14ac:dyDescent="0.3">
      <c r="A477" s="193">
        <v>183</v>
      </c>
      <c r="B477" s="552"/>
      <c r="C477" s="554"/>
      <c r="D477" s="169"/>
      <c r="E477" s="169" t="s">
        <v>629</v>
      </c>
      <c r="F477" s="169" t="s">
        <v>630</v>
      </c>
      <c r="G477" s="548"/>
      <c r="H477" s="171">
        <v>0.05</v>
      </c>
      <c r="I477" s="171">
        <v>5237.3999999999996</v>
      </c>
      <c r="J477" s="163">
        <v>5237.3999999999996</v>
      </c>
    </row>
    <row r="478" spans="1:10" ht="42.75" x14ac:dyDescent="0.25">
      <c r="A478" s="192">
        <v>184</v>
      </c>
      <c r="B478" s="552"/>
      <c r="C478" s="554"/>
      <c r="D478" s="169"/>
      <c r="E478" s="169" t="s">
        <v>631</v>
      </c>
      <c r="F478" s="169" t="s">
        <v>632</v>
      </c>
      <c r="G478" s="548"/>
      <c r="H478" s="171">
        <v>6.241E-2</v>
      </c>
      <c r="I478" s="171">
        <v>6537.3230000000003</v>
      </c>
      <c r="J478" s="163">
        <v>0</v>
      </c>
    </row>
    <row r="479" spans="1:10" ht="43.5" thickBot="1" x14ac:dyDescent="0.3">
      <c r="A479" s="193">
        <v>185</v>
      </c>
      <c r="B479" s="552"/>
      <c r="C479" s="554"/>
      <c r="D479" s="169"/>
      <c r="E479" s="169" t="s">
        <v>633</v>
      </c>
      <c r="F479" s="169" t="s">
        <v>634</v>
      </c>
      <c r="G479" s="548"/>
      <c r="H479" s="171">
        <v>0.501</v>
      </c>
      <c r="I479" s="171">
        <v>5208.0460000000003</v>
      </c>
      <c r="J479" s="163">
        <v>5208.0460000000003</v>
      </c>
    </row>
    <row r="480" spans="1:10" ht="42.75" x14ac:dyDescent="0.25">
      <c r="A480" s="192">
        <v>186</v>
      </c>
      <c r="B480" s="552"/>
      <c r="C480" s="554"/>
      <c r="D480" s="169"/>
      <c r="E480" s="169" t="s">
        <v>635</v>
      </c>
      <c r="F480" s="169" t="s">
        <v>636</v>
      </c>
      <c r="G480" s="548"/>
      <c r="H480" s="171">
        <v>0.1452</v>
      </c>
      <c r="I480" s="171">
        <v>14679.793</v>
      </c>
      <c r="J480" s="163">
        <v>14679.793</v>
      </c>
    </row>
    <row r="481" spans="1:10" ht="43.5" thickBot="1" x14ac:dyDescent="0.3">
      <c r="A481" s="193">
        <v>187</v>
      </c>
      <c r="B481" s="552"/>
      <c r="C481" s="554"/>
      <c r="D481" s="169"/>
      <c r="E481" s="169" t="s">
        <v>637</v>
      </c>
      <c r="F481" s="169" t="s">
        <v>638</v>
      </c>
      <c r="G481" s="548"/>
      <c r="H481" s="171">
        <v>5.006E-2</v>
      </c>
      <c r="I481" s="171">
        <v>5244.6850000000004</v>
      </c>
      <c r="J481" s="163">
        <v>5244.6850000000004</v>
      </c>
    </row>
    <row r="482" spans="1:10" ht="42.75" x14ac:dyDescent="0.25">
      <c r="A482" s="192">
        <v>188</v>
      </c>
      <c r="B482" s="552"/>
      <c r="C482" s="554"/>
      <c r="D482" s="168"/>
      <c r="E482" s="169" t="s">
        <v>639</v>
      </c>
      <c r="F482" s="169" t="s">
        <v>638</v>
      </c>
      <c r="G482" s="548"/>
      <c r="H482" s="171">
        <v>5.0049999999999997E-2</v>
      </c>
      <c r="I482" s="171">
        <v>5244.6379999999999</v>
      </c>
      <c r="J482" s="163">
        <v>5244.6379999999999</v>
      </c>
    </row>
    <row r="483" spans="1:10" ht="43.5" thickBot="1" x14ac:dyDescent="0.3">
      <c r="A483" s="193">
        <v>189</v>
      </c>
      <c r="B483" s="552"/>
      <c r="C483" s="554"/>
      <c r="D483" s="169"/>
      <c r="E483" s="169" t="s">
        <v>640</v>
      </c>
      <c r="F483" s="169" t="s">
        <v>641</v>
      </c>
      <c r="G483" s="548"/>
      <c r="H483" s="171">
        <v>0.05</v>
      </c>
      <c r="I483" s="171">
        <v>5237.3999999999996</v>
      </c>
      <c r="J483" s="163">
        <v>5237.3999999999996</v>
      </c>
    </row>
    <row r="484" spans="1:10" ht="42.75" x14ac:dyDescent="0.25">
      <c r="A484" s="192">
        <v>190</v>
      </c>
      <c r="B484" s="552"/>
      <c r="C484" s="554"/>
      <c r="D484" s="168"/>
      <c r="E484" s="169" t="s">
        <v>642</v>
      </c>
      <c r="F484" s="169" t="s">
        <v>624</v>
      </c>
      <c r="G484" s="548"/>
      <c r="H484" s="171">
        <v>8.3940000000000001E-2</v>
      </c>
      <c r="I484" s="171">
        <v>8725.8150000000005</v>
      </c>
      <c r="J484" s="163">
        <v>0</v>
      </c>
    </row>
    <row r="485" spans="1:10" ht="43.5" thickBot="1" x14ac:dyDescent="0.3">
      <c r="A485" s="193">
        <v>191</v>
      </c>
      <c r="B485" s="552"/>
      <c r="C485" s="554"/>
      <c r="D485" s="168"/>
      <c r="E485" s="169" t="s">
        <v>643</v>
      </c>
      <c r="F485" s="169" t="s">
        <v>644</v>
      </c>
      <c r="G485" s="548"/>
      <c r="H485" s="171">
        <v>2.7560000000000001E-2</v>
      </c>
      <c r="I485" s="171">
        <v>2886.855</v>
      </c>
      <c r="J485" s="163">
        <v>2886.855</v>
      </c>
    </row>
    <row r="486" spans="1:10" ht="42.75" x14ac:dyDescent="0.25">
      <c r="A486" s="192">
        <v>192</v>
      </c>
      <c r="B486" s="542"/>
      <c r="C486" s="415"/>
      <c r="D486" s="168"/>
      <c r="E486" s="169" t="s">
        <v>645</v>
      </c>
      <c r="F486" s="169" t="s">
        <v>646</v>
      </c>
      <c r="G486" s="548"/>
      <c r="H486" s="171">
        <v>9.7500000000000003E-2</v>
      </c>
      <c r="I486" s="176">
        <v>10212.93</v>
      </c>
      <c r="J486" s="61">
        <v>10212.93</v>
      </c>
    </row>
    <row r="487" spans="1:10" ht="43.5" thickBot="1" x14ac:dyDescent="0.3">
      <c r="A487" s="193">
        <v>193</v>
      </c>
      <c r="B487" s="542"/>
      <c r="C487" s="415"/>
      <c r="D487" s="168"/>
      <c r="E487" s="169" t="s">
        <v>647</v>
      </c>
      <c r="F487" s="169" t="s">
        <v>648</v>
      </c>
      <c r="G487" s="548"/>
      <c r="H487" s="171">
        <v>0.05</v>
      </c>
      <c r="I487" s="176">
        <v>5237.3999999999996</v>
      </c>
      <c r="J487" s="61">
        <v>5237.3999999999996</v>
      </c>
    </row>
    <row r="488" spans="1:10" ht="42.75" x14ac:dyDescent="0.25">
      <c r="A488" s="192">
        <v>194</v>
      </c>
      <c r="B488" s="542"/>
      <c r="C488" s="415"/>
      <c r="D488" s="168"/>
      <c r="E488" s="169" t="s">
        <v>649</v>
      </c>
      <c r="F488" s="169" t="s">
        <v>650</v>
      </c>
      <c r="G488" s="548"/>
      <c r="H488" s="171">
        <v>5.4300000000000001E-2</v>
      </c>
      <c r="I488" s="176">
        <v>5644.6480000000001</v>
      </c>
      <c r="J488" s="61">
        <v>5644.6480000000001</v>
      </c>
    </row>
    <row r="489" spans="1:10" ht="43.5" thickBot="1" x14ac:dyDescent="0.3">
      <c r="A489" s="193">
        <v>195</v>
      </c>
      <c r="B489" s="542"/>
      <c r="C489" s="415"/>
      <c r="D489" s="168"/>
      <c r="E489" s="169" t="s">
        <v>651</v>
      </c>
      <c r="F489" s="169" t="s">
        <v>652</v>
      </c>
      <c r="G489" s="548"/>
      <c r="H489" s="171">
        <v>0.52180000000000004</v>
      </c>
      <c r="I489" s="176">
        <v>5424.268</v>
      </c>
      <c r="J489" s="61">
        <v>0</v>
      </c>
    </row>
    <row r="490" spans="1:10" ht="42.75" x14ac:dyDescent="0.25">
      <c r="A490" s="192">
        <v>196</v>
      </c>
      <c r="B490" s="542"/>
      <c r="C490" s="415"/>
      <c r="D490" s="168"/>
      <c r="E490" s="169" t="s">
        <v>653</v>
      </c>
      <c r="F490" s="169" t="s">
        <v>654</v>
      </c>
      <c r="G490" s="548"/>
      <c r="H490" s="171">
        <v>5.8680000000000003E-2</v>
      </c>
      <c r="I490" s="176">
        <v>5426.3469999999998</v>
      </c>
      <c r="J490" s="61">
        <v>5426.3469999999998</v>
      </c>
    </row>
    <row r="491" spans="1:10" ht="43.5" thickBot="1" x14ac:dyDescent="0.3">
      <c r="A491" s="193">
        <v>197</v>
      </c>
      <c r="B491" s="542"/>
      <c r="C491" s="415"/>
      <c r="D491" s="168"/>
      <c r="E491" s="169" t="s">
        <v>655</v>
      </c>
      <c r="F491" s="169" t="s">
        <v>656</v>
      </c>
      <c r="G491" s="548"/>
      <c r="H491" s="171">
        <v>0.05</v>
      </c>
      <c r="I491" s="176">
        <v>5237.3999999999996</v>
      </c>
      <c r="J491" s="61">
        <v>5237.3999999999996</v>
      </c>
    </row>
    <row r="492" spans="1:10" ht="42.75" x14ac:dyDescent="0.25">
      <c r="A492" s="192">
        <v>198</v>
      </c>
      <c r="B492" s="542"/>
      <c r="C492" s="415"/>
      <c r="D492" s="168"/>
      <c r="E492" s="169" t="s">
        <v>657</v>
      </c>
      <c r="F492" s="169" t="s">
        <v>658</v>
      </c>
      <c r="G492" s="548"/>
      <c r="H492" s="171">
        <v>3.322E-2</v>
      </c>
      <c r="I492" s="176">
        <v>3474.248</v>
      </c>
      <c r="J492" s="61">
        <v>3474.248</v>
      </c>
    </row>
    <row r="493" spans="1:10" ht="43.5" thickBot="1" x14ac:dyDescent="0.3">
      <c r="A493" s="193">
        <v>199</v>
      </c>
      <c r="B493" s="542"/>
      <c r="C493" s="415"/>
      <c r="D493" s="168"/>
      <c r="E493" s="169" t="s">
        <v>659</v>
      </c>
      <c r="F493" s="169" t="s">
        <v>660</v>
      </c>
      <c r="G493" s="548"/>
      <c r="H493" s="171">
        <v>2.5734E-2</v>
      </c>
      <c r="I493" s="176">
        <v>2691.3389999999999</v>
      </c>
      <c r="J493" s="61">
        <v>2691.3389999999999</v>
      </c>
    </row>
    <row r="494" spans="1:10" ht="42.75" x14ac:dyDescent="0.25">
      <c r="A494" s="192">
        <v>200</v>
      </c>
      <c r="B494" s="542"/>
      <c r="C494" s="415"/>
      <c r="D494" s="168"/>
      <c r="E494" s="169" t="s">
        <v>661</v>
      </c>
      <c r="F494" s="169" t="s">
        <v>662</v>
      </c>
      <c r="G494" s="548"/>
      <c r="H494" s="171">
        <v>5.1339999999999997E-2</v>
      </c>
      <c r="I494" s="176">
        <v>5190.5</v>
      </c>
      <c r="J494" s="61">
        <v>5190.5</v>
      </c>
    </row>
    <row r="495" spans="1:10" ht="43.5" thickBot="1" x14ac:dyDescent="0.3">
      <c r="A495" s="193">
        <v>201</v>
      </c>
      <c r="B495" s="542"/>
      <c r="C495" s="415"/>
      <c r="D495" s="168"/>
      <c r="E495" s="169" t="s">
        <v>663</v>
      </c>
      <c r="F495" s="169" t="s">
        <v>664</v>
      </c>
      <c r="G495" s="548"/>
      <c r="H495" s="171">
        <v>0.05</v>
      </c>
      <c r="I495" s="176">
        <v>5237.3999999999996</v>
      </c>
      <c r="J495" s="61">
        <v>5237.3999999999996</v>
      </c>
    </row>
    <row r="496" spans="1:10" ht="42.75" x14ac:dyDescent="0.25">
      <c r="A496" s="192">
        <v>202</v>
      </c>
      <c r="B496" s="542"/>
      <c r="C496" s="415"/>
      <c r="D496" s="168"/>
      <c r="E496" s="169" t="s">
        <v>665</v>
      </c>
      <c r="F496" s="169" t="s">
        <v>666</v>
      </c>
      <c r="G496" s="548"/>
      <c r="H496" s="171">
        <v>0.05</v>
      </c>
      <c r="I496" s="176">
        <v>5237.3999999999996</v>
      </c>
      <c r="J496" s="61">
        <v>5237.3999999999996</v>
      </c>
    </row>
    <row r="497" spans="1:10" ht="43.5" thickBot="1" x14ac:dyDescent="0.3">
      <c r="A497" s="193">
        <v>203</v>
      </c>
      <c r="B497" s="542"/>
      <c r="C497" s="415"/>
      <c r="D497" s="168"/>
      <c r="E497" s="169" t="s">
        <v>667</v>
      </c>
      <c r="F497" s="169" t="s">
        <v>668</v>
      </c>
      <c r="G497" s="548"/>
      <c r="H497" s="171">
        <v>0.05</v>
      </c>
      <c r="I497" s="176">
        <v>5229.1499999999996</v>
      </c>
      <c r="J497" s="61">
        <v>5229.1499999999996</v>
      </c>
    </row>
    <row r="498" spans="1:10" ht="42.75" x14ac:dyDescent="0.25">
      <c r="A498" s="192">
        <v>204</v>
      </c>
      <c r="B498" s="542"/>
      <c r="C498" s="415"/>
      <c r="D498" s="168"/>
      <c r="E498" s="169" t="s">
        <v>669</v>
      </c>
      <c r="F498" s="169" t="s">
        <v>670</v>
      </c>
      <c r="G498" s="548"/>
      <c r="H498" s="171">
        <v>7.0000000000000007E-2</v>
      </c>
      <c r="I498" s="176">
        <v>7276.71</v>
      </c>
      <c r="J498" s="61">
        <v>7276.71</v>
      </c>
    </row>
    <row r="499" spans="1:10" ht="43.5" thickBot="1" x14ac:dyDescent="0.3">
      <c r="A499" s="193">
        <v>205</v>
      </c>
      <c r="B499" s="542"/>
      <c r="C499" s="415"/>
      <c r="D499" s="168"/>
      <c r="E499" s="169" t="s">
        <v>671</v>
      </c>
      <c r="F499" s="169" t="s">
        <v>672</v>
      </c>
      <c r="G499" s="548"/>
      <c r="H499" s="171">
        <v>0.05</v>
      </c>
      <c r="I499" s="176">
        <v>5237.3999999999996</v>
      </c>
      <c r="J499" s="61">
        <v>5237.3999999999996</v>
      </c>
    </row>
    <row r="500" spans="1:10" ht="42.75" x14ac:dyDescent="0.25">
      <c r="A500" s="192">
        <v>206</v>
      </c>
      <c r="B500" s="542"/>
      <c r="C500" s="415"/>
      <c r="D500" s="168"/>
      <c r="E500" s="169" t="s">
        <v>673</v>
      </c>
      <c r="F500" s="169" t="s">
        <v>674</v>
      </c>
      <c r="G500" s="548"/>
      <c r="H500" s="171">
        <v>0.1467</v>
      </c>
      <c r="I500" s="176">
        <v>14831.444</v>
      </c>
      <c r="J500" s="61">
        <v>14831.444</v>
      </c>
    </row>
    <row r="501" spans="1:10" ht="43.5" thickBot="1" x14ac:dyDescent="0.3">
      <c r="A501" s="193">
        <v>207</v>
      </c>
      <c r="B501" s="542"/>
      <c r="C501" s="415"/>
      <c r="D501" s="168"/>
      <c r="E501" s="169" t="s">
        <v>675</v>
      </c>
      <c r="F501" s="169" t="s">
        <v>676</v>
      </c>
      <c r="G501" s="548"/>
      <c r="H501" s="171">
        <v>0.05</v>
      </c>
      <c r="I501" s="176">
        <v>5237.3999999999996</v>
      </c>
      <c r="J501" s="61">
        <v>5237.3999999999996</v>
      </c>
    </row>
    <row r="502" spans="1:10" ht="42.75" x14ac:dyDescent="0.25">
      <c r="A502" s="192">
        <v>208</v>
      </c>
      <c r="B502" s="542"/>
      <c r="C502" s="415"/>
      <c r="D502" s="168"/>
      <c r="E502" s="169" t="s">
        <v>677</v>
      </c>
      <c r="F502" s="169" t="s">
        <v>678</v>
      </c>
      <c r="G502" s="548"/>
      <c r="H502" s="171">
        <v>5.2429999999999997E-2</v>
      </c>
      <c r="I502" s="176">
        <v>5450.2560000000003</v>
      </c>
      <c r="J502" s="61">
        <v>5450.2560000000003</v>
      </c>
    </row>
    <row r="503" spans="1:10" ht="43.5" thickBot="1" x14ac:dyDescent="0.3">
      <c r="A503" s="193">
        <v>209</v>
      </c>
      <c r="B503" s="542"/>
      <c r="C503" s="415"/>
      <c r="D503" s="168"/>
      <c r="E503" s="169" t="s">
        <v>679</v>
      </c>
      <c r="F503" s="169" t="s">
        <v>680</v>
      </c>
      <c r="G503" s="548"/>
      <c r="H503" s="171">
        <v>5.3510000000000002E-2</v>
      </c>
      <c r="I503" s="176">
        <v>5409.8879999999999</v>
      </c>
      <c r="J503" s="61">
        <v>5409.8879999999999</v>
      </c>
    </row>
    <row r="504" spans="1:10" ht="42.75" x14ac:dyDescent="0.25">
      <c r="A504" s="192">
        <v>210</v>
      </c>
      <c r="B504" s="542"/>
      <c r="C504" s="415"/>
      <c r="D504" s="168"/>
      <c r="E504" s="169" t="s">
        <v>681</v>
      </c>
      <c r="F504" s="169" t="s">
        <v>682</v>
      </c>
      <c r="G504" s="548"/>
      <c r="H504" s="171">
        <v>0.05</v>
      </c>
      <c r="I504" s="176">
        <v>5237.3999999999996</v>
      </c>
      <c r="J504" s="61">
        <v>5237.3999999999996</v>
      </c>
    </row>
    <row r="505" spans="1:10" ht="43.5" thickBot="1" x14ac:dyDescent="0.3">
      <c r="A505" s="193">
        <v>211</v>
      </c>
      <c r="B505" s="542"/>
      <c r="C505" s="415"/>
      <c r="D505" s="168"/>
      <c r="E505" s="169" t="s">
        <v>683</v>
      </c>
      <c r="F505" s="169" t="s">
        <v>684</v>
      </c>
      <c r="G505" s="548"/>
      <c r="H505" s="171">
        <v>7.8700000000000006E-2</v>
      </c>
      <c r="I505" s="176">
        <v>12708.949000000001</v>
      </c>
      <c r="J505" s="61">
        <v>12708.949000000001</v>
      </c>
    </row>
    <row r="506" spans="1:10" ht="42.75" x14ac:dyDescent="0.25">
      <c r="A506" s="192">
        <v>212</v>
      </c>
      <c r="B506" s="542"/>
      <c r="C506" s="415"/>
      <c r="D506" s="168"/>
      <c r="E506" s="169" t="s">
        <v>685</v>
      </c>
      <c r="F506" s="169" t="s">
        <v>686</v>
      </c>
      <c r="G506" s="548"/>
      <c r="H506" s="171">
        <v>5.2139999999999999E-2</v>
      </c>
      <c r="I506" s="176">
        <v>5461.5609999999997</v>
      </c>
      <c r="J506" s="61">
        <v>5461.5609999999997</v>
      </c>
    </row>
    <row r="507" spans="1:10" ht="43.5" thickBot="1" x14ac:dyDescent="0.3">
      <c r="A507" s="193">
        <v>213</v>
      </c>
      <c r="B507" s="542"/>
      <c r="C507" s="415"/>
      <c r="D507" s="168"/>
      <c r="E507" s="169" t="s">
        <v>687</v>
      </c>
      <c r="F507" s="169" t="s">
        <v>688</v>
      </c>
      <c r="G507" s="548"/>
      <c r="H507" s="171">
        <v>5.0312999999999997E-2</v>
      </c>
      <c r="I507" s="176">
        <v>5230.1880000000001</v>
      </c>
      <c r="J507" s="61">
        <v>5230.1880000000001</v>
      </c>
    </row>
    <row r="508" spans="1:10" ht="42.75" x14ac:dyDescent="0.25">
      <c r="A508" s="192">
        <v>214</v>
      </c>
      <c r="B508" s="542"/>
      <c r="C508" s="415"/>
      <c r="D508" s="168"/>
      <c r="E508" s="169" t="s">
        <v>689</v>
      </c>
      <c r="F508" s="169" t="s">
        <v>688</v>
      </c>
      <c r="G508" s="548"/>
      <c r="H508" s="171">
        <v>0.106887</v>
      </c>
      <c r="I508" s="176">
        <v>11111.225</v>
      </c>
      <c r="J508" s="177">
        <v>0</v>
      </c>
    </row>
    <row r="509" spans="1:10" ht="43.5" thickBot="1" x14ac:dyDescent="0.3">
      <c r="A509" s="193">
        <v>215</v>
      </c>
      <c r="B509" s="542"/>
      <c r="C509" s="415"/>
      <c r="D509" s="168"/>
      <c r="E509" s="169" t="s">
        <v>690</v>
      </c>
      <c r="F509" s="169" t="s">
        <v>691</v>
      </c>
      <c r="G509" s="548"/>
      <c r="H509" s="171">
        <v>7.9000000000000001E-2</v>
      </c>
      <c r="I509" s="176">
        <v>8286.5470000000005</v>
      </c>
      <c r="J509" s="61">
        <v>8286.5470000000005</v>
      </c>
    </row>
    <row r="510" spans="1:10" ht="42.75" x14ac:dyDescent="0.25">
      <c r="A510" s="192">
        <v>216</v>
      </c>
      <c r="B510" s="542"/>
      <c r="C510" s="415"/>
      <c r="D510" s="168"/>
      <c r="E510" s="169" t="s">
        <v>692</v>
      </c>
      <c r="F510" s="169" t="s">
        <v>693</v>
      </c>
      <c r="G510" s="548"/>
      <c r="H510" s="171">
        <v>0.05</v>
      </c>
      <c r="I510" s="176">
        <v>5197.6499999999996</v>
      </c>
      <c r="J510" s="61">
        <v>5197.6499999999996</v>
      </c>
    </row>
    <row r="511" spans="1:10" ht="43.5" thickBot="1" x14ac:dyDescent="0.3">
      <c r="A511" s="193">
        <v>217</v>
      </c>
      <c r="B511" s="542"/>
      <c r="C511" s="415"/>
      <c r="D511" s="168"/>
      <c r="E511" s="169" t="s">
        <v>694</v>
      </c>
      <c r="F511" s="169" t="s">
        <v>695</v>
      </c>
      <c r="G511" s="548"/>
      <c r="H511" s="171">
        <v>5.0009999999999999E-2</v>
      </c>
      <c r="I511" s="176">
        <v>5245.6989999999996</v>
      </c>
      <c r="J511" s="177">
        <v>0</v>
      </c>
    </row>
    <row r="512" spans="1:10" ht="43.5" thickBot="1" x14ac:dyDescent="0.3">
      <c r="A512" s="192">
        <v>218</v>
      </c>
      <c r="B512" s="543"/>
      <c r="C512" s="555"/>
      <c r="D512" s="172"/>
      <c r="E512" s="178" t="s">
        <v>696</v>
      </c>
      <c r="F512" s="178" t="s">
        <v>697</v>
      </c>
      <c r="G512" s="548"/>
      <c r="H512" s="179">
        <v>5.0020000000000002E-2</v>
      </c>
      <c r="I512" s="180">
        <v>5246.7479999999996</v>
      </c>
      <c r="J512" s="181">
        <v>0</v>
      </c>
    </row>
    <row r="513" spans="1:10" ht="43.5" thickBot="1" x14ac:dyDescent="0.3">
      <c r="A513" s="193">
        <v>219</v>
      </c>
      <c r="B513" s="543"/>
      <c r="C513" s="555"/>
      <c r="D513" s="172"/>
      <c r="E513" s="173" t="s">
        <v>698</v>
      </c>
      <c r="F513" s="173" t="s">
        <v>699</v>
      </c>
      <c r="G513" s="548"/>
      <c r="H513" s="179">
        <v>8.3940000000000001E-2</v>
      </c>
      <c r="I513" s="180">
        <v>8725.8150000000005</v>
      </c>
      <c r="J513" s="181">
        <v>0</v>
      </c>
    </row>
    <row r="514" spans="1:10" ht="43.5" thickBot="1" x14ac:dyDescent="0.3">
      <c r="A514" s="192">
        <v>220</v>
      </c>
      <c r="B514" s="543"/>
      <c r="C514" s="555"/>
      <c r="D514" s="172"/>
      <c r="E514" s="173" t="s">
        <v>700</v>
      </c>
      <c r="F514" s="173" t="s">
        <v>701</v>
      </c>
      <c r="G514" s="548"/>
      <c r="H514" s="179">
        <v>0.1552</v>
      </c>
      <c r="I514" s="180">
        <v>16133.505999999999</v>
      </c>
      <c r="J514" s="181">
        <v>0</v>
      </c>
    </row>
    <row r="515" spans="1:10" ht="43.5" thickBot="1" x14ac:dyDescent="0.3">
      <c r="A515" s="193">
        <v>221</v>
      </c>
      <c r="B515" s="543"/>
      <c r="C515" s="555"/>
      <c r="D515" s="172"/>
      <c r="E515" s="169" t="s">
        <v>702</v>
      </c>
      <c r="F515" s="169" t="s">
        <v>703</v>
      </c>
      <c r="G515" s="548"/>
      <c r="H515" s="179">
        <v>0.13102</v>
      </c>
      <c r="I515" s="180">
        <v>13246.188</v>
      </c>
      <c r="J515" s="181">
        <v>0</v>
      </c>
    </row>
    <row r="516" spans="1:10" ht="43.5" thickBot="1" x14ac:dyDescent="0.3">
      <c r="A516" s="192">
        <v>222</v>
      </c>
      <c r="B516" s="553"/>
      <c r="C516" s="387"/>
      <c r="D516" s="178"/>
      <c r="E516" s="169" t="s">
        <v>704</v>
      </c>
      <c r="F516" s="169" t="s">
        <v>705</v>
      </c>
      <c r="G516" s="557"/>
      <c r="H516" s="179">
        <v>0.1729</v>
      </c>
      <c r="I516" s="180">
        <v>17973.473999999998</v>
      </c>
      <c r="J516" s="181">
        <v>0</v>
      </c>
    </row>
    <row r="517" spans="1:10" ht="72" thickBot="1" x14ac:dyDescent="0.3">
      <c r="A517" s="193">
        <v>223</v>
      </c>
      <c r="B517" s="541" t="s">
        <v>706</v>
      </c>
      <c r="C517" s="544"/>
      <c r="D517" s="166" t="s">
        <v>707</v>
      </c>
      <c r="E517" s="166" t="s">
        <v>708</v>
      </c>
      <c r="F517" s="166" t="s">
        <v>709</v>
      </c>
      <c r="G517" s="547">
        <f>SUM(H517:H522)</f>
        <v>1.3598000000000001</v>
      </c>
      <c r="H517" s="167">
        <v>0.28699999999999998</v>
      </c>
      <c r="I517" s="167">
        <v>3046.5050000000001</v>
      </c>
      <c r="J517" s="141">
        <v>0</v>
      </c>
    </row>
    <row r="518" spans="1:10" ht="71.25" x14ac:dyDescent="0.25">
      <c r="A518" s="192">
        <v>224</v>
      </c>
      <c r="B518" s="542"/>
      <c r="C518" s="545"/>
      <c r="D518" s="168" t="s">
        <v>710</v>
      </c>
      <c r="E518" s="169" t="s">
        <v>711</v>
      </c>
      <c r="F518" s="169" t="s">
        <v>712</v>
      </c>
      <c r="G518" s="548"/>
      <c r="H518" s="171">
        <v>0.14449999999999999</v>
      </c>
      <c r="I518" s="171">
        <v>1533.8679999999999</v>
      </c>
      <c r="J518" s="163">
        <v>0</v>
      </c>
    </row>
    <row r="519" spans="1:10" ht="72" thickBot="1" x14ac:dyDescent="0.3">
      <c r="A519" s="193">
        <v>225</v>
      </c>
      <c r="B519" s="542"/>
      <c r="C519" s="545"/>
      <c r="D519" s="168" t="s">
        <v>713</v>
      </c>
      <c r="E519" s="169" t="s">
        <v>714</v>
      </c>
      <c r="F519" s="169" t="s">
        <v>715</v>
      </c>
      <c r="G519" s="548"/>
      <c r="H519" s="171">
        <v>0.15479999999999999</v>
      </c>
      <c r="I519" s="176">
        <v>1643.202</v>
      </c>
      <c r="J519" s="177">
        <v>0</v>
      </c>
    </row>
    <row r="520" spans="1:10" ht="71.25" x14ac:dyDescent="0.25">
      <c r="A520" s="192">
        <v>226</v>
      </c>
      <c r="B520" s="542"/>
      <c r="C520" s="545"/>
      <c r="D520" s="168" t="s">
        <v>716</v>
      </c>
      <c r="E520" s="169" t="s">
        <v>717</v>
      </c>
      <c r="F520" s="169" t="s">
        <v>718</v>
      </c>
      <c r="G520" s="548"/>
      <c r="H520" s="171">
        <v>0.06</v>
      </c>
      <c r="I520" s="176">
        <v>636.9</v>
      </c>
      <c r="J520" s="61">
        <v>636.9</v>
      </c>
    </row>
    <row r="521" spans="1:10" ht="72" thickBot="1" x14ac:dyDescent="0.3">
      <c r="A521" s="193">
        <v>227</v>
      </c>
      <c r="B521" s="543"/>
      <c r="C521" s="546"/>
      <c r="D521" s="168" t="s">
        <v>719</v>
      </c>
      <c r="E521" s="169" t="s">
        <v>720</v>
      </c>
      <c r="F521" s="169" t="s">
        <v>721</v>
      </c>
      <c r="G521" s="548"/>
      <c r="H521" s="171">
        <v>0.56899999999999995</v>
      </c>
      <c r="I521" s="171">
        <v>6039.9350000000004</v>
      </c>
      <c r="J521" s="163">
        <v>6039.9350000000004</v>
      </c>
    </row>
    <row r="522" spans="1:10" ht="72" thickBot="1" x14ac:dyDescent="0.3">
      <c r="A522" s="192">
        <v>228</v>
      </c>
      <c r="B522" s="543"/>
      <c r="C522" s="546"/>
      <c r="D522" s="172" t="s">
        <v>722</v>
      </c>
      <c r="E522" s="183" t="s">
        <v>723</v>
      </c>
      <c r="F522" s="183" t="s">
        <v>724</v>
      </c>
      <c r="G522" s="548"/>
      <c r="H522" s="184">
        <v>0.14449999999999999</v>
      </c>
      <c r="I522" s="184">
        <v>1533.8679999999999</v>
      </c>
      <c r="J522" s="62">
        <v>1533.8679999999999</v>
      </c>
    </row>
    <row r="523" spans="1:10" ht="39" customHeight="1" thickBot="1" x14ac:dyDescent="0.3">
      <c r="A523" s="693"/>
      <c r="B523" s="571" t="s">
        <v>870</v>
      </c>
      <c r="C523" s="572"/>
      <c r="D523" s="572"/>
      <c r="E523" s="572"/>
      <c r="F523" s="573"/>
      <c r="G523" s="694"/>
      <c r="H523" s="694">
        <f>SUM(H452:H522)</f>
        <v>10.800197000000001</v>
      </c>
      <c r="I523" s="695">
        <f>SUM(I452:I522)</f>
        <v>544970.62500000047</v>
      </c>
      <c r="J523" s="696">
        <f>SUM(J452:J522)</f>
        <v>289941.929</v>
      </c>
    </row>
    <row r="532" spans="2:3" s="50" customFormat="1" x14ac:dyDescent="0.25">
      <c r="B532" s="49"/>
      <c r="C532" s="185"/>
    </row>
  </sheetData>
  <mergeCells count="866">
    <mergeCell ref="B523:F523"/>
    <mergeCell ref="F6:F7"/>
    <mergeCell ref="G6:G7"/>
    <mergeCell ref="H6:H7"/>
    <mergeCell ref="B9:B31"/>
    <mergeCell ref="C9:C31"/>
    <mergeCell ref="G9:G31"/>
    <mergeCell ref="A1:J1"/>
    <mergeCell ref="A2:J2"/>
    <mergeCell ref="A3:J3"/>
    <mergeCell ref="A5:A7"/>
    <mergeCell ref="B5:B7"/>
    <mergeCell ref="C5:C7"/>
    <mergeCell ref="D5:D7"/>
    <mergeCell ref="E5:E7"/>
    <mergeCell ref="F5:H5"/>
    <mergeCell ref="I5:J6"/>
    <mergeCell ref="A35:A37"/>
    <mergeCell ref="B35:B37"/>
    <mergeCell ref="C35:C37"/>
    <mergeCell ref="D35:D37"/>
    <mergeCell ref="E35:E37"/>
    <mergeCell ref="G35:G37"/>
    <mergeCell ref="A32:A34"/>
    <mergeCell ref="B32:B34"/>
    <mergeCell ref="C32:C34"/>
    <mergeCell ref="D32:D34"/>
    <mergeCell ref="E32:E34"/>
    <mergeCell ref="G32:G34"/>
    <mergeCell ref="A41:A43"/>
    <mergeCell ref="B41:B43"/>
    <mergeCell ref="C41:C43"/>
    <mergeCell ref="D41:D43"/>
    <mergeCell ref="E41:E43"/>
    <mergeCell ref="G41:G43"/>
    <mergeCell ref="A38:A40"/>
    <mergeCell ref="B38:B40"/>
    <mergeCell ref="C38:C40"/>
    <mergeCell ref="D38:D40"/>
    <mergeCell ref="E38:E40"/>
    <mergeCell ref="G38:G40"/>
    <mergeCell ref="A47:A49"/>
    <mergeCell ref="B47:B49"/>
    <mergeCell ref="C47:C49"/>
    <mergeCell ref="D47:D49"/>
    <mergeCell ref="E47:E49"/>
    <mergeCell ref="G47:G49"/>
    <mergeCell ref="A44:A46"/>
    <mergeCell ref="B44:B46"/>
    <mergeCell ref="C44:C46"/>
    <mergeCell ref="D44:D46"/>
    <mergeCell ref="E44:E46"/>
    <mergeCell ref="G44:G46"/>
    <mergeCell ref="A53:A55"/>
    <mergeCell ref="B53:B55"/>
    <mergeCell ref="C53:C55"/>
    <mergeCell ref="D53:D55"/>
    <mergeCell ref="E53:E55"/>
    <mergeCell ref="G53:G55"/>
    <mergeCell ref="A50:A52"/>
    <mergeCell ref="B50:B52"/>
    <mergeCell ref="C50:C52"/>
    <mergeCell ref="D50:D52"/>
    <mergeCell ref="E50:E52"/>
    <mergeCell ref="G50:G52"/>
    <mergeCell ref="A59:A61"/>
    <mergeCell ref="B59:B61"/>
    <mergeCell ref="C59:C61"/>
    <mergeCell ref="D59:D61"/>
    <mergeCell ref="E59:E61"/>
    <mergeCell ref="G59:G61"/>
    <mergeCell ref="A56:A58"/>
    <mergeCell ref="B56:B58"/>
    <mergeCell ref="C56:C58"/>
    <mergeCell ref="D56:D58"/>
    <mergeCell ref="E56:E58"/>
    <mergeCell ref="G56:G58"/>
    <mergeCell ref="A65:A67"/>
    <mergeCell ref="B65:B67"/>
    <mergeCell ref="C65:C67"/>
    <mergeCell ref="D65:D67"/>
    <mergeCell ref="E65:E67"/>
    <mergeCell ref="G65:G67"/>
    <mergeCell ref="A62:A64"/>
    <mergeCell ref="B62:B64"/>
    <mergeCell ref="C62:C64"/>
    <mergeCell ref="D62:D64"/>
    <mergeCell ref="E62:E64"/>
    <mergeCell ref="G62:G64"/>
    <mergeCell ref="A71:A73"/>
    <mergeCell ref="B71:B73"/>
    <mergeCell ref="C71:C73"/>
    <mergeCell ref="D71:D73"/>
    <mergeCell ref="E71:E73"/>
    <mergeCell ref="G71:G73"/>
    <mergeCell ref="A68:A70"/>
    <mergeCell ref="B68:B70"/>
    <mergeCell ref="C68:C70"/>
    <mergeCell ref="D68:D70"/>
    <mergeCell ref="E68:E70"/>
    <mergeCell ref="G68:G70"/>
    <mergeCell ref="A77:A79"/>
    <mergeCell ref="B77:B79"/>
    <mergeCell ref="C77:C79"/>
    <mergeCell ref="D77:D79"/>
    <mergeCell ref="E77:E79"/>
    <mergeCell ref="G77:G79"/>
    <mergeCell ref="A74:A76"/>
    <mergeCell ref="B74:B76"/>
    <mergeCell ref="C74:C76"/>
    <mergeCell ref="D74:D76"/>
    <mergeCell ref="E74:E76"/>
    <mergeCell ref="G74:G76"/>
    <mergeCell ref="A83:A85"/>
    <mergeCell ref="B83:B85"/>
    <mergeCell ref="C83:C85"/>
    <mergeCell ref="D83:D85"/>
    <mergeCell ref="E83:E85"/>
    <mergeCell ref="G83:G85"/>
    <mergeCell ref="A80:A82"/>
    <mergeCell ref="B80:B82"/>
    <mergeCell ref="C80:C82"/>
    <mergeCell ref="D80:D82"/>
    <mergeCell ref="E80:E82"/>
    <mergeCell ref="G80:G82"/>
    <mergeCell ref="A89:A91"/>
    <mergeCell ref="B89:B91"/>
    <mergeCell ref="C89:C91"/>
    <mergeCell ref="D89:D91"/>
    <mergeCell ref="E89:E91"/>
    <mergeCell ref="G89:G91"/>
    <mergeCell ref="A86:A88"/>
    <mergeCell ref="B86:B88"/>
    <mergeCell ref="C86:C88"/>
    <mergeCell ref="D86:D88"/>
    <mergeCell ref="E86:E88"/>
    <mergeCell ref="G86:G88"/>
    <mergeCell ref="A95:A97"/>
    <mergeCell ref="B95:B97"/>
    <mergeCell ref="C95:C97"/>
    <mergeCell ref="D95:D97"/>
    <mergeCell ref="E95:E97"/>
    <mergeCell ref="G95:G97"/>
    <mergeCell ref="A92:A94"/>
    <mergeCell ref="B92:B94"/>
    <mergeCell ref="C92:C94"/>
    <mergeCell ref="D92:D94"/>
    <mergeCell ref="E92:E94"/>
    <mergeCell ref="G92:G94"/>
    <mergeCell ref="A101:A103"/>
    <mergeCell ref="B101:B103"/>
    <mergeCell ref="C101:C103"/>
    <mergeCell ref="D101:D103"/>
    <mergeCell ref="E101:E103"/>
    <mergeCell ref="G101:G103"/>
    <mergeCell ref="A98:A100"/>
    <mergeCell ref="B98:B100"/>
    <mergeCell ref="C98:C100"/>
    <mergeCell ref="D98:D100"/>
    <mergeCell ref="E98:E100"/>
    <mergeCell ref="G98:G100"/>
    <mergeCell ref="A107:A109"/>
    <mergeCell ref="B107:B109"/>
    <mergeCell ref="C107:C109"/>
    <mergeCell ref="D107:D109"/>
    <mergeCell ref="E107:E109"/>
    <mergeCell ref="G107:G109"/>
    <mergeCell ref="A104:A106"/>
    <mergeCell ref="B104:B106"/>
    <mergeCell ref="C104:C106"/>
    <mergeCell ref="D104:D106"/>
    <mergeCell ref="E104:E106"/>
    <mergeCell ref="G104:G106"/>
    <mergeCell ref="A113:A115"/>
    <mergeCell ref="B113:B115"/>
    <mergeCell ref="C113:C115"/>
    <mergeCell ref="D113:D115"/>
    <mergeCell ref="E113:E115"/>
    <mergeCell ref="G113:G115"/>
    <mergeCell ref="A110:A112"/>
    <mergeCell ref="B110:B112"/>
    <mergeCell ref="C110:C112"/>
    <mergeCell ref="D110:D112"/>
    <mergeCell ref="E110:E112"/>
    <mergeCell ref="G110:G112"/>
    <mergeCell ref="A119:A121"/>
    <mergeCell ref="B119:B121"/>
    <mergeCell ref="C119:C121"/>
    <mergeCell ref="D119:D121"/>
    <mergeCell ref="E119:E121"/>
    <mergeCell ref="G119:G121"/>
    <mergeCell ref="A116:A118"/>
    <mergeCell ref="B116:B118"/>
    <mergeCell ref="C116:C118"/>
    <mergeCell ref="D116:D118"/>
    <mergeCell ref="E116:E118"/>
    <mergeCell ref="G116:G118"/>
    <mergeCell ref="A125:A127"/>
    <mergeCell ref="B125:B127"/>
    <mergeCell ref="C125:C127"/>
    <mergeCell ref="D125:D127"/>
    <mergeCell ref="E125:E127"/>
    <mergeCell ref="G125:G127"/>
    <mergeCell ref="A122:A124"/>
    <mergeCell ref="B122:B124"/>
    <mergeCell ref="C122:C124"/>
    <mergeCell ref="D122:D124"/>
    <mergeCell ref="E122:E124"/>
    <mergeCell ref="G122:G124"/>
    <mergeCell ref="A131:A133"/>
    <mergeCell ref="B131:B133"/>
    <mergeCell ref="C131:C133"/>
    <mergeCell ref="D131:D133"/>
    <mergeCell ref="E131:E133"/>
    <mergeCell ref="G131:G133"/>
    <mergeCell ref="A128:A130"/>
    <mergeCell ref="B128:B130"/>
    <mergeCell ref="C128:C130"/>
    <mergeCell ref="D128:D130"/>
    <mergeCell ref="E128:E130"/>
    <mergeCell ref="G128:G130"/>
    <mergeCell ref="A137:A139"/>
    <mergeCell ref="B137:B139"/>
    <mergeCell ref="C137:C139"/>
    <mergeCell ref="D137:D139"/>
    <mergeCell ref="E137:E139"/>
    <mergeCell ref="G137:G139"/>
    <mergeCell ref="A134:A136"/>
    <mergeCell ref="B134:B136"/>
    <mergeCell ref="C134:C136"/>
    <mergeCell ref="D134:D136"/>
    <mergeCell ref="E134:E136"/>
    <mergeCell ref="G134:G136"/>
    <mergeCell ref="A143:A145"/>
    <mergeCell ref="B143:B145"/>
    <mergeCell ref="C143:C145"/>
    <mergeCell ref="D143:D145"/>
    <mergeCell ref="E143:E145"/>
    <mergeCell ref="G143:G145"/>
    <mergeCell ref="A140:A142"/>
    <mergeCell ref="B140:B142"/>
    <mergeCell ref="C140:C142"/>
    <mergeCell ref="D140:D142"/>
    <mergeCell ref="E140:E142"/>
    <mergeCell ref="G140:G142"/>
    <mergeCell ref="A149:A151"/>
    <mergeCell ref="B149:B151"/>
    <mergeCell ref="C149:C151"/>
    <mergeCell ref="D149:D151"/>
    <mergeCell ref="E149:E151"/>
    <mergeCell ref="G149:G151"/>
    <mergeCell ref="A146:A148"/>
    <mergeCell ref="B146:B148"/>
    <mergeCell ref="C146:C148"/>
    <mergeCell ref="D146:D148"/>
    <mergeCell ref="E146:E148"/>
    <mergeCell ref="G146:G148"/>
    <mergeCell ref="A155:A157"/>
    <mergeCell ref="B155:B157"/>
    <mergeCell ref="C155:C157"/>
    <mergeCell ref="D155:D157"/>
    <mergeCell ref="E155:E157"/>
    <mergeCell ref="G155:G157"/>
    <mergeCell ref="A152:A154"/>
    <mergeCell ref="B152:B154"/>
    <mergeCell ref="C152:C154"/>
    <mergeCell ref="D152:D154"/>
    <mergeCell ref="E152:E154"/>
    <mergeCell ref="G152:G154"/>
    <mergeCell ref="A161:A163"/>
    <mergeCell ref="B161:B163"/>
    <mergeCell ref="C161:C163"/>
    <mergeCell ref="D161:D163"/>
    <mergeCell ref="E161:E163"/>
    <mergeCell ref="G161:G163"/>
    <mergeCell ref="A158:A160"/>
    <mergeCell ref="B158:B160"/>
    <mergeCell ref="C158:C160"/>
    <mergeCell ref="D158:D160"/>
    <mergeCell ref="E158:E160"/>
    <mergeCell ref="G158:G160"/>
    <mergeCell ref="A167:A169"/>
    <mergeCell ref="B167:B169"/>
    <mergeCell ref="C167:C169"/>
    <mergeCell ref="D167:D169"/>
    <mergeCell ref="E167:E169"/>
    <mergeCell ref="G167:G169"/>
    <mergeCell ref="A164:A166"/>
    <mergeCell ref="B164:B166"/>
    <mergeCell ref="C164:C166"/>
    <mergeCell ref="D164:D166"/>
    <mergeCell ref="E164:E166"/>
    <mergeCell ref="G164:G166"/>
    <mergeCell ref="A173:A175"/>
    <mergeCell ref="B173:B175"/>
    <mergeCell ref="C173:C175"/>
    <mergeCell ref="D173:D175"/>
    <mergeCell ref="E173:E175"/>
    <mergeCell ref="G173:G175"/>
    <mergeCell ref="A170:A172"/>
    <mergeCell ref="B170:B172"/>
    <mergeCell ref="C170:C172"/>
    <mergeCell ref="D170:D172"/>
    <mergeCell ref="E170:E172"/>
    <mergeCell ref="G170:G172"/>
    <mergeCell ref="A179:A181"/>
    <mergeCell ref="B179:B181"/>
    <mergeCell ref="C179:C181"/>
    <mergeCell ref="D179:D181"/>
    <mergeCell ref="E179:E181"/>
    <mergeCell ref="G179:G181"/>
    <mergeCell ref="A176:A178"/>
    <mergeCell ref="B176:B178"/>
    <mergeCell ref="C176:C178"/>
    <mergeCell ref="D176:D178"/>
    <mergeCell ref="E176:E178"/>
    <mergeCell ref="G176:G178"/>
    <mergeCell ref="A185:A187"/>
    <mergeCell ref="B185:B187"/>
    <mergeCell ref="C185:C187"/>
    <mergeCell ref="D185:D187"/>
    <mergeCell ref="E185:E187"/>
    <mergeCell ref="G185:G187"/>
    <mergeCell ref="A182:A184"/>
    <mergeCell ref="B182:B184"/>
    <mergeCell ref="C182:C184"/>
    <mergeCell ref="D182:D184"/>
    <mergeCell ref="E182:E184"/>
    <mergeCell ref="G182:G184"/>
    <mergeCell ref="A191:A193"/>
    <mergeCell ref="B191:B193"/>
    <mergeCell ref="C191:C193"/>
    <mergeCell ref="D191:D193"/>
    <mergeCell ref="E191:E193"/>
    <mergeCell ref="G191:G193"/>
    <mergeCell ref="A188:A190"/>
    <mergeCell ref="B188:B190"/>
    <mergeCell ref="C188:C190"/>
    <mergeCell ref="D188:D190"/>
    <mergeCell ref="E188:E190"/>
    <mergeCell ref="G188:G190"/>
    <mergeCell ref="A197:A199"/>
    <mergeCell ref="B197:B199"/>
    <mergeCell ref="C197:C199"/>
    <mergeCell ref="D197:D199"/>
    <mergeCell ref="E197:E199"/>
    <mergeCell ref="G197:G199"/>
    <mergeCell ref="A194:A196"/>
    <mergeCell ref="B194:B196"/>
    <mergeCell ref="C194:C196"/>
    <mergeCell ref="D194:D196"/>
    <mergeCell ref="E194:E196"/>
    <mergeCell ref="G194:G196"/>
    <mergeCell ref="A203:A205"/>
    <mergeCell ref="B203:B205"/>
    <mergeCell ref="C203:C205"/>
    <mergeCell ref="D203:D205"/>
    <mergeCell ref="E203:E205"/>
    <mergeCell ref="G203:G205"/>
    <mergeCell ref="A200:A202"/>
    <mergeCell ref="B200:B202"/>
    <mergeCell ref="C200:C202"/>
    <mergeCell ref="D200:D202"/>
    <mergeCell ref="E200:E202"/>
    <mergeCell ref="G200:G202"/>
    <mergeCell ref="A209:A211"/>
    <mergeCell ref="B209:B211"/>
    <mergeCell ref="C209:C211"/>
    <mergeCell ref="D209:D211"/>
    <mergeCell ref="E209:E211"/>
    <mergeCell ref="G209:G211"/>
    <mergeCell ref="A206:A208"/>
    <mergeCell ref="B206:B208"/>
    <mergeCell ref="C206:C208"/>
    <mergeCell ref="D206:D208"/>
    <mergeCell ref="E206:E208"/>
    <mergeCell ref="G206:G208"/>
    <mergeCell ref="A215:A217"/>
    <mergeCell ref="B215:B217"/>
    <mergeCell ref="C215:C217"/>
    <mergeCell ref="D215:D217"/>
    <mergeCell ref="E215:E217"/>
    <mergeCell ref="G215:G217"/>
    <mergeCell ref="A212:A214"/>
    <mergeCell ref="B212:B214"/>
    <mergeCell ref="C212:C214"/>
    <mergeCell ref="D212:D214"/>
    <mergeCell ref="E212:E214"/>
    <mergeCell ref="G212:G214"/>
    <mergeCell ref="A221:A223"/>
    <mergeCell ref="B221:B223"/>
    <mergeCell ref="C221:C223"/>
    <mergeCell ref="D221:D223"/>
    <mergeCell ref="E221:E223"/>
    <mergeCell ref="G221:G223"/>
    <mergeCell ref="A218:A220"/>
    <mergeCell ref="B218:B220"/>
    <mergeCell ref="C218:C220"/>
    <mergeCell ref="D218:D220"/>
    <mergeCell ref="E218:E220"/>
    <mergeCell ref="G218:G220"/>
    <mergeCell ref="A227:A229"/>
    <mergeCell ref="B227:B229"/>
    <mergeCell ref="C227:C229"/>
    <mergeCell ref="D227:D229"/>
    <mergeCell ref="E227:E229"/>
    <mergeCell ref="G227:G229"/>
    <mergeCell ref="A224:A226"/>
    <mergeCell ref="B224:B226"/>
    <mergeCell ref="C224:C226"/>
    <mergeCell ref="D224:D226"/>
    <mergeCell ref="E224:E226"/>
    <mergeCell ref="G224:G226"/>
    <mergeCell ref="A233:A235"/>
    <mergeCell ref="B233:B235"/>
    <mergeCell ref="C233:C235"/>
    <mergeCell ref="D233:D235"/>
    <mergeCell ref="E233:E235"/>
    <mergeCell ref="G233:G235"/>
    <mergeCell ref="A230:A232"/>
    <mergeCell ref="B230:B232"/>
    <mergeCell ref="C230:C232"/>
    <mergeCell ref="D230:D232"/>
    <mergeCell ref="E230:E232"/>
    <mergeCell ref="G230:G232"/>
    <mergeCell ref="A239:A241"/>
    <mergeCell ref="B239:B241"/>
    <mergeCell ref="C239:C241"/>
    <mergeCell ref="D239:D241"/>
    <mergeCell ref="E239:E241"/>
    <mergeCell ref="G239:G241"/>
    <mergeCell ref="A236:A238"/>
    <mergeCell ref="B236:B238"/>
    <mergeCell ref="C236:C238"/>
    <mergeCell ref="D236:D238"/>
    <mergeCell ref="E236:E238"/>
    <mergeCell ref="G236:G238"/>
    <mergeCell ref="A245:A247"/>
    <mergeCell ref="B245:B247"/>
    <mergeCell ref="C245:C247"/>
    <mergeCell ref="D245:D247"/>
    <mergeCell ref="E245:E247"/>
    <mergeCell ref="G245:G247"/>
    <mergeCell ref="A242:A244"/>
    <mergeCell ref="B242:B244"/>
    <mergeCell ref="C242:C244"/>
    <mergeCell ref="D242:D244"/>
    <mergeCell ref="E242:E244"/>
    <mergeCell ref="G242:G244"/>
    <mergeCell ref="A251:A253"/>
    <mergeCell ref="B251:B253"/>
    <mergeCell ref="C251:C253"/>
    <mergeCell ref="D251:D253"/>
    <mergeCell ref="E251:E253"/>
    <mergeCell ref="G251:G253"/>
    <mergeCell ref="A248:A250"/>
    <mergeCell ref="B248:B250"/>
    <mergeCell ref="C248:C250"/>
    <mergeCell ref="D248:D250"/>
    <mergeCell ref="E248:E250"/>
    <mergeCell ref="G248:G250"/>
    <mergeCell ref="A257:A259"/>
    <mergeCell ref="B257:B259"/>
    <mergeCell ref="C257:C259"/>
    <mergeCell ref="D257:D259"/>
    <mergeCell ref="E257:E259"/>
    <mergeCell ref="G257:G259"/>
    <mergeCell ref="A254:A256"/>
    <mergeCell ref="B254:B256"/>
    <mergeCell ref="C254:C256"/>
    <mergeCell ref="D254:D256"/>
    <mergeCell ref="E254:E256"/>
    <mergeCell ref="G254:G256"/>
    <mergeCell ref="A263:A265"/>
    <mergeCell ref="B263:B265"/>
    <mergeCell ref="C263:C265"/>
    <mergeCell ref="D263:D265"/>
    <mergeCell ref="E263:E265"/>
    <mergeCell ref="G263:G265"/>
    <mergeCell ref="A260:A262"/>
    <mergeCell ref="B260:B262"/>
    <mergeCell ref="C260:C262"/>
    <mergeCell ref="D260:D262"/>
    <mergeCell ref="E260:E262"/>
    <mergeCell ref="G260:G262"/>
    <mergeCell ref="A269:A271"/>
    <mergeCell ref="B269:B271"/>
    <mergeCell ref="C269:C271"/>
    <mergeCell ref="D269:D271"/>
    <mergeCell ref="E269:E271"/>
    <mergeCell ref="G269:G271"/>
    <mergeCell ref="A266:A268"/>
    <mergeCell ref="B266:B268"/>
    <mergeCell ref="C266:C268"/>
    <mergeCell ref="D266:D268"/>
    <mergeCell ref="E266:E268"/>
    <mergeCell ref="G266:G268"/>
    <mergeCell ref="A275:A277"/>
    <mergeCell ref="B275:B277"/>
    <mergeCell ref="C275:C277"/>
    <mergeCell ref="D275:D277"/>
    <mergeCell ref="E275:E277"/>
    <mergeCell ref="G275:G277"/>
    <mergeCell ref="A272:A274"/>
    <mergeCell ref="B272:B274"/>
    <mergeCell ref="C272:C274"/>
    <mergeCell ref="D272:D274"/>
    <mergeCell ref="E272:E274"/>
    <mergeCell ref="G272:G274"/>
    <mergeCell ref="A281:A283"/>
    <mergeCell ref="B281:B283"/>
    <mergeCell ref="C281:C283"/>
    <mergeCell ref="D281:D283"/>
    <mergeCell ref="E281:E283"/>
    <mergeCell ref="G281:G283"/>
    <mergeCell ref="A278:A280"/>
    <mergeCell ref="B278:B280"/>
    <mergeCell ref="C278:C280"/>
    <mergeCell ref="D278:D280"/>
    <mergeCell ref="E278:E280"/>
    <mergeCell ref="G278:G280"/>
    <mergeCell ref="A287:A289"/>
    <mergeCell ref="B287:B289"/>
    <mergeCell ref="C287:C289"/>
    <mergeCell ref="D287:D289"/>
    <mergeCell ref="E287:E289"/>
    <mergeCell ref="G287:G289"/>
    <mergeCell ref="A284:A286"/>
    <mergeCell ref="B284:B286"/>
    <mergeCell ref="C284:C286"/>
    <mergeCell ref="D284:D286"/>
    <mergeCell ref="E284:E286"/>
    <mergeCell ref="G284:G286"/>
    <mergeCell ref="A293:A295"/>
    <mergeCell ref="B293:B295"/>
    <mergeCell ref="C293:C295"/>
    <mergeCell ref="D293:D295"/>
    <mergeCell ref="E293:E295"/>
    <mergeCell ref="G293:G295"/>
    <mergeCell ref="A290:A292"/>
    <mergeCell ref="B290:B292"/>
    <mergeCell ref="C290:C292"/>
    <mergeCell ref="D290:D292"/>
    <mergeCell ref="E290:E292"/>
    <mergeCell ref="G290:G292"/>
    <mergeCell ref="A299:A301"/>
    <mergeCell ref="B299:B301"/>
    <mergeCell ref="C299:C301"/>
    <mergeCell ref="D299:D301"/>
    <mergeCell ref="E299:E301"/>
    <mergeCell ref="G299:G301"/>
    <mergeCell ref="A296:A298"/>
    <mergeCell ref="B296:B298"/>
    <mergeCell ref="C296:C298"/>
    <mergeCell ref="D296:D298"/>
    <mergeCell ref="E296:E298"/>
    <mergeCell ref="G296:G298"/>
    <mergeCell ref="A305:A307"/>
    <mergeCell ref="B305:B307"/>
    <mergeCell ref="C305:C307"/>
    <mergeCell ref="D305:D307"/>
    <mergeCell ref="E305:E307"/>
    <mergeCell ref="G305:G307"/>
    <mergeCell ref="A302:A304"/>
    <mergeCell ref="B302:B304"/>
    <mergeCell ref="C302:C304"/>
    <mergeCell ref="D302:D304"/>
    <mergeCell ref="E302:E304"/>
    <mergeCell ref="G302:G304"/>
    <mergeCell ref="A311:A313"/>
    <mergeCell ref="B311:B313"/>
    <mergeCell ref="C311:C313"/>
    <mergeCell ref="D311:D313"/>
    <mergeCell ref="E311:E313"/>
    <mergeCell ref="G311:G313"/>
    <mergeCell ref="A308:A310"/>
    <mergeCell ref="B308:B310"/>
    <mergeCell ref="C308:C310"/>
    <mergeCell ref="D308:D310"/>
    <mergeCell ref="E308:E310"/>
    <mergeCell ref="G308:G310"/>
    <mergeCell ref="A317:A319"/>
    <mergeCell ref="B317:B319"/>
    <mergeCell ref="C317:C319"/>
    <mergeCell ref="D317:D319"/>
    <mergeCell ref="E317:E319"/>
    <mergeCell ref="G317:G319"/>
    <mergeCell ref="A314:A316"/>
    <mergeCell ref="B314:B316"/>
    <mergeCell ref="C314:C316"/>
    <mergeCell ref="D314:D316"/>
    <mergeCell ref="E314:E316"/>
    <mergeCell ref="G314:G316"/>
    <mergeCell ref="A323:A325"/>
    <mergeCell ref="B323:B325"/>
    <mergeCell ref="C323:C325"/>
    <mergeCell ref="D323:D325"/>
    <mergeCell ref="E323:E325"/>
    <mergeCell ref="G323:G325"/>
    <mergeCell ref="A320:A322"/>
    <mergeCell ref="B320:B322"/>
    <mergeCell ref="C320:C322"/>
    <mergeCell ref="D320:D322"/>
    <mergeCell ref="E320:E322"/>
    <mergeCell ref="G320:G322"/>
    <mergeCell ref="A329:A331"/>
    <mergeCell ref="B329:B331"/>
    <mergeCell ref="C329:C331"/>
    <mergeCell ref="D329:D331"/>
    <mergeCell ref="E329:E331"/>
    <mergeCell ref="G329:G331"/>
    <mergeCell ref="A326:A328"/>
    <mergeCell ref="B326:B328"/>
    <mergeCell ref="C326:C328"/>
    <mergeCell ref="D326:D328"/>
    <mergeCell ref="E326:E328"/>
    <mergeCell ref="G326:G328"/>
    <mergeCell ref="A335:A337"/>
    <mergeCell ref="B335:B337"/>
    <mergeCell ref="C335:C337"/>
    <mergeCell ref="D335:D337"/>
    <mergeCell ref="E335:E337"/>
    <mergeCell ref="G335:G337"/>
    <mergeCell ref="A332:A334"/>
    <mergeCell ref="B332:B334"/>
    <mergeCell ref="C332:C334"/>
    <mergeCell ref="D332:D334"/>
    <mergeCell ref="E332:E334"/>
    <mergeCell ref="G332:G334"/>
    <mergeCell ref="A341:A343"/>
    <mergeCell ref="B341:B343"/>
    <mergeCell ref="C341:C343"/>
    <mergeCell ref="D341:D343"/>
    <mergeCell ref="E341:E343"/>
    <mergeCell ref="G341:G343"/>
    <mergeCell ref="A338:A340"/>
    <mergeCell ref="B338:B340"/>
    <mergeCell ref="C338:C340"/>
    <mergeCell ref="D338:D340"/>
    <mergeCell ref="E338:E340"/>
    <mergeCell ref="G338:G340"/>
    <mergeCell ref="A347:A349"/>
    <mergeCell ref="B347:B349"/>
    <mergeCell ref="C347:C349"/>
    <mergeCell ref="D347:D349"/>
    <mergeCell ref="E347:E349"/>
    <mergeCell ref="G347:G349"/>
    <mergeCell ref="A344:A346"/>
    <mergeCell ref="B344:B346"/>
    <mergeCell ref="C344:C346"/>
    <mergeCell ref="D344:D346"/>
    <mergeCell ref="E344:E346"/>
    <mergeCell ref="G344:G346"/>
    <mergeCell ref="A353:A355"/>
    <mergeCell ref="B353:B355"/>
    <mergeCell ref="C353:C355"/>
    <mergeCell ref="D353:D355"/>
    <mergeCell ref="E353:E355"/>
    <mergeCell ref="G353:G355"/>
    <mergeCell ref="A350:A352"/>
    <mergeCell ref="B350:B352"/>
    <mergeCell ref="C350:C352"/>
    <mergeCell ref="D350:D352"/>
    <mergeCell ref="E350:E352"/>
    <mergeCell ref="G350:G352"/>
    <mergeCell ref="A359:A361"/>
    <mergeCell ref="B359:B361"/>
    <mergeCell ref="C359:C361"/>
    <mergeCell ref="D359:D361"/>
    <mergeCell ref="E359:E361"/>
    <mergeCell ref="G359:G361"/>
    <mergeCell ref="A356:A358"/>
    <mergeCell ref="B356:B358"/>
    <mergeCell ref="C356:C358"/>
    <mergeCell ref="D356:D358"/>
    <mergeCell ref="E356:E358"/>
    <mergeCell ref="G356:G358"/>
    <mergeCell ref="A365:A367"/>
    <mergeCell ref="B365:B367"/>
    <mergeCell ref="C365:C367"/>
    <mergeCell ref="D365:D367"/>
    <mergeCell ref="E365:E367"/>
    <mergeCell ref="G365:G367"/>
    <mergeCell ref="A362:A364"/>
    <mergeCell ref="B362:B364"/>
    <mergeCell ref="C362:C364"/>
    <mergeCell ref="D362:D364"/>
    <mergeCell ref="E362:E364"/>
    <mergeCell ref="G362:G364"/>
    <mergeCell ref="A371:A373"/>
    <mergeCell ref="B371:B373"/>
    <mergeCell ref="C371:C373"/>
    <mergeCell ref="D371:D373"/>
    <mergeCell ref="E371:E373"/>
    <mergeCell ref="G371:G373"/>
    <mergeCell ref="A368:A370"/>
    <mergeCell ref="B368:B370"/>
    <mergeCell ref="C368:C370"/>
    <mergeCell ref="D368:D370"/>
    <mergeCell ref="E368:E370"/>
    <mergeCell ref="G368:G370"/>
    <mergeCell ref="A377:A379"/>
    <mergeCell ref="B377:B379"/>
    <mergeCell ref="C377:C379"/>
    <mergeCell ref="D377:D379"/>
    <mergeCell ref="E377:E379"/>
    <mergeCell ref="G377:G379"/>
    <mergeCell ref="A374:A376"/>
    <mergeCell ref="B374:B376"/>
    <mergeCell ref="C374:C376"/>
    <mergeCell ref="D374:D376"/>
    <mergeCell ref="E374:E376"/>
    <mergeCell ref="G374:G376"/>
    <mergeCell ref="A383:A385"/>
    <mergeCell ref="B383:B385"/>
    <mergeCell ref="C383:C385"/>
    <mergeCell ref="D383:D385"/>
    <mergeCell ref="E383:E385"/>
    <mergeCell ref="G383:G385"/>
    <mergeCell ref="A380:A382"/>
    <mergeCell ref="B380:B382"/>
    <mergeCell ref="C380:C382"/>
    <mergeCell ref="D380:D382"/>
    <mergeCell ref="E380:E382"/>
    <mergeCell ref="G380:G382"/>
    <mergeCell ref="A389:A391"/>
    <mergeCell ref="B389:B391"/>
    <mergeCell ref="C389:C391"/>
    <mergeCell ref="D389:D391"/>
    <mergeCell ref="E389:E391"/>
    <mergeCell ref="G389:G391"/>
    <mergeCell ref="A386:A388"/>
    <mergeCell ref="B386:B388"/>
    <mergeCell ref="C386:C388"/>
    <mergeCell ref="D386:D388"/>
    <mergeCell ref="E386:E388"/>
    <mergeCell ref="G386:G388"/>
    <mergeCell ref="A395:A397"/>
    <mergeCell ref="B395:B397"/>
    <mergeCell ref="C395:C397"/>
    <mergeCell ref="D395:D397"/>
    <mergeCell ref="E395:E397"/>
    <mergeCell ref="G395:G397"/>
    <mergeCell ref="A392:A394"/>
    <mergeCell ref="B392:B394"/>
    <mergeCell ref="C392:C394"/>
    <mergeCell ref="D392:D394"/>
    <mergeCell ref="E392:E394"/>
    <mergeCell ref="G392:G394"/>
    <mergeCell ref="A401:A403"/>
    <mergeCell ref="B401:B403"/>
    <mergeCell ref="C401:C403"/>
    <mergeCell ref="D401:D403"/>
    <mergeCell ref="E401:E403"/>
    <mergeCell ref="G401:G403"/>
    <mergeCell ref="A398:A400"/>
    <mergeCell ref="B398:B400"/>
    <mergeCell ref="C398:C400"/>
    <mergeCell ref="D398:D400"/>
    <mergeCell ref="E398:E400"/>
    <mergeCell ref="G398:G400"/>
    <mergeCell ref="A407:A409"/>
    <mergeCell ref="B407:B409"/>
    <mergeCell ref="C407:C409"/>
    <mergeCell ref="D407:D409"/>
    <mergeCell ref="E407:E409"/>
    <mergeCell ref="G407:G409"/>
    <mergeCell ref="A404:A406"/>
    <mergeCell ref="B404:B406"/>
    <mergeCell ref="C404:C406"/>
    <mergeCell ref="D404:D406"/>
    <mergeCell ref="E404:E406"/>
    <mergeCell ref="G404:G406"/>
    <mergeCell ref="A413:A415"/>
    <mergeCell ref="B413:B415"/>
    <mergeCell ref="C413:C415"/>
    <mergeCell ref="D413:D415"/>
    <mergeCell ref="E413:E415"/>
    <mergeCell ref="G413:G415"/>
    <mergeCell ref="A410:A412"/>
    <mergeCell ref="B410:B412"/>
    <mergeCell ref="C410:C412"/>
    <mergeCell ref="D410:D412"/>
    <mergeCell ref="E410:E412"/>
    <mergeCell ref="G410:G412"/>
    <mergeCell ref="A419:A421"/>
    <mergeCell ref="B419:B421"/>
    <mergeCell ref="C419:C421"/>
    <mergeCell ref="D419:D421"/>
    <mergeCell ref="E419:E421"/>
    <mergeCell ref="G419:G421"/>
    <mergeCell ref="A416:A418"/>
    <mergeCell ref="B416:B418"/>
    <mergeCell ref="C416:C418"/>
    <mergeCell ref="D416:D418"/>
    <mergeCell ref="E416:E418"/>
    <mergeCell ref="G416:G418"/>
    <mergeCell ref="A425:A427"/>
    <mergeCell ref="B425:B427"/>
    <mergeCell ref="C425:C427"/>
    <mergeCell ref="D425:D427"/>
    <mergeCell ref="E425:E427"/>
    <mergeCell ref="G425:G427"/>
    <mergeCell ref="A422:A424"/>
    <mergeCell ref="B422:B424"/>
    <mergeCell ref="C422:C424"/>
    <mergeCell ref="D422:D424"/>
    <mergeCell ref="E422:E424"/>
    <mergeCell ref="G422:G424"/>
    <mergeCell ref="A431:A433"/>
    <mergeCell ref="B431:B433"/>
    <mergeCell ref="C431:C433"/>
    <mergeCell ref="D431:D433"/>
    <mergeCell ref="E431:E433"/>
    <mergeCell ref="G431:G433"/>
    <mergeCell ref="A428:A430"/>
    <mergeCell ref="B428:B430"/>
    <mergeCell ref="C428:C430"/>
    <mergeCell ref="D428:D430"/>
    <mergeCell ref="E428:E430"/>
    <mergeCell ref="G428:G430"/>
    <mergeCell ref="A437:A439"/>
    <mergeCell ref="B437:B439"/>
    <mergeCell ref="C437:C439"/>
    <mergeCell ref="D437:D439"/>
    <mergeCell ref="E437:E439"/>
    <mergeCell ref="G437:G439"/>
    <mergeCell ref="A434:A436"/>
    <mergeCell ref="B434:B436"/>
    <mergeCell ref="C434:C436"/>
    <mergeCell ref="D434:D436"/>
    <mergeCell ref="E434:E436"/>
    <mergeCell ref="G434:G436"/>
    <mergeCell ref="A443:A445"/>
    <mergeCell ref="B443:B445"/>
    <mergeCell ref="C443:C445"/>
    <mergeCell ref="D443:D445"/>
    <mergeCell ref="E443:E445"/>
    <mergeCell ref="G443:G445"/>
    <mergeCell ref="A440:A442"/>
    <mergeCell ref="B440:B442"/>
    <mergeCell ref="C440:C442"/>
    <mergeCell ref="D440:D442"/>
    <mergeCell ref="E440:E442"/>
    <mergeCell ref="G440:G442"/>
    <mergeCell ref="A449:A451"/>
    <mergeCell ref="B449:B451"/>
    <mergeCell ref="C449:C451"/>
    <mergeCell ref="D449:D451"/>
    <mergeCell ref="E449:E451"/>
    <mergeCell ref="G449:G451"/>
    <mergeCell ref="A446:A448"/>
    <mergeCell ref="B446:B448"/>
    <mergeCell ref="C446:C448"/>
    <mergeCell ref="D446:D448"/>
    <mergeCell ref="E446:E448"/>
    <mergeCell ref="G446:G448"/>
    <mergeCell ref="B517:B522"/>
    <mergeCell ref="C517:C522"/>
    <mergeCell ref="G517:G522"/>
    <mergeCell ref="B452:B469"/>
    <mergeCell ref="C452:C469"/>
    <mergeCell ref="G452:G469"/>
    <mergeCell ref="B470:B516"/>
    <mergeCell ref="C470:C516"/>
    <mergeCell ref="G470:G516"/>
  </mergeCells>
  <printOptions horizontalCentered="1"/>
  <pageMargins left="0" right="0" top="0.23622047244094491" bottom="0.31496062992125984" header="0.23622047244094491" footer="0.23622047244094491"/>
  <pageSetup paperSize="9" scale="80" orientation="landscape" r:id="rId1"/>
  <headerFooter alignWithMargins="0">
    <oddFooter>&amp;R&amp;P</oddFooter>
  </headerFooter>
  <ignoredErrors>
    <ignoredError sqref="G50:J52 G53:J55" numberStoredAsText="1"/>
    <ignoredError sqref="G470 G51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F26F3-EB2E-4E75-85A6-8EB01A03B08D}">
  <dimension ref="A1:J41"/>
  <sheetViews>
    <sheetView topLeftCell="A31" zoomScale="80" zoomScaleNormal="80" workbookViewId="0">
      <selection activeCell="O34" sqref="O34"/>
    </sheetView>
  </sheetViews>
  <sheetFormatPr defaultColWidth="10.28515625" defaultRowHeight="17.25" x14ac:dyDescent="0.25"/>
  <cols>
    <col min="1" max="1" width="4.28515625" style="50" customWidth="1"/>
    <col min="2" max="2" width="19" style="49" customWidth="1"/>
    <col min="3" max="3" width="21.5703125" style="50" customWidth="1"/>
    <col min="4" max="4" width="20" style="50" customWidth="1"/>
    <col min="5" max="5" width="21.140625" style="50" customWidth="1"/>
    <col min="6" max="6" width="33.42578125" style="50" customWidth="1"/>
    <col min="7" max="7" width="12.42578125" style="50" customWidth="1"/>
    <col min="8" max="8" width="11.5703125" style="50" customWidth="1"/>
    <col min="9" max="9" width="19.7109375" style="50" customWidth="1"/>
    <col min="10" max="10" width="19.42578125" style="50" customWidth="1"/>
    <col min="11" max="256" width="10.28515625" style="49"/>
    <col min="257" max="257" width="4.28515625" style="49" customWidth="1"/>
    <col min="258" max="258" width="19" style="49" customWidth="1"/>
    <col min="259" max="259" width="21.5703125" style="49" customWidth="1"/>
    <col min="260" max="260" width="20" style="49" customWidth="1"/>
    <col min="261" max="261" width="20.28515625" style="49" customWidth="1"/>
    <col min="262" max="262" width="33.42578125" style="49" customWidth="1"/>
    <col min="263" max="263" width="12.42578125" style="49" customWidth="1"/>
    <col min="264" max="264" width="11.5703125" style="49" customWidth="1"/>
    <col min="265" max="265" width="19.7109375" style="49" customWidth="1"/>
    <col min="266" max="266" width="19.42578125" style="49" customWidth="1"/>
    <col min="267" max="512" width="10.28515625" style="49"/>
    <col min="513" max="513" width="4.28515625" style="49" customWidth="1"/>
    <col min="514" max="514" width="19" style="49" customWidth="1"/>
    <col min="515" max="515" width="21.5703125" style="49" customWidth="1"/>
    <col min="516" max="516" width="20" style="49" customWidth="1"/>
    <col min="517" max="517" width="20.28515625" style="49" customWidth="1"/>
    <col min="518" max="518" width="33.42578125" style="49" customWidth="1"/>
    <col min="519" max="519" width="12.42578125" style="49" customWidth="1"/>
    <col min="520" max="520" width="11.5703125" style="49" customWidth="1"/>
    <col min="521" max="521" width="19.7109375" style="49" customWidth="1"/>
    <col min="522" max="522" width="19.42578125" style="49" customWidth="1"/>
    <col min="523" max="768" width="10.28515625" style="49"/>
    <col min="769" max="769" width="4.28515625" style="49" customWidth="1"/>
    <col min="770" max="770" width="19" style="49" customWidth="1"/>
    <col min="771" max="771" width="21.5703125" style="49" customWidth="1"/>
    <col min="772" max="772" width="20" style="49" customWidth="1"/>
    <col min="773" max="773" width="20.28515625" style="49" customWidth="1"/>
    <col min="774" max="774" width="33.42578125" style="49" customWidth="1"/>
    <col min="775" max="775" width="12.42578125" style="49" customWidth="1"/>
    <col min="776" max="776" width="11.5703125" style="49" customWidth="1"/>
    <col min="777" max="777" width="19.7109375" style="49" customWidth="1"/>
    <col min="778" max="778" width="19.42578125" style="49" customWidth="1"/>
    <col min="779" max="1024" width="10.28515625" style="49"/>
    <col min="1025" max="1025" width="4.28515625" style="49" customWidth="1"/>
    <col min="1026" max="1026" width="19" style="49" customWidth="1"/>
    <col min="1027" max="1027" width="21.5703125" style="49" customWidth="1"/>
    <col min="1028" max="1028" width="20" style="49" customWidth="1"/>
    <col min="1029" max="1029" width="20.28515625" style="49" customWidth="1"/>
    <col min="1030" max="1030" width="33.42578125" style="49" customWidth="1"/>
    <col min="1031" max="1031" width="12.42578125" style="49" customWidth="1"/>
    <col min="1032" max="1032" width="11.5703125" style="49" customWidth="1"/>
    <col min="1033" max="1033" width="19.7109375" style="49" customWidth="1"/>
    <col min="1034" max="1034" width="19.42578125" style="49" customWidth="1"/>
    <col min="1035" max="1280" width="10.28515625" style="49"/>
    <col min="1281" max="1281" width="4.28515625" style="49" customWidth="1"/>
    <col min="1282" max="1282" width="19" style="49" customWidth="1"/>
    <col min="1283" max="1283" width="21.5703125" style="49" customWidth="1"/>
    <col min="1284" max="1284" width="20" style="49" customWidth="1"/>
    <col min="1285" max="1285" width="20.28515625" style="49" customWidth="1"/>
    <col min="1286" max="1286" width="33.42578125" style="49" customWidth="1"/>
    <col min="1287" max="1287" width="12.42578125" style="49" customWidth="1"/>
    <col min="1288" max="1288" width="11.5703125" style="49" customWidth="1"/>
    <col min="1289" max="1289" width="19.7109375" style="49" customWidth="1"/>
    <col min="1290" max="1290" width="19.42578125" style="49" customWidth="1"/>
    <col min="1291" max="1536" width="10.28515625" style="49"/>
    <col min="1537" max="1537" width="4.28515625" style="49" customWidth="1"/>
    <col min="1538" max="1538" width="19" style="49" customWidth="1"/>
    <col min="1539" max="1539" width="21.5703125" style="49" customWidth="1"/>
    <col min="1540" max="1540" width="20" style="49" customWidth="1"/>
    <col min="1541" max="1541" width="20.28515625" style="49" customWidth="1"/>
    <col min="1542" max="1542" width="33.42578125" style="49" customWidth="1"/>
    <col min="1543" max="1543" width="12.42578125" style="49" customWidth="1"/>
    <col min="1544" max="1544" width="11.5703125" style="49" customWidth="1"/>
    <col min="1545" max="1545" width="19.7109375" style="49" customWidth="1"/>
    <col min="1546" max="1546" width="19.42578125" style="49" customWidth="1"/>
    <col min="1547" max="1792" width="10.28515625" style="49"/>
    <col min="1793" max="1793" width="4.28515625" style="49" customWidth="1"/>
    <col min="1794" max="1794" width="19" style="49" customWidth="1"/>
    <col min="1795" max="1795" width="21.5703125" style="49" customWidth="1"/>
    <col min="1796" max="1796" width="20" style="49" customWidth="1"/>
    <col min="1797" max="1797" width="20.28515625" style="49" customWidth="1"/>
    <col min="1798" max="1798" width="33.42578125" style="49" customWidth="1"/>
    <col min="1799" max="1799" width="12.42578125" style="49" customWidth="1"/>
    <col min="1800" max="1800" width="11.5703125" style="49" customWidth="1"/>
    <col min="1801" max="1801" width="19.7109375" style="49" customWidth="1"/>
    <col min="1802" max="1802" width="19.42578125" style="49" customWidth="1"/>
    <col min="1803" max="2048" width="10.28515625" style="49"/>
    <col min="2049" max="2049" width="4.28515625" style="49" customWidth="1"/>
    <col min="2050" max="2050" width="19" style="49" customWidth="1"/>
    <col min="2051" max="2051" width="21.5703125" style="49" customWidth="1"/>
    <col min="2052" max="2052" width="20" style="49" customWidth="1"/>
    <col min="2053" max="2053" width="20.28515625" style="49" customWidth="1"/>
    <col min="2054" max="2054" width="33.42578125" style="49" customWidth="1"/>
    <col min="2055" max="2055" width="12.42578125" style="49" customWidth="1"/>
    <col min="2056" max="2056" width="11.5703125" style="49" customWidth="1"/>
    <col min="2057" max="2057" width="19.7109375" style="49" customWidth="1"/>
    <col min="2058" max="2058" width="19.42578125" style="49" customWidth="1"/>
    <col min="2059" max="2304" width="10.28515625" style="49"/>
    <col min="2305" max="2305" width="4.28515625" style="49" customWidth="1"/>
    <col min="2306" max="2306" width="19" style="49" customWidth="1"/>
    <col min="2307" max="2307" width="21.5703125" style="49" customWidth="1"/>
    <col min="2308" max="2308" width="20" style="49" customWidth="1"/>
    <col min="2309" max="2309" width="20.28515625" style="49" customWidth="1"/>
    <col min="2310" max="2310" width="33.42578125" style="49" customWidth="1"/>
    <col min="2311" max="2311" width="12.42578125" style="49" customWidth="1"/>
    <col min="2312" max="2312" width="11.5703125" style="49" customWidth="1"/>
    <col min="2313" max="2313" width="19.7109375" style="49" customWidth="1"/>
    <col min="2314" max="2314" width="19.42578125" style="49" customWidth="1"/>
    <col min="2315" max="2560" width="10.28515625" style="49"/>
    <col min="2561" max="2561" width="4.28515625" style="49" customWidth="1"/>
    <col min="2562" max="2562" width="19" style="49" customWidth="1"/>
    <col min="2563" max="2563" width="21.5703125" style="49" customWidth="1"/>
    <col min="2564" max="2564" width="20" style="49" customWidth="1"/>
    <col min="2565" max="2565" width="20.28515625" style="49" customWidth="1"/>
    <col min="2566" max="2566" width="33.42578125" style="49" customWidth="1"/>
    <col min="2567" max="2567" width="12.42578125" style="49" customWidth="1"/>
    <col min="2568" max="2568" width="11.5703125" style="49" customWidth="1"/>
    <col min="2569" max="2569" width="19.7109375" style="49" customWidth="1"/>
    <col min="2570" max="2570" width="19.42578125" style="49" customWidth="1"/>
    <col min="2571" max="2816" width="10.28515625" style="49"/>
    <col min="2817" max="2817" width="4.28515625" style="49" customWidth="1"/>
    <col min="2818" max="2818" width="19" style="49" customWidth="1"/>
    <col min="2819" max="2819" width="21.5703125" style="49" customWidth="1"/>
    <col min="2820" max="2820" width="20" style="49" customWidth="1"/>
    <col min="2821" max="2821" width="20.28515625" style="49" customWidth="1"/>
    <col min="2822" max="2822" width="33.42578125" style="49" customWidth="1"/>
    <col min="2823" max="2823" width="12.42578125" style="49" customWidth="1"/>
    <col min="2824" max="2824" width="11.5703125" style="49" customWidth="1"/>
    <col min="2825" max="2825" width="19.7109375" style="49" customWidth="1"/>
    <col min="2826" max="2826" width="19.42578125" style="49" customWidth="1"/>
    <col min="2827" max="3072" width="10.28515625" style="49"/>
    <col min="3073" max="3073" width="4.28515625" style="49" customWidth="1"/>
    <col min="3074" max="3074" width="19" style="49" customWidth="1"/>
    <col min="3075" max="3075" width="21.5703125" style="49" customWidth="1"/>
    <col min="3076" max="3076" width="20" style="49" customWidth="1"/>
    <col min="3077" max="3077" width="20.28515625" style="49" customWidth="1"/>
    <col min="3078" max="3078" width="33.42578125" style="49" customWidth="1"/>
    <col min="3079" max="3079" width="12.42578125" style="49" customWidth="1"/>
    <col min="3080" max="3080" width="11.5703125" style="49" customWidth="1"/>
    <col min="3081" max="3081" width="19.7109375" style="49" customWidth="1"/>
    <col min="3082" max="3082" width="19.42578125" style="49" customWidth="1"/>
    <col min="3083" max="3328" width="10.28515625" style="49"/>
    <col min="3329" max="3329" width="4.28515625" style="49" customWidth="1"/>
    <col min="3330" max="3330" width="19" style="49" customWidth="1"/>
    <col min="3331" max="3331" width="21.5703125" style="49" customWidth="1"/>
    <col min="3332" max="3332" width="20" style="49" customWidth="1"/>
    <col min="3333" max="3333" width="20.28515625" style="49" customWidth="1"/>
    <col min="3334" max="3334" width="33.42578125" style="49" customWidth="1"/>
    <col min="3335" max="3335" width="12.42578125" style="49" customWidth="1"/>
    <col min="3336" max="3336" width="11.5703125" style="49" customWidth="1"/>
    <col min="3337" max="3337" width="19.7109375" style="49" customWidth="1"/>
    <col min="3338" max="3338" width="19.42578125" style="49" customWidth="1"/>
    <col min="3339" max="3584" width="10.28515625" style="49"/>
    <col min="3585" max="3585" width="4.28515625" style="49" customWidth="1"/>
    <col min="3586" max="3586" width="19" style="49" customWidth="1"/>
    <col min="3587" max="3587" width="21.5703125" style="49" customWidth="1"/>
    <col min="3588" max="3588" width="20" style="49" customWidth="1"/>
    <col min="3589" max="3589" width="20.28515625" style="49" customWidth="1"/>
    <col min="3590" max="3590" width="33.42578125" style="49" customWidth="1"/>
    <col min="3591" max="3591" width="12.42578125" style="49" customWidth="1"/>
    <col min="3592" max="3592" width="11.5703125" style="49" customWidth="1"/>
    <col min="3593" max="3593" width="19.7109375" style="49" customWidth="1"/>
    <col min="3594" max="3594" width="19.42578125" style="49" customWidth="1"/>
    <col min="3595" max="3840" width="10.28515625" style="49"/>
    <col min="3841" max="3841" width="4.28515625" style="49" customWidth="1"/>
    <col min="3842" max="3842" width="19" style="49" customWidth="1"/>
    <col min="3843" max="3843" width="21.5703125" style="49" customWidth="1"/>
    <col min="3844" max="3844" width="20" style="49" customWidth="1"/>
    <col min="3845" max="3845" width="20.28515625" style="49" customWidth="1"/>
    <col min="3846" max="3846" width="33.42578125" style="49" customWidth="1"/>
    <col min="3847" max="3847" width="12.42578125" style="49" customWidth="1"/>
    <col min="3848" max="3848" width="11.5703125" style="49" customWidth="1"/>
    <col min="3849" max="3849" width="19.7109375" style="49" customWidth="1"/>
    <col min="3850" max="3850" width="19.42578125" style="49" customWidth="1"/>
    <col min="3851" max="4096" width="10.28515625" style="49"/>
    <col min="4097" max="4097" width="4.28515625" style="49" customWidth="1"/>
    <col min="4098" max="4098" width="19" style="49" customWidth="1"/>
    <col min="4099" max="4099" width="21.5703125" style="49" customWidth="1"/>
    <col min="4100" max="4100" width="20" style="49" customWidth="1"/>
    <col min="4101" max="4101" width="20.28515625" style="49" customWidth="1"/>
    <col min="4102" max="4102" width="33.42578125" style="49" customWidth="1"/>
    <col min="4103" max="4103" width="12.42578125" style="49" customWidth="1"/>
    <col min="4104" max="4104" width="11.5703125" style="49" customWidth="1"/>
    <col min="4105" max="4105" width="19.7109375" style="49" customWidth="1"/>
    <col min="4106" max="4106" width="19.42578125" style="49" customWidth="1"/>
    <col min="4107" max="4352" width="10.28515625" style="49"/>
    <col min="4353" max="4353" width="4.28515625" style="49" customWidth="1"/>
    <col min="4354" max="4354" width="19" style="49" customWidth="1"/>
    <col min="4355" max="4355" width="21.5703125" style="49" customWidth="1"/>
    <col min="4356" max="4356" width="20" style="49" customWidth="1"/>
    <col min="4357" max="4357" width="20.28515625" style="49" customWidth="1"/>
    <col min="4358" max="4358" width="33.42578125" style="49" customWidth="1"/>
    <col min="4359" max="4359" width="12.42578125" style="49" customWidth="1"/>
    <col min="4360" max="4360" width="11.5703125" style="49" customWidth="1"/>
    <col min="4361" max="4361" width="19.7109375" style="49" customWidth="1"/>
    <col min="4362" max="4362" width="19.42578125" style="49" customWidth="1"/>
    <col min="4363" max="4608" width="10.28515625" style="49"/>
    <col min="4609" max="4609" width="4.28515625" style="49" customWidth="1"/>
    <col min="4610" max="4610" width="19" style="49" customWidth="1"/>
    <col min="4611" max="4611" width="21.5703125" style="49" customWidth="1"/>
    <col min="4612" max="4612" width="20" style="49" customWidth="1"/>
    <col min="4613" max="4613" width="20.28515625" style="49" customWidth="1"/>
    <col min="4614" max="4614" width="33.42578125" style="49" customWidth="1"/>
    <col min="4615" max="4615" width="12.42578125" style="49" customWidth="1"/>
    <col min="4616" max="4616" width="11.5703125" style="49" customWidth="1"/>
    <col min="4617" max="4617" width="19.7109375" style="49" customWidth="1"/>
    <col min="4618" max="4618" width="19.42578125" style="49" customWidth="1"/>
    <col min="4619" max="4864" width="10.28515625" style="49"/>
    <col min="4865" max="4865" width="4.28515625" style="49" customWidth="1"/>
    <col min="4866" max="4866" width="19" style="49" customWidth="1"/>
    <col min="4867" max="4867" width="21.5703125" style="49" customWidth="1"/>
    <col min="4868" max="4868" width="20" style="49" customWidth="1"/>
    <col min="4869" max="4869" width="20.28515625" style="49" customWidth="1"/>
    <col min="4870" max="4870" width="33.42578125" style="49" customWidth="1"/>
    <col min="4871" max="4871" width="12.42578125" style="49" customWidth="1"/>
    <col min="4872" max="4872" width="11.5703125" style="49" customWidth="1"/>
    <col min="4873" max="4873" width="19.7109375" style="49" customWidth="1"/>
    <col min="4874" max="4874" width="19.42578125" style="49" customWidth="1"/>
    <col min="4875" max="5120" width="10.28515625" style="49"/>
    <col min="5121" max="5121" width="4.28515625" style="49" customWidth="1"/>
    <col min="5122" max="5122" width="19" style="49" customWidth="1"/>
    <col min="5123" max="5123" width="21.5703125" style="49" customWidth="1"/>
    <col min="5124" max="5124" width="20" style="49" customWidth="1"/>
    <col min="5125" max="5125" width="20.28515625" style="49" customWidth="1"/>
    <col min="5126" max="5126" width="33.42578125" style="49" customWidth="1"/>
    <col min="5127" max="5127" width="12.42578125" style="49" customWidth="1"/>
    <col min="5128" max="5128" width="11.5703125" style="49" customWidth="1"/>
    <col min="5129" max="5129" width="19.7109375" style="49" customWidth="1"/>
    <col min="5130" max="5130" width="19.42578125" style="49" customWidth="1"/>
    <col min="5131" max="5376" width="10.28515625" style="49"/>
    <col min="5377" max="5377" width="4.28515625" style="49" customWidth="1"/>
    <col min="5378" max="5378" width="19" style="49" customWidth="1"/>
    <col min="5379" max="5379" width="21.5703125" style="49" customWidth="1"/>
    <col min="5380" max="5380" width="20" style="49" customWidth="1"/>
    <col min="5381" max="5381" width="20.28515625" style="49" customWidth="1"/>
    <col min="5382" max="5382" width="33.42578125" style="49" customWidth="1"/>
    <col min="5383" max="5383" width="12.42578125" style="49" customWidth="1"/>
    <col min="5384" max="5384" width="11.5703125" style="49" customWidth="1"/>
    <col min="5385" max="5385" width="19.7109375" style="49" customWidth="1"/>
    <col min="5386" max="5386" width="19.42578125" style="49" customWidth="1"/>
    <col min="5387" max="5632" width="10.28515625" style="49"/>
    <col min="5633" max="5633" width="4.28515625" style="49" customWidth="1"/>
    <col min="5634" max="5634" width="19" style="49" customWidth="1"/>
    <col min="5635" max="5635" width="21.5703125" style="49" customWidth="1"/>
    <col min="5636" max="5636" width="20" style="49" customWidth="1"/>
    <col min="5637" max="5637" width="20.28515625" style="49" customWidth="1"/>
    <col min="5638" max="5638" width="33.42578125" style="49" customWidth="1"/>
    <col min="5639" max="5639" width="12.42578125" style="49" customWidth="1"/>
    <col min="5640" max="5640" width="11.5703125" style="49" customWidth="1"/>
    <col min="5641" max="5641" width="19.7109375" style="49" customWidth="1"/>
    <col min="5642" max="5642" width="19.42578125" style="49" customWidth="1"/>
    <col min="5643" max="5888" width="10.28515625" style="49"/>
    <col min="5889" max="5889" width="4.28515625" style="49" customWidth="1"/>
    <col min="5890" max="5890" width="19" style="49" customWidth="1"/>
    <col min="5891" max="5891" width="21.5703125" style="49" customWidth="1"/>
    <col min="5892" max="5892" width="20" style="49" customWidth="1"/>
    <col min="5893" max="5893" width="20.28515625" style="49" customWidth="1"/>
    <col min="5894" max="5894" width="33.42578125" style="49" customWidth="1"/>
    <col min="5895" max="5895" width="12.42578125" style="49" customWidth="1"/>
    <col min="5896" max="5896" width="11.5703125" style="49" customWidth="1"/>
    <col min="5897" max="5897" width="19.7109375" style="49" customWidth="1"/>
    <col min="5898" max="5898" width="19.42578125" style="49" customWidth="1"/>
    <col min="5899" max="6144" width="10.28515625" style="49"/>
    <col min="6145" max="6145" width="4.28515625" style="49" customWidth="1"/>
    <col min="6146" max="6146" width="19" style="49" customWidth="1"/>
    <col min="6147" max="6147" width="21.5703125" style="49" customWidth="1"/>
    <col min="6148" max="6148" width="20" style="49" customWidth="1"/>
    <col min="6149" max="6149" width="20.28515625" style="49" customWidth="1"/>
    <col min="6150" max="6150" width="33.42578125" style="49" customWidth="1"/>
    <col min="6151" max="6151" width="12.42578125" style="49" customWidth="1"/>
    <col min="6152" max="6152" width="11.5703125" style="49" customWidth="1"/>
    <col min="6153" max="6153" width="19.7109375" style="49" customWidth="1"/>
    <col min="6154" max="6154" width="19.42578125" style="49" customWidth="1"/>
    <col min="6155" max="6400" width="10.28515625" style="49"/>
    <col min="6401" max="6401" width="4.28515625" style="49" customWidth="1"/>
    <col min="6402" max="6402" width="19" style="49" customWidth="1"/>
    <col min="6403" max="6403" width="21.5703125" style="49" customWidth="1"/>
    <col min="6404" max="6404" width="20" style="49" customWidth="1"/>
    <col min="6405" max="6405" width="20.28515625" style="49" customWidth="1"/>
    <col min="6406" max="6406" width="33.42578125" style="49" customWidth="1"/>
    <col min="6407" max="6407" width="12.42578125" style="49" customWidth="1"/>
    <col min="6408" max="6408" width="11.5703125" style="49" customWidth="1"/>
    <col min="6409" max="6409" width="19.7109375" style="49" customWidth="1"/>
    <col min="6410" max="6410" width="19.42578125" style="49" customWidth="1"/>
    <col min="6411" max="6656" width="10.28515625" style="49"/>
    <col min="6657" max="6657" width="4.28515625" style="49" customWidth="1"/>
    <col min="6658" max="6658" width="19" style="49" customWidth="1"/>
    <col min="6659" max="6659" width="21.5703125" style="49" customWidth="1"/>
    <col min="6660" max="6660" width="20" style="49" customWidth="1"/>
    <col min="6661" max="6661" width="20.28515625" style="49" customWidth="1"/>
    <col min="6662" max="6662" width="33.42578125" style="49" customWidth="1"/>
    <col min="6663" max="6663" width="12.42578125" style="49" customWidth="1"/>
    <col min="6664" max="6664" width="11.5703125" style="49" customWidth="1"/>
    <col min="6665" max="6665" width="19.7109375" style="49" customWidth="1"/>
    <col min="6666" max="6666" width="19.42578125" style="49" customWidth="1"/>
    <col min="6667" max="6912" width="10.28515625" style="49"/>
    <col min="6913" max="6913" width="4.28515625" style="49" customWidth="1"/>
    <col min="6914" max="6914" width="19" style="49" customWidth="1"/>
    <col min="6915" max="6915" width="21.5703125" style="49" customWidth="1"/>
    <col min="6916" max="6916" width="20" style="49" customWidth="1"/>
    <col min="6917" max="6917" width="20.28515625" style="49" customWidth="1"/>
    <col min="6918" max="6918" width="33.42578125" style="49" customWidth="1"/>
    <col min="6919" max="6919" width="12.42578125" style="49" customWidth="1"/>
    <col min="6920" max="6920" width="11.5703125" style="49" customWidth="1"/>
    <col min="6921" max="6921" width="19.7109375" style="49" customWidth="1"/>
    <col min="6922" max="6922" width="19.42578125" style="49" customWidth="1"/>
    <col min="6923" max="7168" width="10.28515625" style="49"/>
    <col min="7169" max="7169" width="4.28515625" style="49" customWidth="1"/>
    <col min="7170" max="7170" width="19" style="49" customWidth="1"/>
    <col min="7171" max="7171" width="21.5703125" style="49" customWidth="1"/>
    <col min="7172" max="7172" width="20" style="49" customWidth="1"/>
    <col min="7173" max="7173" width="20.28515625" style="49" customWidth="1"/>
    <col min="7174" max="7174" width="33.42578125" style="49" customWidth="1"/>
    <col min="7175" max="7175" width="12.42578125" style="49" customWidth="1"/>
    <col min="7176" max="7176" width="11.5703125" style="49" customWidth="1"/>
    <col min="7177" max="7177" width="19.7109375" style="49" customWidth="1"/>
    <col min="7178" max="7178" width="19.42578125" style="49" customWidth="1"/>
    <col min="7179" max="7424" width="10.28515625" style="49"/>
    <col min="7425" max="7425" width="4.28515625" style="49" customWidth="1"/>
    <col min="7426" max="7426" width="19" style="49" customWidth="1"/>
    <col min="7427" max="7427" width="21.5703125" style="49" customWidth="1"/>
    <col min="7428" max="7428" width="20" style="49" customWidth="1"/>
    <col min="7429" max="7429" width="20.28515625" style="49" customWidth="1"/>
    <col min="7430" max="7430" width="33.42578125" style="49" customWidth="1"/>
    <col min="7431" max="7431" width="12.42578125" style="49" customWidth="1"/>
    <col min="7432" max="7432" width="11.5703125" style="49" customWidth="1"/>
    <col min="7433" max="7433" width="19.7109375" style="49" customWidth="1"/>
    <col min="7434" max="7434" width="19.42578125" style="49" customWidth="1"/>
    <col min="7435" max="7680" width="10.28515625" style="49"/>
    <col min="7681" max="7681" width="4.28515625" style="49" customWidth="1"/>
    <col min="7682" max="7682" width="19" style="49" customWidth="1"/>
    <col min="7683" max="7683" width="21.5703125" style="49" customWidth="1"/>
    <col min="7684" max="7684" width="20" style="49" customWidth="1"/>
    <col min="7685" max="7685" width="20.28515625" style="49" customWidth="1"/>
    <col min="7686" max="7686" width="33.42578125" style="49" customWidth="1"/>
    <col min="7687" max="7687" width="12.42578125" style="49" customWidth="1"/>
    <col min="7688" max="7688" width="11.5703125" style="49" customWidth="1"/>
    <col min="7689" max="7689" width="19.7109375" style="49" customWidth="1"/>
    <col min="7690" max="7690" width="19.42578125" style="49" customWidth="1"/>
    <col min="7691" max="7936" width="10.28515625" style="49"/>
    <col min="7937" max="7937" width="4.28515625" style="49" customWidth="1"/>
    <col min="7938" max="7938" width="19" style="49" customWidth="1"/>
    <col min="7939" max="7939" width="21.5703125" style="49" customWidth="1"/>
    <col min="7940" max="7940" width="20" style="49" customWidth="1"/>
    <col min="7941" max="7941" width="20.28515625" style="49" customWidth="1"/>
    <col min="7942" max="7942" width="33.42578125" style="49" customWidth="1"/>
    <col min="7943" max="7943" width="12.42578125" style="49" customWidth="1"/>
    <col min="7944" max="7944" width="11.5703125" style="49" customWidth="1"/>
    <col min="7945" max="7945" width="19.7109375" style="49" customWidth="1"/>
    <col min="7946" max="7946" width="19.42578125" style="49" customWidth="1"/>
    <col min="7947" max="8192" width="10.28515625" style="49"/>
    <col min="8193" max="8193" width="4.28515625" style="49" customWidth="1"/>
    <col min="8194" max="8194" width="19" style="49" customWidth="1"/>
    <col min="8195" max="8195" width="21.5703125" style="49" customWidth="1"/>
    <col min="8196" max="8196" width="20" style="49" customWidth="1"/>
    <col min="8197" max="8197" width="20.28515625" style="49" customWidth="1"/>
    <col min="8198" max="8198" width="33.42578125" style="49" customWidth="1"/>
    <col min="8199" max="8199" width="12.42578125" style="49" customWidth="1"/>
    <col min="8200" max="8200" width="11.5703125" style="49" customWidth="1"/>
    <col min="8201" max="8201" width="19.7109375" style="49" customWidth="1"/>
    <col min="8202" max="8202" width="19.42578125" style="49" customWidth="1"/>
    <col min="8203" max="8448" width="10.28515625" style="49"/>
    <col min="8449" max="8449" width="4.28515625" style="49" customWidth="1"/>
    <col min="8450" max="8450" width="19" style="49" customWidth="1"/>
    <col min="8451" max="8451" width="21.5703125" style="49" customWidth="1"/>
    <col min="8452" max="8452" width="20" style="49" customWidth="1"/>
    <col min="8453" max="8453" width="20.28515625" style="49" customWidth="1"/>
    <col min="8454" max="8454" width="33.42578125" style="49" customWidth="1"/>
    <col min="8455" max="8455" width="12.42578125" style="49" customWidth="1"/>
    <col min="8456" max="8456" width="11.5703125" style="49" customWidth="1"/>
    <col min="8457" max="8457" width="19.7109375" style="49" customWidth="1"/>
    <col min="8458" max="8458" width="19.42578125" style="49" customWidth="1"/>
    <col min="8459" max="8704" width="10.28515625" style="49"/>
    <col min="8705" max="8705" width="4.28515625" style="49" customWidth="1"/>
    <col min="8706" max="8706" width="19" style="49" customWidth="1"/>
    <col min="8707" max="8707" width="21.5703125" style="49" customWidth="1"/>
    <col min="8708" max="8708" width="20" style="49" customWidth="1"/>
    <col min="8709" max="8709" width="20.28515625" style="49" customWidth="1"/>
    <col min="8710" max="8710" width="33.42578125" style="49" customWidth="1"/>
    <col min="8711" max="8711" width="12.42578125" style="49" customWidth="1"/>
    <col min="8712" max="8712" width="11.5703125" style="49" customWidth="1"/>
    <col min="8713" max="8713" width="19.7109375" style="49" customWidth="1"/>
    <col min="8714" max="8714" width="19.42578125" style="49" customWidth="1"/>
    <col min="8715" max="8960" width="10.28515625" style="49"/>
    <col min="8961" max="8961" width="4.28515625" style="49" customWidth="1"/>
    <col min="8962" max="8962" width="19" style="49" customWidth="1"/>
    <col min="8963" max="8963" width="21.5703125" style="49" customWidth="1"/>
    <col min="8964" max="8964" width="20" style="49" customWidth="1"/>
    <col min="8965" max="8965" width="20.28515625" style="49" customWidth="1"/>
    <col min="8966" max="8966" width="33.42578125" style="49" customWidth="1"/>
    <col min="8967" max="8967" width="12.42578125" style="49" customWidth="1"/>
    <col min="8968" max="8968" width="11.5703125" style="49" customWidth="1"/>
    <col min="8969" max="8969" width="19.7109375" style="49" customWidth="1"/>
    <col min="8970" max="8970" width="19.42578125" style="49" customWidth="1"/>
    <col min="8971" max="9216" width="10.28515625" style="49"/>
    <col min="9217" max="9217" width="4.28515625" style="49" customWidth="1"/>
    <col min="9218" max="9218" width="19" style="49" customWidth="1"/>
    <col min="9219" max="9219" width="21.5703125" style="49" customWidth="1"/>
    <col min="9220" max="9220" width="20" style="49" customWidth="1"/>
    <col min="9221" max="9221" width="20.28515625" style="49" customWidth="1"/>
    <col min="9222" max="9222" width="33.42578125" style="49" customWidth="1"/>
    <col min="9223" max="9223" width="12.42578125" style="49" customWidth="1"/>
    <col min="9224" max="9224" width="11.5703125" style="49" customWidth="1"/>
    <col min="9225" max="9225" width="19.7109375" style="49" customWidth="1"/>
    <col min="9226" max="9226" width="19.42578125" style="49" customWidth="1"/>
    <col min="9227" max="9472" width="10.28515625" style="49"/>
    <col min="9473" max="9473" width="4.28515625" style="49" customWidth="1"/>
    <col min="9474" max="9474" width="19" style="49" customWidth="1"/>
    <col min="9475" max="9475" width="21.5703125" style="49" customWidth="1"/>
    <col min="9476" max="9476" width="20" style="49" customWidth="1"/>
    <col min="9477" max="9477" width="20.28515625" style="49" customWidth="1"/>
    <col min="9478" max="9478" width="33.42578125" style="49" customWidth="1"/>
    <col min="9479" max="9479" width="12.42578125" style="49" customWidth="1"/>
    <col min="9480" max="9480" width="11.5703125" style="49" customWidth="1"/>
    <col min="9481" max="9481" width="19.7109375" style="49" customWidth="1"/>
    <col min="9482" max="9482" width="19.42578125" style="49" customWidth="1"/>
    <col min="9483" max="9728" width="10.28515625" style="49"/>
    <col min="9729" max="9729" width="4.28515625" style="49" customWidth="1"/>
    <col min="9730" max="9730" width="19" style="49" customWidth="1"/>
    <col min="9731" max="9731" width="21.5703125" style="49" customWidth="1"/>
    <col min="9732" max="9732" width="20" style="49" customWidth="1"/>
    <col min="9733" max="9733" width="20.28515625" style="49" customWidth="1"/>
    <col min="9734" max="9734" width="33.42578125" style="49" customWidth="1"/>
    <col min="9735" max="9735" width="12.42578125" style="49" customWidth="1"/>
    <col min="9736" max="9736" width="11.5703125" style="49" customWidth="1"/>
    <col min="9737" max="9737" width="19.7109375" style="49" customWidth="1"/>
    <col min="9738" max="9738" width="19.42578125" style="49" customWidth="1"/>
    <col min="9739" max="9984" width="10.28515625" style="49"/>
    <col min="9985" max="9985" width="4.28515625" style="49" customWidth="1"/>
    <col min="9986" max="9986" width="19" style="49" customWidth="1"/>
    <col min="9987" max="9987" width="21.5703125" style="49" customWidth="1"/>
    <col min="9988" max="9988" width="20" style="49" customWidth="1"/>
    <col min="9989" max="9989" width="20.28515625" style="49" customWidth="1"/>
    <col min="9990" max="9990" width="33.42578125" style="49" customWidth="1"/>
    <col min="9991" max="9991" width="12.42578125" style="49" customWidth="1"/>
    <col min="9992" max="9992" width="11.5703125" style="49" customWidth="1"/>
    <col min="9993" max="9993" width="19.7109375" style="49" customWidth="1"/>
    <col min="9994" max="9994" width="19.42578125" style="49" customWidth="1"/>
    <col min="9995" max="10240" width="10.28515625" style="49"/>
    <col min="10241" max="10241" width="4.28515625" style="49" customWidth="1"/>
    <col min="10242" max="10242" width="19" style="49" customWidth="1"/>
    <col min="10243" max="10243" width="21.5703125" style="49" customWidth="1"/>
    <col min="10244" max="10244" width="20" style="49" customWidth="1"/>
    <col min="10245" max="10245" width="20.28515625" style="49" customWidth="1"/>
    <col min="10246" max="10246" width="33.42578125" style="49" customWidth="1"/>
    <col min="10247" max="10247" width="12.42578125" style="49" customWidth="1"/>
    <col min="10248" max="10248" width="11.5703125" style="49" customWidth="1"/>
    <col min="10249" max="10249" width="19.7109375" style="49" customWidth="1"/>
    <col min="10250" max="10250" width="19.42578125" style="49" customWidth="1"/>
    <col min="10251" max="10496" width="10.28515625" style="49"/>
    <col min="10497" max="10497" width="4.28515625" style="49" customWidth="1"/>
    <col min="10498" max="10498" width="19" style="49" customWidth="1"/>
    <col min="10499" max="10499" width="21.5703125" style="49" customWidth="1"/>
    <col min="10500" max="10500" width="20" style="49" customWidth="1"/>
    <col min="10501" max="10501" width="20.28515625" style="49" customWidth="1"/>
    <col min="10502" max="10502" width="33.42578125" style="49" customWidth="1"/>
    <col min="10503" max="10503" width="12.42578125" style="49" customWidth="1"/>
    <col min="10504" max="10504" width="11.5703125" style="49" customWidth="1"/>
    <col min="10505" max="10505" width="19.7109375" style="49" customWidth="1"/>
    <col min="10506" max="10506" width="19.42578125" style="49" customWidth="1"/>
    <col min="10507" max="10752" width="10.28515625" style="49"/>
    <col min="10753" max="10753" width="4.28515625" style="49" customWidth="1"/>
    <col min="10754" max="10754" width="19" style="49" customWidth="1"/>
    <col min="10755" max="10755" width="21.5703125" style="49" customWidth="1"/>
    <col min="10756" max="10756" width="20" style="49" customWidth="1"/>
    <col min="10757" max="10757" width="20.28515625" style="49" customWidth="1"/>
    <col min="10758" max="10758" width="33.42578125" style="49" customWidth="1"/>
    <col min="10759" max="10759" width="12.42578125" style="49" customWidth="1"/>
    <col min="10760" max="10760" width="11.5703125" style="49" customWidth="1"/>
    <col min="10761" max="10761" width="19.7109375" style="49" customWidth="1"/>
    <col min="10762" max="10762" width="19.42578125" style="49" customWidth="1"/>
    <col min="10763" max="11008" width="10.28515625" style="49"/>
    <col min="11009" max="11009" width="4.28515625" style="49" customWidth="1"/>
    <col min="11010" max="11010" width="19" style="49" customWidth="1"/>
    <col min="11011" max="11011" width="21.5703125" style="49" customWidth="1"/>
    <col min="11012" max="11012" width="20" style="49" customWidth="1"/>
    <col min="11013" max="11013" width="20.28515625" style="49" customWidth="1"/>
    <col min="11014" max="11014" width="33.42578125" style="49" customWidth="1"/>
    <col min="11015" max="11015" width="12.42578125" style="49" customWidth="1"/>
    <col min="11016" max="11016" width="11.5703125" style="49" customWidth="1"/>
    <col min="11017" max="11017" width="19.7109375" style="49" customWidth="1"/>
    <col min="11018" max="11018" width="19.42578125" style="49" customWidth="1"/>
    <col min="11019" max="11264" width="10.28515625" style="49"/>
    <col min="11265" max="11265" width="4.28515625" style="49" customWidth="1"/>
    <col min="11266" max="11266" width="19" style="49" customWidth="1"/>
    <col min="11267" max="11267" width="21.5703125" style="49" customWidth="1"/>
    <col min="11268" max="11268" width="20" style="49" customWidth="1"/>
    <col min="11269" max="11269" width="20.28515625" style="49" customWidth="1"/>
    <col min="11270" max="11270" width="33.42578125" style="49" customWidth="1"/>
    <col min="11271" max="11271" width="12.42578125" style="49" customWidth="1"/>
    <col min="11272" max="11272" width="11.5703125" style="49" customWidth="1"/>
    <col min="11273" max="11273" width="19.7109375" style="49" customWidth="1"/>
    <col min="11274" max="11274" width="19.42578125" style="49" customWidth="1"/>
    <col min="11275" max="11520" width="10.28515625" style="49"/>
    <col min="11521" max="11521" width="4.28515625" style="49" customWidth="1"/>
    <col min="11522" max="11522" width="19" style="49" customWidth="1"/>
    <col min="11523" max="11523" width="21.5703125" style="49" customWidth="1"/>
    <col min="11524" max="11524" width="20" style="49" customWidth="1"/>
    <col min="11525" max="11525" width="20.28515625" style="49" customWidth="1"/>
    <col min="11526" max="11526" width="33.42578125" style="49" customWidth="1"/>
    <col min="11527" max="11527" width="12.42578125" style="49" customWidth="1"/>
    <col min="11528" max="11528" width="11.5703125" style="49" customWidth="1"/>
    <col min="11529" max="11529" width="19.7109375" style="49" customWidth="1"/>
    <col min="11530" max="11530" width="19.42578125" style="49" customWidth="1"/>
    <col min="11531" max="11776" width="10.28515625" style="49"/>
    <col min="11777" max="11777" width="4.28515625" style="49" customWidth="1"/>
    <col min="11778" max="11778" width="19" style="49" customWidth="1"/>
    <col min="11779" max="11779" width="21.5703125" style="49" customWidth="1"/>
    <col min="11780" max="11780" width="20" style="49" customWidth="1"/>
    <col min="11781" max="11781" width="20.28515625" style="49" customWidth="1"/>
    <col min="11782" max="11782" width="33.42578125" style="49" customWidth="1"/>
    <col min="11783" max="11783" width="12.42578125" style="49" customWidth="1"/>
    <col min="11784" max="11784" width="11.5703125" style="49" customWidth="1"/>
    <col min="11785" max="11785" width="19.7109375" style="49" customWidth="1"/>
    <col min="11786" max="11786" width="19.42578125" style="49" customWidth="1"/>
    <col min="11787" max="12032" width="10.28515625" style="49"/>
    <col min="12033" max="12033" width="4.28515625" style="49" customWidth="1"/>
    <col min="12034" max="12034" width="19" style="49" customWidth="1"/>
    <col min="12035" max="12035" width="21.5703125" style="49" customWidth="1"/>
    <col min="12036" max="12036" width="20" style="49" customWidth="1"/>
    <col min="12037" max="12037" width="20.28515625" style="49" customWidth="1"/>
    <col min="12038" max="12038" width="33.42578125" style="49" customWidth="1"/>
    <col min="12039" max="12039" width="12.42578125" style="49" customWidth="1"/>
    <col min="12040" max="12040" width="11.5703125" style="49" customWidth="1"/>
    <col min="12041" max="12041" width="19.7109375" style="49" customWidth="1"/>
    <col min="12042" max="12042" width="19.42578125" style="49" customWidth="1"/>
    <col min="12043" max="12288" width="10.28515625" style="49"/>
    <col min="12289" max="12289" width="4.28515625" style="49" customWidth="1"/>
    <col min="12290" max="12290" width="19" style="49" customWidth="1"/>
    <col min="12291" max="12291" width="21.5703125" style="49" customWidth="1"/>
    <col min="12292" max="12292" width="20" style="49" customWidth="1"/>
    <col min="12293" max="12293" width="20.28515625" style="49" customWidth="1"/>
    <col min="12294" max="12294" width="33.42578125" style="49" customWidth="1"/>
    <col min="12295" max="12295" width="12.42578125" style="49" customWidth="1"/>
    <col min="12296" max="12296" width="11.5703125" style="49" customWidth="1"/>
    <col min="12297" max="12297" width="19.7109375" style="49" customWidth="1"/>
    <col min="12298" max="12298" width="19.42578125" style="49" customWidth="1"/>
    <col min="12299" max="12544" width="10.28515625" style="49"/>
    <col min="12545" max="12545" width="4.28515625" style="49" customWidth="1"/>
    <col min="12546" max="12546" width="19" style="49" customWidth="1"/>
    <col min="12547" max="12547" width="21.5703125" style="49" customWidth="1"/>
    <col min="12548" max="12548" width="20" style="49" customWidth="1"/>
    <col min="12549" max="12549" width="20.28515625" style="49" customWidth="1"/>
    <col min="12550" max="12550" width="33.42578125" style="49" customWidth="1"/>
    <col min="12551" max="12551" width="12.42578125" style="49" customWidth="1"/>
    <col min="12552" max="12552" width="11.5703125" style="49" customWidth="1"/>
    <col min="12553" max="12553" width="19.7109375" style="49" customWidth="1"/>
    <col min="12554" max="12554" width="19.42578125" style="49" customWidth="1"/>
    <col min="12555" max="12800" width="10.28515625" style="49"/>
    <col min="12801" max="12801" width="4.28515625" style="49" customWidth="1"/>
    <col min="12802" max="12802" width="19" style="49" customWidth="1"/>
    <col min="12803" max="12803" width="21.5703125" style="49" customWidth="1"/>
    <col min="12804" max="12804" width="20" style="49" customWidth="1"/>
    <col min="12805" max="12805" width="20.28515625" style="49" customWidth="1"/>
    <col min="12806" max="12806" width="33.42578125" style="49" customWidth="1"/>
    <col min="12807" max="12807" width="12.42578125" style="49" customWidth="1"/>
    <col min="12808" max="12808" width="11.5703125" style="49" customWidth="1"/>
    <col min="12809" max="12809" width="19.7109375" style="49" customWidth="1"/>
    <col min="12810" max="12810" width="19.42578125" style="49" customWidth="1"/>
    <col min="12811" max="13056" width="10.28515625" style="49"/>
    <col min="13057" max="13057" width="4.28515625" style="49" customWidth="1"/>
    <col min="13058" max="13058" width="19" style="49" customWidth="1"/>
    <col min="13059" max="13059" width="21.5703125" style="49" customWidth="1"/>
    <col min="13060" max="13060" width="20" style="49" customWidth="1"/>
    <col min="13061" max="13061" width="20.28515625" style="49" customWidth="1"/>
    <col min="13062" max="13062" width="33.42578125" style="49" customWidth="1"/>
    <col min="13063" max="13063" width="12.42578125" style="49" customWidth="1"/>
    <col min="13064" max="13064" width="11.5703125" style="49" customWidth="1"/>
    <col min="13065" max="13065" width="19.7109375" style="49" customWidth="1"/>
    <col min="13066" max="13066" width="19.42578125" style="49" customWidth="1"/>
    <col min="13067" max="13312" width="10.28515625" style="49"/>
    <col min="13313" max="13313" width="4.28515625" style="49" customWidth="1"/>
    <col min="13314" max="13314" width="19" style="49" customWidth="1"/>
    <col min="13315" max="13315" width="21.5703125" style="49" customWidth="1"/>
    <col min="13316" max="13316" width="20" style="49" customWidth="1"/>
    <col min="13317" max="13317" width="20.28515625" style="49" customWidth="1"/>
    <col min="13318" max="13318" width="33.42578125" style="49" customWidth="1"/>
    <col min="13319" max="13319" width="12.42578125" style="49" customWidth="1"/>
    <col min="13320" max="13320" width="11.5703125" style="49" customWidth="1"/>
    <col min="13321" max="13321" width="19.7109375" style="49" customWidth="1"/>
    <col min="13322" max="13322" width="19.42578125" style="49" customWidth="1"/>
    <col min="13323" max="13568" width="10.28515625" style="49"/>
    <col min="13569" max="13569" width="4.28515625" style="49" customWidth="1"/>
    <col min="13570" max="13570" width="19" style="49" customWidth="1"/>
    <col min="13571" max="13571" width="21.5703125" style="49" customWidth="1"/>
    <col min="13572" max="13572" width="20" style="49" customWidth="1"/>
    <col min="13573" max="13573" width="20.28515625" style="49" customWidth="1"/>
    <col min="13574" max="13574" width="33.42578125" style="49" customWidth="1"/>
    <col min="13575" max="13575" width="12.42578125" style="49" customWidth="1"/>
    <col min="13576" max="13576" width="11.5703125" style="49" customWidth="1"/>
    <col min="13577" max="13577" width="19.7109375" style="49" customWidth="1"/>
    <col min="13578" max="13578" width="19.42578125" style="49" customWidth="1"/>
    <col min="13579" max="13824" width="10.28515625" style="49"/>
    <col min="13825" max="13825" width="4.28515625" style="49" customWidth="1"/>
    <col min="13826" max="13826" width="19" style="49" customWidth="1"/>
    <col min="13827" max="13827" width="21.5703125" style="49" customWidth="1"/>
    <col min="13828" max="13828" width="20" style="49" customWidth="1"/>
    <col min="13829" max="13829" width="20.28515625" style="49" customWidth="1"/>
    <col min="13830" max="13830" width="33.42578125" style="49" customWidth="1"/>
    <col min="13831" max="13831" width="12.42578125" style="49" customWidth="1"/>
    <col min="13832" max="13832" width="11.5703125" style="49" customWidth="1"/>
    <col min="13833" max="13833" width="19.7109375" style="49" customWidth="1"/>
    <col min="13834" max="13834" width="19.42578125" style="49" customWidth="1"/>
    <col min="13835" max="14080" width="10.28515625" style="49"/>
    <col min="14081" max="14081" width="4.28515625" style="49" customWidth="1"/>
    <col min="14082" max="14082" width="19" style="49" customWidth="1"/>
    <col min="14083" max="14083" width="21.5703125" style="49" customWidth="1"/>
    <col min="14084" max="14084" width="20" style="49" customWidth="1"/>
    <col min="14085" max="14085" width="20.28515625" style="49" customWidth="1"/>
    <col min="14086" max="14086" width="33.42578125" style="49" customWidth="1"/>
    <col min="14087" max="14087" width="12.42578125" style="49" customWidth="1"/>
    <col min="14088" max="14088" width="11.5703125" style="49" customWidth="1"/>
    <col min="14089" max="14089" width="19.7109375" style="49" customWidth="1"/>
    <col min="14090" max="14090" width="19.42578125" style="49" customWidth="1"/>
    <col min="14091" max="14336" width="10.28515625" style="49"/>
    <col min="14337" max="14337" width="4.28515625" style="49" customWidth="1"/>
    <col min="14338" max="14338" width="19" style="49" customWidth="1"/>
    <col min="14339" max="14339" width="21.5703125" style="49" customWidth="1"/>
    <col min="14340" max="14340" width="20" style="49" customWidth="1"/>
    <col min="14341" max="14341" width="20.28515625" style="49" customWidth="1"/>
    <col min="14342" max="14342" width="33.42578125" style="49" customWidth="1"/>
    <col min="14343" max="14343" width="12.42578125" style="49" customWidth="1"/>
    <col min="14344" max="14344" width="11.5703125" style="49" customWidth="1"/>
    <col min="14345" max="14345" width="19.7109375" style="49" customWidth="1"/>
    <col min="14346" max="14346" width="19.42578125" style="49" customWidth="1"/>
    <col min="14347" max="14592" width="10.28515625" style="49"/>
    <col min="14593" max="14593" width="4.28515625" style="49" customWidth="1"/>
    <col min="14594" max="14594" width="19" style="49" customWidth="1"/>
    <col min="14595" max="14595" width="21.5703125" style="49" customWidth="1"/>
    <col min="14596" max="14596" width="20" style="49" customWidth="1"/>
    <col min="14597" max="14597" width="20.28515625" style="49" customWidth="1"/>
    <col min="14598" max="14598" width="33.42578125" style="49" customWidth="1"/>
    <col min="14599" max="14599" width="12.42578125" style="49" customWidth="1"/>
    <col min="14600" max="14600" width="11.5703125" style="49" customWidth="1"/>
    <col min="14601" max="14601" width="19.7109375" style="49" customWidth="1"/>
    <col min="14602" max="14602" width="19.42578125" style="49" customWidth="1"/>
    <col min="14603" max="14848" width="10.28515625" style="49"/>
    <col min="14849" max="14849" width="4.28515625" style="49" customWidth="1"/>
    <col min="14850" max="14850" width="19" style="49" customWidth="1"/>
    <col min="14851" max="14851" width="21.5703125" style="49" customWidth="1"/>
    <col min="14852" max="14852" width="20" style="49" customWidth="1"/>
    <col min="14853" max="14853" width="20.28515625" style="49" customWidth="1"/>
    <col min="14854" max="14854" width="33.42578125" style="49" customWidth="1"/>
    <col min="14855" max="14855" width="12.42578125" style="49" customWidth="1"/>
    <col min="14856" max="14856" width="11.5703125" style="49" customWidth="1"/>
    <col min="14857" max="14857" width="19.7109375" style="49" customWidth="1"/>
    <col min="14858" max="14858" width="19.42578125" style="49" customWidth="1"/>
    <col min="14859" max="15104" width="10.28515625" style="49"/>
    <col min="15105" max="15105" width="4.28515625" style="49" customWidth="1"/>
    <col min="15106" max="15106" width="19" style="49" customWidth="1"/>
    <col min="15107" max="15107" width="21.5703125" style="49" customWidth="1"/>
    <col min="15108" max="15108" width="20" style="49" customWidth="1"/>
    <col min="15109" max="15109" width="20.28515625" style="49" customWidth="1"/>
    <col min="15110" max="15110" width="33.42578125" style="49" customWidth="1"/>
    <col min="15111" max="15111" width="12.42578125" style="49" customWidth="1"/>
    <col min="15112" max="15112" width="11.5703125" style="49" customWidth="1"/>
    <col min="15113" max="15113" width="19.7109375" style="49" customWidth="1"/>
    <col min="15114" max="15114" width="19.42578125" style="49" customWidth="1"/>
    <col min="15115" max="15360" width="10.28515625" style="49"/>
    <col min="15361" max="15361" width="4.28515625" style="49" customWidth="1"/>
    <col min="15362" max="15362" width="19" style="49" customWidth="1"/>
    <col min="15363" max="15363" width="21.5703125" style="49" customWidth="1"/>
    <col min="15364" max="15364" width="20" style="49" customWidth="1"/>
    <col min="15365" max="15365" width="20.28515625" style="49" customWidth="1"/>
    <col min="15366" max="15366" width="33.42578125" style="49" customWidth="1"/>
    <col min="15367" max="15367" width="12.42578125" style="49" customWidth="1"/>
    <col min="15368" max="15368" width="11.5703125" style="49" customWidth="1"/>
    <col min="15369" max="15369" width="19.7109375" style="49" customWidth="1"/>
    <col min="15370" max="15370" width="19.42578125" style="49" customWidth="1"/>
    <col min="15371" max="15616" width="10.28515625" style="49"/>
    <col min="15617" max="15617" width="4.28515625" style="49" customWidth="1"/>
    <col min="15618" max="15618" width="19" style="49" customWidth="1"/>
    <col min="15619" max="15619" width="21.5703125" style="49" customWidth="1"/>
    <col min="15620" max="15620" width="20" style="49" customWidth="1"/>
    <col min="15621" max="15621" width="20.28515625" style="49" customWidth="1"/>
    <col min="15622" max="15622" width="33.42578125" style="49" customWidth="1"/>
    <col min="15623" max="15623" width="12.42578125" style="49" customWidth="1"/>
    <col min="15624" max="15624" width="11.5703125" style="49" customWidth="1"/>
    <col min="15625" max="15625" width="19.7109375" style="49" customWidth="1"/>
    <col min="15626" max="15626" width="19.42578125" style="49" customWidth="1"/>
    <col min="15627" max="15872" width="10.28515625" style="49"/>
    <col min="15873" max="15873" width="4.28515625" style="49" customWidth="1"/>
    <col min="15874" max="15874" width="19" style="49" customWidth="1"/>
    <col min="15875" max="15875" width="21.5703125" style="49" customWidth="1"/>
    <col min="15876" max="15876" width="20" style="49" customWidth="1"/>
    <col min="15877" max="15877" width="20.28515625" style="49" customWidth="1"/>
    <col min="15878" max="15878" width="33.42578125" style="49" customWidth="1"/>
    <col min="15879" max="15879" width="12.42578125" style="49" customWidth="1"/>
    <col min="15880" max="15880" width="11.5703125" style="49" customWidth="1"/>
    <col min="15881" max="15881" width="19.7109375" style="49" customWidth="1"/>
    <col min="15882" max="15882" width="19.42578125" style="49" customWidth="1"/>
    <col min="15883" max="16128" width="10.28515625" style="49"/>
    <col min="16129" max="16129" width="4.28515625" style="49" customWidth="1"/>
    <col min="16130" max="16130" width="19" style="49" customWidth="1"/>
    <col min="16131" max="16131" width="21.5703125" style="49" customWidth="1"/>
    <col min="16132" max="16132" width="20" style="49" customWidth="1"/>
    <col min="16133" max="16133" width="20.28515625" style="49" customWidth="1"/>
    <col min="16134" max="16134" width="33.42578125" style="49" customWidth="1"/>
    <col min="16135" max="16135" width="12.42578125" style="49" customWidth="1"/>
    <col min="16136" max="16136" width="11.5703125" style="49" customWidth="1"/>
    <col min="16137" max="16137" width="19.7109375" style="49" customWidth="1"/>
    <col min="16138" max="16138" width="19.42578125" style="49" customWidth="1"/>
    <col min="16139" max="16384" width="10.28515625" style="49"/>
  </cols>
  <sheetData>
    <row r="1" spans="1:10" s="36" customFormat="1" ht="22.5" x14ac:dyDescent="0.25">
      <c r="A1" s="381" t="s">
        <v>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s="37" customFormat="1" ht="63" customHeight="1" x14ac:dyDescent="0.25">
      <c r="A2" s="361" t="s">
        <v>730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0" s="36" customFormat="1" ht="19.5" customHeight="1" x14ac:dyDescent="0.25">
      <c r="A3" s="361" t="s">
        <v>21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0" s="36" customFormat="1" ht="10.5" customHeight="1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s="38" customFormat="1" ht="41.25" customHeight="1" x14ac:dyDescent="0.25">
      <c r="A5" s="411" t="s">
        <v>1</v>
      </c>
      <c r="B5" s="388" t="s">
        <v>24</v>
      </c>
      <c r="C5" s="386" t="s">
        <v>25</v>
      </c>
      <c r="D5" s="388" t="s">
        <v>26</v>
      </c>
      <c r="E5" s="386" t="s">
        <v>27</v>
      </c>
      <c r="F5" s="416" t="s">
        <v>28</v>
      </c>
      <c r="G5" s="416"/>
      <c r="H5" s="417"/>
      <c r="I5" s="392" t="s">
        <v>29</v>
      </c>
      <c r="J5" s="394"/>
    </row>
    <row r="6" spans="1:10" s="38" customFormat="1" ht="42" customHeight="1" thickBot="1" x14ac:dyDescent="0.3">
      <c r="A6" s="412"/>
      <c r="B6" s="414"/>
      <c r="C6" s="415"/>
      <c r="D6" s="414"/>
      <c r="E6" s="415"/>
      <c r="F6" s="433" t="s">
        <v>30</v>
      </c>
      <c r="G6" s="374" t="s">
        <v>31</v>
      </c>
      <c r="H6" s="436" t="s">
        <v>32</v>
      </c>
      <c r="I6" s="418"/>
      <c r="J6" s="419"/>
    </row>
    <row r="7" spans="1:10" s="38" customFormat="1" ht="46.5" customHeight="1" thickBot="1" x14ac:dyDescent="0.3">
      <c r="A7" s="413"/>
      <c r="B7" s="389"/>
      <c r="C7" s="387"/>
      <c r="D7" s="389"/>
      <c r="E7" s="387"/>
      <c r="F7" s="434"/>
      <c r="G7" s="435"/>
      <c r="H7" s="437"/>
      <c r="I7" s="39" t="s">
        <v>6</v>
      </c>
      <c r="J7" s="40" t="s">
        <v>7</v>
      </c>
    </row>
    <row r="8" spans="1:10" s="38" customFormat="1" ht="23.25" customHeight="1" thickBot="1" x14ac:dyDescent="0.3">
      <c r="A8" s="159">
        <v>1</v>
      </c>
      <c r="B8" s="158">
        <v>2</v>
      </c>
      <c r="C8" s="159">
        <v>3</v>
      </c>
      <c r="D8" s="158">
        <v>4</v>
      </c>
      <c r="E8" s="159">
        <v>5</v>
      </c>
      <c r="F8" s="158">
        <v>6</v>
      </c>
      <c r="G8" s="159">
        <v>7</v>
      </c>
      <c r="H8" s="158">
        <v>8</v>
      </c>
      <c r="I8" s="159">
        <v>9</v>
      </c>
      <c r="J8" s="160">
        <v>10</v>
      </c>
    </row>
    <row r="9" spans="1:10" s="198" customFormat="1" ht="20.100000000000001" customHeight="1" x14ac:dyDescent="0.25">
      <c r="A9" s="613">
        <v>1</v>
      </c>
      <c r="B9" s="582" t="s">
        <v>731</v>
      </c>
      <c r="C9" s="616" t="s">
        <v>732</v>
      </c>
      <c r="D9" s="582" t="s">
        <v>732</v>
      </c>
      <c r="E9" s="582" t="s">
        <v>732</v>
      </c>
      <c r="F9" s="582" t="s">
        <v>732</v>
      </c>
      <c r="G9" s="612">
        <f>SUM(H9:H11)</f>
        <v>0</v>
      </c>
      <c r="H9" s="582">
        <v>0</v>
      </c>
      <c r="I9" s="582">
        <v>0</v>
      </c>
      <c r="J9" s="586">
        <v>0</v>
      </c>
    </row>
    <row r="10" spans="1:10" s="198" customFormat="1" ht="20.100000000000001" customHeight="1" x14ac:dyDescent="0.25">
      <c r="A10" s="614"/>
      <c r="B10" s="580"/>
      <c r="C10" s="374"/>
      <c r="D10" s="580"/>
      <c r="E10" s="580"/>
      <c r="F10" s="580"/>
      <c r="G10" s="576"/>
      <c r="H10" s="580"/>
      <c r="I10" s="580"/>
      <c r="J10" s="587"/>
    </row>
    <row r="11" spans="1:10" s="198" customFormat="1" ht="18.75" customHeight="1" thickBot="1" x14ac:dyDescent="0.3">
      <c r="A11" s="615"/>
      <c r="B11" s="581"/>
      <c r="C11" s="435"/>
      <c r="D11" s="581"/>
      <c r="E11" s="581"/>
      <c r="F11" s="581"/>
      <c r="G11" s="577"/>
      <c r="H11" s="581"/>
      <c r="I11" s="581"/>
      <c r="J11" s="589"/>
    </row>
    <row r="12" spans="1:10" s="198" customFormat="1" ht="20.100000000000001" customHeight="1" x14ac:dyDescent="0.25">
      <c r="A12" s="613">
        <v>2</v>
      </c>
      <c r="B12" s="582" t="s">
        <v>733</v>
      </c>
      <c r="C12" s="616" t="s">
        <v>732</v>
      </c>
      <c r="D12" s="582" t="s">
        <v>732</v>
      </c>
      <c r="E12" s="582" t="s">
        <v>732</v>
      </c>
      <c r="F12" s="582" t="s">
        <v>732</v>
      </c>
      <c r="G12" s="612">
        <f>SUM(H12:H14)</f>
        <v>0</v>
      </c>
      <c r="H12" s="582">
        <v>0</v>
      </c>
      <c r="I12" s="582">
        <v>0</v>
      </c>
      <c r="J12" s="586">
        <v>0</v>
      </c>
    </row>
    <row r="13" spans="1:10" s="198" customFormat="1" ht="20.100000000000001" customHeight="1" x14ac:dyDescent="0.25">
      <c r="A13" s="614"/>
      <c r="B13" s="580"/>
      <c r="C13" s="374"/>
      <c r="D13" s="580"/>
      <c r="E13" s="580"/>
      <c r="F13" s="580"/>
      <c r="G13" s="576"/>
      <c r="H13" s="580"/>
      <c r="I13" s="580"/>
      <c r="J13" s="587"/>
    </row>
    <row r="14" spans="1:10" s="198" customFormat="1" ht="20.100000000000001" customHeight="1" thickBot="1" x14ac:dyDescent="0.3">
      <c r="A14" s="615"/>
      <c r="B14" s="581"/>
      <c r="C14" s="435"/>
      <c r="D14" s="581"/>
      <c r="E14" s="581"/>
      <c r="F14" s="581"/>
      <c r="G14" s="577"/>
      <c r="H14" s="581"/>
      <c r="I14" s="581"/>
      <c r="J14" s="589"/>
    </row>
    <row r="15" spans="1:10" s="198" customFormat="1" ht="20.100000000000001" customHeight="1" x14ac:dyDescent="0.25">
      <c r="A15" s="600">
        <v>3</v>
      </c>
      <c r="B15" s="603" t="s">
        <v>734</v>
      </c>
      <c r="C15" s="606" t="s">
        <v>735</v>
      </c>
      <c r="D15" s="582" t="s">
        <v>736</v>
      </c>
      <c r="E15" s="582" t="s">
        <v>737</v>
      </c>
      <c r="F15" s="592" t="s">
        <v>738</v>
      </c>
      <c r="G15" s="594" t="s">
        <v>739</v>
      </c>
      <c r="H15" s="592" t="s">
        <v>739</v>
      </c>
      <c r="I15" s="596">
        <v>0</v>
      </c>
      <c r="J15" s="598">
        <v>0</v>
      </c>
    </row>
    <row r="16" spans="1:10" s="198" customFormat="1" ht="20.100000000000001" customHeight="1" x14ac:dyDescent="0.25">
      <c r="A16" s="601"/>
      <c r="B16" s="604"/>
      <c r="C16" s="607"/>
      <c r="D16" s="580"/>
      <c r="E16" s="580"/>
      <c r="F16" s="593"/>
      <c r="G16" s="595"/>
      <c r="H16" s="593"/>
      <c r="I16" s="597"/>
      <c r="J16" s="599"/>
    </row>
    <row r="17" spans="1:10" s="198" customFormat="1" ht="19.5" customHeight="1" thickBot="1" x14ac:dyDescent="0.3">
      <c r="A17" s="601"/>
      <c r="B17" s="604"/>
      <c r="C17" s="608"/>
      <c r="D17" s="609"/>
      <c r="E17" s="609"/>
      <c r="F17" s="593"/>
      <c r="G17" s="595"/>
      <c r="H17" s="593"/>
      <c r="I17" s="597"/>
      <c r="J17" s="599"/>
    </row>
    <row r="18" spans="1:10" s="198" customFormat="1" ht="20.100000000000001" customHeight="1" x14ac:dyDescent="0.25">
      <c r="A18" s="601"/>
      <c r="B18" s="604"/>
      <c r="C18" s="606" t="s">
        <v>740</v>
      </c>
      <c r="D18" s="582" t="s">
        <v>741</v>
      </c>
      <c r="E18" s="582" t="s">
        <v>742</v>
      </c>
      <c r="F18" s="582" t="s">
        <v>738</v>
      </c>
      <c r="G18" s="583">
        <v>1.3240000000000001</v>
      </c>
      <c r="H18" s="582">
        <v>3.5999999999999997E-2</v>
      </c>
      <c r="I18" s="582">
        <v>0</v>
      </c>
      <c r="J18" s="586">
        <v>0</v>
      </c>
    </row>
    <row r="19" spans="1:10" s="198" customFormat="1" ht="20.100000000000001" customHeight="1" x14ac:dyDescent="0.25">
      <c r="A19" s="601"/>
      <c r="B19" s="604"/>
      <c r="C19" s="607"/>
      <c r="D19" s="580"/>
      <c r="E19" s="580"/>
      <c r="F19" s="580"/>
      <c r="G19" s="584"/>
      <c r="H19" s="580"/>
      <c r="I19" s="580"/>
      <c r="J19" s="587"/>
    </row>
    <row r="20" spans="1:10" s="198" customFormat="1" ht="20.100000000000001" customHeight="1" x14ac:dyDescent="0.25">
      <c r="A20" s="601"/>
      <c r="B20" s="604"/>
      <c r="C20" s="607"/>
      <c r="D20" s="580"/>
      <c r="E20" s="580"/>
      <c r="F20" s="580"/>
      <c r="G20" s="584"/>
      <c r="H20" s="580"/>
      <c r="I20" s="580"/>
      <c r="J20" s="587"/>
    </row>
    <row r="21" spans="1:10" s="198" customFormat="1" ht="20.100000000000001" customHeight="1" x14ac:dyDescent="0.25">
      <c r="A21" s="601"/>
      <c r="B21" s="604"/>
      <c r="C21" s="607"/>
      <c r="D21" s="580" t="s">
        <v>743</v>
      </c>
      <c r="E21" s="580" t="s">
        <v>744</v>
      </c>
      <c r="F21" s="580" t="s">
        <v>48</v>
      </c>
      <c r="G21" s="584"/>
      <c r="H21" s="588">
        <v>1.252</v>
      </c>
      <c r="I21" s="580">
        <v>0</v>
      </c>
      <c r="J21" s="587">
        <v>0</v>
      </c>
    </row>
    <row r="22" spans="1:10" s="198" customFormat="1" ht="20.100000000000001" customHeight="1" x14ac:dyDescent="0.25">
      <c r="A22" s="601"/>
      <c r="B22" s="604"/>
      <c r="C22" s="607"/>
      <c r="D22" s="580"/>
      <c r="E22" s="580"/>
      <c r="F22" s="580"/>
      <c r="G22" s="584"/>
      <c r="H22" s="588"/>
      <c r="I22" s="580"/>
      <c r="J22" s="587"/>
    </row>
    <row r="23" spans="1:10" s="198" customFormat="1" ht="30.75" customHeight="1" x14ac:dyDescent="0.25">
      <c r="A23" s="601"/>
      <c r="B23" s="604"/>
      <c r="C23" s="607"/>
      <c r="D23" s="580"/>
      <c r="E23" s="580"/>
      <c r="F23" s="580"/>
      <c r="G23" s="584"/>
      <c r="H23" s="588"/>
      <c r="I23" s="580"/>
      <c r="J23" s="587"/>
    </row>
    <row r="24" spans="1:10" s="198" customFormat="1" ht="20.100000000000001" customHeight="1" x14ac:dyDescent="0.25">
      <c r="A24" s="601"/>
      <c r="B24" s="604"/>
      <c r="C24" s="607"/>
      <c r="D24" s="580" t="s">
        <v>745</v>
      </c>
      <c r="E24" s="580" t="s">
        <v>746</v>
      </c>
      <c r="F24" s="580" t="s">
        <v>747</v>
      </c>
      <c r="G24" s="584"/>
      <c r="H24" s="580">
        <v>1.6E-2</v>
      </c>
      <c r="I24" s="590">
        <v>0</v>
      </c>
      <c r="J24" s="591">
        <v>0</v>
      </c>
    </row>
    <row r="25" spans="1:10" s="198" customFormat="1" ht="20.100000000000001" customHeight="1" x14ac:dyDescent="0.25">
      <c r="A25" s="601"/>
      <c r="B25" s="604"/>
      <c r="C25" s="607"/>
      <c r="D25" s="580"/>
      <c r="E25" s="580"/>
      <c r="F25" s="580"/>
      <c r="G25" s="584"/>
      <c r="H25" s="580"/>
      <c r="I25" s="590"/>
      <c r="J25" s="591"/>
    </row>
    <row r="26" spans="1:10" s="198" customFormat="1" ht="20.100000000000001" customHeight="1" x14ac:dyDescent="0.25">
      <c r="A26" s="601"/>
      <c r="B26" s="604"/>
      <c r="C26" s="607"/>
      <c r="D26" s="580"/>
      <c r="E26" s="580"/>
      <c r="F26" s="580"/>
      <c r="G26" s="584"/>
      <c r="H26" s="580"/>
      <c r="I26" s="590"/>
      <c r="J26" s="591"/>
    </row>
    <row r="27" spans="1:10" s="198" customFormat="1" ht="20.100000000000001" customHeight="1" x14ac:dyDescent="0.25">
      <c r="A27" s="601"/>
      <c r="B27" s="604"/>
      <c r="C27" s="607"/>
      <c r="D27" s="580" t="s">
        <v>748</v>
      </c>
      <c r="E27" s="580" t="s">
        <v>749</v>
      </c>
      <c r="F27" s="580" t="s">
        <v>750</v>
      </c>
      <c r="G27" s="584"/>
      <c r="H27" s="580">
        <v>0.02</v>
      </c>
      <c r="I27" s="580">
        <v>0</v>
      </c>
      <c r="J27" s="587">
        <v>0</v>
      </c>
    </row>
    <row r="28" spans="1:10" s="198" customFormat="1" ht="20.100000000000001" customHeight="1" x14ac:dyDescent="0.25">
      <c r="A28" s="601"/>
      <c r="B28" s="604"/>
      <c r="C28" s="607"/>
      <c r="D28" s="580"/>
      <c r="E28" s="580"/>
      <c r="F28" s="580"/>
      <c r="G28" s="584"/>
      <c r="H28" s="580"/>
      <c r="I28" s="580"/>
      <c r="J28" s="587"/>
    </row>
    <row r="29" spans="1:10" s="198" customFormat="1" ht="20.100000000000001" customHeight="1" thickBot="1" x14ac:dyDescent="0.3">
      <c r="A29" s="601"/>
      <c r="B29" s="604"/>
      <c r="C29" s="610"/>
      <c r="D29" s="581"/>
      <c r="E29" s="581"/>
      <c r="F29" s="581"/>
      <c r="G29" s="585"/>
      <c r="H29" s="581"/>
      <c r="I29" s="581"/>
      <c r="J29" s="589"/>
    </row>
    <row r="30" spans="1:10" s="198" customFormat="1" ht="63.75" customHeight="1" x14ac:dyDescent="0.25">
      <c r="A30" s="601"/>
      <c r="B30" s="604"/>
      <c r="C30" s="611" t="s">
        <v>751</v>
      </c>
      <c r="D30" s="202" t="s">
        <v>752</v>
      </c>
      <c r="E30" s="202" t="s">
        <v>744</v>
      </c>
      <c r="F30" s="202" t="s">
        <v>48</v>
      </c>
      <c r="G30" s="575">
        <v>4.3627099999999999</v>
      </c>
      <c r="H30" s="202">
        <v>0.6</v>
      </c>
      <c r="I30" s="202">
        <v>0</v>
      </c>
      <c r="J30" s="219">
        <v>0</v>
      </c>
    </row>
    <row r="31" spans="1:10" s="198" customFormat="1" ht="57.75" customHeight="1" x14ac:dyDescent="0.25">
      <c r="A31" s="601"/>
      <c r="B31" s="604"/>
      <c r="C31" s="607"/>
      <c r="D31" s="199" t="s">
        <v>753</v>
      </c>
      <c r="E31" s="199" t="s">
        <v>744</v>
      </c>
      <c r="F31" s="199" t="s">
        <v>48</v>
      </c>
      <c r="G31" s="576"/>
      <c r="H31" s="199">
        <v>0.6</v>
      </c>
      <c r="I31" s="199">
        <v>0</v>
      </c>
      <c r="J31" s="208">
        <v>0</v>
      </c>
    </row>
    <row r="32" spans="1:10" s="198" customFormat="1" ht="57" customHeight="1" x14ac:dyDescent="0.25">
      <c r="A32" s="601"/>
      <c r="B32" s="604"/>
      <c r="C32" s="607"/>
      <c r="D32" s="199" t="s">
        <v>754</v>
      </c>
      <c r="E32" s="199" t="s">
        <v>744</v>
      </c>
      <c r="F32" s="199" t="s">
        <v>48</v>
      </c>
      <c r="G32" s="576"/>
      <c r="H32" s="199">
        <v>0.6</v>
      </c>
      <c r="I32" s="199">
        <v>0</v>
      </c>
      <c r="J32" s="208">
        <v>0</v>
      </c>
    </row>
    <row r="33" spans="1:10" s="198" customFormat="1" ht="57" customHeight="1" x14ac:dyDescent="0.25">
      <c r="A33" s="601"/>
      <c r="B33" s="604"/>
      <c r="C33" s="607"/>
      <c r="D33" s="200" t="s">
        <v>755</v>
      </c>
      <c r="E33" s="200" t="s">
        <v>756</v>
      </c>
      <c r="F33" s="199" t="s">
        <v>738</v>
      </c>
      <c r="G33" s="576"/>
      <c r="H33" s="199">
        <v>1.1228199999999999</v>
      </c>
      <c r="I33" s="199">
        <v>0</v>
      </c>
      <c r="J33" s="208">
        <v>0</v>
      </c>
    </row>
    <row r="34" spans="1:10" s="198" customFormat="1" ht="57" customHeight="1" x14ac:dyDescent="0.25">
      <c r="A34" s="601"/>
      <c r="B34" s="604"/>
      <c r="C34" s="607"/>
      <c r="D34" s="201" t="s">
        <v>757</v>
      </c>
      <c r="E34" s="200" t="s">
        <v>758</v>
      </c>
      <c r="F34" s="199" t="s">
        <v>738</v>
      </c>
      <c r="G34" s="576"/>
      <c r="H34" s="199">
        <v>0.52981</v>
      </c>
      <c r="I34" s="199">
        <v>0</v>
      </c>
      <c r="J34" s="208">
        <v>0</v>
      </c>
    </row>
    <row r="35" spans="1:10" s="198" customFormat="1" ht="57" customHeight="1" x14ac:dyDescent="0.25">
      <c r="A35" s="601"/>
      <c r="B35" s="604"/>
      <c r="C35" s="607"/>
      <c r="D35" s="201" t="s">
        <v>759</v>
      </c>
      <c r="E35" s="200" t="s">
        <v>760</v>
      </c>
      <c r="F35" s="199" t="s">
        <v>738</v>
      </c>
      <c r="G35" s="576"/>
      <c r="H35" s="199">
        <v>9.9709999999999993E-2</v>
      </c>
      <c r="I35" s="199">
        <v>0</v>
      </c>
      <c r="J35" s="208">
        <v>0</v>
      </c>
    </row>
    <row r="36" spans="1:10" s="198" customFormat="1" ht="26.25" customHeight="1" thickBot="1" x14ac:dyDescent="0.3">
      <c r="A36" s="602"/>
      <c r="B36" s="605"/>
      <c r="C36" s="610"/>
      <c r="D36" s="215" t="s">
        <v>761</v>
      </c>
      <c r="E36" s="216" t="s">
        <v>762</v>
      </c>
      <c r="F36" s="217" t="s">
        <v>48</v>
      </c>
      <c r="G36" s="577"/>
      <c r="H36" s="217">
        <v>0.81037000000000003</v>
      </c>
      <c r="I36" s="217">
        <v>3956.6320000000001</v>
      </c>
      <c r="J36" s="218">
        <v>0</v>
      </c>
    </row>
    <row r="37" spans="1:10" s="198" customFormat="1" ht="81" customHeight="1" thickBot="1" x14ac:dyDescent="0.3">
      <c r="A37" s="209">
        <v>4</v>
      </c>
      <c r="B37" s="210" t="s">
        <v>763</v>
      </c>
      <c r="C37" s="210" t="s">
        <v>732</v>
      </c>
      <c r="D37" s="211" t="s">
        <v>732</v>
      </c>
      <c r="E37" s="212" t="s">
        <v>732</v>
      </c>
      <c r="F37" s="210" t="s">
        <v>732</v>
      </c>
      <c r="G37" s="213">
        <v>0</v>
      </c>
      <c r="H37" s="210">
        <v>0</v>
      </c>
      <c r="I37" s="210">
        <v>0</v>
      </c>
      <c r="J37" s="214">
        <v>0</v>
      </c>
    </row>
    <row r="38" spans="1:10" s="198" customFormat="1" ht="81" customHeight="1" thickBot="1" x14ac:dyDescent="0.3">
      <c r="A38" s="209">
        <v>5</v>
      </c>
      <c r="B38" s="210" t="s">
        <v>764</v>
      </c>
      <c r="C38" s="210" t="s">
        <v>732</v>
      </c>
      <c r="D38" s="211" t="s">
        <v>732</v>
      </c>
      <c r="E38" s="212" t="s">
        <v>732</v>
      </c>
      <c r="F38" s="210" t="s">
        <v>732</v>
      </c>
      <c r="G38" s="213">
        <v>0</v>
      </c>
      <c r="H38" s="210">
        <v>0</v>
      </c>
      <c r="I38" s="210">
        <v>0</v>
      </c>
      <c r="J38" s="214">
        <v>0</v>
      </c>
    </row>
    <row r="39" spans="1:10" s="198" customFormat="1" ht="45.75" customHeight="1" thickBot="1" x14ac:dyDescent="0.3">
      <c r="A39" s="209">
        <v>6</v>
      </c>
      <c r="B39" s="210" t="s">
        <v>765</v>
      </c>
      <c r="C39" s="210" t="s">
        <v>766</v>
      </c>
      <c r="D39" s="211" t="s">
        <v>766</v>
      </c>
      <c r="E39" s="212" t="s">
        <v>766</v>
      </c>
      <c r="F39" s="210" t="s">
        <v>766</v>
      </c>
      <c r="G39" s="213">
        <v>0</v>
      </c>
      <c r="H39" s="210">
        <v>0</v>
      </c>
      <c r="I39" s="210">
        <v>0</v>
      </c>
      <c r="J39" s="214">
        <v>0</v>
      </c>
    </row>
    <row r="40" spans="1:10" s="66" customFormat="1" ht="34.5" customHeight="1" thickBot="1" x14ac:dyDescent="0.3">
      <c r="A40" s="203"/>
      <c r="B40" s="578" t="s">
        <v>92</v>
      </c>
      <c r="C40" s="579"/>
      <c r="D40" s="204"/>
      <c r="E40" s="204"/>
      <c r="F40" s="205"/>
      <c r="G40" s="206">
        <v>5.7549999999999999</v>
      </c>
      <c r="H40" s="207">
        <f>H36</f>
        <v>0.81037000000000003</v>
      </c>
      <c r="I40" s="207">
        <f t="shared" ref="I40:J40" si="0">I36</f>
        <v>3956.6320000000001</v>
      </c>
      <c r="J40" s="207">
        <f t="shared" si="0"/>
        <v>0</v>
      </c>
    </row>
    <row r="41" spans="1:10" x14ac:dyDescent="0.25">
      <c r="J41" s="67"/>
    </row>
  </sheetData>
  <mergeCells count="72">
    <mergeCell ref="A1:J1"/>
    <mergeCell ref="A2:J2"/>
    <mergeCell ref="A3:J3"/>
    <mergeCell ref="A5:A7"/>
    <mergeCell ref="B5:B7"/>
    <mergeCell ref="C5:C7"/>
    <mergeCell ref="D5:D7"/>
    <mergeCell ref="E5:E7"/>
    <mergeCell ref="F5:H5"/>
    <mergeCell ref="I5:J6"/>
    <mergeCell ref="F6:F7"/>
    <mergeCell ref="G6:G7"/>
    <mergeCell ref="H6:H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A15:A36"/>
    <mergeCell ref="B15:B36"/>
    <mergeCell ref="C15:C17"/>
    <mergeCell ref="D15:D17"/>
    <mergeCell ref="E15:E17"/>
    <mergeCell ref="C18:C29"/>
    <mergeCell ref="D18:D20"/>
    <mergeCell ref="E18:E20"/>
    <mergeCell ref="D21:D23"/>
    <mergeCell ref="E21:E23"/>
    <mergeCell ref="D24:D26"/>
    <mergeCell ref="E24:E26"/>
    <mergeCell ref="C30:C36"/>
    <mergeCell ref="F15:F17"/>
    <mergeCell ref="G15:G17"/>
    <mergeCell ref="H15:H17"/>
    <mergeCell ref="I15:I17"/>
    <mergeCell ref="J15:J17"/>
    <mergeCell ref="F18:F20"/>
    <mergeCell ref="G18:G29"/>
    <mergeCell ref="H18:H20"/>
    <mergeCell ref="I18:I20"/>
    <mergeCell ref="J18:J20"/>
    <mergeCell ref="F21:F23"/>
    <mergeCell ref="H21:H23"/>
    <mergeCell ref="I21:I23"/>
    <mergeCell ref="J21:J23"/>
    <mergeCell ref="H27:H29"/>
    <mergeCell ref="I27:I29"/>
    <mergeCell ref="J27:J29"/>
    <mergeCell ref="F24:F26"/>
    <mergeCell ref="H24:H26"/>
    <mergeCell ref="I24:I26"/>
    <mergeCell ref="J24:J26"/>
    <mergeCell ref="G30:G36"/>
    <mergeCell ref="B40:C40"/>
    <mergeCell ref="D27:D29"/>
    <mergeCell ref="E27:E29"/>
    <mergeCell ref="F27:F29"/>
  </mergeCells>
  <printOptions horizontalCentered="1"/>
  <pageMargins left="0" right="0" top="0.23622047244094491" bottom="0.31496062992125984" header="0.23622047244094491" footer="0.23622047244094491"/>
  <pageSetup paperSize="9" scale="80" orientation="landscape" r:id="rId1"/>
  <headerFooter alignWithMargins="0">
    <oddFooter>&amp;R&amp;P</oddFooter>
  </headerFooter>
  <ignoredErrors>
    <ignoredError sqref="G9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0453-367C-4CB9-9C63-84769773616F}">
  <dimension ref="A1:J96"/>
  <sheetViews>
    <sheetView topLeftCell="A6" zoomScale="78" zoomScaleNormal="78" workbookViewId="0">
      <selection activeCell="E14" sqref="E14"/>
    </sheetView>
  </sheetViews>
  <sheetFormatPr defaultRowHeight="17.25" x14ac:dyDescent="0.3"/>
  <cols>
    <col min="1" max="1" width="6.5703125" style="220" customWidth="1"/>
    <col min="2" max="2" width="16.85546875" style="220" customWidth="1"/>
    <col min="3" max="3" width="24.140625" style="220" customWidth="1"/>
    <col min="4" max="4" width="20" style="220" customWidth="1"/>
    <col min="5" max="5" width="20.42578125" style="220" customWidth="1"/>
    <col min="6" max="6" width="19.28515625" style="220" customWidth="1"/>
    <col min="7" max="7" width="16.5703125" style="220" customWidth="1"/>
    <col min="8" max="8" width="16.7109375" style="220" customWidth="1"/>
    <col min="9" max="9" width="19.85546875" style="220" customWidth="1"/>
    <col min="10" max="10" width="21.7109375" style="220" customWidth="1"/>
    <col min="11" max="16384" width="9.140625" style="220"/>
  </cols>
  <sheetData>
    <row r="1" spans="1:10" ht="22.5" x14ac:dyDescent="0.3">
      <c r="A1" s="381" t="s">
        <v>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ht="90" customHeight="1" x14ac:dyDescent="0.3">
      <c r="A2" s="361" t="s">
        <v>767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0" s="221" customFormat="1" ht="34.5" customHeight="1" thickBot="1" x14ac:dyDescent="0.3">
      <c r="A3" s="361" t="s">
        <v>21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0" s="221" customFormat="1" ht="39" customHeight="1" x14ac:dyDescent="0.25">
      <c r="A4" s="621" t="s">
        <v>1</v>
      </c>
      <c r="B4" s="624" t="s">
        <v>768</v>
      </c>
      <c r="C4" s="627" t="s">
        <v>25</v>
      </c>
      <c r="D4" s="630" t="s">
        <v>769</v>
      </c>
      <c r="E4" s="627" t="s">
        <v>27</v>
      </c>
      <c r="F4" s="624" t="s">
        <v>28</v>
      </c>
      <c r="G4" s="624"/>
      <c r="H4" s="624"/>
      <c r="I4" s="634" t="s">
        <v>770</v>
      </c>
      <c r="J4" s="635"/>
    </row>
    <row r="5" spans="1:10" s="222" customFormat="1" ht="65.25" customHeight="1" x14ac:dyDescent="0.25">
      <c r="A5" s="622"/>
      <c r="B5" s="625"/>
      <c r="C5" s="628"/>
      <c r="D5" s="631"/>
      <c r="E5" s="632"/>
      <c r="F5" s="638" t="s">
        <v>771</v>
      </c>
      <c r="G5" s="638" t="s">
        <v>772</v>
      </c>
      <c r="H5" s="638" t="s">
        <v>32</v>
      </c>
      <c r="I5" s="636"/>
      <c r="J5" s="637"/>
    </row>
    <row r="6" spans="1:10" s="225" customFormat="1" ht="59.25" customHeight="1" thickBot="1" x14ac:dyDescent="0.3">
      <c r="A6" s="623"/>
      <c r="B6" s="626"/>
      <c r="C6" s="629"/>
      <c r="D6" s="631"/>
      <c r="E6" s="633"/>
      <c r="F6" s="639"/>
      <c r="G6" s="639"/>
      <c r="H6" s="639"/>
      <c r="I6" s="223" t="s">
        <v>6</v>
      </c>
      <c r="J6" s="224" t="s">
        <v>7</v>
      </c>
    </row>
    <row r="7" spans="1:10" s="222" customFormat="1" ht="29.25" customHeight="1" thickBot="1" x14ac:dyDescent="0.3">
      <c r="A7" s="226">
        <v>1</v>
      </c>
      <c r="B7" s="227">
        <v>2</v>
      </c>
      <c r="C7" s="227">
        <v>3</v>
      </c>
      <c r="D7" s="228">
        <v>4</v>
      </c>
      <c r="E7" s="228">
        <v>5</v>
      </c>
      <c r="F7" s="228">
        <v>6</v>
      </c>
      <c r="G7" s="228">
        <v>7</v>
      </c>
      <c r="H7" s="228">
        <v>8</v>
      </c>
      <c r="I7" s="229">
        <v>9</v>
      </c>
      <c r="J7" s="230">
        <v>10</v>
      </c>
    </row>
    <row r="8" spans="1:10" s="222" customFormat="1" ht="56.25" customHeight="1" thickBot="1" x14ac:dyDescent="0.3">
      <c r="A8" s="240">
        <v>1</v>
      </c>
      <c r="B8" s="241" t="s">
        <v>773</v>
      </c>
      <c r="C8" s="242" t="s">
        <v>774</v>
      </c>
      <c r="D8" s="243" t="s">
        <v>775</v>
      </c>
      <c r="E8" s="243" t="s">
        <v>776</v>
      </c>
      <c r="F8" s="244" t="s">
        <v>306</v>
      </c>
      <c r="G8" s="245">
        <v>0.42109999999999997</v>
      </c>
      <c r="H8" s="245">
        <v>0.42109999999999997</v>
      </c>
      <c r="I8" s="246">
        <v>0</v>
      </c>
      <c r="J8" s="247">
        <v>0</v>
      </c>
    </row>
    <row r="9" spans="1:10" s="222" customFormat="1" ht="56.25" customHeight="1" thickBot="1" x14ac:dyDescent="0.3">
      <c r="A9" s="235">
        <v>2</v>
      </c>
      <c r="B9" s="236" t="s">
        <v>777</v>
      </c>
      <c r="C9" s="237" t="s">
        <v>778</v>
      </c>
      <c r="D9" s="238" t="s">
        <v>779</v>
      </c>
      <c r="E9" s="238" t="s">
        <v>780</v>
      </c>
      <c r="F9" s="239" t="s">
        <v>306</v>
      </c>
      <c r="G9" s="248">
        <v>0.05</v>
      </c>
      <c r="H9" s="248">
        <v>0.05</v>
      </c>
      <c r="I9" s="249">
        <v>162.4</v>
      </c>
      <c r="J9" s="250">
        <v>162.4</v>
      </c>
    </row>
    <row r="10" spans="1:10" s="222" customFormat="1" ht="56.25" customHeight="1" thickBot="1" x14ac:dyDescent="0.3">
      <c r="A10" s="240">
        <v>3</v>
      </c>
      <c r="B10" s="241" t="s">
        <v>781</v>
      </c>
      <c r="C10" s="242" t="s">
        <v>782</v>
      </c>
      <c r="D10" s="243" t="s">
        <v>783</v>
      </c>
      <c r="E10" s="243" t="s">
        <v>784</v>
      </c>
      <c r="F10" s="244" t="s">
        <v>306</v>
      </c>
      <c r="G10" s="245">
        <v>0.12905</v>
      </c>
      <c r="H10" s="245">
        <v>0.12905</v>
      </c>
      <c r="I10" s="246">
        <v>0</v>
      </c>
      <c r="J10" s="247">
        <v>0</v>
      </c>
    </row>
    <row r="11" spans="1:10" s="222" customFormat="1" ht="56.25" customHeight="1" thickBot="1" x14ac:dyDescent="0.3">
      <c r="A11" s="235">
        <v>4</v>
      </c>
      <c r="B11" s="236" t="s">
        <v>785</v>
      </c>
      <c r="C11" s="237" t="s">
        <v>786</v>
      </c>
      <c r="D11" s="238" t="s">
        <v>787</v>
      </c>
      <c r="E11" s="238" t="s">
        <v>788</v>
      </c>
      <c r="F11" s="239" t="s">
        <v>306</v>
      </c>
      <c r="G11" s="248">
        <v>0.1434</v>
      </c>
      <c r="H11" s="248">
        <v>0.1434</v>
      </c>
      <c r="I11" s="249">
        <v>1278</v>
      </c>
      <c r="J11" s="250">
        <v>1278</v>
      </c>
    </row>
    <row r="12" spans="1:10" s="222" customFormat="1" ht="56.25" customHeight="1" thickBot="1" x14ac:dyDescent="0.3">
      <c r="A12" s="235">
        <v>5</v>
      </c>
      <c r="B12" s="236" t="s">
        <v>789</v>
      </c>
      <c r="C12" s="237" t="s">
        <v>786</v>
      </c>
      <c r="D12" s="238" t="s">
        <v>790</v>
      </c>
      <c r="E12" s="238" t="s">
        <v>788</v>
      </c>
      <c r="F12" s="239" t="s">
        <v>791</v>
      </c>
      <c r="G12" s="248">
        <v>0.01</v>
      </c>
      <c r="H12" s="248">
        <v>0.01</v>
      </c>
      <c r="I12" s="249">
        <v>33</v>
      </c>
      <c r="J12" s="250">
        <v>33</v>
      </c>
    </row>
    <row r="13" spans="1:10" s="222" customFormat="1" ht="56.25" customHeight="1" thickBot="1" x14ac:dyDescent="0.3">
      <c r="A13" s="235">
        <v>6</v>
      </c>
      <c r="B13" s="236" t="s">
        <v>792</v>
      </c>
      <c r="C13" s="237" t="s">
        <v>786</v>
      </c>
      <c r="D13" s="238" t="s">
        <v>793</v>
      </c>
      <c r="E13" s="238" t="s">
        <v>788</v>
      </c>
      <c r="F13" s="239" t="s">
        <v>306</v>
      </c>
      <c r="G13" s="248">
        <v>0.05</v>
      </c>
      <c r="H13" s="248">
        <v>0.05</v>
      </c>
      <c r="I13" s="249">
        <v>227</v>
      </c>
      <c r="J13" s="250">
        <v>227</v>
      </c>
    </row>
    <row r="14" spans="1:10" ht="56.25" customHeight="1" thickBot="1" x14ac:dyDescent="0.35">
      <c r="A14" s="240">
        <v>7</v>
      </c>
      <c r="B14" s="241" t="s">
        <v>794</v>
      </c>
      <c r="C14" s="242" t="s">
        <v>778</v>
      </c>
      <c r="D14" s="243" t="s">
        <v>795</v>
      </c>
      <c r="E14" s="243" t="s">
        <v>788</v>
      </c>
      <c r="F14" s="244" t="s">
        <v>306</v>
      </c>
      <c r="G14" s="245">
        <v>3.5139999999999998E-2</v>
      </c>
      <c r="H14" s="245">
        <v>3.5139999999999998E-2</v>
      </c>
      <c r="I14" s="246">
        <v>0</v>
      </c>
      <c r="J14" s="247">
        <v>0</v>
      </c>
    </row>
    <row r="15" spans="1:10" ht="56.25" customHeight="1" thickBot="1" x14ac:dyDescent="0.35">
      <c r="A15" s="240">
        <v>8</v>
      </c>
      <c r="B15" s="241" t="s">
        <v>796</v>
      </c>
      <c r="C15" s="242" t="s">
        <v>778</v>
      </c>
      <c r="D15" s="243" t="s">
        <v>797</v>
      </c>
      <c r="E15" s="243" t="s">
        <v>788</v>
      </c>
      <c r="F15" s="244" t="s">
        <v>306</v>
      </c>
      <c r="G15" s="245">
        <v>0.11310000000000001</v>
      </c>
      <c r="H15" s="245">
        <v>0.11310000000000001</v>
      </c>
      <c r="I15" s="246">
        <v>0</v>
      </c>
      <c r="J15" s="247">
        <v>0</v>
      </c>
    </row>
    <row r="16" spans="1:10" ht="56.25" customHeight="1" thickBot="1" x14ac:dyDescent="0.35">
      <c r="A16" s="240">
        <v>9</v>
      </c>
      <c r="B16" s="241" t="s">
        <v>798</v>
      </c>
      <c r="C16" s="242" t="s">
        <v>778</v>
      </c>
      <c r="D16" s="243" t="s">
        <v>799</v>
      </c>
      <c r="E16" s="243" t="s">
        <v>788</v>
      </c>
      <c r="F16" s="244" t="s">
        <v>791</v>
      </c>
      <c r="G16" s="245">
        <v>0.45500000000000002</v>
      </c>
      <c r="H16" s="245">
        <v>0.45500000000000002</v>
      </c>
      <c r="I16" s="246">
        <v>0</v>
      </c>
      <c r="J16" s="247">
        <v>0</v>
      </c>
    </row>
    <row r="17" spans="1:10" ht="53.25" customHeight="1" thickBot="1" x14ac:dyDescent="0.35">
      <c r="A17" s="617" t="s">
        <v>800</v>
      </c>
      <c r="B17" s="618"/>
      <c r="C17" s="618"/>
      <c r="D17" s="618"/>
      <c r="E17" s="618"/>
      <c r="F17" s="619"/>
      <c r="G17" s="231">
        <f t="shared" ref="G17:I17" si="0">G9+G11+G12+G13</f>
        <v>0.25340000000000001</v>
      </c>
      <c r="H17" s="231">
        <f t="shared" si="0"/>
        <v>0.25340000000000001</v>
      </c>
      <c r="I17" s="231">
        <f t="shared" si="0"/>
        <v>1700.4</v>
      </c>
      <c r="J17" s="231">
        <f>J9+J11+J12+J13</f>
        <v>1700.4</v>
      </c>
    </row>
    <row r="18" spans="1:10" hidden="1" x14ac:dyDescent="0.3">
      <c r="B18" s="232"/>
      <c r="C18" s="232"/>
      <c r="D18" s="232"/>
      <c r="E18" s="232"/>
      <c r="F18" s="232"/>
      <c r="G18" s="232"/>
      <c r="H18" s="232"/>
    </row>
    <row r="19" spans="1:10" x14ac:dyDescent="0.3">
      <c r="B19" s="232"/>
      <c r="C19" s="232"/>
      <c r="D19" s="232"/>
      <c r="E19" s="232"/>
      <c r="F19" s="232"/>
      <c r="G19" s="232"/>
      <c r="H19" s="232"/>
    </row>
    <row r="20" spans="1:10" x14ac:dyDescent="0.3">
      <c r="B20" s="232"/>
      <c r="C20" s="232"/>
      <c r="D20" s="232"/>
      <c r="E20" s="232"/>
      <c r="F20" s="232"/>
      <c r="G20" s="232"/>
      <c r="H20" s="233"/>
    </row>
    <row r="21" spans="1:10" ht="40.5" customHeight="1" x14ac:dyDescent="0.3">
      <c r="B21" s="232"/>
      <c r="C21" s="232"/>
      <c r="D21" s="232"/>
      <c r="E21" s="232"/>
      <c r="F21" s="232"/>
      <c r="G21" s="234"/>
      <c r="H21" s="233"/>
    </row>
    <row r="22" spans="1:10" x14ac:dyDescent="0.3">
      <c r="B22" s="232"/>
      <c r="C22" s="232"/>
      <c r="D22" s="232"/>
      <c r="E22" s="232"/>
      <c r="F22" s="232"/>
      <c r="G22" s="232"/>
      <c r="H22" s="232"/>
    </row>
    <row r="23" spans="1:10" x14ac:dyDescent="0.3">
      <c r="B23" s="232"/>
      <c r="C23" s="232"/>
      <c r="D23" s="232"/>
      <c r="E23" s="232"/>
      <c r="F23" s="232"/>
      <c r="G23" s="232"/>
      <c r="H23" s="233"/>
    </row>
    <row r="24" spans="1:10" x14ac:dyDescent="0.3">
      <c r="B24" s="620" t="s">
        <v>801</v>
      </c>
      <c r="C24" s="620"/>
      <c r="D24" s="620"/>
      <c r="E24" s="620"/>
      <c r="F24" s="620"/>
      <c r="G24" s="620"/>
      <c r="H24" s="620"/>
      <c r="I24" s="620"/>
    </row>
    <row r="25" spans="1:10" x14ac:dyDescent="0.3">
      <c r="B25" s="232"/>
      <c r="C25" s="232"/>
      <c r="D25" s="232"/>
      <c r="E25" s="232"/>
      <c r="F25" s="232"/>
      <c r="G25" s="232"/>
      <c r="H25" s="232"/>
    </row>
    <row r="26" spans="1:10" x14ac:dyDescent="0.3">
      <c r="B26" s="232"/>
      <c r="C26" s="232"/>
      <c r="D26" s="232"/>
      <c r="E26" s="232"/>
      <c r="F26" s="232"/>
      <c r="G26" s="232"/>
      <c r="H26" s="232"/>
    </row>
    <row r="27" spans="1:10" x14ac:dyDescent="0.3">
      <c r="B27" s="232"/>
      <c r="C27" s="232"/>
      <c r="D27" s="232"/>
      <c r="E27" s="232"/>
      <c r="F27" s="232"/>
      <c r="G27" s="232"/>
      <c r="H27" s="232"/>
    </row>
    <row r="28" spans="1:10" x14ac:dyDescent="0.3">
      <c r="B28" s="232"/>
      <c r="C28" s="232"/>
      <c r="D28" s="232"/>
      <c r="E28" s="232"/>
      <c r="F28" s="232"/>
      <c r="G28" s="232"/>
      <c r="H28" s="232"/>
    </row>
    <row r="29" spans="1:10" x14ac:dyDescent="0.3">
      <c r="B29" s="232"/>
      <c r="C29" s="232"/>
      <c r="D29" s="232"/>
      <c r="E29" s="232"/>
      <c r="F29" s="232"/>
      <c r="G29" s="232"/>
      <c r="H29" s="232"/>
    </row>
    <row r="30" spans="1:10" x14ac:dyDescent="0.3">
      <c r="B30" s="232"/>
      <c r="C30" s="232"/>
      <c r="D30" s="232"/>
      <c r="E30" s="232"/>
      <c r="F30" s="232"/>
      <c r="G30" s="232"/>
      <c r="H30" s="232"/>
    </row>
    <row r="31" spans="1:10" x14ac:dyDescent="0.3">
      <c r="B31" s="232"/>
      <c r="C31" s="232"/>
      <c r="D31" s="232"/>
      <c r="E31" s="232"/>
      <c r="F31" s="232"/>
      <c r="G31" s="232"/>
      <c r="H31" s="232"/>
    </row>
    <row r="32" spans="1:10" x14ac:dyDescent="0.3">
      <c r="B32" s="232"/>
      <c r="C32" s="232"/>
      <c r="D32" s="232"/>
      <c r="E32" s="232"/>
      <c r="F32" s="232"/>
      <c r="G32" s="232"/>
      <c r="H32" s="232"/>
    </row>
    <row r="33" spans="2:8" x14ac:dyDescent="0.3">
      <c r="B33" s="232"/>
      <c r="C33" s="232"/>
      <c r="D33" s="232"/>
      <c r="E33" s="232"/>
      <c r="F33" s="232"/>
      <c r="G33" s="232"/>
      <c r="H33" s="232"/>
    </row>
    <row r="34" spans="2:8" x14ac:dyDescent="0.3">
      <c r="B34" s="232"/>
      <c r="C34" s="232"/>
      <c r="D34" s="232"/>
      <c r="E34" s="232"/>
      <c r="F34" s="232"/>
      <c r="G34" s="232"/>
      <c r="H34" s="232"/>
    </row>
    <row r="35" spans="2:8" x14ac:dyDescent="0.3">
      <c r="B35" s="232"/>
      <c r="C35" s="232"/>
      <c r="D35" s="232"/>
      <c r="E35" s="232"/>
      <c r="F35" s="232"/>
      <c r="G35" s="232"/>
      <c r="H35" s="232"/>
    </row>
    <row r="36" spans="2:8" x14ac:dyDescent="0.3">
      <c r="B36" s="232"/>
      <c r="C36" s="232"/>
      <c r="D36" s="232"/>
      <c r="E36" s="232"/>
      <c r="F36" s="232"/>
      <c r="G36" s="232"/>
      <c r="H36" s="232"/>
    </row>
    <row r="37" spans="2:8" x14ac:dyDescent="0.3">
      <c r="B37" s="232"/>
      <c r="C37" s="232"/>
      <c r="D37" s="232"/>
      <c r="E37" s="232"/>
      <c r="F37" s="232"/>
      <c r="G37" s="232"/>
      <c r="H37" s="232"/>
    </row>
    <row r="38" spans="2:8" x14ac:dyDescent="0.3">
      <c r="B38" s="232"/>
      <c r="C38" s="232"/>
      <c r="D38" s="232"/>
      <c r="E38" s="232"/>
      <c r="F38" s="232"/>
      <c r="G38" s="232"/>
      <c r="H38" s="232"/>
    </row>
    <row r="39" spans="2:8" x14ac:dyDescent="0.3">
      <c r="B39" s="232"/>
      <c r="C39" s="232"/>
      <c r="D39" s="232"/>
      <c r="E39" s="232"/>
      <c r="F39" s="232"/>
      <c r="G39" s="232"/>
      <c r="H39" s="232"/>
    </row>
    <row r="40" spans="2:8" x14ac:dyDescent="0.3">
      <c r="B40" s="232"/>
      <c r="C40" s="232"/>
      <c r="D40" s="232"/>
      <c r="E40" s="232"/>
      <c r="F40" s="232"/>
      <c r="G40" s="232"/>
      <c r="H40" s="232"/>
    </row>
    <row r="41" spans="2:8" x14ac:dyDescent="0.3">
      <c r="B41" s="232"/>
      <c r="C41" s="232"/>
      <c r="D41" s="232"/>
      <c r="E41" s="232"/>
      <c r="F41" s="232"/>
      <c r="G41" s="232"/>
      <c r="H41" s="232"/>
    </row>
    <row r="42" spans="2:8" x14ac:dyDescent="0.3">
      <c r="B42" s="232"/>
      <c r="C42" s="232"/>
      <c r="D42" s="232"/>
      <c r="E42" s="232"/>
      <c r="F42" s="232"/>
      <c r="G42" s="232"/>
      <c r="H42" s="232"/>
    </row>
    <row r="43" spans="2:8" x14ac:dyDescent="0.3">
      <c r="B43" s="232"/>
      <c r="C43" s="232"/>
      <c r="D43" s="232"/>
      <c r="E43" s="232"/>
      <c r="F43" s="232"/>
      <c r="G43" s="232"/>
      <c r="H43" s="232"/>
    </row>
    <row r="44" spans="2:8" x14ac:dyDescent="0.3">
      <c r="B44" s="232"/>
      <c r="C44" s="232"/>
      <c r="D44" s="232"/>
      <c r="E44" s="232"/>
      <c r="F44" s="232"/>
      <c r="G44" s="232"/>
      <c r="H44" s="232"/>
    </row>
    <row r="45" spans="2:8" x14ac:dyDescent="0.3">
      <c r="B45" s="232"/>
      <c r="C45" s="232"/>
      <c r="D45" s="232"/>
      <c r="E45" s="232"/>
      <c r="F45" s="232"/>
      <c r="G45" s="232"/>
      <c r="H45" s="232"/>
    </row>
    <row r="46" spans="2:8" x14ac:dyDescent="0.3">
      <c r="B46" s="232"/>
      <c r="C46" s="232"/>
      <c r="D46" s="232"/>
      <c r="E46" s="232"/>
      <c r="F46" s="232"/>
      <c r="G46" s="232"/>
      <c r="H46" s="232"/>
    </row>
    <row r="47" spans="2:8" x14ac:dyDescent="0.3">
      <c r="B47" s="232"/>
      <c r="C47" s="232"/>
      <c r="D47" s="232"/>
      <c r="E47" s="232"/>
      <c r="F47" s="232"/>
      <c r="G47" s="232"/>
      <c r="H47" s="232"/>
    </row>
    <row r="48" spans="2:8" x14ac:dyDescent="0.3">
      <c r="B48" s="232"/>
      <c r="C48" s="232"/>
      <c r="D48" s="232"/>
      <c r="E48" s="232"/>
      <c r="F48" s="232"/>
      <c r="G48" s="232"/>
      <c r="H48" s="232"/>
    </row>
    <row r="49" spans="2:8" x14ac:dyDescent="0.3">
      <c r="B49" s="232"/>
      <c r="C49" s="232"/>
      <c r="D49" s="232"/>
      <c r="E49" s="232"/>
      <c r="F49" s="232"/>
      <c r="G49" s="232"/>
      <c r="H49" s="232"/>
    </row>
    <row r="50" spans="2:8" x14ac:dyDescent="0.3">
      <c r="B50" s="232"/>
      <c r="C50" s="232"/>
      <c r="D50" s="232"/>
      <c r="E50" s="232"/>
      <c r="F50" s="232"/>
      <c r="G50" s="232"/>
      <c r="H50" s="232"/>
    </row>
    <row r="51" spans="2:8" x14ac:dyDescent="0.3">
      <c r="B51" s="232"/>
      <c r="C51" s="232"/>
      <c r="D51" s="232"/>
      <c r="E51" s="232"/>
      <c r="F51" s="232"/>
      <c r="G51" s="232"/>
      <c r="H51" s="232"/>
    </row>
    <row r="52" spans="2:8" x14ac:dyDescent="0.3">
      <c r="B52" s="232"/>
      <c r="C52" s="232"/>
      <c r="D52" s="232"/>
      <c r="E52" s="232"/>
      <c r="F52" s="232"/>
      <c r="G52" s="232"/>
      <c r="H52" s="232"/>
    </row>
    <row r="53" spans="2:8" x14ac:dyDescent="0.3">
      <c r="B53" s="232"/>
      <c r="C53" s="232"/>
      <c r="D53" s="232"/>
      <c r="E53" s="232"/>
      <c r="F53" s="232"/>
      <c r="G53" s="232"/>
      <c r="H53" s="232"/>
    </row>
    <row r="54" spans="2:8" x14ac:dyDescent="0.3">
      <c r="B54" s="232"/>
      <c r="C54" s="232"/>
      <c r="D54" s="232"/>
      <c r="E54" s="232"/>
      <c r="F54" s="232"/>
      <c r="G54" s="232"/>
      <c r="H54" s="232"/>
    </row>
    <row r="55" spans="2:8" x14ac:dyDescent="0.3">
      <c r="B55" s="232"/>
      <c r="C55" s="232"/>
      <c r="D55" s="232"/>
      <c r="E55" s="232"/>
      <c r="F55" s="232"/>
      <c r="G55" s="232"/>
      <c r="H55" s="232"/>
    </row>
    <row r="56" spans="2:8" x14ac:dyDescent="0.3">
      <c r="B56" s="232"/>
      <c r="C56" s="232"/>
      <c r="D56" s="232"/>
      <c r="E56" s="232"/>
      <c r="F56" s="232"/>
      <c r="G56" s="232"/>
      <c r="H56" s="232"/>
    </row>
    <row r="57" spans="2:8" x14ac:dyDescent="0.3">
      <c r="B57" s="232"/>
      <c r="C57" s="232"/>
      <c r="D57" s="232"/>
      <c r="E57" s="232"/>
      <c r="F57" s="232"/>
      <c r="G57" s="232"/>
      <c r="H57" s="232"/>
    </row>
    <row r="58" spans="2:8" x14ac:dyDescent="0.3">
      <c r="B58" s="232"/>
      <c r="C58" s="232"/>
      <c r="D58" s="232"/>
      <c r="E58" s="232"/>
      <c r="F58" s="232"/>
      <c r="G58" s="232"/>
      <c r="H58" s="232"/>
    </row>
    <row r="59" spans="2:8" x14ac:dyDescent="0.3">
      <c r="B59" s="232"/>
      <c r="C59" s="232"/>
      <c r="D59" s="232"/>
      <c r="E59" s="232"/>
      <c r="F59" s="232"/>
      <c r="G59" s="232"/>
      <c r="H59" s="232"/>
    </row>
    <row r="60" spans="2:8" x14ac:dyDescent="0.3">
      <c r="B60" s="232"/>
      <c r="C60" s="232"/>
      <c r="D60" s="232"/>
      <c r="E60" s="232"/>
      <c r="F60" s="232"/>
      <c r="G60" s="232"/>
      <c r="H60" s="232"/>
    </row>
    <row r="61" spans="2:8" x14ac:dyDescent="0.3">
      <c r="B61" s="232"/>
      <c r="C61" s="232"/>
      <c r="D61" s="232"/>
      <c r="E61" s="232"/>
      <c r="F61" s="232"/>
      <c r="G61" s="232"/>
      <c r="H61" s="232"/>
    </row>
    <row r="62" spans="2:8" x14ac:dyDescent="0.3">
      <c r="B62" s="232"/>
      <c r="C62" s="232"/>
      <c r="D62" s="232"/>
      <c r="E62" s="232"/>
      <c r="F62" s="232"/>
      <c r="G62" s="232"/>
      <c r="H62" s="232"/>
    </row>
    <row r="63" spans="2:8" x14ac:dyDescent="0.3">
      <c r="B63" s="232"/>
      <c r="C63" s="232"/>
      <c r="D63" s="232"/>
      <c r="E63" s="232"/>
      <c r="F63" s="232"/>
      <c r="G63" s="232"/>
      <c r="H63" s="232"/>
    </row>
    <row r="64" spans="2:8" x14ac:dyDescent="0.3">
      <c r="B64" s="232"/>
      <c r="C64" s="232"/>
      <c r="D64" s="232"/>
      <c r="E64" s="232"/>
      <c r="F64" s="232"/>
      <c r="G64" s="232"/>
      <c r="H64" s="232"/>
    </row>
    <row r="65" spans="2:8" x14ac:dyDescent="0.3">
      <c r="B65" s="232"/>
      <c r="C65" s="232"/>
      <c r="D65" s="232"/>
      <c r="E65" s="232"/>
      <c r="F65" s="232"/>
      <c r="G65" s="232"/>
      <c r="H65" s="232"/>
    </row>
    <row r="66" spans="2:8" x14ac:dyDescent="0.3">
      <c r="B66" s="232"/>
      <c r="C66" s="232"/>
      <c r="D66" s="232"/>
      <c r="E66" s="232"/>
      <c r="F66" s="232"/>
      <c r="G66" s="232"/>
      <c r="H66" s="232"/>
    </row>
    <row r="67" spans="2:8" x14ac:dyDescent="0.3">
      <c r="B67" s="232"/>
      <c r="C67" s="232"/>
      <c r="D67" s="232"/>
      <c r="E67" s="232"/>
      <c r="F67" s="232"/>
      <c r="G67" s="232"/>
      <c r="H67" s="232"/>
    </row>
    <row r="68" spans="2:8" x14ac:dyDescent="0.3">
      <c r="B68" s="232"/>
      <c r="C68" s="232"/>
      <c r="D68" s="232"/>
      <c r="E68" s="232"/>
      <c r="F68" s="232"/>
      <c r="G68" s="232"/>
      <c r="H68" s="232"/>
    </row>
    <row r="69" spans="2:8" x14ac:dyDescent="0.3">
      <c r="B69" s="232"/>
      <c r="C69" s="232"/>
      <c r="D69" s="232"/>
      <c r="E69" s="232"/>
      <c r="F69" s="232"/>
      <c r="G69" s="232"/>
      <c r="H69" s="232"/>
    </row>
    <row r="70" spans="2:8" x14ac:dyDescent="0.3">
      <c r="B70" s="232"/>
      <c r="C70" s="232"/>
      <c r="D70" s="232"/>
      <c r="E70" s="232"/>
      <c r="F70" s="232"/>
      <c r="G70" s="232"/>
      <c r="H70" s="232"/>
    </row>
    <row r="71" spans="2:8" x14ac:dyDescent="0.3">
      <c r="B71" s="232"/>
      <c r="C71" s="232"/>
      <c r="D71" s="232"/>
      <c r="E71" s="232"/>
      <c r="F71" s="232"/>
      <c r="G71" s="232"/>
      <c r="H71" s="232"/>
    </row>
    <row r="72" spans="2:8" x14ac:dyDescent="0.3">
      <c r="B72" s="232"/>
      <c r="C72" s="232"/>
      <c r="D72" s="232"/>
      <c r="E72" s="232"/>
      <c r="F72" s="232"/>
      <c r="G72" s="232"/>
      <c r="H72" s="232"/>
    </row>
    <row r="73" spans="2:8" x14ac:dyDescent="0.3">
      <c r="B73" s="232"/>
      <c r="C73" s="232"/>
      <c r="D73" s="232"/>
      <c r="E73" s="232"/>
      <c r="F73" s="232"/>
      <c r="G73" s="232"/>
      <c r="H73" s="232"/>
    </row>
    <row r="74" spans="2:8" x14ac:dyDescent="0.3">
      <c r="B74" s="232"/>
      <c r="C74" s="232"/>
      <c r="D74" s="232"/>
      <c r="E74" s="232"/>
      <c r="F74" s="232"/>
      <c r="G74" s="232"/>
      <c r="H74" s="232"/>
    </row>
    <row r="75" spans="2:8" x14ac:dyDescent="0.3">
      <c r="B75" s="232"/>
      <c r="C75" s="232"/>
      <c r="D75" s="232"/>
      <c r="E75" s="232"/>
      <c r="F75" s="232"/>
      <c r="G75" s="232"/>
      <c r="H75" s="232"/>
    </row>
    <row r="76" spans="2:8" x14ac:dyDescent="0.3">
      <c r="B76" s="232"/>
      <c r="C76" s="232"/>
      <c r="D76" s="232"/>
      <c r="E76" s="232"/>
      <c r="F76" s="232"/>
      <c r="G76" s="232"/>
      <c r="H76" s="232"/>
    </row>
    <row r="77" spans="2:8" x14ac:dyDescent="0.3">
      <c r="B77" s="232"/>
      <c r="C77" s="232"/>
      <c r="D77" s="232"/>
      <c r="E77" s="232"/>
      <c r="F77" s="232"/>
      <c r="G77" s="232"/>
      <c r="H77" s="232"/>
    </row>
    <row r="78" spans="2:8" x14ac:dyDescent="0.3">
      <c r="B78" s="232"/>
      <c r="C78" s="232"/>
      <c r="D78" s="232"/>
      <c r="E78" s="232"/>
      <c r="F78" s="232"/>
      <c r="G78" s="232"/>
      <c r="H78" s="232"/>
    </row>
    <row r="79" spans="2:8" x14ac:dyDescent="0.3">
      <c r="B79" s="232"/>
      <c r="C79" s="232"/>
      <c r="D79" s="232"/>
      <c r="E79" s="232"/>
      <c r="F79" s="232"/>
      <c r="G79" s="232"/>
      <c r="H79" s="232"/>
    </row>
    <row r="80" spans="2:8" x14ac:dyDescent="0.3">
      <c r="B80" s="232"/>
      <c r="C80" s="232"/>
      <c r="D80" s="232"/>
      <c r="E80" s="232"/>
      <c r="F80" s="232"/>
      <c r="G80" s="232"/>
      <c r="H80" s="232"/>
    </row>
    <row r="81" spans="2:8" x14ac:dyDescent="0.3">
      <c r="B81" s="232"/>
      <c r="C81" s="232"/>
      <c r="D81" s="232"/>
      <c r="E81" s="232"/>
      <c r="F81" s="232"/>
      <c r="G81" s="232"/>
      <c r="H81" s="232"/>
    </row>
    <row r="82" spans="2:8" x14ac:dyDescent="0.3">
      <c r="B82" s="232"/>
      <c r="C82" s="232"/>
      <c r="D82" s="232"/>
      <c r="E82" s="232"/>
      <c r="F82" s="232"/>
      <c r="G82" s="232"/>
      <c r="H82" s="232"/>
    </row>
    <row r="83" spans="2:8" x14ac:dyDescent="0.3">
      <c r="B83" s="232"/>
      <c r="C83" s="232"/>
      <c r="D83" s="232"/>
      <c r="E83" s="232"/>
      <c r="F83" s="232"/>
      <c r="G83" s="232"/>
      <c r="H83" s="232"/>
    </row>
    <row r="84" spans="2:8" x14ac:dyDescent="0.3">
      <c r="B84" s="232"/>
      <c r="C84" s="232"/>
      <c r="D84" s="232"/>
      <c r="E84" s="232"/>
      <c r="F84" s="232"/>
      <c r="G84" s="232"/>
      <c r="H84" s="232"/>
    </row>
    <row r="85" spans="2:8" x14ac:dyDescent="0.3">
      <c r="B85" s="232"/>
      <c r="C85" s="232"/>
      <c r="D85" s="232"/>
      <c r="E85" s="232"/>
      <c r="F85" s="232"/>
      <c r="G85" s="232"/>
      <c r="H85" s="232"/>
    </row>
    <row r="86" spans="2:8" x14ac:dyDescent="0.3">
      <c r="B86" s="232"/>
      <c r="C86" s="232"/>
      <c r="D86" s="232"/>
      <c r="E86" s="232"/>
      <c r="F86" s="232"/>
      <c r="G86" s="232"/>
      <c r="H86" s="232"/>
    </row>
    <row r="87" spans="2:8" x14ac:dyDescent="0.3">
      <c r="B87" s="232"/>
      <c r="C87" s="232"/>
      <c r="D87" s="232"/>
      <c r="E87" s="232"/>
      <c r="F87" s="232"/>
      <c r="G87" s="232"/>
      <c r="H87" s="232"/>
    </row>
    <row r="88" spans="2:8" x14ac:dyDescent="0.3">
      <c r="B88" s="232"/>
      <c r="C88" s="232"/>
      <c r="D88" s="232"/>
      <c r="E88" s="232"/>
      <c r="F88" s="232"/>
      <c r="G88" s="232"/>
      <c r="H88" s="232"/>
    </row>
    <row r="89" spans="2:8" x14ac:dyDescent="0.3">
      <c r="B89" s="232"/>
      <c r="C89" s="232"/>
      <c r="D89" s="232"/>
      <c r="E89" s="232"/>
      <c r="F89" s="232"/>
      <c r="G89" s="232"/>
      <c r="H89" s="232"/>
    </row>
    <row r="90" spans="2:8" x14ac:dyDescent="0.3">
      <c r="B90" s="232"/>
      <c r="C90" s="232"/>
      <c r="D90" s="232"/>
      <c r="E90" s="232"/>
      <c r="F90" s="232"/>
      <c r="G90" s="232"/>
      <c r="H90" s="232"/>
    </row>
    <row r="91" spans="2:8" x14ac:dyDescent="0.3">
      <c r="B91" s="232"/>
      <c r="C91" s="232"/>
      <c r="D91" s="232"/>
      <c r="E91" s="232"/>
      <c r="F91" s="232"/>
      <c r="G91" s="232"/>
      <c r="H91" s="232"/>
    </row>
    <row r="92" spans="2:8" x14ac:dyDescent="0.3">
      <c r="B92" s="232"/>
      <c r="C92" s="232"/>
      <c r="D92" s="232"/>
      <c r="E92" s="232"/>
      <c r="F92" s="232"/>
      <c r="G92" s="232"/>
      <c r="H92" s="232"/>
    </row>
    <row r="93" spans="2:8" x14ac:dyDescent="0.3">
      <c r="B93" s="232"/>
      <c r="C93" s="232"/>
      <c r="D93" s="232"/>
      <c r="E93" s="232"/>
      <c r="F93" s="232"/>
      <c r="G93" s="232"/>
      <c r="H93" s="232"/>
    </row>
    <row r="94" spans="2:8" x14ac:dyDescent="0.3">
      <c r="B94" s="232"/>
      <c r="C94" s="232"/>
      <c r="D94" s="232"/>
      <c r="E94" s="232"/>
      <c r="F94" s="232"/>
      <c r="G94" s="232"/>
      <c r="H94" s="232"/>
    </row>
    <row r="95" spans="2:8" x14ac:dyDescent="0.3">
      <c r="B95" s="232"/>
      <c r="C95" s="232"/>
      <c r="D95" s="232"/>
      <c r="E95" s="232"/>
      <c r="F95" s="232"/>
      <c r="G95" s="232"/>
      <c r="H95" s="232"/>
    </row>
    <row r="96" spans="2:8" x14ac:dyDescent="0.3">
      <c r="B96" s="232"/>
      <c r="C96" s="232"/>
      <c r="D96" s="232"/>
      <c r="E96" s="232"/>
      <c r="F96" s="232"/>
      <c r="G96" s="232"/>
      <c r="H96" s="232"/>
    </row>
  </sheetData>
  <mergeCells count="15">
    <mergeCell ref="A17:F17"/>
    <mergeCell ref="B24:I24"/>
    <mergeCell ref="A1:J1"/>
    <mergeCell ref="A2:J2"/>
    <mergeCell ref="A3:J3"/>
    <mergeCell ref="A4:A6"/>
    <mergeCell ref="B4:B6"/>
    <mergeCell ref="C4:C6"/>
    <mergeCell ref="D4:D6"/>
    <mergeCell ref="E4:E6"/>
    <mergeCell ref="F4:H4"/>
    <mergeCell ref="I4:J5"/>
    <mergeCell ref="F5:F6"/>
    <mergeCell ref="G5:G6"/>
    <mergeCell ref="H5:H6"/>
  </mergeCells>
  <pageMargins left="0.32" right="0.09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AMPOP </vt:lpstr>
      <vt:lpstr>Aragacotn</vt:lpstr>
      <vt:lpstr>Ararat</vt:lpstr>
      <vt:lpstr>Armavir</vt:lpstr>
      <vt:lpstr>Gexarquniq</vt:lpstr>
      <vt:lpstr>Lori</vt:lpstr>
      <vt:lpstr>Kotajq</vt:lpstr>
      <vt:lpstr>Shirak</vt:lpstr>
      <vt:lpstr>Sjuniq</vt:lpstr>
      <vt:lpstr>Vajoc-dzor</vt:lpstr>
      <vt:lpstr>Tavush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2025-03-20T14:00:59Z</dcterms:modified>
</cp:coreProperties>
</file>